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backupFile="1" autoCompressPictures="0"/>
  <mc:AlternateContent xmlns:mc="http://schemas.openxmlformats.org/markup-compatibility/2006">
    <mc:Choice Requires="x15">
      <x15ac:absPath xmlns:x15ac="http://schemas.microsoft.com/office/spreadsheetml/2010/11/ac" url="E:\UNI\3. GARANTIA JUVENIL\FLORA y COROLOGÍA\"/>
    </mc:Choice>
  </mc:AlternateContent>
  <bookViews>
    <workbookView xWindow="-105" yWindow="-105" windowWidth="23250" windowHeight="12570" tabRatio="658"/>
  </bookViews>
  <sheets>
    <sheet name="Herlander" sheetId="1" r:id="rId1"/>
    <sheet name="COMPOSITAE(II-III)" sheetId="5" r:id="rId2"/>
    <sheet name="GRAMINEAE" sheetId="6" r:id="rId3"/>
    <sheet name="OTROS_AÑADIDOS" sheetId="7" r:id="rId4"/>
    <sheet name="ELIMINADOS" sheetId="4" r:id="rId5"/>
    <sheet name="RECUENTOS" sheetId="8" r:id="rId6"/>
  </sheets>
  <definedNames>
    <definedName name="_xlnm._FilterDatabase" localSheetId="1" hidden="1">'COMPOSITAE(II-III)'!$A$1:$M$633</definedName>
    <definedName name="_xlnm._FilterDatabase" localSheetId="2" hidden="1">GRAMINEAE!$A$1:$M$566</definedName>
    <definedName name="_xlnm._FilterDatabase" localSheetId="0" hidden="1">Herlander!$E$1:$E$5568</definedName>
    <definedName name="_xlnm._FilterDatabase" localSheetId="3" hidden="1">OTROS_AÑADIDOS!$E$1:$E$304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5" i="7" l="1"/>
  <c r="C356" i="7"/>
  <c r="C357" i="7"/>
  <c r="C358" i="7"/>
  <c r="C359" i="7"/>
  <c r="C360" i="7"/>
  <c r="C361" i="7"/>
  <c r="C362" i="7"/>
  <c r="C363" i="7"/>
  <c r="C364" i="7"/>
  <c r="G364" i="7"/>
  <c r="G363" i="7"/>
  <c r="G362" i="7"/>
  <c r="G361" i="7"/>
  <c r="G360" i="7"/>
  <c r="G359" i="7"/>
  <c r="G358" i="7"/>
  <c r="G221" i="6" l="1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988" i="4"/>
  <c r="G988" i="4"/>
  <c r="H988" i="4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424" i="6"/>
  <c r="C423" i="6"/>
  <c r="H424" i="6"/>
  <c r="C987" i="4"/>
  <c r="G987" i="4"/>
  <c r="H987" i="4"/>
  <c r="C986" i="4" l="1"/>
  <c r="G986" i="4"/>
  <c r="H986" i="4"/>
  <c r="C985" i="4"/>
  <c r="G985" i="4"/>
  <c r="H985" i="4"/>
  <c r="C984" i="4"/>
  <c r="G984" i="4"/>
  <c r="H984" i="4"/>
  <c r="C982" i="4"/>
  <c r="G982" i="4"/>
  <c r="H982" i="4"/>
  <c r="C983" i="4"/>
  <c r="G983" i="4"/>
  <c r="H983" i="4"/>
  <c r="C981" i="4"/>
  <c r="G981" i="4"/>
  <c r="H981" i="4"/>
  <c r="C980" i="4"/>
  <c r="G980" i="4"/>
  <c r="H980" i="4"/>
  <c r="C979" i="4"/>
  <c r="G979" i="4"/>
  <c r="C978" i="4"/>
  <c r="G978" i="4"/>
  <c r="C977" i="4"/>
  <c r="G977" i="4"/>
  <c r="H977" i="4"/>
  <c r="C346" i="6" l="1"/>
  <c r="C347" i="6"/>
  <c r="C325" i="6" l="1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976" i="4" l="1"/>
  <c r="G976" i="4"/>
  <c r="H976" i="4"/>
  <c r="C249" i="6" l="1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975" i="4" l="1"/>
  <c r="G975" i="4"/>
  <c r="H975" i="4"/>
  <c r="C974" i="4" l="1"/>
  <c r="G974" i="4"/>
  <c r="H974" i="4"/>
  <c r="C573" i="6" l="1"/>
  <c r="C574" i="6"/>
  <c r="C973" i="4" l="1"/>
  <c r="G973" i="4"/>
  <c r="C972" i="4" l="1"/>
  <c r="G972" i="4"/>
  <c r="C971" i="4" l="1"/>
  <c r="G971" i="4"/>
  <c r="H971" i="4"/>
  <c r="C570" i="6"/>
  <c r="C970" i="4" l="1"/>
  <c r="G970" i="4"/>
  <c r="H970" i="4"/>
  <c r="C969" i="4"/>
  <c r="G969" i="4"/>
  <c r="H969" i="4"/>
  <c r="C968" i="4" l="1"/>
  <c r="G968" i="4"/>
  <c r="H968" i="4"/>
  <c r="C967" i="4"/>
  <c r="G967" i="4"/>
  <c r="H967" i="4"/>
  <c r="C966" i="4"/>
  <c r="G966" i="4"/>
  <c r="H966" i="4"/>
  <c r="C965" i="4"/>
  <c r="G965" i="4"/>
  <c r="H965" i="4"/>
  <c r="C964" i="4"/>
  <c r="G964" i="4"/>
  <c r="H964" i="4"/>
  <c r="C572" i="6"/>
  <c r="C963" i="4"/>
  <c r="G963" i="4"/>
  <c r="H963" i="4"/>
  <c r="C962" i="4"/>
  <c r="G962" i="4"/>
  <c r="H962" i="4"/>
  <c r="C959" i="4"/>
  <c r="G959" i="4"/>
  <c r="H959" i="4"/>
  <c r="C960" i="4"/>
  <c r="G960" i="4"/>
  <c r="H960" i="4"/>
  <c r="C961" i="4"/>
  <c r="G961" i="4"/>
  <c r="H961" i="4"/>
  <c r="C958" i="4" l="1"/>
  <c r="G958" i="4"/>
  <c r="H958" i="4"/>
  <c r="C957" i="4"/>
  <c r="G957" i="4"/>
  <c r="H957" i="4"/>
  <c r="C569" i="6"/>
  <c r="C956" i="4"/>
  <c r="G956" i="4"/>
  <c r="H956" i="4"/>
  <c r="C955" i="4" l="1"/>
  <c r="G955" i="4"/>
  <c r="H955" i="4"/>
  <c r="C954" i="4" l="1"/>
  <c r="G954" i="4"/>
  <c r="H954" i="4"/>
  <c r="C504" i="6" l="1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953" i="4" l="1"/>
  <c r="G953" i="4"/>
  <c r="G266" i="7" l="1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951" i="4"/>
  <c r="G951" i="4"/>
  <c r="H951" i="4"/>
  <c r="C952" i="4"/>
  <c r="G952" i="4"/>
  <c r="H952" i="4"/>
  <c r="C950" i="4" l="1"/>
  <c r="G950" i="4"/>
  <c r="H950" i="4"/>
  <c r="C949" i="4" l="1"/>
  <c r="G949" i="4"/>
  <c r="C948" i="4"/>
  <c r="G948" i="4"/>
  <c r="G104" i="7" l="1"/>
  <c r="C947" i="4" l="1"/>
  <c r="G947" i="4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9" i="7"/>
  <c r="C946" i="4"/>
  <c r="G946" i="4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G146" i="7" l="1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945" i="4" l="1"/>
  <c r="G945" i="4"/>
  <c r="G3660" i="1" l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G944" i="4" l="1"/>
  <c r="C944" i="4"/>
  <c r="C942" i="4" l="1"/>
  <c r="G942" i="4"/>
  <c r="C943" i="4"/>
  <c r="G943" i="4"/>
  <c r="C941" i="4"/>
  <c r="G941" i="4"/>
  <c r="G62" i="6" l="1"/>
  <c r="G940" i="4" l="1"/>
  <c r="C940" i="4"/>
  <c r="G939" i="4" l="1"/>
  <c r="C939" i="4"/>
  <c r="G938" i="4"/>
  <c r="C938" i="4"/>
  <c r="G937" i="4"/>
  <c r="C937" i="4"/>
  <c r="C936" i="4" l="1"/>
  <c r="G936" i="4"/>
  <c r="G935" i="4" l="1"/>
  <c r="C935" i="4"/>
  <c r="C934" i="4"/>
  <c r="G934" i="4"/>
  <c r="C335" i="7" l="1"/>
  <c r="C336" i="7"/>
  <c r="C337" i="7"/>
  <c r="C338" i="7"/>
  <c r="C333" i="7" l="1"/>
  <c r="C334" i="7"/>
  <c r="C331" i="7"/>
  <c r="C332" i="7"/>
  <c r="C933" i="4"/>
  <c r="G933" i="4"/>
  <c r="G932" i="4" l="1"/>
  <c r="C932" i="4"/>
  <c r="G931" i="4"/>
  <c r="C931" i="4"/>
  <c r="G930" i="4"/>
  <c r="C930" i="4"/>
  <c r="C929" i="4"/>
  <c r="G929" i="4"/>
  <c r="G928" i="4"/>
  <c r="C928" i="4"/>
  <c r="G927" i="4"/>
  <c r="C927" i="4"/>
  <c r="C330" i="7"/>
  <c r="G926" i="4"/>
  <c r="C926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" i="4"/>
  <c r="C2" i="4"/>
  <c r="G925" i="4" l="1"/>
  <c r="C325" i="7"/>
  <c r="C326" i="7"/>
  <c r="C328" i="7"/>
  <c r="C329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11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59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20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G924" i="4" l="1"/>
  <c r="G923" i="4"/>
  <c r="G922" i="4"/>
  <c r="G921" i="4"/>
  <c r="G1028" i="1" l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967" i="1" l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C967" i="1"/>
  <c r="C968" i="1"/>
  <c r="G100" i="6" l="1"/>
  <c r="H100" i="6"/>
  <c r="G920" i="4"/>
  <c r="H920" i="4"/>
  <c r="G919" i="4" l="1"/>
  <c r="H919" i="4"/>
  <c r="G918" i="4"/>
  <c r="F12" i="8" l="1"/>
  <c r="F11" i="8"/>
  <c r="F10" i="8"/>
  <c r="F9" i="8"/>
  <c r="G36" i="6" l="1"/>
  <c r="C36" i="6"/>
  <c r="G917" i="4"/>
  <c r="H917" i="4"/>
  <c r="G916" i="4" l="1"/>
  <c r="H916" i="4"/>
  <c r="G427" i="5" l="1"/>
  <c r="G292" i="5"/>
  <c r="G81" i="5"/>
  <c r="B12" i="8" l="1"/>
  <c r="B11" i="8"/>
  <c r="B10" i="8"/>
  <c r="B9" i="8"/>
  <c r="B2" i="8"/>
  <c r="G915" i="4" l="1"/>
  <c r="G914" i="4"/>
  <c r="G913" i="4" l="1"/>
  <c r="G912" i="4"/>
  <c r="G911" i="4" l="1"/>
  <c r="H911" i="4"/>
  <c r="G910" i="4" l="1"/>
  <c r="G909" i="4" l="1"/>
  <c r="H909" i="4"/>
  <c r="G908" i="4" l="1"/>
  <c r="H908" i="4"/>
  <c r="H565" i="6" l="1"/>
  <c r="H566" i="6"/>
  <c r="G905" i="4"/>
  <c r="H905" i="4"/>
  <c r="G906" i="4"/>
  <c r="H906" i="4"/>
  <c r="G907" i="4"/>
  <c r="H907" i="4"/>
  <c r="G904" i="4" l="1"/>
  <c r="G903" i="4" l="1"/>
  <c r="C354" i="6"/>
  <c r="G902" i="4" l="1"/>
  <c r="G901" i="4" l="1"/>
  <c r="G900" i="4" l="1"/>
  <c r="G899" i="4" l="1"/>
  <c r="G898" i="4" l="1"/>
  <c r="G897" i="4" l="1"/>
  <c r="G896" i="4" l="1"/>
  <c r="G895" i="4" l="1"/>
  <c r="G894" i="4" l="1"/>
  <c r="G893" i="4"/>
  <c r="H563" i="6" l="1"/>
  <c r="H562" i="6" l="1"/>
  <c r="G892" i="4" l="1"/>
  <c r="H892" i="4"/>
  <c r="G890" i="4"/>
  <c r="H890" i="4"/>
  <c r="G891" i="4"/>
  <c r="H891" i="4"/>
  <c r="G889" i="4"/>
  <c r="H889" i="4"/>
  <c r="G888" i="4"/>
  <c r="H888" i="4"/>
  <c r="G887" i="4"/>
  <c r="H212" i="6" l="1"/>
  <c r="G212" i="6"/>
  <c r="C212" i="6"/>
  <c r="H211" i="6"/>
  <c r="G211" i="6"/>
  <c r="C211" i="6"/>
  <c r="C213" i="6"/>
  <c r="G213" i="6"/>
  <c r="H213" i="6"/>
  <c r="G885" i="4"/>
  <c r="H885" i="4"/>
  <c r="G886" i="4"/>
  <c r="H886" i="4"/>
  <c r="G884" i="4" l="1"/>
  <c r="G883" i="4"/>
  <c r="G882" i="4" l="1"/>
  <c r="H882" i="4"/>
  <c r="G881" i="4" l="1"/>
  <c r="G880" i="4"/>
  <c r="G633" i="5" l="1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G875" i="4" l="1"/>
  <c r="G876" i="4"/>
  <c r="G877" i="4"/>
  <c r="G878" i="4"/>
  <c r="G879" i="4"/>
  <c r="G874" i="4" l="1"/>
  <c r="G873" i="4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2" i="1"/>
  <c r="G74" i="7"/>
  <c r="H375" i="6" l="1"/>
  <c r="H374" i="6"/>
  <c r="C377" i="6"/>
  <c r="H377" i="6"/>
  <c r="H348" i="6" l="1"/>
  <c r="G59" i="7" l="1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872" i="4" l="1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H395" i="5"/>
  <c r="G10" i="8"/>
  <c r="B5" i="8"/>
  <c r="B4" i="8"/>
  <c r="B3" i="8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G20" i="7"/>
  <c r="G402" i="4"/>
  <c r="G400" i="4"/>
  <c r="G401" i="4"/>
  <c r="G399" i="4"/>
  <c r="F3" i="8"/>
  <c r="F2" i="8"/>
  <c r="F4" i="8"/>
  <c r="F5" i="8"/>
  <c r="G9" i="8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C2" i="7"/>
  <c r="H398" i="4"/>
  <c r="G398" i="4"/>
  <c r="H397" i="4"/>
  <c r="G397" i="4"/>
  <c r="H396" i="4"/>
  <c r="G396" i="4"/>
  <c r="G395" i="4"/>
  <c r="H395" i="4"/>
  <c r="G394" i="4"/>
  <c r="H394" i="4"/>
  <c r="G393" i="4"/>
  <c r="H393" i="4"/>
  <c r="G392" i="4"/>
  <c r="H392" i="4"/>
  <c r="G391" i="4"/>
  <c r="H391" i="4"/>
  <c r="G389" i="4"/>
  <c r="H389" i="4"/>
  <c r="G390" i="4"/>
  <c r="H390" i="4"/>
  <c r="C245" i="6"/>
  <c r="G388" i="4"/>
  <c r="H388" i="4"/>
  <c r="C241" i="6"/>
  <c r="C240" i="6"/>
  <c r="C219" i="6"/>
  <c r="G219" i="6"/>
  <c r="C215" i="6"/>
  <c r="G215" i="6"/>
  <c r="C216" i="6"/>
  <c r="G216" i="6"/>
  <c r="G387" i="4"/>
  <c r="H387" i="4"/>
  <c r="G386" i="4"/>
  <c r="H386" i="4"/>
  <c r="G385" i="4"/>
  <c r="H385" i="4"/>
  <c r="G71" i="6"/>
  <c r="C71" i="6"/>
  <c r="C34" i="6"/>
  <c r="G34" i="6"/>
  <c r="G384" i="4"/>
  <c r="H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" i="7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5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3" i="6"/>
  <c r="G64" i="6"/>
  <c r="G65" i="6"/>
  <c r="G66" i="6"/>
  <c r="G67" i="6"/>
  <c r="G68" i="6"/>
  <c r="G69" i="6"/>
  <c r="G70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4" i="6"/>
  <c r="G217" i="6"/>
  <c r="G218" i="6"/>
  <c r="G220" i="6"/>
  <c r="G2" i="6"/>
  <c r="H33" i="6"/>
  <c r="C353" i="6"/>
  <c r="H345" i="6"/>
  <c r="C131" i="6"/>
  <c r="C132" i="6"/>
  <c r="C133" i="6"/>
  <c r="H15" i="6"/>
  <c r="H14" i="6"/>
  <c r="H116" i="6"/>
  <c r="C110" i="6"/>
  <c r="H110" i="6"/>
  <c r="C58" i="6"/>
  <c r="H58" i="6"/>
  <c r="C32" i="6"/>
  <c r="H32" i="6"/>
  <c r="C15" i="6"/>
  <c r="H530" i="6"/>
  <c r="H529" i="6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C503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51" i="6"/>
  <c r="C247" i="6"/>
  <c r="H247" i="6"/>
  <c r="C248" i="6"/>
  <c r="H248" i="6"/>
  <c r="C210" i="6"/>
  <c r="H210" i="6"/>
  <c r="C207" i="6"/>
  <c r="H207" i="6"/>
  <c r="C208" i="6"/>
  <c r="H208" i="6"/>
  <c r="C198" i="6"/>
  <c r="H198" i="6"/>
  <c r="C194" i="6"/>
  <c r="H194" i="6"/>
  <c r="C195" i="6"/>
  <c r="H195" i="6"/>
  <c r="C196" i="6"/>
  <c r="H196" i="6"/>
  <c r="C190" i="6"/>
  <c r="H190" i="6"/>
  <c r="C187" i="6"/>
  <c r="H187" i="6"/>
  <c r="H447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5" i="6"/>
  <c r="C426" i="6"/>
  <c r="C427" i="6"/>
  <c r="C428" i="6"/>
  <c r="C388" i="6"/>
  <c r="H440" i="6"/>
  <c r="H441" i="6"/>
  <c r="H442" i="6"/>
  <c r="H443" i="6"/>
  <c r="H444" i="6"/>
  <c r="H445" i="6"/>
  <c r="H446" i="6"/>
  <c r="H448" i="6"/>
  <c r="H449" i="6"/>
  <c r="H450" i="6"/>
  <c r="H438" i="6"/>
  <c r="H439" i="6"/>
  <c r="H437" i="6"/>
  <c r="H127" i="4"/>
  <c r="H128" i="4"/>
  <c r="H129" i="4"/>
  <c r="H130" i="4"/>
  <c r="H131" i="4"/>
  <c r="H132" i="4"/>
  <c r="H133" i="4"/>
  <c r="H134" i="4"/>
  <c r="G130" i="4"/>
  <c r="G131" i="4"/>
  <c r="G132" i="4"/>
  <c r="G133" i="4"/>
  <c r="G134" i="4"/>
  <c r="G129" i="4"/>
  <c r="G128" i="4"/>
  <c r="G127" i="4"/>
  <c r="G126" i="4"/>
  <c r="H126" i="4"/>
  <c r="C69" i="6"/>
  <c r="C70" i="6"/>
  <c r="H125" i="4"/>
  <c r="G125" i="4"/>
  <c r="C65" i="6"/>
  <c r="C66" i="6"/>
  <c r="C67" i="6"/>
  <c r="C68" i="6"/>
  <c r="H65" i="6"/>
  <c r="H66" i="6"/>
  <c r="H6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8" i="6"/>
  <c r="C189" i="6"/>
  <c r="C191" i="6"/>
  <c r="C192" i="6"/>
  <c r="C193" i="6"/>
  <c r="C197" i="6"/>
  <c r="C199" i="6"/>
  <c r="C200" i="6"/>
  <c r="C201" i="6"/>
  <c r="C202" i="6"/>
  <c r="C203" i="6"/>
  <c r="C204" i="6"/>
  <c r="C205" i="6"/>
  <c r="C206" i="6"/>
  <c r="C209" i="6"/>
  <c r="C214" i="6"/>
  <c r="C217" i="6"/>
  <c r="C218" i="6"/>
  <c r="C220" i="6"/>
  <c r="C242" i="6"/>
  <c r="C243" i="6"/>
  <c r="C244" i="6"/>
  <c r="C246" i="6"/>
  <c r="C349" i="6"/>
  <c r="C350" i="6"/>
  <c r="C351" i="6"/>
  <c r="C352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6" i="6"/>
  <c r="C378" i="6"/>
  <c r="C379" i="6"/>
  <c r="C380" i="6"/>
  <c r="C381" i="6"/>
  <c r="C382" i="6"/>
  <c r="C383" i="6"/>
  <c r="C384" i="6"/>
  <c r="C385" i="6"/>
  <c r="C386" i="6"/>
  <c r="C387" i="6"/>
  <c r="C168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46" i="6"/>
  <c r="H347" i="6"/>
  <c r="H349" i="6"/>
  <c r="H350" i="6"/>
  <c r="H35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6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6" i="6"/>
  <c r="H244" i="6"/>
  <c r="H237" i="6"/>
  <c r="H236" i="6"/>
  <c r="H235" i="6"/>
  <c r="H234" i="6"/>
  <c r="H233" i="6"/>
  <c r="H232" i="6"/>
  <c r="H230" i="6"/>
  <c r="H229" i="6"/>
  <c r="H228" i="6"/>
  <c r="H227" i="6"/>
  <c r="H226" i="6"/>
  <c r="H225" i="6"/>
  <c r="H224" i="6"/>
  <c r="H223" i="6"/>
  <c r="H222" i="6"/>
  <c r="H218" i="6"/>
  <c r="H217" i="6"/>
  <c r="H214" i="6"/>
  <c r="H209" i="6"/>
  <c r="H206" i="6"/>
  <c r="H205" i="6"/>
  <c r="H204" i="6"/>
  <c r="H203" i="6"/>
  <c r="H202" i="6"/>
  <c r="H201" i="6"/>
  <c r="H200" i="6"/>
  <c r="H199" i="6"/>
  <c r="H197" i="6"/>
  <c r="H193" i="6"/>
  <c r="H192" i="6"/>
  <c r="H191" i="6"/>
  <c r="H189" i="6"/>
  <c r="H188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24" i="6"/>
  <c r="H125" i="6"/>
  <c r="H126" i="6"/>
  <c r="H127" i="6"/>
  <c r="H128" i="6"/>
  <c r="H129" i="6"/>
  <c r="H123" i="6"/>
  <c r="H117" i="6"/>
  <c r="H118" i="6"/>
  <c r="H119" i="6"/>
  <c r="H3" i="6"/>
  <c r="H4" i="6"/>
  <c r="H5" i="6"/>
  <c r="H6" i="6"/>
  <c r="H7" i="6"/>
  <c r="H8" i="6"/>
  <c r="H9" i="6"/>
  <c r="H10" i="6"/>
  <c r="H11" i="6"/>
  <c r="H12" i="6"/>
  <c r="H13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5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9" i="6"/>
  <c r="H60" i="6"/>
  <c r="H61" i="6"/>
  <c r="H62" i="6"/>
  <c r="H63" i="6"/>
  <c r="H64" i="6"/>
  <c r="H68" i="6"/>
  <c r="H69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2" i="6"/>
  <c r="H103" i="6"/>
  <c r="H104" i="6"/>
  <c r="H105" i="6"/>
  <c r="H106" i="6"/>
  <c r="H107" i="6"/>
  <c r="H108" i="6"/>
  <c r="H109" i="6"/>
  <c r="H111" i="6"/>
  <c r="H112" i="6"/>
  <c r="H113" i="6"/>
  <c r="H114" i="6"/>
  <c r="H115" i="6"/>
  <c r="H120" i="6"/>
  <c r="H121" i="6"/>
  <c r="H122" i="6"/>
  <c r="H130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2" i="6"/>
  <c r="C3" i="6"/>
  <c r="C4" i="6"/>
  <c r="C5" i="6"/>
  <c r="C6" i="6"/>
  <c r="C7" i="6"/>
  <c r="C8" i="6"/>
  <c r="C9" i="6"/>
  <c r="C10" i="6"/>
  <c r="C11" i="6"/>
  <c r="C12" i="6"/>
  <c r="C13" i="6"/>
  <c r="C14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3" i="6"/>
  <c r="C35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9" i="6"/>
  <c r="C60" i="6"/>
  <c r="C61" i="6"/>
  <c r="C62" i="6"/>
  <c r="C63" i="6"/>
  <c r="C64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2" i="6"/>
  <c r="C103" i="6"/>
  <c r="C104" i="6"/>
  <c r="C105" i="6"/>
  <c r="C106" i="6"/>
  <c r="C107" i="6"/>
  <c r="C108" i="6"/>
  <c r="C109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2" i="6"/>
  <c r="H541" i="5"/>
  <c r="H539" i="5"/>
  <c r="H537" i="5"/>
  <c r="H538" i="5"/>
  <c r="H565" i="5"/>
  <c r="H553" i="5"/>
  <c r="H559" i="5"/>
  <c r="H549" i="5"/>
  <c r="H555" i="5"/>
  <c r="H551" i="5"/>
  <c r="H560" i="5"/>
  <c r="H558" i="5"/>
  <c r="H556" i="5"/>
  <c r="H564" i="5"/>
  <c r="H561" i="5"/>
  <c r="H562" i="5"/>
  <c r="H550" i="5"/>
  <c r="H554" i="5"/>
  <c r="H552" i="5"/>
  <c r="H557" i="5"/>
  <c r="H563" i="5"/>
  <c r="H375" i="5"/>
  <c r="H374" i="5"/>
  <c r="H378" i="5"/>
  <c r="H379" i="5"/>
  <c r="H459" i="5"/>
  <c r="H441" i="5"/>
  <c r="H442" i="5"/>
  <c r="H330" i="5"/>
  <c r="H333" i="5"/>
  <c r="H336" i="5"/>
  <c r="H331" i="5"/>
  <c r="H334" i="5"/>
  <c r="H332" i="5"/>
  <c r="H335" i="5"/>
  <c r="H612" i="5"/>
  <c r="H611" i="5"/>
  <c r="H610" i="5"/>
  <c r="H403" i="5"/>
  <c r="H409" i="5"/>
  <c r="H401" i="5"/>
  <c r="H405" i="5"/>
  <c r="H402" i="5"/>
  <c r="H408" i="5"/>
  <c r="H410" i="5"/>
  <c r="H406" i="5"/>
  <c r="H411" i="5"/>
  <c r="H404" i="5"/>
  <c r="H407" i="5"/>
  <c r="H381" i="5"/>
  <c r="H382" i="5"/>
  <c r="H344" i="5"/>
  <c r="H342" i="5"/>
  <c r="H345" i="5"/>
  <c r="H347" i="5"/>
  <c r="H346" i="5"/>
  <c r="H343" i="5"/>
  <c r="H349" i="5"/>
  <c r="H348" i="5"/>
  <c r="H341" i="5"/>
  <c r="H607" i="5"/>
  <c r="H605" i="5"/>
  <c r="H606" i="5"/>
  <c r="H467" i="5"/>
  <c r="H468" i="5"/>
  <c r="H471" i="5"/>
  <c r="H464" i="5"/>
  <c r="H466" i="5"/>
  <c r="H470" i="5"/>
  <c r="H469" i="5"/>
  <c r="H465" i="5"/>
  <c r="H463" i="5"/>
  <c r="H513" i="5"/>
  <c r="H371" i="5"/>
  <c r="H391" i="5"/>
  <c r="H390" i="5"/>
  <c r="H389" i="5"/>
  <c r="H546" i="5"/>
  <c r="H542" i="5"/>
  <c r="H545" i="5"/>
  <c r="H544" i="5"/>
  <c r="H543" i="5"/>
  <c r="H472" i="5"/>
  <c r="H376" i="5"/>
  <c r="H337" i="5"/>
  <c r="H340" i="5"/>
  <c r="H338" i="5"/>
  <c r="H339" i="5"/>
  <c r="H373" i="5"/>
  <c r="H435" i="5"/>
  <c r="H355" i="5"/>
  <c r="H351" i="5"/>
  <c r="H352" i="5"/>
  <c r="H350" i="5"/>
  <c r="H353" i="5"/>
  <c r="H354" i="5"/>
  <c r="H613" i="5"/>
  <c r="H434" i="5"/>
  <c r="H566" i="5"/>
  <c r="H287" i="5"/>
  <c r="H286" i="5"/>
  <c r="H285" i="5"/>
  <c r="H284" i="5"/>
  <c r="H283" i="5"/>
  <c r="H266" i="5"/>
  <c r="H633" i="5"/>
  <c r="H632" i="5"/>
  <c r="H631" i="5"/>
  <c r="H630" i="5"/>
  <c r="H413" i="5"/>
  <c r="H400" i="5"/>
  <c r="H530" i="5"/>
  <c r="H358" i="5"/>
  <c r="H446" i="5"/>
  <c r="H447" i="5"/>
  <c r="H627" i="5"/>
  <c r="H436" i="5"/>
  <c r="H437" i="5"/>
  <c r="H445" i="5"/>
  <c r="H308" i="5"/>
  <c r="H307" i="5"/>
  <c r="H282" i="5"/>
  <c r="H412" i="5"/>
  <c r="H479" i="5"/>
  <c r="H482" i="5"/>
  <c r="H487" i="5"/>
  <c r="H477" i="5"/>
  <c r="H483" i="5"/>
  <c r="H484" i="5"/>
  <c r="H480" i="5"/>
  <c r="H481" i="5"/>
  <c r="H486" i="5"/>
  <c r="H398" i="5"/>
  <c r="H397" i="5"/>
  <c r="H393" i="5"/>
  <c r="H396" i="5"/>
  <c r="H394" i="5"/>
  <c r="H392" i="5"/>
  <c r="H626" i="5"/>
  <c r="H531" i="5"/>
  <c r="H532" i="5"/>
  <c r="H533" i="5"/>
  <c r="H460" i="5"/>
  <c r="H623" i="5"/>
  <c r="H622" i="5"/>
  <c r="H621" i="5"/>
  <c r="H548" i="5"/>
  <c r="H573" i="5"/>
  <c r="H587" i="5"/>
  <c r="H574" i="5"/>
  <c r="H599" i="5"/>
  <c r="H594" i="5"/>
  <c r="H590" i="5"/>
  <c r="H582" i="5"/>
  <c r="H572" i="5"/>
  <c r="H568" i="5"/>
  <c r="H585" i="5"/>
  <c r="H589" i="5"/>
  <c r="H571" i="5"/>
  <c r="H598" i="5"/>
  <c r="H576" i="5"/>
  <c r="H596" i="5"/>
  <c r="H584" i="5"/>
  <c r="H578" i="5"/>
  <c r="H583" i="5"/>
  <c r="H570" i="5"/>
  <c r="H579" i="5"/>
  <c r="H575" i="5"/>
  <c r="H593" i="5"/>
  <c r="H567" i="5"/>
  <c r="H592" i="5"/>
  <c r="H581" i="5"/>
  <c r="H586" i="5"/>
  <c r="H602" i="5"/>
  <c r="H595" i="5"/>
  <c r="H600" i="5"/>
  <c r="H588" i="5"/>
  <c r="H603" i="5"/>
  <c r="H604" i="5"/>
  <c r="H577" i="5"/>
  <c r="H580" i="5"/>
  <c r="H591" i="5"/>
  <c r="H569" i="5"/>
  <c r="H601" i="5"/>
  <c r="H597" i="5"/>
  <c r="H280" i="5"/>
  <c r="H281" i="5"/>
  <c r="H363" i="5"/>
  <c r="H367" i="5"/>
  <c r="H366" i="5"/>
  <c r="H369" i="5"/>
  <c r="H368" i="5"/>
  <c r="H362" i="5"/>
  <c r="H361" i="5"/>
  <c r="H364" i="5"/>
  <c r="H365" i="5"/>
  <c r="H370" i="5"/>
  <c r="H359" i="5"/>
  <c r="H360" i="5"/>
  <c r="H377" i="5"/>
  <c r="H512" i="5"/>
  <c r="H536" i="5"/>
  <c r="H535" i="5"/>
  <c r="H534" i="5"/>
  <c r="H462" i="5"/>
  <c r="H473" i="5"/>
  <c r="H454" i="5"/>
  <c r="H449" i="5"/>
  <c r="H451" i="5"/>
  <c r="H448" i="5"/>
  <c r="H453" i="5"/>
  <c r="H458" i="5"/>
  <c r="H457" i="5"/>
  <c r="H456" i="5"/>
  <c r="H455" i="5"/>
  <c r="H450" i="5"/>
  <c r="H452" i="5"/>
  <c r="H279" i="5"/>
  <c r="H444" i="5"/>
  <c r="H540" i="5"/>
  <c r="H526" i="5"/>
  <c r="H524" i="5"/>
  <c r="H527" i="5"/>
  <c r="H525" i="5"/>
  <c r="H474" i="5"/>
  <c r="H293" i="5"/>
  <c r="H292" i="5"/>
  <c r="H438" i="5"/>
  <c r="H439" i="5"/>
  <c r="H440" i="5"/>
  <c r="H515" i="5"/>
  <c r="H514" i="5"/>
  <c r="H516" i="5"/>
  <c r="H523" i="5"/>
  <c r="H357" i="5"/>
  <c r="H356" i="5"/>
  <c r="H415" i="5"/>
  <c r="H419" i="5"/>
  <c r="H425" i="5"/>
  <c r="H424" i="5"/>
  <c r="H427" i="5"/>
  <c r="H414" i="5"/>
  <c r="H420" i="5"/>
  <c r="H417" i="5"/>
  <c r="H428" i="5"/>
  <c r="H416" i="5"/>
  <c r="H423" i="5"/>
  <c r="H426" i="5"/>
  <c r="H431" i="5"/>
  <c r="H430" i="5"/>
  <c r="H429" i="5"/>
  <c r="H421" i="5"/>
  <c r="H418" i="5"/>
  <c r="H432" i="5"/>
  <c r="H433" i="5"/>
  <c r="H422" i="5"/>
  <c r="H386" i="5"/>
  <c r="H387" i="5"/>
  <c r="H609" i="5"/>
  <c r="H608" i="5"/>
  <c r="H329" i="5"/>
  <c r="H328" i="5"/>
  <c r="H312" i="5"/>
  <c r="H326" i="5"/>
  <c r="H309" i="5"/>
  <c r="H314" i="5"/>
  <c r="H313" i="5"/>
  <c r="H320" i="5"/>
  <c r="H311" i="5"/>
  <c r="H315" i="5"/>
  <c r="H323" i="5"/>
  <c r="H327" i="5"/>
  <c r="H322" i="5"/>
  <c r="H310" i="5"/>
  <c r="H324" i="5"/>
  <c r="H325" i="5"/>
  <c r="H316" i="5"/>
  <c r="H317" i="5"/>
  <c r="H318" i="5"/>
  <c r="H319" i="5"/>
  <c r="H321" i="5"/>
  <c r="H273" i="5"/>
  <c r="H269" i="5"/>
  <c r="H276" i="5"/>
  <c r="H278" i="5"/>
  <c r="H268" i="5"/>
  <c r="H272" i="5"/>
  <c r="H274" i="5"/>
  <c r="H271" i="5"/>
  <c r="H267" i="5"/>
  <c r="H270" i="5"/>
  <c r="H275" i="5"/>
  <c r="H277" i="5"/>
  <c r="H528" i="5"/>
  <c r="H288" i="5"/>
  <c r="H289" i="5"/>
  <c r="H290" i="5"/>
  <c r="H291" i="5"/>
  <c r="H518" i="5"/>
  <c r="H517" i="5"/>
  <c r="H519" i="5"/>
  <c r="H295" i="5"/>
  <c r="H296" i="5"/>
  <c r="H306" i="5"/>
  <c r="H298" i="5"/>
  <c r="H299" i="5"/>
  <c r="H297" i="5"/>
  <c r="H302" i="5"/>
  <c r="H300" i="5"/>
  <c r="H301" i="5"/>
  <c r="H294" i="5"/>
  <c r="H304" i="5"/>
  <c r="H305" i="5"/>
  <c r="H303" i="5"/>
  <c r="H383" i="5"/>
  <c r="H385" i="5"/>
  <c r="H384" i="5"/>
  <c r="H624" i="5"/>
  <c r="H625" i="5"/>
  <c r="H620" i="5"/>
  <c r="H619" i="5"/>
  <c r="H615" i="5"/>
  <c r="H616" i="5"/>
  <c r="H617" i="5"/>
  <c r="H618" i="5"/>
  <c r="H614" i="5"/>
  <c r="H629" i="5"/>
  <c r="H628" i="5"/>
  <c r="H499" i="5"/>
  <c r="H506" i="5"/>
  <c r="H508" i="5"/>
  <c r="H490" i="5"/>
  <c r="H498" i="5"/>
  <c r="H511" i="5"/>
  <c r="H488" i="5"/>
  <c r="H496" i="5"/>
  <c r="H500" i="5"/>
  <c r="H491" i="5"/>
  <c r="H494" i="5"/>
  <c r="H507" i="5"/>
  <c r="H495" i="5"/>
  <c r="H493" i="5"/>
  <c r="H510" i="5"/>
  <c r="H509" i="5"/>
  <c r="H505" i="5"/>
  <c r="H502" i="5"/>
  <c r="H489" i="5"/>
  <c r="H497" i="5"/>
  <c r="H504" i="5"/>
  <c r="H492" i="5"/>
  <c r="H503" i="5"/>
  <c r="H501" i="5"/>
  <c r="H547" i="5"/>
  <c r="H380" i="5"/>
  <c r="H443" i="5"/>
  <c r="H522" i="5"/>
  <c r="H521" i="5"/>
  <c r="H520" i="5"/>
  <c r="H475" i="5"/>
  <c r="H388" i="5"/>
  <c r="H529" i="5"/>
  <c r="H372" i="5"/>
  <c r="H461" i="5"/>
  <c r="H485" i="5"/>
  <c r="H476" i="5"/>
  <c r="H478" i="5"/>
  <c r="H399" i="5"/>
  <c r="H54" i="5"/>
  <c r="H168" i="5"/>
  <c r="H161" i="5"/>
  <c r="H17" i="5"/>
  <c r="H16" i="5"/>
  <c r="H169" i="5"/>
  <c r="H170" i="5"/>
  <c r="H165" i="5"/>
  <c r="H166" i="5"/>
  <c r="H171" i="5"/>
  <c r="H167" i="5"/>
  <c r="H163" i="5"/>
  <c r="H164" i="5"/>
  <c r="H55" i="5"/>
  <c r="H152" i="5"/>
  <c r="H259" i="5"/>
  <c r="H252" i="5"/>
  <c r="H255" i="5"/>
  <c r="H254" i="5"/>
  <c r="H253" i="5"/>
  <c r="H260" i="5"/>
  <c r="H261" i="5"/>
  <c r="H258" i="5"/>
  <c r="H256" i="5"/>
  <c r="H257" i="5"/>
  <c r="H109" i="5"/>
  <c r="H114" i="5"/>
  <c r="H115" i="5"/>
  <c r="H119" i="5"/>
  <c r="H113" i="5"/>
  <c r="H111" i="5"/>
  <c r="H110" i="5"/>
  <c r="H116" i="5"/>
  <c r="H118" i="5"/>
  <c r="H117" i="5"/>
  <c r="H112" i="5"/>
  <c r="H19" i="5"/>
  <c r="H21" i="5"/>
  <c r="H20" i="5"/>
  <c r="H153" i="5"/>
  <c r="H102" i="5"/>
  <c r="H103" i="5"/>
  <c r="H157" i="5"/>
  <c r="H154" i="5"/>
  <c r="H155" i="5"/>
  <c r="H156" i="5"/>
  <c r="H121" i="5"/>
  <c r="H122" i="5"/>
  <c r="H124" i="5"/>
  <c r="H125" i="5"/>
  <c r="H126" i="5"/>
  <c r="H123" i="5"/>
  <c r="H188" i="5"/>
  <c r="H187" i="5"/>
  <c r="H190" i="5"/>
  <c r="H182" i="5"/>
  <c r="H189" i="5"/>
  <c r="H186" i="5"/>
  <c r="H181" i="5"/>
  <c r="H185" i="5"/>
  <c r="H183" i="5"/>
  <c r="H184" i="5"/>
  <c r="H18" i="5"/>
  <c r="H265" i="5"/>
  <c r="H29" i="5"/>
  <c r="H51" i="5"/>
  <c r="H36" i="5"/>
  <c r="H37" i="5"/>
  <c r="H41" i="5"/>
  <c r="H30" i="5"/>
  <c r="H45" i="5"/>
  <c r="H44" i="5"/>
  <c r="H35" i="5"/>
  <c r="H40" i="5"/>
  <c r="H25" i="5"/>
  <c r="H26" i="5"/>
  <c r="H34" i="5"/>
  <c r="H53" i="5"/>
  <c r="H43" i="5"/>
  <c r="H50" i="5"/>
  <c r="H52" i="5"/>
  <c r="H49" i="5"/>
  <c r="H33" i="5"/>
  <c r="H46" i="5"/>
  <c r="H28" i="5"/>
  <c r="H39" i="5"/>
  <c r="H31" i="5"/>
  <c r="H27" i="5"/>
  <c r="H38" i="5"/>
  <c r="H32" i="5"/>
  <c r="H48" i="5"/>
  <c r="H42" i="5"/>
  <c r="H47" i="5"/>
  <c r="H158" i="5"/>
  <c r="H159" i="5"/>
  <c r="H120" i="5"/>
  <c r="H198" i="5"/>
  <c r="H230" i="5"/>
  <c r="H203" i="5"/>
  <c r="H236" i="5"/>
  <c r="H197" i="5"/>
  <c r="H191" i="5"/>
  <c r="H214" i="5"/>
  <c r="H200" i="5"/>
  <c r="H209" i="5"/>
  <c r="H212" i="5"/>
  <c r="H204" i="5"/>
  <c r="H233" i="5"/>
  <c r="H207" i="5"/>
  <c r="H220" i="5"/>
  <c r="H217" i="5"/>
  <c r="H208" i="5"/>
  <c r="H234" i="5"/>
  <c r="H237" i="5"/>
  <c r="H210" i="5"/>
  <c r="H218" i="5"/>
  <c r="H240" i="5"/>
  <c r="H216" i="5"/>
  <c r="H192" i="5"/>
  <c r="H195" i="5"/>
  <c r="H196" i="5"/>
  <c r="H215" i="5"/>
  <c r="H201" i="5"/>
  <c r="H228" i="5"/>
  <c r="H232" i="5"/>
  <c r="H223" i="5"/>
  <c r="H227" i="5"/>
  <c r="H193" i="5"/>
  <c r="H194" i="5"/>
  <c r="H226" i="5"/>
  <c r="H221" i="5"/>
  <c r="H222" i="5"/>
  <c r="H235" i="5"/>
  <c r="H206" i="5"/>
  <c r="H199" i="5"/>
  <c r="H213" i="5"/>
  <c r="H219" i="5"/>
  <c r="H238" i="5"/>
  <c r="H225" i="5"/>
  <c r="H239" i="5"/>
  <c r="H202" i="5"/>
  <c r="H229" i="5"/>
  <c r="H211" i="5"/>
  <c r="H231" i="5"/>
  <c r="H224" i="5"/>
  <c r="H205" i="5"/>
  <c r="H264" i="5"/>
  <c r="H263" i="5"/>
  <c r="H15" i="5"/>
  <c r="H106" i="5"/>
  <c r="H105" i="5"/>
  <c r="H107" i="5"/>
  <c r="H108" i="5"/>
  <c r="H104" i="5"/>
  <c r="H4" i="5"/>
  <c r="H2" i="5"/>
  <c r="H3" i="5"/>
  <c r="H262" i="5"/>
  <c r="H172" i="5"/>
  <c r="H173" i="5"/>
  <c r="H175" i="5"/>
  <c r="H174" i="5"/>
  <c r="H176" i="5"/>
  <c r="H180" i="5"/>
  <c r="H179" i="5"/>
  <c r="H177" i="5"/>
  <c r="H178" i="5"/>
  <c r="H60" i="5"/>
  <c r="H59" i="5"/>
  <c r="H61" i="5"/>
  <c r="H134" i="5"/>
  <c r="H135" i="5"/>
  <c r="H133" i="5"/>
  <c r="H132" i="5"/>
  <c r="H131" i="5"/>
  <c r="H128" i="5"/>
  <c r="H127" i="5"/>
  <c r="H130" i="5"/>
  <c r="H129" i="5"/>
  <c r="H58" i="5"/>
  <c r="H57" i="5"/>
  <c r="H56" i="5"/>
  <c r="H242" i="5"/>
  <c r="H247" i="5"/>
  <c r="H243" i="5"/>
  <c r="H241" i="5"/>
  <c r="H246" i="5"/>
  <c r="H248" i="5"/>
  <c r="H244" i="5"/>
  <c r="H245" i="5"/>
  <c r="H85" i="5"/>
  <c r="H78" i="5"/>
  <c r="H96" i="5"/>
  <c r="H66" i="5"/>
  <c r="H97" i="5"/>
  <c r="H72" i="5"/>
  <c r="H77" i="5"/>
  <c r="H64" i="5"/>
  <c r="H68" i="5"/>
  <c r="H81" i="5"/>
  <c r="H98" i="5"/>
  <c r="H75" i="5"/>
  <c r="H71" i="5"/>
  <c r="H69" i="5"/>
  <c r="H70" i="5"/>
  <c r="H63" i="5"/>
  <c r="H73" i="5"/>
  <c r="H65" i="5"/>
  <c r="H86" i="5"/>
  <c r="H82" i="5"/>
  <c r="H84" i="5"/>
  <c r="H67" i="5"/>
  <c r="H94" i="5"/>
  <c r="H74" i="5"/>
  <c r="H93" i="5"/>
  <c r="H80" i="5"/>
  <c r="H88" i="5"/>
  <c r="H76" i="5"/>
  <c r="H62" i="5"/>
  <c r="H90" i="5"/>
  <c r="H91" i="5"/>
  <c r="H100" i="5"/>
  <c r="H89" i="5"/>
  <c r="H95" i="5"/>
  <c r="H99" i="5"/>
  <c r="H79" i="5"/>
  <c r="H92" i="5"/>
  <c r="H83" i="5"/>
  <c r="H87" i="5"/>
  <c r="H101" i="5"/>
  <c r="H141" i="5"/>
  <c r="H147" i="5"/>
  <c r="H142" i="5"/>
  <c r="H146" i="5"/>
  <c r="H148" i="5"/>
  <c r="H149" i="5"/>
  <c r="H138" i="5"/>
  <c r="H150" i="5"/>
  <c r="H136" i="5"/>
  <c r="H139" i="5"/>
  <c r="H144" i="5"/>
  <c r="H143" i="5"/>
  <c r="H140" i="5"/>
  <c r="H151" i="5"/>
  <c r="H137" i="5"/>
  <c r="H145" i="5"/>
  <c r="H8" i="5"/>
  <c r="H6" i="5"/>
  <c r="H7" i="5"/>
  <c r="H10" i="5"/>
  <c r="H9" i="5"/>
  <c r="H5" i="5"/>
  <c r="H23" i="5"/>
  <c r="H24" i="5"/>
  <c r="H22" i="5"/>
  <c r="H160" i="5"/>
  <c r="H14" i="5"/>
  <c r="H249" i="5"/>
  <c r="H251" i="5"/>
  <c r="H250" i="5"/>
  <c r="H13" i="5"/>
  <c r="H11" i="5"/>
  <c r="H12" i="5"/>
  <c r="H162" i="5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02" i="4"/>
  <c r="J100" i="4"/>
  <c r="J99" i="4"/>
  <c r="J9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6" i="4"/>
  <c r="J97" i="4"/>
  <c r="J95" i="4"/>
  <c r="G9" i="4"/>
  <c r="G8" i="4"/>
  <c r="G7" i="4"/>
  <c r="G6" i="4"/>
  <c r="G5" i="4"/>
  <c r="G4" i="4"/>
  <c r="G3" i="4"/>
  <c r="G2" i="4"/>
  <c r="G5" i="8" l="1"/>
  <c r="G4" i="8"/>
  <c r="G2" i="8"/>
  <c r="G3" i="8"/>
  <c r="K5" i="8"/>
  <c r="C2" i="8"/>
  <c r="K6" i="8"/>
  <c r="C3" i="8"/>
  <c r="C5" i="8"/>
  <c r="C4" i="8"/>
  <c r="K8" i="8"/>
  <c r="K7" i="8"/>
  <c r="C11" i="8"/>
  <c r="C9" i="8"/>
  <c r="C10" i="8"/>
  <c r="C12" i="8"/>
  <c r="G12" i="8"/>
  <c r="G11" i="8"/>
  <c r="C17" i="8" l="1"/>
  <c r="K9" i="8"/>
  <c r="C16" i="8" s="1"/>
  <c r="L7" i="8"/>
  <c r="L8" i="8"/>
  <c r="L6" i="8"/>
  <c r="L5" i="8"/>
  <c r="L9" i="8" l="1"/>
</calcChain>
</file>

<file path=xl/sharedStrings.xml><?xml version="1.0" encoding="utf-8"?>
<sst xmlns="http://schemas.openxmlformats.org/spreadsheetml/2006/main" count="71624" uniqueCount="13850">
  <si>
    <t>Species</t>
  </si>
  <si>
    <t>Subspecies</t>
  </si>
  <si>
    <t>Endemic</t>
  </si>
  <si>
    <t>Single.Subsp</t>
  </si>
  <si>
    <t>Abies</t>
  </si>
  <si>
    <t>alba</t>
  </si>
  <si>
    <t>False</t>
  </si>
  <si>
    <t>pinsapo</t>
  </si>
  <si>
    <t>Abutilon</t>
  </si>
  <si>
    <t>theophrasti</t>
  </si>
  <si>
    <t>Acacia</t>
  </si>
  <si>
    <t>farnesiana</t>
  </si>
  <si>
    <t>karroo</t>
  </si>
  <si>
    <t>cyclops</t>
  </si>
  <si>
    <t>melanoxylon</t>
  </si>
  <si>
    <t>longifolia</t>
  </si>
  <si>
    <t>sophorae</t>
  </si>
  <si>
    <t>decurrens</t>
  </si>
  <si>
    <t>dealbata</t>
  </si>
  <si>
    <t>mearnsii</t>
  </si>
  <si>
    <t>baileyana</t>
  </si>
  <si>
    <t>retinodes</t>
  </si>
  <si>
    <t>pycnantha</t>
  </si>
  <si>
    <t>saligna</t>
  </si>
  <si>
    <t>verticillata</t>
  </si>
  <si>
    <t>Acanthus</t>
  </si>
  <si>
    <t>mollis</t>
  </si>
  <si>
    <t>Acer</t>
  </si>
  <si>
    <t>negundo</t>
  </si>
  <si>
    <t>pseudoplatanus</t>
  </si>
  <si>
    <t>monspessulanum</t>
  </si>
  <si>
    <t>True</t>
  </si>
  <si>
    <t>opalus</t>
  </si>
  <si>
    <t>campestre</t>
  </si>
  <si>
    <t>platanoides</t>
  </si>
  <si>
    <t>Aceras</t>
  </si>
  <si>
    <t>anthropophorum</t>
  </si>
  <si>
    <t>Achyranthes</t>
  </si>
  <si>
    <t>sicula</t>
  </si>
  <si>
    <t>Acinos</t>
  </si>
  <si>
    <t>rotundifolius</t>
  </si>
  <si>
    <t>arvensis</t>
  </si>
  <si>
    <t>alpinus</t>
  </si>
  <si>
    <t>Aconitum</t>
  </si>
  <si>
    <t>anthora</t>
  </si>
  <si>
    <t>vulparia</t>
  </si>
  <si>
    <t>burnatii</t>
  </si>
  <si>
    <t>napellus</t>
  </si>
  <si>
    <t>variegatum</t>
  </si>
  <si>
    <t>Actaea</t>
  </si>
  <si>
    <t>spicata</t>
  </si>
  <si>
    <t>Adenocarpus</t>
  </si>
  <si>
    <t>complicatus</t>
  </si>
  <si>
    <t>lainzii</t>
  </si>
  <si>
    <t>aureus</t>
  </si>
  <si>
    <t>desertorum</t>
  </si>
  <si>
    <t>gibbsianus</t>
  </si>
  <si>
    <t>anisochilus</t>
  </si>
  <si>
    <t>telonensis</t>
  </si>
  <si>
    <t>hispanicus</t>
  </si>
  <si>
    <t>argyrophyllus</t>
  </si>
  <si>
    <t>decorticans</t>
  </si>
  <si>
    <t>Adiantum</t>
  </si>
  <si>
    <t>capillus-veneris</t>
  </si>
  <si>
    <t>Adonis</t>
  </si>
  <si>
    <t>vernalis</t>
  </si>
  <si>
    <t>pyrenaica</t>
  </si>
  <si>
    <t>annua</t>
  </si>
  <si>
    <t>flammea</t>
  </si>
  <si>
    <t>aestivalis</t>
  </si>
  <si>
    <t>microcarpa</t>
  </si>
  <si>
    <t>Aegonychon</t>
  </si>
  <si>
    <t>purpurocaeruleum</t>
  </si>
  <si>
    <t>gastoni</t>
  </si>
  <si>
    <t>Aegopodium</t>
  </si>
  <si>
    <t>podagraria</t>
  </si>
  <si>
    <t>Aeonium</t>
  </si>
  <si>
    <t>arboreum</t>
  </si>
  <si>
    <t>Aesculus</t>
  </si>
  <si>
    <t>hippocastanum</t>
  </si>
  <si>
    <t>Aethionema</t>
  </si>
  <si>
    <t>saxatile</t>
  </si>
  <si>
    <t>marginatum</t>
  </si>
  <si>
    <t>monospermum</t>
  </si>
  <si>
    <t>thomasianum</t>
  </si>
  <si>
    <t>Aethusa</t>
  </si>
  <si>
    <t>cynapium</t>
  </si>
  <si>
    <t>Agave</t>
  </si>
  <si>
    <t>americana</t>
  </si>
  <si>
    <t>fourcroydes</t>
  </si>
  <si>
    <t>sisalana</t>
  </si>
  <si>
    <t>atrovirens</t>
  </si>
  <si>
    <t>Agrimonia</t>
  </si>
  <si>
    <t>eupatoria</t>
  </si>
  <si>
    <t>procera</t>
  </si>
  <si>
    <t>Agrostemma</t>
  </si>
  <si>
    <t>githago</t>
  </si>
  <si>
    <t>Aichryson</t>
  </si>
  <si>
    <t>laxum</t>
  </si>
  <si>
    <t>Ailanthus</t>
  </si>
  <si>
    <t>altissima</t>
  </si>
  <si>
    <t>Aizoon</t>
  </si>
  <si>
    <t>canariense</t>
  </si>
  <si>
    <t>hispanicum</t>
  </si>
  <si>
    <t>Ajuga</t>
  </si>
  <si>
    <t>chamaepitys</t>
  </si>
  <si>
    <t>iva</t>
  </si>
  <si>
    <t>reptans</t>
  </si>
  <si>
    <t>pyramidalis</t>
  </si>
  <si>
    <t>Alcea</t>
  </si>
  <si>
    <t>rosea</t>
  </si>
  <si>
    <t>Alchemilla</t>
  </si>
  <si>
    <t>montserratii</t>
  </si>
  <si>
    <t>rubristipula</t>
  </si>
  <si>
    <t>lunaria</t>
  </si>
  <si>
    <t>impedicellata</t>
  </si>
  <si>
    <t>acutiformis</t>
  </si>
  <si>
    <t>rugulosa</t>
  </si>
  <si>
    <t>iratiana</t>
  </si>
  <si>
    <t>polychroma</t>
  </si>
  <si>
    <t>ilerdensis</t>
  </si>
  <si>
    <t>ischnocarpa</t>
  </si>
  <si>
    <t>frost-olsenii</t>
  </si>
  <si>
    <t>xanthochlora</t>
  </si>
  <si>
    <t>atropurpurea</t>
  </si>
  <si>
    <t>glabra</t>
  </si>
  <si>
    <t>straminea</t>
  </si>
  <si>
    <t>effusa</t>
  </si>
  <si>
    <t>inconcinna</t>
  </si>
  <si>
    <t>connivens</t>
  </si>
  <si>
    <t>albinervia</t>
  </si>
  <si>
    <t>tenerifolia</t>
  </si>
  <si>
    <t>benasquensis</t>
  </si>
  <si>
    <t>glomerulans</t>
  </si>
  <si>
    <t>espotensis</t>
  </si>
  <si>
    <t>coriacea</t>
  </si>
  <si>
    <t>cataractarum</t>
  </si>
  <si>
    <t>borderei</t>
  </si>
  <si>
    <t>demissa</t>
  </si>
  <si>
    <t>fissa</t>
  </si>
  <si>
    <t>fallax</t>
  </si>
  <si>
    <t>pentaphyllea</t>
  </si>
  <si>
    <t>mystrostigma</t>
  </si>
  <si>
    <t>tenuis</t>
  </si>
  <si>
    <t>polita</t>
  </si>
  <si>
    <t>ozana</t>
  </si>
  <si>
    <t>lapeyrousii</t>
  </si>
  <si>
    <t>sierrae</t>
  </si>
  <si>
    <t>iniquiformis</t>
  </si>
  <si>
    <t>oscensis</t>
  </si>
  <si>
    <t>fulgida</t>
  </si>
  <si>
    <t>subalpina</t>
  </si>
  <si>
    <t>microcephala</t>
  </si>
  <si>
    <t>nafarroana</t>
  </si>
  <si>
    <t>fulgens</t>
  </si>
  <si>
    <t>filicaulis</t>
  </si>
  <si>
    <t>villarii</t>
  </si>
  <si>
    <t>glaucescens</t>
  </si>
  <si>
    <t>colorata</t>
  </si>
  <si>
    <t>flabellata</t>
  </si>
  <si>
    <t>nudans</t>
  </si>
  <si>
    <t>vetteri</t>
  </si>
  <si>
    <t>burgensis</t>
  </si>
  <si>
    <t>legionensis</t>
  </si>
  <si>
    <t>hispanica</t>
  </si>
  <si>
    <t>diluta</t>
  </si>
  <si>
    <t>santanderiensis</t>
  </si>
  <si>
    <t>melanoscytos</t>
  </si>
  <si>
    <t>vizcayensis</t>
  </si>
  <si>
    <t>polatschekiana</t>
  </si>
  <si>
    <t>aranica</t>
  </si>
  <si>
    <t>paupercula</t>
  </si>
  <si>
    <t>saxatilis</t>
  </si>
  <si>
    <t>serratisaxatilis</t>
  </si>
  <si>
    <t>crenulata</t>
  </si>
  <si>
    <t>lucida</t>
  </si>
  <si>
    <t>alpina</t>
  </si>
  <si>
    <t>tenerrima</t>
  </si>
  <si>
    <t>transiens</t>
  </si>
  <si>
    <t>amphisericea</t>
  </si>
  <si>
    <t>atriuscula</t>
  </si>
  <si>
    <t>pallens</t>
  </si>
  <si>
    <t>spathulata</t>
  </si>
  <si>
    <t>hoppeaniformis</t>
  </si>
  <si>
    <t>macrochira</t>
  </si>
  <si>
    <t>spectabilior</t>
  </si>
  <si>
    <t>catalaunica</t>
  </si>
  <si>
    <t>nieto-felineri</t>
  </si>
  <si>
    <t>alpigena</t>
  </si>
  <si>
    <t>hypercycla</t>
  </si>
  <si>
    <t>angustiserrata</t>
  </si>
  <si>
    <t>perspicua</t>
  </si>
  <si>
    <t>Alisma</t>
  </si>
  <si>
    <t>plantago-aquatica</t>
  </si>
  <si>
    <t>lanceolatum</t>
  </si>
  <si>
    <t>gramineum</t>
  </si>
  <si>
    <t>Alkanna</t>
  </si>
  <si>
    <t>tinctoria</t>
  </si>
  <si>
    <t>lutea</t>
  </si>
  <si>
    <t>Alliaria</t>
  </si>
  <si>
    <t>petiolata</t>
  </si>
  <si>
    <t>Allium</t>
  </si>
  <si>
    <t>ampeloprasum</t>
  </si>
  <si>
    <t>commutatum</t>
  </si>
  <si>
    <t>baeticum</t>
  </si>
  <si>
    <t>pyrenaicum</t>
  </si>
  <si>
    <t>scorodoprasum</t>
  </si>
  <si>
    <t>sphaerocephalon</t>
  </si>
  <si>
    <t>ebusitanum</t>
  </si>
  <si>
    <t>melananthum</t>
  </si>
  <si>
    <t>pruinatum</t>
  </si>
  <si>
    <t>guttatum</t>
  </si>
  <si>
    <t>vineale</t>
  </si>
  <si>
    <t>oleraceum</t>
  </si>
  <si>
    <t>paniculatum</t>
  </si>
  <si>
    <t>stearnii</t>
  </si>
  <si>
    <t>moschatum</t>
  </si>
  <si>
    <t>cupanii</t>
  </si>
  <si>
    <t>grosii</t>
  </si>
  <si>
    <t>rouyi</t>
  </si>
  <si>
    <t>roseum</t>
  </si>
  <si>
    <t>chamaemoly</t>
  </si>
  <si>
    <t>subvillosum</t>
  </si>
  <si>
    <t>subhirsutum</t>
  </si>
  <si>
    <t>neapolitanum</t>
  </si>
  <si>
    <t>moly</t>
  </si>
  <si>
    <t>scorzonerifolium</t>
  </si>
  <si>
    <t>massaesylum</t>
  </si>
  <si>
    <t>triquetrum</t>
  </si>
  <si>
    <t>ursinum</t>
  </si>
  <si>
    <t>lusitanicum</t>
  </si>
  <si>
    <t>palentinum</t>
  </si>
  <si>
    <t>ericetorum</t>
  </si>
  <si>
    <t>victorialis</t>
  </si>
  <si>
    <t>schoenoprasum</t>
  </si>
  <si>
    <t>schmitzii</t>
  </si>
  <si>
    <t>nigrum</t>
  </si>
  <si>
    <t>Alnus</t>
  </si>
  <si>
    <t>glutinosa</t>
  </si>
  <si>
    <t>cordata</t>
  </si>
  <si>
    <t>Aloe</t>
  </si>
  <si>
    <t>arborescens</t>
  </si>
  <si>
    <t>vera</t>
  </si>
  <si>
    <t>maculata</t>
  </si>
  <si>
    <t>Aloysia</t>
  </si>
  <si>
    <t>citrodora</t>
  </si>
  <si>
    <t>Alternanthera</t>
  </si>
  <si>
    <t>caracasana</t>
  </si>
  <si>
    <t>pungens</t>
  </si>
  <si>
    <t>Althaea</t>
  </si>
  <si>
    <t>hirsuta</t>
  </si>
  <si>
    <t>longiflora</t>
  </si>
  <si>
    <t>cannabina</t>
  </si>
  <si>
    <t>officinalis</t>
  </si>
  <si>
    <t>Althenia</t>
  </si>
  <si>
    <t>orientalis</t>
  </si>
  <si>
    <t>Alyssum</t>
  </si>
  <si>
    <t>montanum</t>
  </si>
  <si>
    <t>atlanticum</t>
  </si>
  <si>
    <t>cuneifolium</t>
  </si>
  <si>
    <t>loiseleurii</t>
  </si>
  <si>
    <t>nevadense</t>
  </si>
  <si>
    <t>gadorense</t>
  </si>
  <si>
    <t>serpyllifolium</t>
  </si>
  <si>
    <t>alpestre</t>
  </si>
  <si>
    <t>alyssoides</t>
  </si>
  <si>
    <t>granatense</t>
  </si>
  <si>
    <t>minutum</t>
  </si>
  <si>
    <t>simplex</t>
  </si>
  <si>
    <t>strigosum</t>
  </si>
  <si>
    <t>linifolium</t>
  </si>
  <si>
    <t>Amaranthus</t>
  </si>
  <si>
    <t>cruentus</t>
  </si>
  <si>
    <t>hybridus</t>
  </si>
  <si>
    <t>hypochondriacus</t>
  </si>
  <si>
    <t>powellii</t>
  </si>
  <si>
    <t>retroflexus</t>
  </si>
  <si>
    <t>albus</t>
  </si>
  <si>
    <t>blitoides</t>
  </si>
  <si>
    <t>graecizans</t>
  </si>
  <si>
    <t>blitum</t>
  </si>
  <si>
    <t>deflexus</t>
  </si>
  <si>
    <t>muricatus</t>
  </si>
  <si>
    <t>viridis</t>
  </si>
  <si>
    <t>Amelanchier</t>
  </si>
  <si>
    <t>ovalis</t>
  </si>
  <si>
    <t>Ammannia</t>
  </si>
  <si>
    <t>baccifera</t>
  </si>
  <si>
    <t>robusta</t>
  </si>
  <si>
    <t>coccinea</t>
  </si>
  <si>
    <t>Ammi</t>
  </si>
  <si>
    <t>majus</t>
  </si>
  <si>
    <t>visnaga</t>
  </si>
  <si>
    <t>Ammoides</t>
  </si>
  <si>
    <t>pusilla</t>
  </si>
  <si>
    <t>Amsinckia</t>
  </si>
  <si>
    <t>lycopsoides</t>
  </si>
  <si>
    <t>calycina</t>
  </si>
  <si>
    <t>Anabasis</t>
  </si>
  <si>
    <t>articulata</t>
  </si>
  <si>
    <t>Anacamptis</t>
  </si>
  <si>
    <t>Anagallis</t>
  </si>
  <si>
    <t>crassifolia</t>
  </si>
  <si>
    <t>tenella</t>
  </si>
  <si>
    <t>foemina</t>
  </si>
  <si>
    <t>monelli</t>
  </si>
  <si>
    <t>Anagyris</t>
  </si>
  <si>
    <t>foetida</t>
  </si>
  <si>
    <t>Anarrhinum</t>
  </si>
  <si>
    <t>fruticosum</t>
  </si>
  <si>
    <t>duriminium</t>
  </si>
  <si>
    <t>longipedicellatum</t>
  </si>
  <si>
    <t>bellidifolium</t>
  </si>
  <si>
    <t>laxiflorum</t>
  </si>
  <si>
    <t>Anchusa</t>
  </si>
  <si>
    <t>undulata</t>
  </si>
  <si>
    <t>calcarea</t>
  </si>
  <si>
    <t>azurea</t>
  </si>
  <si>
    <t>stylosa</t>
  </si>
  <si>
    <t>aegyptiaca</t>
  </si>
  <si>
    <t>puechii</t>
  </si>
  <si>
    <t>Andrachne</t>
  </si>
  <si>
    <t>telephioides</t>
  </si>
  <si>
    <t>Androcymbium</t>
  </si>
  <si>
    <t>europaeum</t>
  </si>
  <si>
    <t>Androsace</t>
  </si>
  <si>
    <t>villosa</t>
  </si>
  <si>
    <t>maxima</t>
  </si>
  <si>
    <t>elongata</t>
  </si>
  <si>
    <t>rioxana</t>
  </si>
  <si>
    <t>halleri</t>
  </si>
  <si>
    <t>cantabrica</t>
  </si>
  <si>
    <t>laggeri</t>
  </si>
  <si>
    <t>lactea</t>
  </si>
  <si>
    <t>ciliata</t>
  </si>
  <si>
    <t>helvetica</t>
  </si>
  <si>
    <t>cylindrica</t>
  </si>
  <si>
    <t>vandellii</t>
  </si>
  <si>
    <t>vitaliana</t>
  </si>
  <si>
    <t>Anemone</t>
  </si>
  <si>
    <t>narcissiflora</t>
  </si>
  <si>
    <t>ranunculoides</t>
  </si>
  <si>
    <t>trifolia</t>
  </si>
  <si>
    <t>nemorosa</t>
  </si>
  <si>
    <t>pavoniana</t>
  </si>
  <si>
    <t>palmata</t>
  </si>
  <si>
    <t>coronaria</t>
  </si>
  <si>
    <t>Anethum</t>
  </si>
  <si>
    <t>graveolens</t>
  </si>
  <si>
    <t>Angelica</t>
  </si>
  <si>
    <t>sylvestris</t>
  </si>
  <si>
    <t>razulii</t>
  </si>
  <si>
    <t>major</t>
  </si>
  <si>
    <t>pachycarpa</t>
  </si>
  <si>
    <t>Anogramma</t>
  </si>
  <si>
    <t>leptophylla</t>
  </si>
  <si>
    <t>Anthericum</t>
  </si>
  <si>
    <t>liliago</t>
  </si>
  <si>
    <t>maurum</t>
  </si>
  <si>
    <t>ramosum</t>
  </si>
  <si>
    <t>Anthriscus</t>
  </si>
  <si>
    <t>cerefolium</t>
  </si>
  <si>
    <t>caucalis</t>
  </si>
  <si>
    <t>Anthyllis</t>
  </si>
  <si>
    <t>cytisoides</t>
  </si>
  <si>
    <t>terniflora</t>
  </si>
  <si>
    <t>hystrix</t>
  </si>
  <si>
    <t>lagascana</t>
  </si>
  <si>
    <t>montana</t>
  </si>
  <si>
    <t>barba-jovis</t>
  </si>
  <si>
    <t>ramburii</t>
  </si>
  <si>
    <t>onobrychioides</t>
  </si>
  <si>
    <t>polycephala</t>
  </si>
  <si>
    <t>tejedensis</t>
  </si>
  <si>
    <t>rupestris</t>
  </si>
  <si>
    <t>vulneraria</t>
  </si>
  <si>
    <t>Antirrhinum</t>
  </si>
  <si>
    <t>sempervirens</t>
  </si>
  <si>
    <t>pertegasii</t>
  </si>
  <si>
    <t>pulverulentum</t>
  </si>
  <si>
    <t>microphyllum</t>
  </si>
  <si>
    <t>valentinum</t>
  </si>
  <si>
    <t>subbaeticum</t>
  </si>
  <si>
    <t>charidemi</t>
  </si>
  <si>
    <t>molle</t>
  </si>
  <si>
    <t>lopesianum</t>
  </si>
  <si>
    <t>mollissimum</t>
  </si>
  <si>
    <t>meonanthum</t>
  </si>
  <si>
    <t>braun-blanquetii</t>
  </si>
  <si>
    <t>graniticum</t>
  </si>
  <si>
    <t>onubense</t>
  </si>
  <si>
    <t>australe</t>
  </si>
  <si>
    <t>latifolium</t>
  </si>
  <si>
    <t>linkianum</t>
  </si>
  <si>
    <t>cirrhigerum</t>
  </si>
  <si>
    <t>tortuosum</t>
  </si>
  <si>
    <t>litigiosum</t>
  </si>
  <si>
    <t>controversum</t>
  </si>
  <si>
    <t>Aphanes</t>
  </si>
  <si>
    <t>cornucopioides</t>
  </si>
  <si>
    <t>floribunda</t>
  </si>
  <si>
    <t>maroccana</t>
  </si>
  <si>
    <t>lusitanica</t>
  </si>
  <si>
    <t>australis</t>
  </si>
  <si>
    <t>Aphyllanthes</t>
  </si>
  <si>
    <t>monspeliensis</t>
  </si>
  <si>
    <t>Apium</t>
  </si>
  <si>
    <t>bermejoi</t>
  </si>
  <si>
    <t>repens</t>
  </si>
  <si>
    <t>nodiflorum</t>
  </si>
  <si>
    <t>inundatum</t>
  </si>
  <si>
    <t>Aptenia</t>
  </si>
  <si>
    <t>cordifolia</t>
  </si>
  <si>
    <t>Aquilegia</t>
  </si>
  <si>
    <t>vulgaris</t>
  </si>
  <si>
    <t>viscosa</t>
  </si>
  <si>
    <t>Arabidopsis</t>
  </si>
  <si>
    <t>thaliana</t>
  </si>
  <si>
    <t>Arabis</t>
  </si>
  <si>
    <t>turrita</t>
  </si>
  <si>
    <t>pauciflora</t>
  </si>
  <si>
    <t>verna</t>
  </si>
  <si>
    <t>auriculata</t>
  </si>
  <si>
    <t>nova</t>
  </si>
  <si>
    <t>parvula</t>
  </si>
  <si>
    <t>juressi</t>
  </si>
  <si>
    <t>collina</t>
  </si>
  <si>
    <t>sadina</t>
  </si>
  <si>
    <t>stenocarpa</t>
  </si>
  <si>
    <t>planisiliqua</t>
  </si>
  <si>
    <t>soyeri</t>
  </si>
  <si>
    <t>margaritae</t>
  </si>
  <si>
    <t>scabra</t>
  </si>
  <si>
    <t>serpillifolia</t>
  </si>
  <si>
    <t>Araujia</t>
  </si>
  <si>
    <t>sericifera</t>
  </si>
  <si>
    <t>Arbutus</t>
  </si>
  <si>
    <t>unedo</t>
  </si>
  <si>
    <t>Arceuthobium</t>
  </si>
  <si>
    <t>oxycedri</t>
  </si>
  <si>
    <t>Arctium</t>
  </si>
  <si>
    <t>minus</t>
  </si>
  <si>
    <t>lappa</t>
  </si>
  <si>
    <t>Arctostaphylos</t>
  </si>
  <si>
    <t>uva-ursi</t>
  </si>
  <si>
    <t>Arenaria</t>
  </si>
  <si>
    <t>purpurascens</t>
  </si>
  <si>
    <t>moehringioides</t>
  </si>
  <si>
    <t>grandiflora</t>
  </si>
  <si>
    <t>valentina</t>
  </si>
  <si>
    <t>alfacarensis</t>
  </si>
  <si>
    <t>tetraquetra</t>
  </si>
  <si>
    <t>armerina</t>
  </si>
  <si>
    <t>tomentosa</t>
  </si>
  <si>
    <t>arcuatociliata</t>
  </si>
  <si>
    <t>vitoriana</t>
  </si>
  <si>
    <t>aggregata</t>
  </si>
  <si>
    <t>erinacea</t>
  </si>
  <si>
    <t>querioides</t>
  </si>
  <si>
    <t>favargeri</t>
  </si>
  <si>
    <t>cavanillesiana</t>
  </si>
  <si>
    <t>delaguardiae</t>
  </si>
  <si>
    <t>racemosa</t>
  </si>
  <si>
    <t>balearica</t>
  </si>
  <si>
    <t>biflora</t>
  </si>
  <si>
    <t>ligericina</t>
  </si>
  <si>
    <t>fontqueri</t>
  </si>
  <si>
    <t>retusa</t>
  </si>
  <si>
    <t>arundana</t>
  </si>
  <si>
    <t>algarbiensis</t>
  </si>
  <si>
    <t>capillipes</t>
  </si>
  <si>
    <t>emarginata</t>
  </si>
  <si>
    <t>modesta</t>
  </si>
  <si>
    <t>conimbricensis</t>
  </si>
  <si>
    <t>obtusiflora</t>
  </si>
  <si>
    <t>pomelii</t>
  </si>
  <si>
    <t>serpyllifolia</t>
  </si>
  <si>
    <t>leptoclados</t>
  </si>
  <si>
    <t>marschlinsii</t>
  </si>
  <si>
    <t>nevadensis</t>
  </si>
  <si>
    <t>Argania</t>
  </si>
  <si>
    <t>spinosa</t>
  </si>
  <si>
    <t>Argantoniella</t>
  </si>
  <si>
    <t>salzmannii</t>
  </si>
  <si>
    <t>Argemone</t>
  </si>
  <si>
    <t>mexicana</t>
  </si>
  <si>
    <t>Argyrolobium</t>
  </si>
  <si>
    <t>uniflorum</t>
  </si>
  <si>
    <t>zanonii</t>
  </si>
  <si>
    <t>Arisarum</t>
  </si>
  <si>
    <t>proboscideum</t>
  </si>
  <si>
    <t>vulgare</t>
  </si>
  <si>
    <t>simorrhinum</t>
  </si>
  <si>
    <t>Aristolochia</t>
  </si>
  <si>
    <t>baetica</t>
  </si>
  <si>
    <t>clematitis</t>
  </si>
  <si>
    <t>pistolochia</t>
  </si>
  <si>
    <t>rotunda</t>
  </si>
  <si>
    <t>paucinervis</t>
  </si>
  <si>
    <t>bianorii</t>
  </si>
  <si>
    <t>Armeria</t>
  </si>
  <si>
    <t>welwitschii</t>
  </si>
  <si>
    <t>berlengensis</t>
  </si>
  <si>
    <t>velutina</t>
  </si>
  <si>
    <t>rouyana</t>
  </si>
  <si>
    <t>pinifolia</t>
  </si>
  <si>
    <t>macrophylla</t>
  </si>
  <si>
    <t>hirta</t>
  </si>
  <si>
    <t>hispalensis</t>
  </si>
  <si>
    <t>gaditana</t>
  </si>
  <si>
    <t>pseudoarmeria</t>
  </si>
  <si>
    <t>beirana</t>
  </si>
  <si>
    <t>sampaioi</t>
  </si>
  <si>
    <t>pubigera</t>
  </si>
  <si>
    <t>maritima</t>
  </si>
  <si>
    <t>merinoi</t>
  </si>
  <si>
    <t>transmontana</t>
  </si>
  <si>
    <t>salmantica</t>
  </si>
  <si>
    <t>eriophylla</t>
  </si>
  <si>
    <t>duriaei</t>
  </si>
  <si>
    <t>caballeroi</t>
  </si>
  <si>
    <t>trachyphylla</t>
  </si>
  <si>
    <t>castroviejoi</t>
  </si>
  <si>
    <t>linkiana</t>
  </si>
  <si>
    <t>capitella</t>
  </si>
  <si>
    <t>neglecta</t>
  </si>
  <si>
    <t>genesiana</t>
  </si>
  <si>
    <t>alboi</t>
  </si>
  <si>
    <t>pauana</t>
  </si>
  <si>
    <t>quichiotis</t>
  </si>
  <si>
    <t>bourgaei</t>
  </si>
  <si>
    <t>malacitana</t>
  </si>
  <si>
    <t>alliacea</t>
  </si>
  <si>
    <t>langei</t>
  </si>
  <si>
    <t>rothmaleri</t>
  </si>
  <si>
    <t>castellana</t>
  </si>
  <si>
    <t>arenaria</t>
  </si>
  <si>
    <t>ruscinonensis</t>
  </si>
  <si>
    <t>humilis</t>
  </si>
  <si>
    <t>caespitosa</t>
  </si>
  <si>
    <t>bigerrensis</t>
  </si>
  <si>
    <t>splendens</t>
  </si>
  <si>
    <t>bubanii</t>
  </si>
  <si>
    <t>muelleri</t>
  </si>
  <si>
    <t>godayana</t>
  </si>
  <si>
    <t>pubinervis</t>
  </si>
  <si>
    <t>euscadiensis</t>
  </si>
  <si>
    <t>Armoracia</t>
  </si>
  <si>
    <t>rusticana</t>
  </si>
  <si>
    <t>Arthrocnemum</t>
  </si>
  <si>
    <t>macrostachyum</t>
  </si>
  <si>
    <t>Arum</t>
  </si>
  <si>
    <t>maculatum</t>
  </si>
  <si>
    <t>italicum</t>
  </si>
  <si>
    <t>cylindraceum</t>
  </si>
  <si>
    <t>pictum</t>
  </si>
  <si>
    <t>Aruncus</t>
  </si>
  <si>
    <t>dioicus</t>
  </si>
  <si>
    <t>Asarina</t>
  </si>
  <si>
    <t>procumbens</t>
  </si>
  <si>
    <t>Asclepias</t>
  </si>
  <si>
    <t>curassavica</t>
  </si>
  <si>
    <t>syriaca</t>
  </si>
  <si>
    <t>Asparagus</t>
  </si>
  <si>
    <t>asparagoides</t>
  </si>
  <si>
    <t>acutifolius</t>
  </si>
  <si>
    <t>aphyllus</t>
  </si>
  <si>
    <t>horridus</t>
  </si>
  <si>
    <t>macrorrhizus</t>
  </si>
  <si>
    <t>prostratus</t>
  </si>
  <si>
    <t>Asperugo</t>
  </si>
  <si>
    <t>Asperula</t>
  </si>
  <si>
    <t>aristata</t>
  </si>
  <si>
    <t>cynanchica</t>
  </si>
  <si>
    <t>paui</t>
  </si>
  <si>
    <t>laevigata</t>
  </si>
  <si>
    <t>Asphodelus</t>
  </si>
  <si>
    <t>ramosus</t>
  </si>
  <si>
    <t>lusitanicus</t>
  </si>
  <si>
    <t>aestivus</t>
  </si>
  <si>
    <t>serotinus</t>
  </si>
  <si>
    <t>bento-rainhae</t>
  </si>
  <si>
    <t>cerasiferus</t>
  </si>
  <si>
    <t>macrocarpus</t>
  </si>
  <si>
    <t>roseus</t>
  </si>
  <si>
    <t>fistulosus</t>
  </si>
  <si>
    <t>ayardii</t>
  </si>
  <si>
    <t>tenuifolius</t>
  </si>
  <si>
    <t>Asplenium</t>
  </si>
  <si>
    <t>hemionitis</t>
  </si>
  <si>
    <t>marinum</t>
  </si>
  <si>
    <t>petrarchae</t>
  </si>
  <si>
    <t>trichomanes</t>
  </si>
  <si>
    <t>viride</t>
  </si>
  <si>
    <t>fontanum</t>
  </si>
  <si>
    <t>majoricum</t>
  </si>
  <si>
    <t>foreziense</t>
  </si>
  <si>
    <t>billotii</t>
  </si>
  <si>
    <t>balearicum</t>
  </si>
  <si>
    <t>onopteris</t>
  </si>
  <si>
    <t>adiantum-nigrum</t>
  </si>
  <si>
    <t>septentrionale</t>
  </si>
  <si>
    <t>seelosii</t>
  </si>
  <si>
    <t>ruta-muraria</t>
  </si>
  <si>
    <t>Asterolinon</t>
  </si>
  <si>
    <t>linum-stellatum</t>
  </si>
  <si>
    <t>Astragalus</t>
  </si>
  <si>
    <t>longidentatus</t>
  </si>
  <si>
    <t>pelecinus</t>
  </si>
  <si>
    <t>cymbaecarpos</t>
  </si>
  <si>
    <t>edulis</t>
  </si>
  <si>
    <t>hamosus</t>
  </si>
  <si>
    <t>boeticus</t>
  </si>
  <si>
    <t>epiglottis</t>
  </si>
  <si>
    <t>oxyglottis</t>
  </si>
  <si>
    <t>echinatus</t>
  </si>
  <si>
    <t>nitidiflorus</t>
  </si>
  <si>
    <t>gines-lopezii</t>
  </si>
  <si>
    <t>scorpioides</t>
  </si>
  <si>
    <t>sesameus</t>
  </si>
  <si>
    <t>stella</t>
  </si>
  <si>
    <t>penduliflorus</t>
  </si>
  <si>
    <t>glycyphyllos</t>
  </si>
  <si>
    <t>alopecuroides</t>
  </si>
  <si>
    <t>cavanillesii</t>
  </si>
  <si>
    <t>tremolsianus</t>
  </si>
  <si>
    <t>granatensis</t>
  </si>
  <si>
    <t>depressus</t>
  </si>
  <si>
    <t>glaux</t>
  </si>
  <si>
    <t>bourgaeanus</t>
  </si>
  <si>
    <t>hypoglottis</t>
  </si>
  <si>
    <t>danicus</t>
  </si>
  <si>
    <t>turolensis</t>
  </si>
  <si>
    <t>clusianus</t>
  </si>
  <si>
    <t>austriacus</t>
  </si>
  <si>
    <t>baionensis</t>
  </si>
  <si>
    <t>algerianus</t>
  </si>
  <si>
    <t>incanus</t>
  </si>
  <si>
    <t>monspessulanus</t>
  </si>
  <si>
    <t>balearicus</t>
  </si>
  <si>
    <t>tragacantha</t>
  </si>
  <si>
    <t>vesicarius</t>
  </si>
  <si>
    <t>Astrantia</t>
  </si>
  <si>
    <t>minor</t>
  </si>
  <si>
    <t>Athamanta</t>
  </si>
  <si>
    <t>vayredana</t>
  </si>
  <si>
    <t>Athyrium</t>
  </si>
  <si>
    <t>filix-femina</t>
  </si>
  <si>
    <t>distentifolium</t>
  </si>
  <si>
    <t>Atractylis</t>
  </si>
  <si>
    <t>cancellata</t>
  </si>
  <si>
    <t>Atriplex</t>
  </si>
  <si>
    <t>halimus</t>
  </si>
  <si>
    <t>glauca</t>
  </si>
  <si>
    <t>hortensis</t>
  </si>
  <si>
    <t>micrantha</t>
  </si>
  <si>
    <t>laciniata</t>
  </si>
  <si>
    <t>tornabenei</t>
  </si>
  <si>
    <t>suberecta</t>
  </si>
  <si>
    <t>semibaccata</t>
  </si>
  <si>
    <t>patula</t>
  </si>
  <si>
    <t>prostrata</t>
  </si>
  <si>
    <t>chenopodioides</t>
  </si>
  <si>
    <t>Atropa</t>
  </si>
  <si>
    <t>belladonna</t>
  </si>
  <si>
    <t>Azolla</t>
  </si>
  <si>
    <t>caroliniana</t>
  </si>
  <si>
    <t>filiculoides</t>
  </si>
  <si>
    <t>Bacopa</t>
  </si>
  <si>
    <t>monnieri</t>
  </si>
  <si>
    <t>rotundifolia</t>
  </si>
  <si>
    <t>Baldellia</t>
  </si>
  <si>
    <t>alpestris</t>
  </si>
  <si>
    <t>Ballota</t>
  </si>
  <si>
    <t>nigra</t>
  </si>
  <si>
    <t>Barbarea</t>
  </si>
  <si>
    <t>intermedia</t>
  </si>
  <si>
    <t>Barlia</t>
  </si>
  <si>
    <t>robertiana</t>
  </si>
  <si>
    <t>Bartsia</t>
  </si>
  <si>
    <t>trixago</t>
  </si>
  <si>
    <t>Bassia</t>
  </si>
  <si>
    <t>hyssopifolia</t>
  </si>
  <si>
    <t>scoparia</t>
  </si>
  <si>
    <t>Bellevalia</t>
  </si>
  <si>
    <t>dubia</t>
  </si>
  <si>
    <t>Berberis</t>
  </si>
  <si>
    <t>Bergia</t>
  </si>
  <si>
    <t>capensis</t>
  </si>
  <si>
    <t>Berula</t>
  </si>
  <si>
    <t>erecta</t>
  </si>
  <si>
    <t>Beta</t>
  </si>
  <si>
    <t>macrocarpa</t>
  </si>
  <si>
    <t>Betula</t>
  </si>
  <si>
    <t>pendula</t>
  </si>
  <si>
    <t>Biarum</t>
  </si>
  <si>
    <t>arundanum</t>
  </si>
  <si>
    <t>carratracense</t>
  </si>
  <si>
    <t>dispar</t>
  </si>
  <si>
    <t>mendax</t>
  </si>
  <si>
    <t>Bifora</t>
  </si>
  <si>
    <t>testiculata</t>
  </si>
  <si>
    <t>radians</t>
  </si>
  <si>
    <t>Biscutella</t>
  </si>
  <si>
    <t>lyrata</t>
  </si>
  <si>
    <t>glacialis</t>
  </si>
  <si>
    <t>frutescens</t>
  </si>
  <si>
    <t>cichoriifolia</t>
  </si>
  <si>
    <t>Bituminaria</t>
  </si>
  <si>
    <t>bituminosa</t>
  </si>
  <si>
    <t>Blackstonia</t>
  </si>
  <si>
    <t>perfoliata</t>
  </si>
  <si>
    <t>acuminata</t>
  </si>
  <si>
    <t>imperfoliata</t>
  </si>
  <si>
    <t>Blechnum</t>
  </si>
  <si>
    <t>spicant</t>
  </si>
  <si>
    <t>Blysmus</t>
  </si>
  <si>
    <t>compressus</t>
  </si>
  <si>
    <t>Blyxa</t>
  </si>
  <si>
    <t>japonica</t>
  </si>
  <si>
    <t>Bolboschoenus</t>
  </si>
  <si>
    <t>maritimus</t>
  </si>
  <si>
    <t>glaucus</t>
  </si>
  <si>
    <t>Boleum</t>
  </si>
  <si>
    <t>asperum</t>
  </si>
  <si>
    <t>Borago</t>
  </si>
  <si>
    <t>Borderea</t>
  </si>
  <si>
    <t>chouardii</t>
  </si>
  <si>
    <t>Boreava</t>
  </si>
  <si>
    <t>aptera</t>
  </si>
  <si>
    <t>Botrychium</t>
  </si>
  <si>
    <t>matricariifolium</t>
  </si>
  <si>
    <t>Boussingaultia</t>
  </si>
  <si>
    <t>Bowlesia</t>
  </si>
  <si>
    <t>incana</t>
  </si>
  <si>
    <t>Brassica</t>
  </si>
  <si>
    <t>oleracea</t>
  </si>
  <si>
    <t>napus</t>
  </si>
  <si>
    <t>juncea</t>
  </si>
  <si>
    <t>fruticulosa</t>
  </si>
  <si>
    <t>barrelieri</t>
  </si>
  <si>
    <t>oxyrrhina</t>
  </si>
  <si>
    <t>tournefortii</t>
  </si>
  <si>
    <t>repanda</t>
  </si>
  <si>
    <t>Brimeura</t>
  </si>
  <si>
    <t>amethystina</t>
  </si>
  <si>
    <t>duvigneaudii</t>
  </si>
  <si>
    <t>fastigiata</t>
  </si>
  <si>
    <t>Bryonia</t>
  </si>
  <si>
    <t>dioica</t>
  </si>
  <si>
    <t>Buddleja</t>
  </si>
  <si>
    <t>davidii</t>
  </si>
  <si>
    <t>Bufonia</t>
  </si>
  <si>
    <t>tenuifolia</t>
  </si>
  <si>
    <t>paniculata</t>
  </si>
  <si>
    <t>perennis</t>
  </si>
  <si>
    <t>macropetala</t>
  </si>
  <si>
    <t>Buglossoides</t>
  </si>
  <si>
    <t>incrassata</t>
  </si>
  <si>
    <t>Bulbocodium</t>
  </si>
  <si>
    <t>vernum</t>
  </si>
  <si>
    <t>Bulbostylis</t>
  </si>
  <si>
    <t>cioniana</t>
  </si>
  <si>
    <t>Bunias</t>
  </si>
  <si>
    <t>erucago</t>
  </si>
  <si>
    <t>Bunium</t>
  </si>
  <si>
    <t>bulbocastanum</t>
  </si>
  <si>
    <t>macuca</t>
  </si>
  <si>
    <t>pachypodum</t>
  </si>
  <si>
    <t>Bupleurum</t>
  </si>
  <si>
    <t>rotundifolium</t>
  </si>
  <si>
    <t>lancifolium</t>
  </si>
  <si>
    <t>angulosum</t>
  </si>
  <si>
    <t>baldense</t>
  </si>
  <si>
    <t>praealtum</t>
  </si>
  <si>
    <t>gerardi</t>
  </si>
  <si>
    <t>tenuissimum</t>
  </si>
  <si>
    <t>semicompositum</t>
  </si>
  <si>
    <t>falcatum</t>
  </si>
  <si>
    <t>rigidum</t>
  </si>
  <si>
    <t>fruticescens</t>
  </si>
  <si>
    <t>barceloi</t>
  </si>
  <si>
    <t>acutifolium</t>
  </si>
  <si>
    <t>foliosum</t>
  </si>
  <si>
    <t>gibraltarium</t>
  </si>
  <si>
    <t>Butomus</t>
  </si>
  <si>
    <t>umbellatus</t>
  </si>
  <si>
    <t>Buxus</t>
  </si>
  <si>
    <t>Cachrys</t>
  </si>
  <si>
    <t>libanotis</t>
  </si>
  <si>
    <t>Cakile</t>
  </si>
  <si>
    <t>Calamintha</t>
  </si>
  <si>
    <t>nepeta</t>
  </si>
  <si>
    <t>Calepina</t>
  </si>
  <si>
    <t>irregularis</t>
  </si>
  <si>
    <t>Calicotome</t>
  </si>
  <si>
    <t>infesta</t>
  </si>
  <si>
    <t>Callianthemum</t>
  </si>
  <si>
    <t>coriandrifolium</t>
  </si>
  <si>
    <t>Callipeltis</t>
  </si>
  <si>
    <t>cucullaris</t>
  </si>
  <si>
    <t>Callitriche</t>
  </si>
  <si>
    <t>palustris</t>
  </si>
  <si>
    <t>platycarpa</t>
  </si>
  <si>
    <t>obtusangula</t>
  </si>
  <si>
    <t>stagnalis</t>
  </si>
  <si>
    <t>regis-jubae</t>
  </si>
  <si>
    <t>cribrosa</t>
  </si>
  <si>
    <t>brutia</t>
  </si>
  <si>
    <t>hamulata</t>
  </si>
  <si>
    <t>truncata</t>
  </si>
  <si>
    <t>Calluna</t>
  </si>
  <si>
    <t>Caltha</t>
  </si>
  <si>
    <t>Calystegia</t>
  </si>
  <si>
    <t>sepium</t>
  </si>
  <si>
    <t>silvatica</t>
  </si>
  <si>
    <t>soldanella</t>
  </si>
  <si>
    <t>Camelina</t>
  </si>
  <si>
    <t>sativa</t>
  </si>
  <si>
    <t>Campanula</t>
  </si>
  <si>
    <t>erinus</t>
  </si>
  <si>
    <t>latifolia</t>
  </si>
  <si>
    <t>trachelium</t>
  </si>
  <si>
    <t>rapunculoides</t>
  </si>
  <si>
    <t>glomerata</t>
  </si>
  <si>
    <t>scheuchzeri</t>
  </si>
  <si>
    <t>precatoria</t>
  </si>
  <si>
    <t>arvatica</t>
  </si>
  <si>
    <t>adsurgens</t>
  </si>
  <si>
    <t>cochleariifolia</t>
  </si>
  <si>
    <t>jaubertiana</t>
  </si>
  <si>
    <t>herminii</t>
  </si>
  <si>
    <t>speciosa</t>
  </si>
  <si>
    <t>affinis</t>
  </si>
  <si>
    <t>dichotoma</t>
  </si>
  <si>
    <t>semisecta</t>
  </si>
  <si>
    <t>decumbens</t>
  </si>
  <si>
    <t>rapunculus</t>
  </si>
  <si>
    <t>persicifolia</t>
  </si>
  <si>
    <t>alata</t>
  </si>
  <si>
    <t>Camphorosma</t>
  </si>
  <si>
    <t>monspeliaca</t>
  </si>
  <si>
    <t>Campsis</t>
  </si>
  <si>
    <t>radicans</t>
  </si>
  <si>
    <t>Canna</t>
  </si>
  <si>
    <t>indica</t>
  </si>
  <si>
    <t>Cannabis</t>
  </si>
  <si>
    <t>Capparis</t>
  </si>
  <si>
    <t>Capsella</t>
  </si>
  <si>
    <t>bursa-pastoris</t>
  </si>
  <si>
    <t>Caralluma</t>
  </si>
  <si>
    <t>europaea</t>
  </si>
  <si>
    <t>munbyana</t>
  </si>
  <si>
    <t>Cardamine</t>
  </si>
  <si>
    <t>pratensis</t>
  </si>
  <si>
    <t>raphanifolia</t>
  </si>
  <si>
    <t>amara</t>
  </si>
  <si>
    <t>resedifolia</t>
  </si>
  <si>
    <t>bellidifolia</t>
  </si>
  <si>
    <t>parviflora</t>
  </si>
  <si>
    <t>impatiens</t>
  </si>
  <si>
    <t>flexuosa</t>
  </si>
  <si>
    <t>pentaphyllos</t>
  </si>
  <si>
    <t>heptaphylla</t>
  </si>
  <si>
    <t>Cardaminopsis</t>
  </si>
  <si>
    <t>arenosa</t>
  </si>
  <si>
    <t>Cardaria</t>
  </si>
  <si>
    <t>draba</t>
  </si>
  <si>
    <t>Cardiospermum</t>
  </si>
  <si>
    <t>halicacabum</t>
  </si>
  <si>
    <t>Carduncellus</t>
  </si>
  <si>
    <t>cuatrecasasii</t>
  </si>
  <si>
    <t>monspelliensium</t>
  </si>
  <si>
    <t>mitissimus</t>
  </si>
  <si>
    <t>caeruleus</t>
  </si>
  <si>
    <t>dianius</t>
  </si>
  <si>
    <t>Carduus</t>
  </si>
  <si>
    <t>nutans</t>
  </si>
  <si>
    <t>platypus</t>
  </si>
  <si>
    <t>broteri</t>
  </si>
  <si>
    <t>santacreui</t>
  </si>
  <si>
    <t>rivasgodayanus</t>
  </si>
  <si>
    <t>nigrescens</t>
  </si>
  <si>
    <t>vivariensis</t>
  </si>
  <si>
    <t>carlinifolius</t>
  </si>
  <si>
    <t>defloratus</t>
  </si>
  <si>
    <t>carpetanus</t>
  </si>
  <si>
    <t>asturicus</t>
  </si>
  <si>
    <t>carlinoides</t>
  </si>
  <si>
    <t>pycnocephalus</t>
  </si>
  <si>
    <t>acicularis</t>
  </si>
  <si>
    <t>tenuiflorus</t>
  </si>
  <si>
    <t>crispus</t>
  </si>
  <si>
    <t>bourgeanus</t>
  </si>
  <si>
    <t>ibicensis</t>
  </si>
  <si>
    <t>meonanthus</t>
  </si>
  <si>
    <t>myriacanthus</t>
  </si>
  <si>
    <t>Carex</t>
  </si>
  <si>
    <t>distachya</t>
  </si>
  <si>
    <t>diandra</t>
  </si>
  <si>
    <t>muricata</t>
  </si>
  <si>
    <t>divulsa</t>
  </si>
  <si>
    <t>disticha</t>
  </si>
  <si>
    <t>praecox</t>
  </si>
  <si>
    <t>brizoides</t>
  </si>
  <si>
    <t>divisa</t>
  </si>
  <si>
    <t>remota</t>
  </si>
  <si>
    <t>bohemica</t>
  </si>
  <si>
    <t>leporina</t>
  </si>
  <si>
    <t>echinata</t>
  </si>
  <si>
    <t>davalliana</t>
  </si>
  <si>
    <t>lachenalii</t>
  </si>
  <si>
    <t>furva</t>
  </si>
  <si>
    <t>canescens</t>
  </si>
  <si>
    <t>curvula</t>
  </si>
  <si>
    <t>lasiocarpa</t>
  </si>
  <si>
    <t>riparia</t>
  </si>
  <si>
    <t>pseudocyperus</t>
  </si>
  <si>
    <t>rostrata</t>
  </si>
  <si>
    <t>vesicaria</t>
  </si>
  <si>
    <t>strigosa</t>
  </si>
  <si>
    <t>sylvatica</t>
  </si>
  <si>
    <t>capillaris</t>
  </si>
  <si>
    <t>flacca</t>
  </si>
  <si>
    <t>hispida</t>
  </si>
  <si>
    <t>panicea</t>
  </si>
  <si>
    <t>asturica</t>
  </si>
  <si>
    <t>depauperata</t>
  </si>
  <si>
    <t>brevicollis</t>
  </si>
  <si>
    <t>hordeistichos</t>
  </si>
  <si>
    <t>camposii</t>
  </si>
  <si>
    <t>helodes</t>
  </si>
  <si>
    <t>binervis</t>
  </si>
  <si>
    <t>distans</t>
  </si>
  <si>
    <t>punctata</t>
  </si>
  <si>
    <t>extensa</t>
  </si>
  <si>
    <t>mairei</t>
  </si>
  <si>
    <t>durieui</t>
  </si>
  <si>
    <t>hostiana</t>
  </si>
  <si>
    <t>flava</t>
  </si>
  <si>
    <t>lepidocarpa</t>
  </si>
  <si>
    <t>viridula</t>
  </si>
  <si>
    <t>pallescens</t>
  </si>
  <si>
    <t>rorulenta</t>
  </si>
  <si>
    <t>digitata</t>
  </si>
  <si>
    <t>ornithopoda</t>
  </si>
  <si>
    <t>caryophyllea</t>
  </si>
  <si>
    <t>umbrosa</t>
  </si>
  <si>
    <t>depressa</t>
  </si>
  <si>
    <t>oedipostyla</t>
  </si>
  <si>
    <t>grioletii</t>
  </si>
  <si>
    <t>pilulifera</t>
  </si>
  <si>
    <t>olbiensis</t>
  </si>
  <si>
    <t>liparocarpos</t>
  </si>
  <si>
    <t>austroalpina</t>
  </si>
  <si>
    <t>caudata</t>
  </si>
  <si>
    <t>brachystachys</t>
  </si>
  <si>
    <t>frigida</t>
  </si>
  <si>
    <t>limosa</t>
  </si>
  <si>
    <t>atrata</t>
  </si>
  <si>
    <t>bicolor</t>
  </si>
  <si>
    <t>elata</t>
  </si>
  <si>
    <t>cespitosa</t>
  </si>
  <si>
    <t>acuta</t>
  </si>
  <si>
    <t>trinervis</t>
  </si>
  <si>
    <t>pulicaris</t>
  </si>
  <si>
    <t>macrostyla</t>
  </si>
  <si>
    <t>Carlina</t>
  </si>
  <si>
    <t>lanata</t>
  </si>
  <si>
    <t>corymbosa</t>
  </si>
  <si>
    <t>acanthifolia</t>
  </si>
  <si>
    <t>acaulis</t>
  </si>
  <si>
    <t>gummifera</t>
  </si>
  <si>
    <t>Caropsis</t>
  </si>
  <si>
    <t>verticillato-inundata</t>
  </si>
  <si>
    <t>Carpinus</t>
  </si>
  <si>
    <t>betulus</t>
  </si>
  <si>
    <t>Carpobrotus</t>
  </si>
  <si>
    <t>acinaciformis</t>
  </si>
  <si>
    <t>chilensis</t>
  </si>
  <si>
    <t>Carrichtera</t>
  </si>
  <si>
    <t>Carthamus</t>
  </si>
  <si>
    <t>tinctorius</t>
  </si>
  <si>
    <t>lanatus</t>
  </si>
  <si>
    <t>creticus</t>
  </si>
  <si>
    <t>Carum</t>
  </si>
  <si>
    <t>foetidum</t>
  </si>
  <si>
    <t>verticillatum</t>
  </si>
  <si>
    <t>carvi</t>
  </si>
  <si>
    <t>Castanea</t>
  </si>
  <si>
    <t>crenata</t>
  </si>
  <si>
    <t>Casuarina</t>
  </si>
  <si>
    <t>cunninghamiana</t>
  </si>
  <si>
    <t>stricta</t>
  </si>
  <si>
    <t>Caucalis</t>
  </si>
  <si>
    <t>platycarpos</t>
  </si>
  <si>
    <t>Cedrus</t>
  </si>
  <si>
    <t>deodara</t>
  </si>
  <si>
    <t>atlantica</t>
  </si>
  <si>
    <t>Celtis</t>
  </si>
  <si>
    <t>Centaurea</t>
  </si>
  <si>
    <t>hanrii</t>
  </si>
  <si>
    <t>limbata</t>
  </si>
  <si>
    <t>castellanoides</t>
  </si>
  <si>
    <t>cordubensis</t>
  </si>
  <si>
    <t>beturica</t>
  </si>
  <si>
    <t>schousboei</t>
  </si>
  <si>
    <t>diffusa</t>
  </si>
  <si>
    <t>boissieri</t>
  </si>
  <si>
    <t>resupinata</t>
  </si>
  <si>
    <t>jaennensis</t>
  </si>
  <si>
    <t>bombycina</t>
  </si>
  <si>
    <t>avilae</t>
  </si>
  <si>
    <t>carratracensis</t>
  </si>
  <si>
    <t>beltrani</t>
  </si>
  <si>
    <t>fabregatii</t>
  </si>
  <si>
    <t>pinnata</t>
  </si>
  <si>
    <t>citricolor</t>
  </si>
  <si>
    <t>monticola</t>
  </si>
  <si>
    <t>sagredoi</t>
  </si>
  <si>
    <t>pulvinata</t>
  </si>
  <si>
    <t>gadorensis</t>
  </si>
  <si>
    <t>costae</t>
  </si>
  <si>
    <t>jacea</t>
  </si>
  <si>
    <t>dracunculifolia</t>
  </si>
  <si>
    <t>debeauxii</t>
  </si>
  <si>
    <t>emporitana</t>
  </si>
  <si>
    <t>exarata</t>
  </si>
  <si>
    <t>gallaecica</t>
  </si>
  <si>
    <t>pectinata</t>
  </si>
  <si>
    <t>corcubionensis</t>
  </si>
  <si>
    <t>janeri</t>
  </si>
  <si>
    <t>emigrantis</t>
  </si>
  <si>
    <t>antennata</t>
  </si>
  <si>
    <t>linifolia</t>
  </si>
  <si>
    <t>stuessyi</t>
  </si>
  <si>
    <t>seridis</t>
  </si>
  <si>
    <t>sphaerocephala</t>
  </si>
  <si>
    <t>polyacantha</t>
  </si>
  <si>
    <t>susannae</t>
  </si>
  <si>
    <t>barrasii</t>
  </si>
  <si>
    <t>aspera</t>
  </si>
  <si>
    <t>pullata</t>
  </si>
  <si>
    <t>involucrata</t>
  </si>
  <si>
    <t>calcitrapa</t>
  </si>
  <si>
    <t>bofilliana</t>
  </si>
  <si>
    <t>hyalolepis</t>
  </si>
  <si>
    <t>benedicta</t>
  </si>
  <si>
    <t>solstitialis</t>
  </si>
  <si>
    <t>melitensis</t>
  </si>
  <si>
    <t>sulphurea</t>
  </si>
  <si>
    <t>eriophora</t>
  </si>
  <si>
    <t>ornata</t>
  </si>
  <si>
    <t>saxicola</t>
  </si>
  <si>
    <t>kunkelii</t>
  </si>
  <si>
    <t>legionis-septimae</t>
  </si>
  <si>
    <t>prolongoi</t>
  </si>
  <si>
    <t>crocata</t>
  </si>
  <si>
    <t>occasus</t>
  </si>
  <si>
    <t>molesworthiae</t>
  </si>
  <si>
    <t>clementei</t>
  </si>
  <si>
    <t>cephalariifolia</t>
  </si>
  <si>
    <t>toletana</t>
  </si>
  <si>
    <t>argecillensis</t>
  </si>
  <si>
    <t>amblensis</t>
  </si>
  <si>
    <t>haenseleri</t>
  </si>
  <si>
    <t>saxifraga</t>
  </si>
  <si>
    <t>genesii-lopezii</t>
  </si>
  <si>
    <t>mariana</t>
  </si>
  <si>
    <t>borjae</t>
  </si>
  <si>
    <t>podospermifolia</t>
  </si>
  <si>
    <t>cyanus</t>
  </si>
  <si>
    <t>triumfetti</t>
  </si>
  <si>
    <t>graminifolia</t>
  </si>
  <si>
    <t>Centaurium</t>
  </si>
  <si>
    <t>erythraea</t>
  </si>
  <si>
    <t>suffruticosum</t>
  </si>
  <si>
    <t>grandiflorum</t>
  </si>
  <si>
    <t>quadrifolium</t>
  </si>
  <si>
    <t>chloodes</t>
  </si>
  <si>
    <t>somedanum</t>
  </si>
  <si>
    <t>scilloides</t>
  </si>
  <si>
    <t>pulchellum</t>
  </si>
  <si>
    <t>tenuiflorum</t>
  </si>
  <si>
    <t>maritimum</t>
  </si>
  <si>
    <t>discolor</t>
  </si>
  <si>
    <t>Centranthus</t>
  </si>
  <si>
    <t>ruber</t>
  </si>
  <si>
    <t>lecoqii</t>
  </si>
  <si>
    <t>calcitrapae</t>
  </si>
  <si>
    <t>macrosiphon</t>
  </si>
  <si>
    <t>Centunculus</t>
  </si>
  <si>
    <t>minimus</t>
  </si>
  <si>
    <t>Cephalanthera</t>
  </si>
  <si>
    <t>rubra</t>
  </si>
  <si>
    <t>damasonium</t>
  </si>
  <si>
    <t>Cephalaria</t>
  </si>
  <si>
    <t>leucantha</t>
  </si>
  <si>
    <t>boetica</t>
  </si>
  <si>
    <t>linearifolia</t>
  </si>
  <si>
    <t>squamiflora</t>
  </si>
  <si>
    <t>Cerastium</t>
  </si>
  <si>
    <t>cerastoides</t>
  </si>
  <si>
    <t>dubium</t>
  </si>
  <si>
    <t>perfoliatum</t>
  </si>
  <si>
    <t>gibraltaricum</t>
  </si>
  <si>
    <t>arvense</t>
  </si>
  <si>
    <t>alpinum</t>
  </si>
  <si>
    <t>dichotomum</t>
  </si>
  <si>
    <t>brachypetalum</t>
  </si>
  <si>
    <t>glomeratum</t>
  </si>
  <si>
    <t>semidecandrum</t>
  </si>
  <si>
    <t>pumilum</t>
  </si>
  <si>
    <t>diffusum</t>
  </si>
  <si>
    <t>gracile</t>
  </si>
  <si>
    <t>ramosissimum</t>
  </si>
  <si>
    <t>Ceratocapnos</t>
  </si>
  <si>
    <t>heterocarpa</t>
  </si>
  <si>
    <t>claviculata</t>
  </si>
  <si>
    <t>Ceratocephala</t>
  </si>
  <si>
    <t>falcata</t>
  </si>
  <si>
    <t>Ceratonia</t>
  </si>
  <si>
    <t>siliqua</t>
  </si>
  <si>
    <t>Ceratophyllum</t>
  </si>
  <si>
    <t>demersum</t>
  </si>
  <si>
    <t>submersum</t>
  </si>
  <si>
    <t>Cerinthe</t>
  </si>
  <si>
    <t>gymnandra</t>
  </si>
  <si>
    <t>Cestrum</t>
  </si>
  <si>
    <t>parqui</t>
  </si>
  <si>
    <t>Ceterach</t>
  </si>
  <si>
    <t>officinarum</t>
  </si>
  <si>
    <t>Chaenorhinum</t>
  </si>
  <si>
    <t>origanifolium</t>
  </si>
  <si>
    <t>crassifolium</t>
  </si>
  <si>
    <t>glareosum</t>
  </si>
  <si>
    <t>segoviense</t>
  </si>
  <si>
    <t>macropodum</t>
  </si>
  <si>
    <t>villosum</t>
  </si>
  <si>
    <t>tenellum</t>
  </si>
  <si>
    <t>formenterae</t>
  </si>
  <si>
    <t>exile</t>
  </si>
  <si>
    <t>reyesii</t>
  </si>
  <si>
    <t>rubrifolium</t>
  </si>
  <si>
    <t>raveyi</t>
  </si>
  <si>
    <t>robustum</t>
  </si>
  <si>
    <t>Chaerophyllum</t>
  </si>
  <si>
    <t>temulum</t>
  </si>
  <si>
    <t>aureum</t>
  </si>
  <si>
    <t>hirsutum</t>
  </si>
  <si>
    <t>villarsii</t>
  </si>
  <si>
    <t>Chaetonychia</t>
  </si>
  <si>
    <t>cymosa</t>
  </si>
  <si>
    <t>Chamaeiris</t>
  </si>
  <si>
    <t>graminea</t>
  </si>
  <si>
    <t>reichenbachiana</t>
  </si>
  <si>
    <t>foetidissima</t>
  </si>
  <si>
    <t>Chamaerops</t>
  </si>
  <si>
    <t>Chamaespartium</t>
  </si>
  <si>
    <t>sagittale</t>
  </si>
  <si>
    <t>delphinense</t>
  </si>
  <si>
    <t>undulatum</t>
  </si>
  <si>
    <t>Chamaesyce</t>
  </si>
  <si>
    <t>polygonifolia</t>
  </si>
  <si>
    <t>peplis</t>
  </si>
  <si>
    <t>serpens</t>
  </si>
  <si>
    <t>humistrata</t>
  </si>
  <si>
    <t>humifusa</t>
  </si>
  <si>
    <t>Cheilanthes</t>
  </si>
  <si>
    <t>guanchica</t>
  </si>
  <si>
    <t>acrostica</t>
  </si>
  <si>
    <t>maderensis</t>
  </si>
  <si>
    <t>tinaei</t>
  </si>
  <si>
    <t>Cheirolophus</t>
  </si>
  <si>
    <t>intybaceus</t>
  </si>
  <si>
    <t>uliginosus</t>
  </si>
  <si>
    <t>Chelidonium</t>
  </si>
  <si>
    <t>Chenopodium</t>
  </si>
  <si>
    <t>exsuccum</t>
  </si>
  <si>
    <t>capitatum</t>
  </si>
  <si>
    <t>bonus-henricus</t>
  </si>
  <si>
    <t>glaucum</t>
  </si>
  <si>
    <t>rubrum</t>
  </si>
  <si>
    <t>urbicum</t>
  </si>
  <si>
    <t>polyspermum</t>
  </si>
  <si>
    <t>murale</t>
  </si>
  <si>
    <t>hybridum</t>
  </si>
  <si>
    <t>vulvaria</t>
  </si>
  <si>
    <t>ficifolium</t>
  </si>
  <si>
    <t>opulifolium</t>
  </si>
  <si>
    <t>album</t>
  </si>
  <si>
    <t>botrys</t>
  </si>
  <si>
    <t>ambrosioides</t>
  </si>
  <si>
    <t>multifidum</t>
  </si>
  <si>
    <t>pumilio</t>
  </si>
  <si>
    <t>Christella</t>
  </si>
  <si>
    <t>dentata</t>
  </si>
  <si>
    <t>Chrozophora</t>
  </si>
  <si>
    <t>obliqua</t>
  </si>
  <si>
    <t>Chrysosplenium</t>
  </si>
  <si>
    <t>oppositifolium</t>
  </si>
  <si>
    <t>alternifolium</t>
  </si>
  <si>
    <t>Cicendia</t>
  </si>
  <si>
    <t>filiformis</t>
  </si>
  <si>
    <t>Cicuta</t>
  </si>
  <si>
    <t>virosa</t>
  </si>
  <si>
    <t>Circaea</t>
  </si>
  <si>
    <t>lutetiana</t>
  </si>
  <si>
    <t>Cirsium</t>
  </si>
  <si>
    <t>filipendulum</t>
  </si>
  <si>
    <t>tuberosum</t>
  </si>
  <si>
    <t>pannonicum</t>
  </si>
  <si>
    <t>rosulatum</t>
  </si>
  <si>
    <t>heterophyllum</t>
  </si>
  <si>
    <t>rivulare</t>
  </si>
  <si>
    <t>erisithales</t>
  </si>
  <si>
    <t>carniolicum</t>
  </si>
  <si>
    <t>glabrum</t>
  </si>
  <si>
    <t>acaulon</t>
  </si>
  <si>
    <t>valdespinulosum</t>
  </si>
  <si>
    <t>gaditanum</t>
  </si>
  <si>
    <t>palustre</t>
  </si>
  <si>
    <t>ferox</t>
  </si>
  <si>
    <t>richterianum</t>
  </si>
  <si>
    <t>odontolepis</t>
  </si>
  <si>
    <t>eriophorum</t>
  </si>
  <si>
    <t>echinatum</t>
  </si>
  <si>
    <t>scabrum</t>
  </si>
  <si>
    <t>Cistanche</t>
  </si>
  <si>
    <t>phelypaea</t>
  </si>
  <si>
    <t>Cistus</t>
  </si>
  <si>
    <t>albidus</t>
  </si>
  <si>
    <t>heterophyllus</t>
  </si>
  <si>
    <t>populifolius</t>
  </si>
  <si>
    <t>psilosepalus</t>
  </si>
  <si>
    <t>salviifolius</t>
  </si>
  <si>
    <t>ladanifer</t>
  </si>
  <si>
    <t>laurifolius</t>
  </si>
  <si>
    <t>clusii</t>
  </si>
  <si>
    <t>Citrullus</t>
  </si>
  <si>
    <t>colocynthis</t>
  </si>
  <si>
    <t>Cladium</t>
  </si>
  <si>
    <t>mariscus</t>
  </si>
  <si>
    <t>Clematis</t>
  </si>
  <si>
    <t>flammula</t>
  </si>
  <si>
    <t>recta</t>
  </si>
  <si>
    <t>vitalba</t>
  </si>
  <si>
    <t>cirrhosa</t>
  </si>
  <si>
    <t>campaniflora</t>
  </si>
  <si>
    <t>Cleome</t>
  </si>
  <si>
    <t>violacea</t>
  </si>
  <si>
    <t>Cleonia</t>
  </si>
  <si>
    <t>Clinopodium</t>
  </si>
  <si>
    <t>Clypeola</t>
  </si>
  <si>
    <t>cyclodontea</t>
  </si>
  <si>
    <t>eriocarpa</t>
  </si>
  <si>
    <t>jonthlaspi</t>
  </si>
  <si>
    <t>Cneorum</t>
  </si>
  <si>
    <t>tricoccon</t>
  </si>
  <si>
    <t>Cochlearia</t>
  </si>
  <si>
    <t>aestuaria</t>
  </si>
  <si>
    <t>danica</t>
  </si>
  <si>
    <t>aragonensis</t>
  </si>
  <si>
    <t>glastifolia</t>
  </si>
  <si>
    <t>megalosperma</t>
  </si>
  <si>
    <t>Coeloglossum</t>
  </si>
  <si>
    <t>Coincya</t>
  </si>
  <si>
    <t>transtagana</t>
  </si>
  <si>
    <t>longirostra</t>
  </si>
  <si>
    <t>monensis</t>
  </si>
  <si>
    <t>Colchicum</t>
  </si>
  <si>
    <t>autumnale</t>
  </si>
  <si>
    <t>lusitanum</t>
  </si>
  <si>
    <t>multiflorum</t>
  </si>
  <si>
    <t>longifolium</t>
  </si>
  <si>
    <t>triphyllum</t>
  </si>
  <si>
    <t>Colutea</t>
  </si>
  <si>
    <t>brevialata</t>
  </si>
  <si>
    <t>Comastoma</t>
  </si>
  <si>
    <t>Commicarpus</t>
  </si>
  <si>
    <t>africanus</t>
  </si>
  <si>
    <t>Conium</t>
  </si>
  <si>
    <t>Conopodium</t>
  </si>
  <si>
    <t>subcarneum</t>
  </si>
  <si>
    <t>marianum</t>
  </si>
  <si>
    <t>bunioides</t>
  </si>
  <si>
    <t>pyrenaeum</t>
  </si>
  <si>
    <t>thalictrifolium</t>
  </si>
  <si>
    <t>Conringia</t>
  </si>
  <si>
    <t>Consolida</t>
  </si>
  <si>
    <t>ajacis</t>
  </si>
  <si>
    <t>pubescens</t>
  </si>
  <si>
    <t>mauritanica</t>
  </si>
  <si>
    <t>Convallaria</t>
  </si>
  <si>
    <t>majalis</t>
  </si>
  <si>
    <t>Convolvulus</t>
  </si>
  <si>
    <t>althaeoides</t>
  </si>
  <si>
    <t>farinosus</t>
  </si>
  <si>
    <t>betonicifolius</t>
  </si>
  <si>
    <t>siculus</t>
  </si>
  <si>
    <t>fernandesii</t>
  </si>
  <si>
    <t>valentinus</t>
  </si>
  <si>
    <t>lineatus</t>
  </si>
  <si>
    <t>lanuginosus</t>
  </si>
  <si>
    <t>pentapetaloides</t>
  </si>
  <si>
    <t>tricolor</t>
  </si>
  <si>
    <t>Corallorhiza</t>
  </si>
  <si>
    <t>trifida</t>
  </si>
  <si>
    <t>Corema</t>
  </si>
  <si>
    <t>Coriandrum</t>
  </si>
  <si>
    <t>sativum</t>
  </si>
  <si>
    <t>Coriaria</t>
  </si>
  <si>
    <t>myrtifolia</t>
  </si>
  <si>
    <t>Coris</t>
  </si>
  <si>
    <t>Cornus</t>
  </si>
  <si>
    <t>sanguinea</t>
  </si>
  <si>
    <t>Coronilla</t>
  </si>
  <si>
    <t>minima</t>
  </si>
  <si>
    <t>Coronopus</t>
  </si>
  <si>
    <t>squamatus</t>
  </si>
  <si>
    <t>navasii</t>
  </si>
  <si>
    <t>didymus</t>
  </si>
  <si>
    <t>Corrigiola</t>
  </si>
  <si>
    <t>litoralis</t>
  </si>
  <si>
    <t>telephiifolia</t>
  </si>
  <si>
    <t>Corydalis</t>
  </si>
  <si>
    <t>cava</t>
  </si>
  <si>
    <t>solida</t>
  </si>
  <si>
    <t>Corylus</t>
  </si>
  <si>
    <t>avellana</t>
  </si>
  <si>
    <t>Cosentinia</t>
  </si>
  <si>
    <t>vellea</t>
  </si>
  <si>
    <t>Cotoneaster</t>
  </si>
  <si>
    <t>integerrimus</t>
  </si>
  <si>
    <t>tomentosus</t>
  </si>
  <si>
    <t>Crambe</t>
  </si>
  <si>
    <t>Crassula</t>
  </si>
  <si>
    <t>tillaea</t>
  </si>
  <si>
    <t>campestris</t>
  </si>
  <si>
    <t>vaillantii</t>
  </si>
  <si>
    <t>aquatica</t>
  </si>
  <si>
    <t>peduncularis</t>
  </si>
  <si>
    <t>Crataegus</t>
  </si>
  <si>
    <t>azarolus</t>
  </si>
  <si>
    <t>monogyna</t>
  </si>
  <si>
    <t>Cressa</t>
  </si>
  <si>
    <t>cretica</t>
  </si>
  <si>
    <t>Crithmum</t>
  </si>
  <si>
    <t>Crocus</t>
  </si>
  <si>
    <t>cambessedesii</t>
  </si>
  <si>
    <t>vernus</t>
  </si>
  <si>
    <t>nudiflorus</t>
  </si>
  <si>
    <t>Crucianella</t>
  </si>
  <si>
    <t>angustifolia</t>
  </si>
  <si>
    <t>Cruciata</t>
  </si>
  <si>
    <t>laevipes</t>
  </si>
  <si>
    <t>pedemontana</t>
  </si>
  <si>
    <t>Crupina</t>
  </si>
  <si>
    <t>crupinastrum</t>
  </si>
  <si>
    <t>Cryptogramma</t>
  </si>
  <si>
    <t>crispa</t>
  </si>
  <si>
    <t>Cucubalus</t>
  </si>
  <si>
    <t>baccifer</t>
  </si>
  <si>
    <t>Cucumis</t>
  </si>
  <si>
    <t>myriocarpus</t>
  </si>
  <si>
    <t>sativus</t>
  </si>
  <si>
    <t>melo</t>
  </si>
  <si>
    <t>Cucurbita</t>
  </si>
  <si>
    <t>ficifolia</t>
  </si>
  <si>
    <t>pepo</t>
  </si>
  <si>
    <t>Culcita</t>
  </si>
  <si>
    <t>Cullen</t>
  </si>
  <si>
    <t>americanum</t>
  </si>
  <si>
    <t>Cuminum</t>
  </si>
  <si>
    <t>cyminum</t>
  </si>
  <si>
    <t>Cupressus</t>
  </si>
  <si>
    <t>arizonica</t>
  </si>
  <si>
    <t>Cuscuta</t>
  </si>
  <si>
    <t>approximata</t>
  </si>
  <si>
    <t>epithymum</t>
  </si>
  <si>
    <t>nivea</t>
  </si>
  <si>
    <t>planiflora</t>
  </si>
  <si>
    <t>triumviratus</t>
  </si>
  <si>
    <t>Cyclamen</t>
  </si>
  <si>
    <t>Cyclospermum</t>
  </si>
  <si>
    <t>leptophyllum</t>
  </si>
  <si>
    <t>Cydonia</t>
  </si>
  <si>
    <t>oblonga</t>
  </si>
  <si>
    <t>Cymbalaria</t>
  </si>
  <si>
    <t>muralis</t>
  </si>
  <si>
    <t>aequitriloba</t>
  </si>
  <si>
    <t>fragilis</t>
  </si>
  <si>
    <t>Cymodocea</t>
  </si>
  <si>
    <t>nodosa</t>
  </si>
  <si>
    <t>Cynanchum</t>
  </si>
  <si>
    <t>acutum</t>
  </si>
  <si>
    <t>Cynara</t>
  </si>
  <si>
    <t>cardunculus</t>
  </si>
  <si>
    <t>Cynoglossum</t>
  </si>
  <si>
    <t>officinale</t>
  </si>
  <si>
    <t>dioscoridis</t>
  </si>
  <si>
    <t>germanicum</t>
  </si>
  <si>
    <t>pustulatum</t>
  </si>
  <si>
    <t>creticum</t>
  </si>
  <si>
    <t>clandestinum</t>
  </si>
  <si>
    <t>cheirifolium</t>
  </si>
  <si>
    <t>Cynomorium</t>
  </si>
  <si>
    <t>coccineum</t>
  </si>
  <si>
    <t>Cyperus</t>
  </si>
  <si>
    <t>longus</t>
  </si>
  <si>
    <t>rotundus</t>
  </si>
  <si>
    <t>esculentus</t>
  </si>
  <si>
    <t>bellus</t>
  </si>
  <si>
    <t>eragrostis</t>
  </si>
  <si>
    <t>involucratus</t>
  </si>
  <si>
    <t>fuscus</t>
  </si>
  <si>
    <t>difformis</t>
  </si>
  <si>
    <t>capitatus</t>
  </si>
  <si>
    <t>michelianus</t>
  </si>
  <si>
    <t>glomeratus</t>
  </si>
  <si>
    <t>odoratus</t>
  </si>
  <si>
    <t>distachyos</t>
  </si>
  <si>
    <t>Cypripedium</t>
  </si>
  <si>
    <t>calceolus</t>
  </si>
  <si>
    <t>Cystopteris</t>
  </si>
  <si>
    <t>dickieana</t>
  </si>
  <si>
    <t>Cytinus</t>
  </si>
  <si>
    <t>hypocistis</t>
  </si>
  <si>
    <t>Cytisophyllum</t>
  </si>
  <si>
    <t>sessilifolium</t>
  </si>
  <si>
    <t>Cytisus</t>
  </si>
  <si>
    <t>villosus</t>
  </si>
  <si>
    <t>lotoides</t>
  </si>
  <si>
    <t>fontanesii</t>
  </si>
  <si>
    <t>scoparius</t>
  </si>
  <si>
    <t>grandiflorus</t>
  </si>
  <si>
    <t>striatus</t>
  </si>
  <si>
    <t>cantabricus</t>
  </si>
  <si>
    <t>arboreus</t>
  </si>
  <si>
    <t>malacitanus</t>
  </si>
  <si>
    <t>multiflorus</t>
  </si>
  <si>
    <t>oromediterraneus</t>
  </si>
  <si>
    <t>galianoi</t>
  </si>
  <si>
    <t>commutatus</t>
  </si>
  <si>
    <t>Daboecia</t>
  </si>
  <si>
    <t>Dactylorhiza</t>
  </si>
  <si>
    <t>sambucina</t>
  </si>
  <si>
    <t>insularis</t>
  </si>
  <si>
    <t>incarnata</t>
  </si>
  <si>
    <t>fuchsii</t>
  </si>
  <si>
    <t>Damasonium</t>
  </si>
  <si>
    <t>alisma</t>
  </si>
  <si>
    <t>Daphne</t>
  </si>
  <si>
    <t>laureola</t>
  </si>
  <si>
    <t>mezereum</t>
  </si>
  <si>
    <t>oleoides</t>
  </si>
  <si>
    <t>rodriguezii</t>
  </si>
  <si>
    <t>gnidium</t>
  </si>
  <si>
    <t>cneorum</t>
  </si>
  <si>
    <t>Datura</t>
  </si>
  <si>
    <t>stramonium</t>
  </si>
  <si>
    <t>inoxia</t>
  </si>
  <si>
    <t>wrightii</t>
  </si>
  <si>
    <t>Daucus</t>
  </si>
  <si>
    <t>durieua</t>
  </si>
  <si>
    <t>arcanus</t>
  </si>
  <si>
    <t>carota</t>
  </si>
  <si>
    <t>setifolius</t>
  </si>
  <si>
    <t>crinitus</t>
  </si>
  <si>
    <t>Davallia</t>
  </si>
  <si>
    <t>canariensis</t>
  </si>
  <si>
    <t>Delphinium</t>
  </si>
  <si>
    <t>pentagynum</t>
  </si>
  <si>
    <t>emarginatum</t>
  </si>
  <si>
    <t>fissum</t>
  </si>
  <si>
    <t>bolosii</t>
  </si>
  <si>
    <t>nanum</t>
  </si>
  <si>
    <t>halteratum</t>
  </si>
  <si>
    <t>staphisagria</t>
  </si>
  <si>
    <t>Descurainia</t>
  </si>
  <si>
    <t>sophia</t>
  </si>
  <si>
    <t>Dethawia</t>
  </si>
  <si>
    <t>Dianthus</t>
  </si>
  <si>
    <t>seguieri</t>
  </si>
  <si>
    <t>vigoi</t>
  </si>
  <si>
    <t>barbatus</t>
  </si>
  <si>
    <t>hyssopifolius</t>
  </si>
  <si>
    <t>benearnensis</t>
  </si>
  <si>
    <t>multiceps</t>
  </si>
  <si>
    <t>langeanus</t>
  </si>
  <si>
    <t>gredensis</t>
  </si>
  <si>
    <t>laricifolius</t>
  </si>
  <si>
    <t>algetanus</t>
  </si>
  <si>
    <t>pyrenaicus</t>
  </si>
  <si>
    <t>lusitanus</t>
  </si>
  <si>
    <t>multiaffinis</t>
  </si>
  <si>
    <t>cintranus</t>
  </si>
  <si>
    <t>anticarius</t>
  </si>
  <si>
    <t>toletanus</t>
  </si>
  <si>
    <t>crassipes</t>
  </si>
  <si>
    <t>deltoides</t>
  </si>
  <si>
    <t>armeria</t>
  </si>
  <si>
    <t>rupicola</t>
  </si>
  <si>
    <t>carthusianorum</t>
  </si>
  <si>
    <t>Dichondra</t>
  </si>
  <si>
    <t>Dictamnus</t>
  </si>
  <si>
    <t>Digitalis</t>
  </si>
  <si>
    <t>obscura</t>
  </si>
  <si>
    <t>purpurea</t>
  </si>
  <si>
    <t>thapsi</t>
  </si>
  <si>
    <t>Diospyros</t>
  </si>
  <si>
    <t>lotus</t>
  </si>
  <si>
    <t>Dipcadi</t>
  </si>
  <si>
    <t>serotinum</t>
  </si>
  <si>
    <t>Diphasiastrum</t>
  </si>
  <si>
    <t>Diplazium</t>
  </si>
  <si>
    <t>caudatum</t>
  </si>
  <si>
    <t>Diplotaxis</t>
  </si>
  <si>
    <t>viminea</t>
  </si>
  <si>
    <t>harra</t>
  </si>
  <si>
    <t>erucoides</t>
  </si>
  <si>
    <t>siettiana</t>
  </si>
  <si>
    <t>ilorcitana</t>
  </si>
  <si>
    <t>virgata</t>
  </si>
  <si>
    <t>catholica</t>
  </si>
  <si>
    <t>siifolia</t>
  </si>
  <si>
    <t>Dipsacus</t>
  </si>
  <si>
    <t>fullonum</t>
  </si>
  <si>
    <t>comosus</t>
  </si>
  <si>
    <t>pilosus</t>
  </si>
  <si>
    <t>Disphyma</t>
  </si>
  <si>
    <t>Distichoselinum</t>
  </si>
  <si>
    <t>tenuifolium</t>
  </si>
  <si>
    <t>Dorycnium</t>
  </si>
  <si>
    <t>pentaphyllum</t>
  </si>
  <si>
    <t>fulgurans</t>
  </si>
  <si>
    <t>rectum</t>
  </si>
  <si>
    <t>Dorycnopsis</t>
  </si>
  <si>
    <t>Draba</t>
  </si>
  <si>
    <t>siliquosa</t>
  </si>
  <si>
    <t>subnivalis</t>
  </si>
  <si>
    <t>fladnizensis</t>
  </si>
  <si>
    <t>aizoides</t>
  </si>
  <si>
    <t>dedeana</t>
  </si>
  <si>
    <t>lutescens</t>
  </si>
  <si>
    <t>Dracocephalum</t>
  </si>
  <si>
    <t>austriacum</t>
  </si>
  <si>
    <t>Drosanthemum</t>
  </si>
  <si>
    <t>floribundum</t>
  </si>
  <si>
    <t>candens</t>
  </si>
  <si>
    <t>Drosera</t>
  </si>
  <si>
    <t>Drosophyllum</t>
  </si>
  <si>
    <t>Dryas</t>
  </si>
  <si>
    <t>octopetala</t>
  </si>
  <si>
    <t>Dryopteris</t>
  </si>
  <si>
    <t>filix-mas</t>
  </si>
  <si>
    <t>oreades</t>
  </si>
  <si>
    <t>tyrrhena</t>
  </si>
  <si>
    <t>submontana</t>
  </si>
  <si>
    <t>pallida</t>
  </si>
  <si>
    <t>corleyi</t>
  </si>
  <si>
    <t>carthusiana</t>
  </si>
  <si>
    <t>expansa</t>
  </si>
  <si>
    <t>dilatata</t>
  </si>
  <si>
    <t>aemula</t>
  </si>
  <si>
    <t>Duchesnea</t>
  </si>
  <si>
    <t>Ecballium</t>
  </si>
  <si>
    <t>elaterium</t>
  </si>
  <si>
    <t>Echinophora</t>
  </si>
  <si>
    <t>Echinops</t>
  </si>
  <si>
    <t>strigosus</t>
  </si>
  <si>
    <t>sphaerocephalus</t>
  </si>
  <si>
    <t>ritro</t>
  </si>
  <si>
    <t>Echinospartum</t>
  </si>
  <si>
    <t>horridum</t>
  </si>
  <si>
    <t>ibericum</t>
  </si>
  <si>
    <t>barnadesii</t>
  </si>
  <si>
    <t>algibicum</t>
  </si>
  <si>
    <t>Echium</t>
  </si>
  <si>
    <t>tuberculatum</t>
  </si>
  <si>
    <t>humile</t>
  </si>
  <si>
    <t>sabulicola</t>
  </si>
  <si>
    <t>plantagineum</t>
  </si>
  <si>
    <t>albicans</t>
  </si>
  <si>
    <t>salmanticum</t>
  </si>
  <si>
    <t>flavum</t>
  </si>
  <si>
    <t>cantabricum</t>
  </si>
  <si>
    <t>asperrimum</t>
  </si>
  <si>
    <t>arenarium</t>
  </si>
  <si>
    <t>parviflorum</t>
  </si>
  <si>
    <t>pininana</t>
  </si>
  <si>
    <t>Egeria</t>
  </si>
  <si>
    <t>densa</t>
  </si>
  <si>
    <t>Eichhornia</t>
  </si>
  <si>
    <t>Einadia</t>
  </si>
  <si>
    <t>Elaeagnus</t>
  </si>
  <si>
    <t>Elaeoselinum</t>
  </si>
  <si>
    <t>asclepium</t>
  </si>
  <si>
    <t>Elatine</t>
  </si>
  <si>
    <t>alsinastrum</t>
  </si>
  <si>
    <t>macropoda</t>
  </si>
  <si>
    <t>triandra</t>
  </si>
  <si>
    <t>brochonii</t>
  </si>
  <si>
    <t>hexandra</t>
  </si>
  <si>
    <t>Eleocharis</t>
  </si>
  <si>
    <t>quinqueflora</t>
  </si>
  <si>
    <t>bonariensis</t>
  </si>
  <si>
    <t>flavescens</t>
  </si>
  <si>
    <t>mamillata</t>
  </si>
  <si>
    <t>uniglumis</t>
  </si>
  <si>
    <t>multicaulis</t>
  </si>
  <si>
    <t>Elodea</t>
  </si>
  <si>
    <t>canadensis</t>
  </si>
  <si>
    <t>Emerus</t>
  </si>
  <si>
    <t>Emex</t>
  </si>
  <si>
    <t>Empetrum</t>
  </si>
  <si>
    <t>Endressia</t>
  </si>
  <si>
    <t>Ephedra</t>
  </si>
  <si>
    <t>nebrodensis</t>
  </si>
  <si>
    <t>Epilobium</t>
  </si>
  <si>
    <t>angustifolium</t>
  </si>
  <si>
    <t>collinum</t>
  </si>
  <si>
    <t>tetragonum</t>
  </si>
  <si>
    <t>obscurum</t>
  </si>
  <si>
    <t>alsinifolium</t>
  </si>
  <si>
    <t>anagallidifolium</t>
  </si>
  <si>
    <t>brachycarpum</t>
  </si>
  <si>
    <t>Epipactis</t>
  </si>
  <si>
    <t>helleborine</t>
  </si>
  <si>
    <t>viridiflora</t>
  </si>
  <si>
    <t>tremolsii</t>
  </si>
  <si>
    <t>phyllanthes</t>
  </si>
  <si>
    <t>fageticola</t>
  </si>
  <si>
    <t>rhodanensis</t>
  </si>
  <si>
    <t>atrorubens</t>
  </si>
  <si>
    <t>kleinii</t>
  </si>
  <si>
    <t>microphylla</t>
  </si>
  <si>
    <t>cardina</t>
  </si>
  <si>
    <t>Epipogium</t>
  </si>
  <si>
    <t>aphyllum</t>
  </si>
  <si>
    <t>Equisetum</t>
  </si>
  <si>
    <t>hyemale</t>
  </si>
  <si>
    <t>sylvaticum</t>
  </si>
  <si>
    <t>telmateia</t>
  </si>
  <si>
    <t>fluviatile</t>
  </si>
  <si>
    <t>Erica</t>
  </si>
  <si>
    <t>erigena</t>
  </si>
  <si>
    <t>ciliaris</t>
  </si>
  <si>
    <t>tetralix</t>
  </si>
  <si>
    <t>andevalensis</t>
  </si>
  <si>
    <t>mackaiana</t>
  </si>
  <si>
    <t>terminalis</t>
  </si>
  <si>
    <t>cinerea</t>
  </si>
  <si>
    <t>umbellata</t>
  </si>
  <si>
    <t>vagans</t>
  </si>
  <si>
    <t>multiflora</t>
  </si>
  <si>
    <t>arborea</t>
  </si>
  <si>
    <t>Erinacea</t>
  </si>
  <si>
    <t>anthyllis</t>
  </si>
  <si>
    <t>Erinus</t>
  </si>
  <si>
    <t>Eriobotrya</t>
  </si>
  <si>
    <t>Eriophorum</t>
  </si>
  <si>
    <t>vaginatum</t>
  </si>
  <si>
    <t>Erodium</t>
  </si>
  <si>
    <t>ciconium</t>
  </si>
  <si>
    <t>reichardii</t>
  </si>
  <si>
    <t>malacoides</t>
  </si>
  <si>
    <t>sanguis-christi</t>
  </si>
  <si>
    <t>chium</t>
  </si>
  <si>
    <t>laciniatum</t>
  </si>
  <si>
    <t>neuradifolium</t>
  </si>
  <si>
    <t>cicutarium</t>
  </si>
  <si>
    <t>aethiopicum</t>
  </si>
  <si>
    <t>recoderi</t>
  </si>
  <si>
    <t>tordylioides</t>
  </si>
  <si>
    <t>mouretii</t>
  </si>
  <si>
    <t>manescavii</t>
  </si>
  <si>
    <t>carvifolium</t>
  </si>
  <si>
    <t>astragaloides</t>
  </si>
  <si>
    <t>daucoides</t>
  </si>
  <si>
    <t>macrocalyx</t>
  </si>
  <si>
    <t>aguilellae</t>
  </si>
  <si>
    <t>rupestre</t>
  </si>
  <si>
    <t>glandulosum</t>
  </si>
  <si>
    <t>paularense</t>
  </si>
  <si>
    <t>celtibericum</t>
  </si>
  <si>
    <t>cheilanthifolium</t>
  </si>
  <si>
    <t>Erophaca</t>
  </si>
  <si>
    <t>Erophila</t>
  </si>
  <si>
    <t>Eruca</t>
  </si>
  <si>
    <t>Erucaria</t>
  </si>
  <si>
    <t>Erucastrum</t>
  </si>
  <si>
    <t>nasturtiifolium</t>
  </si>
  <si>
    <t>gallicum</t>
  </si>
  <si>
    <t>virgatum</t>
  </si>
  <si>
    <t>Eryngium</t>
  </si>
  <si>
    <t>galioides</t>
  </si>
  <si>
    <t>viviparum</t>
  </si>
  <si>
    <t>tenue</t>
  </si>
  <si>
    <t>tricuspidatum</t>
  </si>
  <si>
    <t>ilicifolium</t>
  </si>
  <si>
    <t>huteri</t>
  </si>
  <si>
    <t>aquifolium</t>
  </si>
  <si>
    <t>dilatatum</t>
  </si>
  <si>
    <t>glaciale</t>
  </si>
  <si>
    <t>bourgatii</t>
  </si>
  <si>
    <t>corniculatum</t>
  </si>
  <si>
    <t>pandanifolium</t>
  </si>
  <si>
    <t>Erysimum</t>
  </si>
  <si>
    <t>cheiri</t>
  </si>
  <si>
    <t>cheiranthoides</t>
  </si>
  <si>
    <t>repandum</t>
  </si>
  <si>
    <t>incanum</t>
  </si>
  <si>
    <t>odoratum</t>
  </si>
  <si>
    <t>merxmuelleri</t>
  </si>
  <si>
    <t>ruscinonense</t>
  </si>
  <si>
    <t>gomezcampoi</t>
  </si>
  <si>
    <t>mediohispanicum</t>
  </si>
  <si>
    <t>rondae</t>
  </si>
  <si>
    <t>myriophyllum</t>
  </si>
  <si>
    <t>gorbeanum</t>
  </si>
  <si>
    <t>seipkae</t>
  </si>
  <si>
    <t>lagascae</t>
  </si>
  <si>
    <t>popovii</t>
  </si>
  <si>
    <t>cazorlense</t>
  </si>
  <si>
    <t>fitzii</t>
  </si>
  <si>
    <t>Erythronium</t>
  </si>
  <si>
    <t>dens-canis</t>
  </si>
  <si>
    <t>Escallonia</t>
  </si>
  <si>
    <t>Eschscholzia</t>
  </si>
  <si>
    <t>californica</t>
  </si>
  <si>
    <t>Eucalyptus</t>
  </si>
  <si>
    <t>gomphocephala</t>
  </si>
  <si>
    <t>camaldulensis</t>
  </si>
  <si>
    <t>globulus</t>
  </si>
  <si>
    <t>gunnii</t>
  </si>
  <si>
    <t>sideroxylon</t>
  </si>
  <si>
    <t>Euonymus</t>
  </si>
  <si>
    <t>europaeus</t>
  </si>
  <si>
    <t>latifolius</t>
  </si>
  <si>
    <t>Euphorbia</t>
  </si>
  <si>
    <t>dendroides</t>
  </si>
  <si>
    <t>pedroi</t>
  </si>
  <si>
    <t>serrata</t>
  </si>
  <si>
    <t>lathyris</t>
  </si>
  <si>
    <t>isatidifolia</t>
  </si>
  <si>
    <t>hyberna</t>
  </si>
  <si>
    <t>flavicoma</t>
  </si>
  <si>
    <t>polygalifolia</t>
  </si>
  <si>
    <t>uliginosa</t>
  </si>
  <si>
    <t>brittingeri</t>
  </si>
  <si>
    <t>dulcis</t>
  </si>
  <si>
    <t>angulata</t>
  </si>
  <si>
    <t>squamigera</t>
  </si>
  <si>
    <t>margalidiana</t>
  </si>
  <si>
    <t>platyphyllos</t>
  </si>
  <si>
    <t>pterococca</t>
  </si>
  <si>
    <t>helioscopia</t>
  </si>
  <si>
    <t>akenocarpa</t>
  </si>
  <si>
    <t>oxyphylla</t>
  </si>
  <si>
    <t>fontqueriana</t>
  </si>
  <si>
    <t>medicaginea</t>
  </si>
  <si>
    <t>dracunculoides</t>
  </si>
  <si>
    <t>exigua</t>
  </si>
  <si>
    <t>sulcata</t>
  </si>
  <si>
    <t>peplus</t>
  </si>
  <si>
    <t>arvalis</t>
  </si>
  <si>
    <t>esula</t>
  </si>
  <si>
    <t>cyparissias</t>
  </si>
  <si>
    <t>terracina</t>
  </si>
  <si>
    <t>amygdaloides</t>
  </si>
  <si>
    <t>characias</t>
  </si>
  <si>
    <t>segetalis</t>
  </si>
  <si>
    <t>portlandica</t>
  </si>
  <si>
    <t>minuta</t>
  </si>
  <si>
    <t>matritensis</t>
  </si>
  <si>
    <t>biumbellata</t>
  </si>
  <si>
    <t>briquetii</t>
  </si>
  <si>
    <t>nicaeensis</t>
  </si>
  <si>
    <t>maresii</t>
  </si>
  <si>
    <t>seguieriana</t>
  </si>
  <si>
    <t>pithyusa</t>
  </si>
  <si>
    <t>paralias</t>
  </si>
  <si>
    <t>Euphrasia</t>
  </si>
  <si>
    <t>hirtella</t>
  </si>
  <si>
    <t>willkommii</t>
  </si>
  <si>
    <t>salisburgensis</t>
  </si>
  <si>
    <t>Euzomodendron</t>
  </si>
  <si>
    <t>bourgaeanum</t>
  </si>
  <si>
    <t>Exaculum</t>
  </si>
  <si>
    <t>pusillum</t>
  </si>
  <si>
    <t>Fagonia</t>
  </si>
  <si>
    <t>Fagopyrum</t>
  </si>
  <si>
    <t>esculentum</t>
  </si>
  <si>
    <t>Fagus</t>
  </si>
  <si>
    <t>Falcaria</t>
  </si>
  <si>
    <t>Fallopia</t>
  </si>
  <si>
    <t>convolvulus</t>
  </si>
  <si>
    <t>dumetorum</t>
  </si>
  <si>
    <t>baldschuanica</t>
  </si>
  <si>
    <t>Fedia</t>
  </si>
  <si>
    <t>cornucopiae</t>
  </si>
  <si>
    <t>graciliflora</t>
  </si>
  <si>
    <t>Ferraria</t>
  </si>
  <si>
    <t>Ferula</t>
  </si>
  <si>
    <t>communis</t>
  </si>
  <si>
    <t>tingitana</t>
  </si>
  <si>
    <t>loscosii</t>
  </si>
  <si>
    <t>Ferulago</t>
  </si>
  <si>
    <t>brachyloba</t>
  </si>
  <si>
    <t>ternatifolia</t>
  </si>
  <si>
    <t>Fibigia</t>
  </si>
  <si>
    <t>clypeata</t>
  </si>
  <si>
    <t>Ficus</t>
  </si>
  <si>
    <t>carica</t>
  </si>
  <si>
    <t>Filipendula</t>
  </si>
  <si>
    <t>ulmaria</t>
  </si>
  <si>
    <t>Fimbristylis</t>
  </si>
  <si>
    <t>bisumbellata</t>
  </si>
  <si>
    <t>turkestanica</t>
  </si>
  <si>
    <t>Flueggea</t>
  </si>
  <si>
    <t>Foeniculum</t>
  </si>
  <si>
    <t>Forsskaolea</t>
  </si>
  <si>
    <t>tenacissima</t>
  </si>
  <si>
    <t>Fragaria</t>
  </si>
  <si>
    <t>vesca</t>
  </si>
  <si>
    <t>Frangula</t>
  </si>
  <si>
    <t>alnus</t>
  </si>
  <si>
    <t>Frankenia</t>
  </si>
  <si>
    <t>pulverulenta</t>
  </si>
  <si>
    <t>composita</t>
  </si>
  <si>
    <t>laevis</t>
  </si>
  <si>
    <t>thymifolia</t>
  </si>
  <si>
    <t>Fraxinus</t>
  </si>
  <si>
    <t>excelsior</t>
  </si>
  <si>
    <t>pennsylvanica</t>
  </si>
  <si>
    <t>ornus</t>
  </si>
  <si>
    <t>Freesia</t>
  </si>
  <si>
    <t>refracta</t>
  </si>
  <si>
    <t>Fritillaria</t>
  </si>
  <si>
    <t>stenophylla</t>
  </si>
  <si>
    <t>Fuirena</t>
  </si>
  <si>
    <t>Fumana</t>
  </si>
  <si>
    <t>paradoxa</t>
  </si>
  <si>
    <t>lacidulemiensis</t>
  </si>
  <si>
    <t>ericoides</t>
  </si>
  <si>
    <t>ericifolia</t>
  </si>
  <si>
    <t>juniperina</t>
  </si>
  <si>
    <t>hispidula</t>
  </si>
  <si>
    <t>Fumaria</t>
  </si>
  <si>
    <t>barnolae</t>
  </si>
  <si>
    <t>gaillardotii</t>
  </si>
  <si>
    <t>agraria</t>
  </si>
  <si>
    <t>mirabilis</t>
  </si>
  <si>
    <t>macrosepala</t>
  </si>
  <si>
    <t>capreolata</t>
  </si>
  <si>
    <t>bastardii</t>
  </si>
  <si>
    <t>melillaica</t>
  </si>
  <si>
    <t>munbyi</t>
  </si>
  <si>
    <t>reuteri</t>
  </si>
  <si>
    <t>petteri</t>
  </si>
  <si>
    <t>faurei</t>
  </si>
  <si>
    <t>densiflora</t>
  </si>
  <si>
    <t>bracteosa</t>
  </si>
  <si>
    <t>pugsleyana</t>
  </si>
  <si>
    <t>Furcraea</t>
  </si>
  <si>
    <t>selloi</t>
  </si>
  <si>
    <t>Gagea</t>
  </si>
  <si>
    <t>reverchonii</t>
  </si>
  <si>
    <t>liotardii</t>
  </si>
  <si>
    <t>lacaitae</t>
  </si>
  <si>
    <t>wilczekii</t>
  </si>
  <si>
    <t>foliosa</t>
  </si>
  <si>
    <t>soleirolii</t>
  </si>
  <si>
    <t>Galactites</t>
  </si>
  <si>
    <t>Galanthus</t>
  </si>
  <si>
    <t>nivalis</t>
  </si>
  <si>
    <t>Galega</t>
  </si>
  <si>
    <t>cirujanoi</t>
  </si>
  <si>
    <t>africana</t>
  </si>
  <si>
    <t>Galenia</t>
  </si>
  <si>
    <t>secunda</t>
  </si>
  <si>
    <t>Galeopsis</t>
  </si>
  <si>
    <t>tetrahit</t>
  </si>
  <si>
    <t>ladanum</t>
  </si>
  <si>
    <t>segetum</t>
  </si>
  <si>
    <t>Galium</t>
  </si>
  <si>
    <t>verum</t>
  </si>
  <si>
    <t>tunetanum</t>
  </si>
  <si>
    <t>boissierianum</t>
  </si>
  <si>
    <t>moralesianum</t>
  </si>
  <si>
    <t>concatenatum</t>
  </si>
  <si>
    <t>erythrorrhizon</t>
  </si>
  <si>
    <t>pulvinatum</t>
  </si>
  <si>
    <t>broterianum</t>
  </si>
  <si>
    <t>boreale</t>
  </si>
  <si>
    <t>ephedroides</t>
  </si>
  <si>
    <t>uliginosum</t>
  </si>
  <si>
    <t>talaveranum</t>
  </si>
  <si>
    <t>viridiflorum</t>
  </si>
  <si>
    <t>debile</t>
  </si>
  <si>
    <t>mollugo</t>
  </si>
  <si>
    <t>lucidum</t>
  </si>
  <si>
    <t>crespianum</t>
  </si>
  <si>
    <t>friedrichii</t>
  </si>
  <si>
    <t>belizianum</t>
  </si>
  <si>
    <t>pruinosum</t>
  </si>
  <si>
    <t>laevigatum</t>
  </si>
  <si>
    <t>cometerhizon</t>
  </si>
  <si>
    <t>cespitosum</t>
  </si>
  <si>
    <t>rosellum</t>
  </si>
  <si>
    <t>papillosum</t>
  </si>
  <si>
    <t>estebanii</t>
  </si>
  <si>
    <t>marchandii</t>
  </si>
  <si>
    <t>brockmannii</t>
  </si>
  <si>
    <t>idubedae</t>
  </si>
  <si>
    <t>setaceum</t>
  </si>
  <si>
    <t>aparine</t>
  </si>
  <si>
    <t>tricornutum</t>
  </si>
  <si>
    <t>verrucosum</t>
  </si>
  <si>
    <t>viscosum</t>
  </si>
  <si>
    <t>parisiense</t>
  </si>
  <si>
    <t>minutulum</t>
  </si>
  <si>
    <t>Garidella</t>
  </si>
  <si>
    <t>nigellastrum</t>
  </si>
  <si>
    <t>Genista</t>
  </si>
  <si>
    <t>scorpius</t>
  </si>
  <si>
    <t>carpetana</t>
  </si>
  <si>
    <t>longipes</t>
  </si>
  <si>
    <t>pumila</t>
  </si>
  <si>
    <t>pulchella</t>
  </si>
  <si>
    <t>polyanthos</t>
  </si>
  <si>
    <t>versicolor</t>
  </si>
  <si>
    <t>ramosissima</t>
  </si>
  <si>
    <t>ausetana</t>
  </si>
  <si>
    <t>majorica</t>
  </si>
  <si>
    <t>pilosa</t>
  </si>
  <si>
    <t>teretifolia</t>
  </si>
  <si>
    <t>pseudopilosa</t>
  </si>
  <si>
    <t>florida</t>
  </si>
  <si>
    <t>jimenezii</t>
  </si>
  <si>
    <t>obtusiramea</t>
  </si>
  <si>
    <t>cinerascens</t>
  </si>
  <si>
    <t>dorycnifolia</t>
  </si>
  <si>
    <t>spartioides</t>
  </si>
  <si>
    <t>sanabrensis</t>
  </si>
  <si>
    <t>valdes-bermejoi</t>
  </si>
  <si>
    <t>anglica</t>
  </si>
  <si>
    <t>ancistrocarpa</t>
  </si>
  <si>
    <t>berberidea</t>
  </si>
  <si>
    <t>tricuspidata</t>
  </si>
  <si>
    <t>triacanthos</t>
  </si>
  <si>
    <t>tridens</t>
  </si>
  <si>
    <t>Gennaria</t>
  </si>
  <si>
    <t>diphylla</t>
  </si>
  <si>
    <t>Gentiana</t>
  </si>
  <si>
    <t>burseri</t>
  </si>
  <si>
    <t>boryi</t>
  </si>
  <si>
    <t>cruciata</t>
  </si>
  <si>
    <t>pneumonanthe</t>
  </si>
  <si>
    <t>Gentianella</t>
  </si>
  <si>
    <t>amarella</t>
  </si>
  <si>
    <t>Gentianopsis</t>
  </si>
  <si>
    <t>Geranium</t>
  </si>
  <si>
    <t>phaeum</t>
  </si>
  <si>
    <t>cinereum</t>
  </si>
  <si>
    <t>dolomiticum</t>
  </si>
  <si>
    <t>subargenteum</t>
  </si>
  <si>
    <t>columbinum</t>
  </si>
  <si>
    <t>nodosum</t>
  </si>
  <si>
    <t>pratense</t>
  </si>
  <si>
    <t>sanguineum</t>
  </si>
  <si>
    <t>dissectum</t>
  </si>
  <si>
    <t>malviflorum</t>
  </si>
  <si>
    <t>bohemicum</t>
  </si>
  <si>
    <t>lanuginosum</t>
  </si>
  <si>
    <t>divaricatum</t>
  </si>
  <si>
    <t>purpureum</t>
  </si>
  <si>
    <t>robertianum</t>
  </si>
  <si>
    <t>Geum</t>
  </si>
  <si>
    <t>heterocarpum</t>
  </si>
  <si>
    <t>rivale</t>
  </si>
  <si>
    <t>urbanum</t>
  </si>
  <si>
    <t>hispidum</t>
  </si>
  <si>
    <t>Gladiolus</t>
  </si>
  <si>
    <t>italicus</t>
  </si>
  <si>
    <t>Glandora</t>
  </si>
  <si>
    <t>oleifolia</t>
  </si>
  <si>
    <t>nitida</t>
  </si>
  <si>
    <t>Glaucium</t>
  </si>
  <si>
    <t>Glaux</t>
  </si>
  <si>
    <t>Glechoma</t>
  </si>
  <si>
    <t>hederacea</t>
  </si>
  <si>
    <t>Gleditsia</t>
  </si>
  <si>
    <t>Glinus</t>
  </si>
  <si>
    <t>Globularia</t>
  </si>
  <si>
    <t>alypum</t>
  </si>
  <si>
    <t>nudicaulis</t>
  </si>
  <si>
    <t>fuxeensis</t>
  </si>
  <si>
    <t>bisnagarica</t>
  </si>
  <si>
    <t>majoricensis</t>
  </si>
  <si>
    <t>Glycyrrhiza</t>
  </si>
  <si>
    <t>Gomphocarpus</t>
  </si>
  <si>
    <t>fruticosus</t>
  </si>
  <si>
    <t>physocarpus</t>
  </si>
  <si>
    <t>Goodyera</t>
  </si>
  <si>
    <t>Gossypium</t>
  </si>
  <si>
    <t>herbaceum</t>
  </si>
  <si>
    <t>barbadense</t>
  </si>
  <si>
    <t>Gratiola</t>
  </si>
  <si>
    <t>Groenlandia</t>
  </si>
  <si>
    <t>Guillonea</t>
  </si>
  <si>
    <t>Guiraoa</t>
  </si>
  <si>
    <t>Gymnadenia</t>
  </si>
  <si>
    <t>conopsea</t>
  </si>
  <si>
    <t>odoratissima</t>
  </si>
  <si>
    <t>Gymnocarpium</t>
  </si>
  <si>
    <t>dryopteris</t>
  </si>
  <si>
    <t>Gynandriris</t>
  </si>
  <si>
    <t>sisyrinchium</t>
  </si>
  <si>
    <t>Gypsophila</t>
  </si>
  <si>
    <t>struthium</t>
  </si>
  <si>
    <t>elegans</t>
  </si>
  <si>
    <t>Gyrocaryum</t>
  </si>
  <si>
    <t>Hakea</t>
  </si>
  <si>
    <t>salicifolia</t>
  </si>
  <si>
    <t>sericea</t>
  </si>
  <si>
    <t>Halimione</t>
  </si>
  <si>
    <t>portulacoides</t>
  </si>
  <si>
    <t>Halimium</t>
  </si>
  <si>
    <t>umbellatum</t>
  </si>
  <si>
    <t>lasianthum</t>
  </si>
  <si>
    <t>atriplicifolium</t>
  </si>
  <si>
    <t>ocymoides</t>
  </si>
  <si>
    <t>halimifolium</t>
  </si>
  <si>
    <t>calycinum</t>
  </si>
  <si>
    <t>Halocnemum</t>
  </si>
  <si>
    <t>strobilaceum</t>
  </si>
  <si>
    <t>Halogeton</t>
  </si>
  <si>
    <t>Halopeplis</t>
  </si>
  <si>
    <t>amplexicaulis</t>
  </si>
  <si>
    <t>Hammada</t>
  </si>
  <si>
    <t>Haplophyllum</t>
  </si>
  <si>
    <t>rosmarinifolium</t>
  </si>
  <si>
    <t>bastetanum</t>
  </si>
  <si>
    <t>Hedera</t>
  </si>
  <si>
    <t>helix</t>
  </si>
  <si>
    <t>hibernica</t>
  </si>
  <si>
    <t>Hedysarum</t>
  </si>
  <si>
    <t>boveanum</t>
  </si>
  <si>
    <t>coronarium</t>
  </si>
  <si>
    <t>flexuosum</t>
  </si>
  <si>
    <t>spinosissimum</t>
  </si>
  <si>
    <t>Helianthemum</t>
  </si>
  <si>
    <t>squamatum</t>
  </si>
  <si>
    <t>syriacum</t>
  </si>
  <si>
    <t>neopiliferum</t>
  </si>
  <si>
    <t>viscarium</t>
  </si>
  <si>
    <t>polygonoides</t>
  </si>
  <si>
    <t>alypoides</t>
  </si>
  <si>
    <t>almeriense</t>
  </si>
  <si>
    <t>violaceum</t>
  </si>
  <si>
    <t>apenninum</t>
  </si>
  <si>
    <t>nummularium</t>
  </si>
  <si>
    <t>hirtum</t>
  </si>
  <si>
    <t>aegyptiacum</t>
  </si>
  <si>
    <t>angustatum</t>
  </si>
  <si>
    <t>papillare</t>
  </si>
  <si>
    <t>ledifolium</t>
  </si>
  <si>
    <t>salicifolium</t>
  </si>
  <si>
    <t>caput-felis</t>
  </si>
  <si>
    <t>oelandicum</t>
  </si>
  <si>
    <t>marifolium</t>
  </si>
  <si>
    <t>pannosum</t>
  </si>
  <si>
    <t>viscidulum</t>
  </si>
  <si>
    <t>Helicodiceros</t>
  </si>
  <si>
    <t>muscivorus</t>
  </si>
  <si>
    <t>Heliotropium</t>
  </si>
  <si>
    <t>supinum</t>
  </si>
  <si>
    <t>curassavicum</t>
  </si>
  <si>
    <t>Helleborus</t>
  </si>
  <si>
    <t>foetidus</t>
  </si>
  <si>
    <t>lividus</t>
  </si>
  <si>
    <t>Hepatica</t>
  </si>
  <si>
    <t>nobilis</t>
  </si>
  <si>
    <t>Heracleum</t>
  </si>
  <si>
    <t>sphondylium</t>
  </si>
  <si>
    <t>Hermodactylus</t>
  </si>
  <si>
    <t>tuberosus</t>
  </si>
  <si>
    <t>Herniaria</t>
  </si>
  <si>
    <t>ciliolata</t>
  </si>
  <si>
    <t>algarvica</t>
  </si>
  <si>
    <t>scabrida</t>
  </si>
  <si>
    <t>fruticosa</t>
  </si>
  <si>
    <t>Hesperis</t>
  </si>
  <si>
    <t>matronalis</t>
  </si>
  <si>
    <t>Heteranthera</t>
  </si>
  <si>
    <t>reniformis</t>
  </si>
  <si>
    <t>Hibiscus</t>
  </si>
  <si>
    <t>trionum</t>
  </si>
  <si>
    <t>Hieracium</t>
  </si>
  <si>
    <t>murorum</t>
  </si>
  <si>
    <t>saxifragum</t>
  </si>
  <si>
    <t>bifidum</t>
  </si>
  <si>
    <t>schmidtii</t>
  </si>
  <si>
    <t>glaucinum</t>
  </si>
  <si>
    <t>hypochoeroides</t>
  </si>
  <si>
    <t>aragonense</t>
  </si>
  <si>
    <t>laniferum</t>
  </si>
  <si>
    <t>spathulatum</t>
  </si>
  <si>
    <t>erosulum</t>
  </si>
  <si>
    <t>candidum</t>
  </si>
  <si>
    <t>elisaeanum</t>
  </si>
  <si>
    <t>andurense</t>
  </si>
  <si>
    <t>gouanii</t>
  </si>
  <si>
    <t>cordifolium</t>
  </si>
  <si>
    <t>lawsonii</t>
  </si>
  <si>
    <t>mixtum</t>
  </si>
  <si>
    <t>bombycinum</t>
  </si>
  <si>
    <t>gymnocerinthe</t>
  </si>
  <si>
    <t>ramondii</t>
  </si>
  <si>
    <t>fourcadei</t>
  </si>
  <si>
    <t>piliferum</t>
  </si>
  <si>
    <t>amplexicaule</t>
  </si>
  <si>
    <t>pseudocerinthe</t>
  </si>
  <si>
    <t>pulmonarioides</t>
  </si>
  <si>
    <t>pallidiflorum</t>
  </si>
  <si>
    <t>prenanthoides</t>
  </si>
  <si>
    <t>sabaudum</t>
  </si>
  <si>
    <t>racemosum</t>
  </si>
  <si>
    <t>compositum</t>
  </si>
  <si>
    <t>nobile</t>
  </si>
  <si>
    <t>Himantoglossum</t>
  </si>
  <si>
    <t>hircinum</t>
  </si>
  <si>
    <t>Hippocrepis</t>
  </si>
  <si>
    <t>multisiliquosa</t>
  </si>
  <si>
    <t>comosa</t>
  </si>
  <si>
    <t>tavera-mendozae</t>
  </si>
  <si>
    <t>squamata</t>
  </si>
  <si>
    <t>commutata</t>
  </si>
  <si>
    <t>Hippophae</t>
  </si>
  <si>
    <t>rhamnoides</t>
  </si>
  <si>
    <t>Hippuris</t>
  </si>
  <si>
    <t>Hirschfeldia</t>
  </si>
  <si>
    <t>Hohenackeria</t>
  </si>
  <si>
    <t>exscapa</t>
  </si>
  <si>
    <t>polyodon</t>
  </si>
  <si>
    <t>Holosteum</t>
  </si>
  <si>
    <t>Honckenya</t>
  </si>
  <si>
    <t>peploides</t>
  </si>
  <si>
    <t>Hormathophylla</t>
  </si>
  <si>
    <t>cadevalliana</t>
  </si>
  <si>
    <t>longicaulis</t>
  </si>
  <si>
    <t>lapeyrousiana</t>
  </si>
  <si>
    <t>Horminum</t>
  </si>
  <si>
    <t>Hornungia</t>
  </si>
  <si>
    <t>petraea</t>
  </si>
  <si>
    <t>Hugueninia</t>
  </si>
  <si>
    <t>tanacetifolia</t>
  </si>
  <si>
    <t>Humulus</t>
  </si>
  <si>
    <t>lupulus</t>
  </si>
  <si>
    <t>Huperzia</t>
  </si>
  <si>
    <t>selago</t>
  </si>
  <si>
    <t>Hyacinthoides</t>
  </si>
  <si>
    <t>non-scripta</t>
  </si>
  <si>
    <t>paivae</t>
  </si>
  <si>
    <t>Hydrangea</t>
  </si>
  <si>
    <t>Hydrocharis</t>
  </si>
  <si>
    <t>morsus-ranae</t>
  </si>
  <si>
    <t>Hydrocotyle</t>
  </si>
  <si>
    <t>Hylotelephium</t>
  </si>
  <si>
    <t>telephium</t>
  </si>
  <si>
    <t>maximum</t>
  </si>
  <si>
    <t>Hymenocarpos</t>
  </si>
  <si>
    <t>cornicina</t>
  </si>
  <si>
    <t>Hymenolobus</t>
  </si>
  <si>
    <t>Hymenophyllum</t>
  </si>
  <si>
    <t>tunbrigense</t>
  </si>
  <si>
    <t>Hyoscyamus</t>
  </si>
  <si>
    <t>niger</t>
  </si>
  <si>
    <t>Hypecoum</t>
  </si>
  <si>
    <t>imberbe</t>
  </si>
  <si>
    <t>littorale</t>
  </si>
  <si>
    <t>pendulum</t>
  </si>
  <si>
    <t>Hypericum</t>
  </si>
  <si>
    <t>androsaemum</t>
  </si>
  <si>
    <t>perforatum</t>
  </si>
  <si>
    <t>triquetrifolium</t>
  </si>
  <si>
    <t>tetrapterum</t>
  </si>
  <si>
    <t>richeri</t>
  </si>
  <si>
    <t>humifusum</t>
  </si>
  <si>
    <t>linariifolium</t>
  </si>
  <si>
    <t>hyssopifolium</t>
  </si>
  <si>
    <t>elongatum</t>
  </si>
  <si>
    <t>pulchrum</t>
  </si>
  <si>
    <t>robertii</t>
  </si>
  <si>
    <t>caprifolium</t>
  </si>
  <si>
    <t>tomentosum</t>
  </si>
  <si>
    <t>elodes</t>
  </si>
  <si>
    <t>Hyssopus</t>
  </si>
  <si>
    <t>Iberis</t>
  </si>
  <si>
    <t>bernardiana</t>
  </si>
  <si>
    <t>gibraltarica</t>
  </si>
  <si>
    <t>carnosa</t>
  </si>
  <si>
    <t>nazarita</t>
  </si>
  <si>
    <t>Ilex</t>
  </si>
  <si>
    <t>Illecebrum</t>
  </si>
  <si>
    <t>Impatiens</t>
  </si>
  <si>
    <t>noli-tangere</t>
  </si>
  <si>
    <t>balfourii</t>
  </si>
  <si>
    <t>balsamina</t>
  </si>
  <si>
    <t>Ipomoea</t>
  </si>
  <si>
    <t>triloba</t>
  </si>
  <si>
    <t>sagittata</t>
  </si>
  <si>
    <t>imperati</t>
  </si>
  <si>
    <t>Iris</t>
  </si>
  <si>
    <t>germanica</t>
  </si>
  <si>
    <t>Isatis</t>
  </si>
  <si>
    <t>platyloba</t>
  </si>
  <si>
    <t>Isoetes</t>
  </si>
  <si>
    <t>lacustre</t>
  </si>
  <si>
    <t>histrix</t>
  </si>
  <si>
    <t>longissimum</t>
  </si>
  <si>
    <t>velatum</t>
  </si>
  <si>
    <t>echinosporum</t>
  </si>
  <si>
    <t>Isolepis</t>
  </si>
  <si>
    <t>setacea</t>
  </si>
  <si>
    <t>pseudosetacea</t>
  </si>
  <si>
    <t>cernua</t>
  </si>
  <si>
    <t>fluitans</t>
  </si>
  <si>
    <t>Isopyrum</t>
  </si>
  <si>
    <t>thalictroides</t>
  </si>
  <si>
    <t>Ixia</t>
  </si>
  <si>
    <t>Jasione</t>
  </si>
  <si>
    <t>mansanetiana</t>
  </si>
  <si>
    <t>penicillata</t>
  </si>
  <si>
    <t>sessiliflora</t>
  </si>
  <si>
    <t>Jasminum</t>
  </si>
  <si>
    <t>fruticans</t>
  </si>
  <si>
    <t>Jonopsidium</t>
  </si>
  <si>
    <t>acaule</t>
  </si>
  <si>
    <t>abulense</t>
  </si>
  <si>
    <t>savianum</t>
  </si>
  <si>
    <t>Juglans</t>
  </si>
  <si>
    <t>regia</t>
  </si>
  <si>
    <t>Juncus</t>
  </si>
  <si>
    <t>acutus</t>
  </si>
  <si>
    <t>littoralis</t>
  </si>
  <si>
    <t>triglumis</t>
  </si>
  <si>
    <t>acutiflorus</t>
  </si>
  <si>
    <t>rugosus</t>
  </si>
  <si>
    <t>valvatus</t>
  </si>
  <si>
    <t>emmanuelis</t>
  </si>
  <si>
    <t>tingitanus</t>
  </si>
  <si>
    <t>pygmaeus</t>
  </si>
  <si>
    <t>articulatus</t>
  </si>
  <si>
    <t>alpino-articulatus</t>
  </si>
  <si>
    <t>bulbosus</t>
  </si>
  <si>
    <t>subnodulosus</t>
  </si>
  <si>
    <t>tenageia</t>
  </si>
  <si>
    <t>sphaerocarpus</t>
  </si>
  <si>
    <t>bufonius</t>
  </si>
  <si>
    <t>minutulus</t>
  </si>
  <si>
    <t>ranarius</t>
  </si>
  <si>
    <t>sorrentinii</t>
  </si>
  <si>
    <t>rechingeri</t>
  </si>
  <si>
    <t>foliosus</t>
  </si>
  <si>
    <t>imbricatus</t>
  </si>
  <si>
    <t>capillaceus</t>
  </si>
  <si>
    <t>squarrosus</t>
  </si>
  <si>
    <t>trifidus</t>
  </si>
  <si>
    <t>conglomeratus</t>
  </si>
  <si>
    <t>effusus</t>
  </si>
  <si>
    <t>inflexus</t>
  </si>
  <si>
    <t>balticus</t>
  </si>
  <si>
    <t>subulatus</t>
  </si>
  <si>
    <t>Juniperus</t>
  </si>
  <si>
    <t>oxycedrus</t>
  </si>
  <si>
    <t>navicularis</t>
  </si>
  <si>
    <t>phoenicea</t>
  </si>
  <si>
    <t>thurifera</t>
  </si>
  <si>
    <t>sabina</t>
  </si>
  <si>
    <t>Juno</t>
  </si>
  <si>
    <t>planifolia</t>
  </si>
  <si>
    <t>Jurinea</t>
  </si>
  <si>
    <t>Kernera</t>
  </si>
  <si>
    <t>Kickxia</t>
  </si>
  <si>
    <t>elatine</t>
  </si>
  <si>
    <t>spuria</t>
  </si>
  <si>
    <t>lanigera</t>
  </si>
  <si>
    <t>Klasea</t>
  </si>
  <si>
    <t>pinnatifida</t>
  </si>
  <si>
    <t>integrifolia</t>
  </si>
  <si>
    <t>Knautia</t>
  </si>
  <si>
    <t>subscaposa</t>
  </si>
  <si>
    <t>numantina</t>
  </si>
  <si>
    <t>lebrunii</t>
  </si>
  <si>
    <t>myosuroides</t>
  </si>
  <si>
    <t>simpliciuscula</t>
  </si>
  <si>
    <t>Koelreuteria</t>
  </si>
  <si>
    <t>Kosteletzkya</t>
  </si>
  <si>
    <t>pentacarpa</t>
  </si>
  <si>
    <t>Krascheninnikovia</t>
  </si>
  <si>
    <t>ceratoides</t>
  </si>
  <si>
    <t>Krubera</t>
  </si>
  <si>
    <t>peregrina</t>
  </si>
  <si>
    <t>Kundmannia</t>
  </si>
  <si>
    <t>Laburnum</t>
  </si>
  <si>
    <t>anagyroides</t>
  </si>
  <si>
    <t>Lafuentea</t>
  </si>
  <si>
    <t>Lagoecia</t>
  </si>
  <si>
    <t>cuminoides</t>
  </si>
  <si>
    <t>Lamium</t>
  </si>
  <si>
    <t>galeobdolon</t>
  </si>
  <si>
    <t>gevorense</t>
  </si>
  <si>
    <t>coutinhoi</t>
  </si>
  <si>
    <t>Lampranthus</t>
  </si>
  <si>
    <t>multiradiatus</t>
  </si>
  <si>
    <t>Lantana</t>
  </si>
  <si>
    <t>camara</t>
  </si>
  <si>
    <t>Lapiedra</t>
  </si>
  <si>
    <t>martinezii</t>
  </si>
  <si>
    <t>Lappula</t>
  </si>
  <si>
    <t>squarrosa</t>
  </si>
  <si>
    <t>barbata</t>
  </si>
  <si>
    <t>deflexa</t>
  </si>
  <si>
    <t>Laserpitium</t>
  </si>
  <si>
    <t>siler</t>
  </si>
  <si>
    <t>longiradium</t>
  </si>
  <si>
    <t>nestleri</t>
  </si>
  <si>
    <t>eliasii</t>
  </si>
  <si>
    <t>prutenicum</t>
  </si>
  <si>
    <t>Lastrea</t>
  </si>
  <si>
    <t>limbosperma</t>
  </si>
  <si>
    <t>Lathraea</t>
  </si>
  <si>
    <t>squamaria</t>
  </si>
  <si>
    <t>clandestina</t>
  </si>
  <si>
    <t>Lathyrus</t>
  </si>
  <si>
    <t>amphicarpos</t>
  </si>
  <si>
    <t>cicera</t>
  </si>
  <si>
    <t>hirsutus</t>
  </si>
  <si>
    <t>annuus</t>
  </si>
  <si>
    <t>pulcher</t>
  </si>
  <si>
    <t>cirrhosus</t>
  </si>
  <si>
    <t>pisiformis</t>
  </si>
  <si>
    <t>occidentalis</t>
  </si>
  <si>
    <t>vivantii</t>
  </si>
  <si>
    <t>linifolius</t>
  </si>
  <si>
    <t>pannonicus</t>
  </si>
  <si>
    <t>sphaericus</t>
  </si>
  <si>
    <t>inconspicuus</t>
  </si>
  <si>
    <t>angulatus</t>
  </si>
  <si>
    <t>nissolia</t>
  </si>
  <si>
    <t>clymenum</t>
  </si>
  <si>
    <t>ochrus</t>
  </si>
  <si>
    <t>aphaca</t>
  </si>
  <si>
    <t>Laurus</t>
  </si>
  <si>
    <t>Lavandula</t>
  </si>
  <si>
    <t>stoechas</t>
  </si>
  <si>
    <t>pedunculata</t>
  </si>
  <si>
    <t>multifida</t>
  </si>
  <si>
    <t>Lavatera</t>
  </si>
  <si>
    <t>trimestris</t>
  </si>
  <si>
    <t>olbia</t>
  </si>
  <si>
    <t>oblongifolia</t>
  </si>
  <si>
    <t>Legousia</t>
  </si>
  <si>
    <t>hybrida</t>
  </si>
  <si>
    <t>speculum-veneris</t>
  </si>
  <si>
    <t>Lemna</t>
  </si>
  <si>
    <t>trisulca</t>
  </si>
  <si>
    <t>gibba</t>
  </si>
  <si>
    <t>valdiviana</t>
  </si>
  <si>
    <t>Lens</t>
  </si>
  <si>
    <t>culinaris</t>
  </si>
  <si>
    <t>nigricans</t>
  </si>
  <si>
    <t>lamottei</t>
  </si>
  <si>
    <t>ervoides</t>
  </si>
  <si>
    <t>Leonurus</t>
  </si>
  <si>
    <t>cardiaca</t>
  </si>
  <si>
    <t>Lepidium</t>
  </si>
  <si>
    <t>petrophilum</t>
  </si>
  <si>
    <t>stylatum</t>
  </si>
  <si>
    <t>calycotrichum</t>
  </si>
  <si>
    <t>spinosum</t>
  </si>
  <si>
    <t>subulatum</t>
  </si>
  <si>
    <t>cardamines</t>
  </si>
  <si>
    <t>virginicum</t>
  </si>
  <si>
    <t>bonariense</t>
  </si>
  <si>
    <t>ruderale</t>
  </si>
  <si>
    <t>graminifolium</t>
  </si>
  <si>
    <t>Leucojum</t>
  </si>
  <si>
    <t>trichophyllum</t>
  </si>
  <si>
    <t>aestivum</t>
  </si>
  <si>
    <t>Levisticum</t>
  </si>
  <si>
    <t>Ligusticum</t>
  </si>
  <si>
    <t>Ligustrum</t>
  </si>
  <si>
    <t>ovalifolium</t>
  </si>
  <si>
    <t>Lilaea</t>
  </si>
  <si>
    <t>Lilaeopsis</t>
  </si>
  <si>
    <t>carolinensis</t>
  </si>
  <si>
    <t>Lilium</t>
  </si>
  <si>
    <t>martagon</t>
  </si>
  <si>
    <t>Limniris</t>
  </si>
  <si>
    <t>pseudacorus</t>
  </si>
  <si>
    <t>Limodorum</t>
  </si>
  <si>
    <t>abortivum</t>
  </si>
  <si>
    <t>trabutianum</t>
  </si>
  <si>
    <t>Limoniastrum</t>
  </si>
  <si>
    <t>monopetalum</t>
  </si>
  <si>
    <t>Limonium</t>
  </si>
  <si>
    <t>sinuatum</t>
  </si>
  <si>
    <t>lobatum</t>
  </si>
  <si>
    <t>ferulaceum</t>
  </si>
  <si>
    <t>narbonense</t>
  </si>
  <si>
    <t>insigne</t>
  </si>
  <si>
    <t>caesium</t>
  </si>
  <si>
    <t>echioides</t>
  </si>
  <si>
    <t>stenophyllum</t>
  </si>
  <si>
    <t>ruizii</t>
  </si>
  <si>
    <t>dufourii</t>
  </si>
  <si>
    <t>furfuraceum</t>
  </si>
  <si>
    <t>tabernense</t>
  </si>
  <si>
    <t>cossonianum</t>
  </si>
  <si>
    <t>soboliferum</t>
  </si>
  <si>
    <t>estevei</t>
  </si>
  <si>
    <t>laxiusculum</t>
  </si>
  <si>
    <t>revolutum</t>
  </si>
  <si>
    <t>delicatulum</t>
  </si>
  <si>
    <t>santapolense</t>
  </si>
  <si>
    <t>angustebracteatum</t>
  </si>
  <si>
    <t>carpetanicum</t>
  </si>
  <si>
    <t>latebracteatum</t>
  </si>
  <si>
    <t>quesadense</t>
  </si>
  <si>
    <t>lobetanicum</t>
  </si>
  <si>
    <t>sucronicum</t>
  </si>
  <si>
    <t>cofrentanum</t>
  </si>
  <si>
    <t>subglabrum</t>
  </si>
  <si>
    <t>parvibracteatum</t>
  </si>
  <si>
    <t>ugijarense</t>
  </si>
  <si>
    <t>catalaunicum</t>
  </si>
  <si>
    <t>longebracteatum</t>
  </si>
  <si>
    <t>viciosoi</t>
  </si>
  <si>
    <t>hibericum</t>
  </si>
  <si>
    <t>erectum</t>
  </si>
  <si>
    <t>toletanum</t>
  </si>
  <si>
    <t>carthaginense</t>
  </si>
  <si>
    <t>thiniense</t>
  </si>
  <si>
    <t>squarrosum</t>
  </si>
  <si>
    <t>geronense</t>
  </si>
  <si>
    <t>densissimum</t>
  </si>
  <si>
    <t>gibertii</t>
  </si>
  <si>
    <t>heterospicatum</t>
  </si>
  <si>
    <t>girardianum</t>
  </si>
  <si>
    <t>auriculae-ursifolium</t>
  </si>
  <si>
    <t>algarvense</t>
  </si>
  <si>
    <t>malacitanum</t>
  </si>
  <si>
    <t>plurisquamatum</t>
  </si>
  <si>
    <t>daveaui</t>
  </si>
  <si>
    <t>binervosum</t>
  </si>
  <si>
    <t>dodartii</t>
  </si>
  <si>
    <t>rigualii</t>
  </si>
  <si>
    <t>companyonis</t>
  </si>
  <si>
    <t>orellii</t>
  </si>
  <si>
    <t>validum</t>
  </si>
  <si>
    <t>caprariense</t>
  </si>
  <si>
    <t>pseudebusitanum</t>
  </si>
  <si>
    <t>minoricense</t>
  </si>
  <si>
    <t>gymnesicum</t>
  </si>
  <si>
    <t>tenuicaule</t>
  </si>
  <si>
    <t>muradense</t>
  </si>
  <si>
    <t>bonafei</t>
  </si>
  <si>
    <t>portopetranum</t>
  </si>
  <si>
    <t>carregadorense</t>
  </si>
  <si>
    <t>pseudodictyocladum</t>
  </si>
  <si>
    <t>dragonericum</t>
  </si>
  <si>
    <t>pseudarticulatum</t>
  </si>
  <si>
    <t>tamarindanum</t>
  </si>
  <si>
    <t>artruchium</t>
  </si>
  <si>
    <t>camposanum</t>
  </si>
  <si>
    <t>alcudianum</t>
  </si>
  <si>
    <t>wiedmannii</t>
  </si>
  <si>
    <t>marisolii</t>
  </si>
  <si>
    <t>biflorum</t>
  </si>
  <si>
    <t>magallufianum</t>
  </si>
  <si>
    <t>antonii-llorensii</t>
  </si>
  <si>
    <t>retusum</t>
  </si>
  <si>
    <t>migjornense</t>
  </si>
  <si>
    <t>boirae</t>
  </si>
  <si>
    <t>Limosella</t>
  </si>
  <si>
    <t>Linaria</t>
  </si>
  <si>
    <t>angustissima</t>
  </si>
  <si>
    <t>triphylla</t>
  </si>
  <si>
    <t>supina</t>
  </si>
  <si>
    <t>caesia</t>
  </si>
  <si>
    <t>aeruginea</t>
  </si>
  <si>
    <t>tristis</t>
  </si>
  <si>
    <t>accitensis</t>
  </si>
  <si>
    <t>amoi</t>
  </si>
  <si>
    <t>orbensis</t>
  </si>
  <si>
    <t>saturejoides</t>
  </si>
  <si>
    <t>badalii</t>
  </si>
  <si>
    <t>propinqua</t>
  </si>
  <si>
    <t>platycalyx</t>
  </si>
  <si>
    <t>ricardoi</t>
  </si>
  <si>
    <t>amethystea</t>
  </si>
  <si>
    <t>oligantha</t>
  </si>
  <si>
    <t>bipunctata</t>
  </si>
  <si>
    <t>intricata</t>
  </si>
  <si>
    <t>tursica</t>
  </si>
  <si>
    <t>pelisseriana</t>
  </si>
  <si>
    <t>triornithophora</t>
  </si>
  <si>
    <t>spartea</t>
  </si>
  <si>
    <t>algarviana</t>
  </si>
  <si>
    <t>gharbensis</t>
  </si>
  <si>
    <t>chalepensis</t>
  </si>
  <si>
    <t>Lindernia</t>
  </si>
  <si>
    <t>Linum</t>
  </si>
  <si>
    <t>bienne</t>
  </si>
  <si>
    <t>usitatissimum</t>
  </si>
  <si>
    <t>trigynum</t>
  </si>
  <si>
    <t>corymbulosum</t>
  </si>
  <si>
    <t>strictum</t>
  </si>
  <si>
    <t>salsoloides</t>
  </si>
  <si>
    <t>milletii</t>
  </si>
  <si>
    <t>appressum</t>
  </si>
  <si>
    <t>tejedense</t>
  </si>
  <si>
    <t>marianorum</t>
  </si>
  <si>
    <t>campanulatum</t>
  </si>
  <si>
    <t>catharticum</t>
  </si>
  <si>
    <t>Listera</t>
  </si>
  <si>
    <t>ovata</t>
  </si>
  <si>
    <t>Lithodora</t>
  </si>
  <si>
    <t>Lithospermum</t>
  </si>
  <si>
    <t>Littorella</t>
  </si>
  <si>
    <t>uniflora</t>
  </si>
  <si>
    <t>Lobelia</t>
  </si>
  <si>
    <t>urens</t>
  </si>
  <si>
    <t>Lobularia</t>
  </si>
  <si>
    <t>libyca</t>
  </si>
  <si>
    <t>Loeflingia</t>
  </si>
  <si>
    <t>Loiseleuria</t>
  </si>
  <si>
    <t>Lomelosia</t>
  </si>
  <si>
    <t>stellata</t>
  </si>
  <si>
    <t>pulsatilloides</t>
  </si>
  <si>
    <t>divaricata</t>
  </si>
  <si>
    <t>Lonicera</t>
  </si>
  <si>
    <t>implexa</t>
  </si>
  <si>
    <t>splendida</t>
  </si>
  <si>
    <t>etrusca</t>
  </si>
  <si>
    <t>periclymenum</t>
  </si>
  <si>
    <t>xylosteum</t>
  </si>
  <si>
    <t>Lotononis</t>
  </si>
  <si>
    <t>lupinifolia</t>
  </si>
  <si>
    <t>Lotus</t>
  </si>
  <si>
    <t>corniculatus</t>
  </si>
  <si>
    <t>glaber</t>
  </si>
  <si>
    <t>pedunculatus</t>
  </si>
  <si>
    <t>angustissimus</t>
  </si>
  <si>
    <t>castellanus</t>
  </si>
  <si>
    <t>hispidus</t>
  </si>
  <si>
    <t>parviflorus</t>
  </si>
  <si>
    <t>ornithopodioides</t>
  </si>
  <si>
    <t>longisiliquosus</t>
  </si>
  <si>
    <t>halophilus</t>
  </si>
  <si>
    <t>arenarius</t>
  </si>
  <si>
    <t>tetraphyllus</t>
  </si>
  <si>
    <t>Ludwigia</t>
  </si>
  <si>
    <t>Lunaria</t>
  </si>
  <si>
    <t>rediviva</t>
  </si>
  <si>
    <t>Lupinus</t>
  </si>
  <si>
    <t>luteus</t>
  </si>
  <si>
    <t>angustifolius</t>
  </si>
  <si>
    <t>micranthus</t>
  </si>
  <si>
    <t>cosentinii</t>
  </si>
  <si>
    <t>polyphyllus</t>
  </si>
  <si>
    <t>Luronium</t>
  </si>
  <si>
    <t>natans</t>
  </si>
  <si>
    <t>Luzula</t>
  </si>
  <si>
    <t>congesta</t>
  </si>
  <si>
    <t>sudetica</t>
  </si>
  <si>
    <t>desvauxii</t>
  </si>
  <si>
    <t>alpino-pilosa</t>
  </si>
  <si>
    <t>luzuloides</t>
  </si>
  <si>
    <t>pediformis</t>
  </si>
  <si>
    <t>forsteri</t>
  </si>
  <si>
    <t>luzulina</t>
  </si>
  <si>
    <t>Lychnis</t>
  </si>
  <si>
    <t>flos-cuculi</t>
  </si>
  <si>
    <t>viscaria</t>
  </si>
  <si>
    <t>Lycianthes</t>
  </si>
  <si>
    <t>rantonnetii</t>
  </si>
  <si>
    <t>Lycium</t>
  </si>
  <si>
    <t>barbarum</t>
  </si>
  <si>
    <t>chinense</t>
  </si>
  <si>
    <t>ferocissimum</t>
  </si>
  <si>
    <t>intricatum</t>
  </si>
  <si>
    <t>Lycocarpus</t>
  </si>
  <si>
    <t>fugax</t>
  </si>
  <si>
    <t>Lycopodiella</t>
  </si>
  <si>
    <t>inundata</t>
  </si>
  <si>
    <t>Lycopodium</t>
  </si>
  <si>
    <t>annotinum</t>
  </si>
  <si>
    <t>clavatum</t>
  </si>
  <si>
    <t>Lycopsis</t>
  </si>
  <si>
    <t>Lycopus</t>
  </si>
  <si>
    <t>Lysimachia</t>
  </si>
  <si>
    <t>nemorum</t>
  </si>
  <si>
    <t>ephemerum</t>
  </si>
  <si>
    <t>minoricensis</t>
  </si>
  <si>
    <t>Lythrum</t>
  </si>
  <si>
    <t>salicaria</t>
  </si>
  <si>
    <t>junceum</t>
  </si>
  <si>
    <t>acutangulum</t>
  </si>
  <si>
    <t>tribracteatum</t>
  </si>
  <si>
    <t>portula</t>
  </si>
  <si>
    <t>borysthenicum</t>
  </si>
  <si>
    <t>Macrosyringion</t>
  </si>
  <si>
    <t>longiflorum</t>
  </si>
  <si>
    <t>Magydaris</t>
  </si>
  <si>
    <t>pastinacea</t>
  </si>
  <si>
    <t>panacifolia</t>
  </si>
  <si>
    <t>Maianthemum</t>
  </si>
  <si>
    <t>bifolium</t>
  </si>
  <si>
    <t>Malcolmia</t>
  </si>
  <si>
    <t>littorea</t>
  </si>
  <si>
    <t>Malope</t>
  </si>
  <si>
    <t>Malus</t>
  </si>
  <si>
    <t>domestica</t>
  </si>
  <si>
    <t>Malva</t>
  </si>
  <si>
    <t>aegyptia</t>
  </si>
  <si>
    <t>alcea</t>
  </si>
  <si>
    <t>moschata</t>
  </si>
  <si>
    <t>tournefortiana</t>
  </si>
  <si>
    <t>Malvella</t>
  </si>
  <si>
    <t>sherardiana</t>
  </si>
  <si>
    <t>Mandragora</t>
  </si>
  <si>
    <t>autumnalis</t>
  </si>
  <si>
    <t>Mantisalca</t>
  </si>
  <si>
    <t>cabezudoi</t>
  </si>
  <si>
    <t>spinulosa</t>
  </si>
  <si>
    <t>Maresia</t>
  </si>
  <si>
    <t>nana</t>
  </si>
  <si>
    <t>Margotia</t>
  </si>
  <si>
    <t>Marrubium</t>
  </si>
  <si>
    <t>alysson</t>
  </si>
  <si>
    <t>Marsilea</t>
  </si>
  <si>
    <t>quadrifolia</t>
  </si>
  <si>
    <t>batardae</t>
  </si>
  <si>
    <t>Matthiola</t>
  </si>
  <si>
    <t>sinuata</t>
  </si>
  <si>
    <t>lunata</t>
  </si>
  <si>
    <t>Maytenus</t>
  </si>
  <si>
    <t>senegalensis</t>
  </si>
  <si>
    <t>Meconopsis</t>
  </si>
  <si>
    <t>cambrica</t>
  </si>
  <si>
    <t>Medicago</t>
  </si>
  <si>
    <t>radiata</t>
  </si>
  <si>
    <t>orbicularis</t>
  </si>
  <si>
    <t>lupulina</t>
  </si>
  <si>
    <t>secundiflora</t>
  </si>
  <si>
    <t>suffruticosa</t>
  </si>
  <si>
    <t>marina</t>
  </si>
  <si>
    <t>citrina</t>
  </si>
  <si>
    <t>scutellata</t>
  </si>
  <si>
    <t>rugosa</t>
  </si>
  <si>
    <t>blancheana</t>
  </si>
  <si>
    <t>coronata</t>
  </si>
  <si>
    <t>disciformis</t>
  </si>
  <si>
    <t>polymorpha</t>
  </si>
  <si>
    <t>arabica</t>
  </si>
  <si>
    <t>italica</t>
  </si>
  <si>
    <t>truncatula</t>
  </si>
  <si>
    <t>rigidula</t>
  </si>
  <si>
    <t>doliata</t>
  </si>
  <si>
    <t>turbinata</t>
  </si>
  <si>
    <t>murex</t>
  </si>
  <si>
    <t>intertexta</t>
  </si>
  <si>
    <t>Melampyrum</t>
  </si>
  <si>
    <t>cristatum</t>
  </si>
  <si>
    <t>nemorosum</t>
  </si>
  <si>
    <t>Melia</t>
  </si>
  <si>
    <t>azedarach</t>
  </si>
  <si>
    <t>Melilotus</t>
  </si>
  <si>
    <t>altissimus</t>
  </si>
  <si>
    <t>indicus</t>
  </si>
  <si>
    <t>sulcatus</t>
  </si>
  <si>
    <t>infestus</t>
  </si>
  <si>
    <t>speciosus</t>
  </si>
  <si>
    <t>spicatus</t>
  </si>
  <si>
    <t>Melissa</t>
  </si>
  <si>
    <t>Melittis</t>
  </si>
  <si>
    <t>melissophyllum</t>
  </si>
  <si>
    <t>Mentha</t>
  </si>
  <si>
    <t>cervina</t>
  </si>
  <si>
    <t>pulegium</t>
  </si>
  <si>
    <t>suaveolens</t>
  </si>
  <si>
    <t>requienii</t>
  </si>
  <si>
    <t>Menyanthes</t>
  </si>
  <si>
    <t>trifoliata</t>
  </si>
  <si>
    <t>Mercurialis</t>
  </si>
  <si>
    <t>elliptica</t>
  </si>
  <si>
    <t>ambigua</t>
  </si>
  <si>
    <t>huetii</t>
  </si>
  <si>
    <t>Merendera</t>
  </si>
  <si>
    <t>filifolia</t>
  </si>
  <si>
    <t>androcymbioides</t>
  </si>
  <si>
    <t>Mesembryanthemum</t>
  </si>
  <si>
    <t>crystallinum</t>
  </si>
  <si>
    <t>Mespilus</t>
  </si>
  <si>
    <t>Meum</t>
  </si>
  <si>
    <t>athamanticum</t>
  </si>
  <si>
    <t>Microcnemum</t>
  </si>
  <si>
    <t>coralloides</t>
  </si>
  <si>
    <t>Micromeria</t>
  </si>
  <si>
    <t>inodora</t>
  </si>
  <si>
    <t>graeca</t>
  </si>
  <si>
    <t>juliana</t>
  </si>
  <si>
    <t>nervosa</t>
  </si>
  <si>
    <t>Mimulus</t>
  </si>
  <si>
    <t>moschatus</t>
  </si>
  <si>
    <t>Minuartia</t>
  </si>
  <si>
    <t>cerastiifolia</t>
  </si>
  <si>
    <t>sedoides</t>
  </si>
  <si>
    <t>laricifolia</t>
  </si>
  <si>
    <t>recurva</t>
  </si>
  <si>
    <t>mediterranea</t>
  </si>
  <si>
    <t>hamata</t>
  </si>
  <si>
    <t>cymifera</t>
  </si>
  <si>
    <t>funkii</t>
  </si>
  <si>
    <t>Mirabilis</t>
  </si>
  <si>
    <t>jalapa</t>
  </si>
  <si>
    <t>Misopates</t>
  </si>
  <si>
    <t>orontium</t>
  </si>
  <si>
    <t>microcarpum</t>
  </si>
  <si>
    <t>Modiola</t>
  </si>
  <si>
    <t>Moehringia</t>
  </si>
  <si>
    <t>muscosa</t>
  </si>
  <si>
    <t>trinervia</t>
  </si>
  <si>
    <t>pentandra</t>
  </si>
  <si>
    <t>Moenchia</t>
  </si>
  <si>
    <t>Mollugo</t>
  </si>
  <si>
    <t>cerviana</t>
  </si>
  <si>
    <t>Molopospermum</t>
  </si>
  <si>
    <t>peloponnesiacum</t>
  </si>
  <si>
    <t>Moluccella</t>
  </si>
  <si>
    <t>Moneses</t>
  </si>
  <si>
    <t>Monotropa</t>
  </si>
  <si>
    <t>hypopitys</t>
  </si>
  <si>
    <t>Montia</t>
  </si>
  <si>
    <t>fontana</t>
  </si>
  <si>
    <t>Moricandia</t>
  </si>
  <si>
    <t>moricandioides</t>
  </si>
  <si>
    <t>Morus</t>
  </si>
  <si>
    <t>Muehlenbeckia</t>
  </si>
  <si>
    <t>complexa</t>
  </si>
  <si>
    <t>sagittifolia</t>
  </si>
  <si>
    <t>Murbeckiella</t>
  </si>
  <si>
    <t>sousae</t>
  </si>
  <si>
    <t>Muscari</t>
  </si>
  <si>
    <t>neglectum</t>
  </si>
  <si>
    <t>olivetorum</t>
  </si>
  <si>
    <t>cazorlanum</t>
  </si>
  <si>
    <t>comosum</t>
  </si>
  <si>
    <t>Myagrum</t>
  </si>
  <si>
    <t>Myoporum</t>
  </si>
  <si>
    <t>laetum</t>
  </si>
  <si>
    <t>insulare</t>
  </si>
  <si>
    <t>Myosotis</t>
  </si>
  <si>
    <t>martini</t>
  </si>
  <si>
    <t>hervei</t>
  </si>
  <si>
    <t>debilis</t>
  </si>
  <si>
    <t>laxa</t>
  </si>
  <si>
    <t>stolonifera</t>
  </si>
  <si>
    <t>minutiflora</t>
  </si>
  <si>
    <t>taverae</t>
  </si>
  <si>
    <t>persoonii</t>
  </si>
  <si>
    <t>balbisiana</t>
  </si>
  <si>
    <t>Myosoton</t>
  </si>
  <si>
    <t>aquaticum</t>
  </si>
  <si>
    <t>Myosurus</t>
  </si>
  <si>
    <t>sessilis</t>
  </si>
  <si>
    <t>Myrica</t>
  </si>
  <si>
    <t>gale</t>
  </si>
  <si>
    <t>faya</t>
  </si>
  <si>
    <t>Myricaria</t>
  </si>
  <si>
    <t>Myriophyllum</t>
  </si>
  <si>
    <t>spicatum</t>
  </si>
  <si>
    <t>alterniflorum</t>
  </si>
  <si>
    <t>Myrrhis</t>
  </si>
  <si>
    <t>odorata</t>
  </si>
  <si>
    <t>Myrrhoides</t>
  </si>
  <si>
    <t>Myrtus</t>
  </si>
  <si>
    <t>Najas</t>
  </si>
  <si>
    <t>gracillima</t>
  </si>
  <si>
    <t>Narcissus</t>
  </si>
  <si>
    <t>obsoletus</t>
  </si>
  <si>
    <t>viridiflorus</t>
  </si>
  <si>
    <t>tazetta</t>
  </si>
  <si>
    <t>papyraceus</t>
  </si>
  <si>
    <t>pachybolbus</t>
  </si>
  <si>
    <t>dubius</t>
  </si>
  <si>
    <t>poeticus</t>
  </si>
  <si>
    <t>jonquilla</t>
  </si>
  <si>
    <t>assoanus</t>
  </si>
  <si>
    <t>gaditanus</t>
  </si>
  <si>
    <t>scaberulus</t>
  </si>
  <si>
    <t>triandrus</t>
  </si>
  <si>
    <t>bulbocodium</t>
  </si>
  <si>
    <t>hedraeanthus</t>
  </si>
  <si>
    <t>cyclamineus</t>
  </si>
  <si>
    <t>pseudonarcissus</t>
  </si>
  <si>
    <t>Narthecium</t>
  </si>
  <si>
    <t>ossifragum</t>
  </si>
  <si>
    <t>Naufraga</t>
  </si>
  <si>
    <t>Neatostema</t>
  </si>
  <si>
    <t>apulum</t>
  </si>
  <si>
    <t>Neotinea</t>
  </si>
  <si>
    <t>Neotorularia</t>
  </si>
  <si>
    <t>torulosa</t>
  </si>
  <si>
    <t>Neottia</t>
  </si>
  <si>
    <t>nidus-avis</t>
  </si>
  <si>
    <t>Nepeta</t>
  </si>
  <si>
    <t>cataria</t>
  </si>
  <si>
    <t>nepetella</t>
  </si>
  <si>
    <t>caerulea</t>
  </si>
  <si>
    <t>apuleji</t>
  </si>
  <si>
    <t>multibracteata</t>
  </si>
  <si>
    <t>tuberosa</t>
  </si>
  <si>
    <t>Nerium</t>
  </si>
  <si>
    <t>oleander</t>
  </si>
  <si>
    <t>Neslia</t>
  </si>
  <si>
    <t>Nicandra</t>
  </si>
  <si>
    <t>physalodes</t>
  </si>
  <si>
    <t>Nicotiana</t>
  </si>
  <si>
    <t>tabacum</t>
  </si>
  <si>
    <t>rustica</t>
  </si>
  <si>
    <t>Nigella</t>
  </si>
  <si>
    <t>damascena</t>
  </si>
  <si>
    <t>gallica</t>
  </si>
  <si>
    <t>papillosa</t>
  </si>
  <si>
    <t>Nigritella</t>
  </si>
  <si>
    <t>gabasiana</t>
  </si>
  <si>
    <t>austriaca</t>
  </si>
  <si>
    <t>Nonea</t>
  </si>
  <si>
    <t>Nothobartsia</t>
  </si>
  <si>
    <t>asperrima</t>
  </si>
  <si>
    <t>Notholaena</t>
  </si>
  <si>
    <t>marantae</t>
  </si>
  <si>
    <t>Nothoscordum</t>
  </si>
  <si>
    <t>Notobasis</t>
  </si>
  <si>
    <t>Notoceras</t>
  </si>
  <si>
    <t>bicorne</t>
  </si>
  <si>
    <t>Nuphar</t>
  </si>
  <si>
    <t>luteum</t>
  </si>
  <si>
    <t>Nymphaea</t>
  </si>
  <si>
    <t>Nymphoides</t>
  </si>
  <si>
    <t>peltata</t>
  </si>
  <si>
    <t>Odontitella</t>
  </si>
  <si>
    <t>Odontites</t>
  </si>
  <si>
    <t>viscosus</t>
  </si>
  <si>
    <t>bolligeri</t>
  </si>
  <si>
    <t>pyrenaeus</t>
  </si>
  <si>
    <t>cebennensis</t>
  </si>
  <si>
    <t>kaliformis</t>
  </si>
  <si>
    <t>recordonii</t>
  </si>
  <si>
    <t>Oenanthe</t>
  </si>
  <si>
    <t>globulosa</t>
  </si>
  <si>
    <t>fistulosa</t>
  </si>
  <si>
    <t>pimpinelloides</t>
  </si>
  <si>
    <t>silaifolia</t>
  </si>
  <si>
    <t>Oenothera</t>
  </si>
  <si>
    <t>biennis</t>
  </si>
  <si>
    <t>glazioviana</t>
  </si>
  <si>
    <t>drummondii</t>
  </si>
  <si>
    <t>indecora</t>
  </si>
  <si>
    <t>Olea</t>
  </si>
  <si>
    <t>Omphalodes</t>
  </si>
  <si>
    <t>brassicifolia</t>
  </si>
  <si>
    <t>kuzinskyana</t>
  </si>
  <si>
    <t>Onobrychis</t>
  </si>
  <si>
    <t>argentea</t>
  </si>
  <si>
    <t>viciifolia</t>
  </si>
  <si>
    <t>stenorhiza</t>
  </si>
  <si>
    <t>caput-galli</t>
  </si>
  <si>
    <t>Ononis</t>
  </si>
  <si>
    <t>leucotricha</t>
  </si>
  <si>
    <t>azcaratei</t>
  </si>
  <si>
    <t>minutissima</t>
  </si>
  <si>
    <t>cephalotes</t>
  </si>
  <si>
    <t>striata</t>
  </si>
  <si>
    <t>variegata</t>
  </si>
  <si>
    <t>euphrasiifolia</t>
  </si>
  <si>
    <t>mitissima</t>
  </si>
  <si>
    <t>cossoniana</t>
  </si>
  <si>
    <t>broteriana</t>
  </si>
  <si>
    <t>varelae</t>
  </si>
  <si>
    <t>cintrana</t>
  </si>
  <si>
    <t>natrix</t>
  </si>
  <si>
    <t>talaverae</t>
  </si>
  <si>
    <t>cristata</t>
  </si>
  <si>
    <t>tridentata</t>
  </si>
  <si>
    <t>hackelii</t>
  </si>
  <si>
    <t>reclinata</t>
  </si>
  <si>
    <t>laxiflora</t>
  </si>
  <si>
    <t>Onopordum</t>
  </si>
  <si>
    <t>acanthium</t>
  </si>
  <si>
    <t>illyricum</t>
  </si>
  <si>
    <t>corymbosum</t>
  </si>
  <si>
    <t>macracanthum</t>
  </si>
  <si>
    <t>nervosum</t>
  </si>
  <si>
    <t>hinojense</t>
  </si>
  <si>
    <t>Onosma</t>
  </si>
  <si>
    <t>tricerosperma</t>
  </si>
  <si>
    <t>Ophioglossum</t>
  </si>
  <si>
    <t>azoricum</t>
  </si>
  <si>
    <t>vulgatum</t>
  </si>
  <si>
    <t>Ophrys</t>
  </si>
  <si>
    <t>speculum</t>
  </si>
  <si>
    <t>bombyliflora</t>
  </si>
  <si>
    <t>tenthredinifera</t>
  </si>
  <si>
    <t>fusca</t>
  </si>
  <si>
    <t>insectifera</t>
  </si>
  <si>
    <t>apifera</t>
  </si>
  <si>
    <t>scolopax</t>
  </si>
  <si>
    <t>sphegodes</t>
  </si>
  <si>
    <t>aveyronensis</t>
  </si>
  <si>
    <t>bertolonii</t>
  </si>
  <si>
    <t>Opopanax</t>
  </si>
  <si>
    <t>chironium</t>
  </si>
  <si>
    <t>Opuntia</t>
  </si>
  <si>
    <t>imbricata</t>
  </si>
  <si>
    <t>subulata</t>
  </si>
  <si>
    <t>dillenii</t>
  </si>
  <si>
    <t>ammophila</t>
  </si>
  <si>
    <t>Orchis</t>
  </si>
  <si>
    <t>papilionacea</t>
  </si>
  <si>
    <t>morio</t>
  </si>
  <si>
    <t>longicornu</t>
  </si>
  <si>
    <t>coriophora</t>
  </si>
  <si>
    <t>ustulata</t>
  </si>
  <si>
    <t>conica</t>
  </si>
  <si>
    <t>simia</t>
  </si>
  <si>
    <t>militaris</t>
  </si>
  <si>
    <t>provincialis</t>
  </si>
  <si>
    <t>cazorlensis</t>
  </si>
  <si>
    <t>spitzelii</t>
  </si>
  <si>
    <t>mascula</t>
  </si>
  <si>
    <t>Origanum</t>
  </si>
  <si>
    <t>majorana</t>
  </si>
  <si>
    <t>compactum</t>
  </si>
  <si>
    <t>Orlaya</t>
  </si>
  <si>
    <t>Ornithogalum</t>
  </si>
  <si>
    <t>divergens</t>
  </si>
  <si>
    <t>concinnum</t>
  </si>
  <si>
    <t>arabicum</t>
  </si>
  <si>
    <t>Ornithopus</t>
  </si>
  <si>
    <t>perpusillus</t>
  </si>
  <si>
    <t>pinnatus</t>
  </si>
  <si>
    <t>Orobanche</t>
  </si>
  <si>
    <t>ramosa</t>
  </si>
  <si>
    <t>lavandulacea</t>
  </si>
  <si>
    <t>rosmarina</t>
  </si>
  <si>
    <t>schultzii</t>
  </si>
  <si>
    <t>reticulata</t>
  </si>
  <si>
    <t>calendulae</t>
  </si>
  <si>
    <t>artemisiae-campestris</t>
  </si>
  <si>
    <t>ballotae</t>
  </si>
  <si>
    <t>clausonis</t>
  </si>
  <si>
    <t>hederae</t>
  </si>
  <si>
    <t>latisquama</t>
  </si>
  <si>
    <t>caryophyllacea</t>
  </si>
  <si>
    <t>teucrii</t>
  </si>
  <si>
    <t>laserpitii-sileris</t>
  </si>
  <si>
    <t>rapum-genistae</t>
  </si>
  <si>
    <t>austrohispanica</t>
  </si>
  <si>
    <t>gracilis</t>
  </si>
  <si>
    <t>crinita</t>
  </si>
  <si>
    <t>Ortegia</t>
  </si>
  <si>
    <t>Orthilia</t>
  </si>
  <si>
    <t>Osmunda</t>
  </si>
  <si>
    <t>regalis</t>
  </si>
  <si>
    <t>Osyris</t>
  </si>
  <si>
    <t>lanceolata</t>
  </si>
  <si>
    <t>Oxalis</t>
  </si>
  <si>
    <t>corniculata</t>
  </si>
  <si>
    <t>acetosella</t>
  </si>
  <si>
    <t>pes-caprae</t>
  </si>
  <si>
    <t>bowiei</t>
  </si>
  <si>
    <t>Oxyria</t>
  </si>
  <si>
    <t>digyna</t>
  </si>
  <si>
    <t>Oxytropis</t>
  </si>
  <si>
    <t>lapponica</t>
  </si>
  <si>
    <t>foucaudii</t>
  </si>
  <si>
    <t>jabalambrensis</t>
  </si>
  <si>
    <t>Paeonia</t>
  </si>
  <si>
    <t>Paliurus</t>
  </si>
  <si>
    <t>spina-christi</t>
  </si>
  <si>
    <t>Pancratium</t>
  </si>
  <si>
    <t>Papaver</t>
  </si>
  <si>
    <t>somniferum</t>
  </si>
  <si>
    <t>rhoeas</t>
  </si>
  <si>
    <t>pinnatifidum</t>
  </si>
  <si>
    <t>argemone</t>
  </si>
  <si>
    <t>rupifragum</t>
  </si>
  <si>
    <t>lapeyrousianum</t>
  </si>
  <si>
    <t>Paradisea</t>
  </si>
  <si>
    <t>liliastrum</t>
  </si>
  <si>
    <t>Parentucellia</t>
  </si>
  <si>
    <t>Parietaria</t>
  </si>
  <si>
    <t>judaica</t>
  </si>
  <si>
    <t>Paris</t>
  </si>
  <si>
    <t>Parnassia</t>
  </si>
  <si>
    <t>Paronychia</t>
  </si>
  <si>
    <t>echinulata</t>
  </si>
  <si>
    <t>aretioides</t>
  </si>
  <si>
    <t>kapela</t>
  </si>
  <si>
    <t>capitata</t>
  </si>
  <si>
    <t>chlorothyrsa</t>
  </si>
  <si>
    <t>Parthenocissus</t>
  </si>
  <si>
    <t>quinquefolia</t>
  </si>
  <si>
    <t>Pastinaca</t>
  </si>
  <si>
    <t>Patellifolia</t>
  </si>
  <si>
    <t>patellaris</t>
  </si>
  <si>
    <t>Pedicularis</t>
  </si>
  <si>
    <t>schizocalyx</t>
  </si>
  <si>
    <t>kerneri</t>
  </si>
  <si>
    <t>mixta</t>
  </si>
  <si>
    <t>Peganum</t>
  </si>
  <si>
    <t>harmala</t>
  </si>
  <si>
    <t>Pelargonium</t>
  </si>
  <si>
    <t>cucullatum</t>
  </si>
  <si>
    <t>Pellaea</t>
  </si>
  <si>
    <t>calomelanos</t>
  </si>
  <si>
    <t>Pentaglottis</t>
  </si>
  <si>
    <t>Periploca</t>
  </si>
  <si>
    <t>Petrocallis</t>
  </si>
  <si>
    <t>Petrocoptis</t>
  </si>
  <si>
    <t>pseudoviscosa</t>
  </si>
  <si>
    <t>montsicciana</t>
  </si>
  <si>
    <t>pardoi</t>
  </si>
  <si>
    <t>guarensis</t>
  </si>
  <si>
    <t>Petrorhagia</t>
  </si>
  <si>
    <t>prolifera</t>
  </si>
  <si>
    <t>nanteuilii</t>
  </si>
  <si>
    <t>Petroselinum</t>
  </si>
  <si>
    <t>crispum</t>
  </si>
  <si>
    <t>Peucedanum</t>
  </si>
  <si>
    <t>carvifolia</t>
  </si>
  <si>
    <t>schottii</t>
  </si>
  <si>
    <t>venetum</t>
  </si>
  <si>
    <t>oreoselinum</t>
  </si>
  <si>
    <t>cervaria</t>
  </si>
  <si>
    <t>ostruthium</t>
  </si>
  <si>
    <t>Phacelia</t>
  </si>
  <si>
    <t>Phegopteris</t>
  </si>
  <si>
    <t>connectilis</t>
  </si>
  <si>
    <t>Philadelphus</t>
  </si>
  <si>
    <t>coronarius</t>
  </si>
  <si>
    <t>Phillyrea</t>
  </si>
  <si>
    <t>Phlomis</t>
  </si>
  <si>
    <t>lychnitis</t>
  </si>
  <si>
    <t>herba-venti</t>
  </si>
  <si>
    <t>Phoenix</t>
  </si>
  <si>
    <t>dactylifera</t>
  </si>
  <si>
    <t>Phyla</t>
  </si>
  <si>
    <t>nodiflora</t>
  </si>
  <si>
    <t>Phyllitis</t>
  </si>
  <si>
    <t>scolopendrium</t>
  </si>
  <si>
    <t>Phyllodoce</t>
  </si>
  <si>
    <t>Physalis</t>
  </si>
  <si>
    <t>peruviana</t>
  </si>
  <si>
    <t>philadelphica</t>
  </si>
  <si>
    <t>ixocarpa</t>
  </si>
  <si>
    <t>alkekengi</t>
  </si>
  <si>
    <t>Physocarpus</t>
  </si>
  <si>
    <t>opulifolius</t>
  </si>
  <si>
    <t>Physospermum</t>
  </si>
  <si>
    <t>cornubiense</t>
  </si>
  <si>
    <t>Phyteuma</t>
  </si>
  <si>
    <t>orbiculare</t>
  </si>
  <si>
    <t>charmelii</t>
  </si>
  <si>
    <t>hemisphaericum</t>
  </si>
  <si>
    <t>globulariifolium</t>
  </si>
  <si>
    <t>Phytolacca</t>
  </si>
  <si>
    <t>heterotepala</t>
  </si>
  <si>
    <t>Picnomon</t>
  </si>
  <si>
    <t>acarna</t>
  </si>
  <si>
    <t>Pilosella</t>
  </si>
  <si>
    <t>hoppeana</t>
  </si>
  <si>
    <t>peleteriana</t>
  </si>
  <si>
    <t>hypeurya</t>
  </si>
  <si>
    <t>pseudopilosella</t>
  </si>
  <si>
    <t>saussureoides</t>
  </si>
  <si>
    <t>tardans</t>
  </si>
  <si>
    <t>argyrocoma</t>
  </si>
  <si>
    <t>lactucella</t>
  </si>
  <si>
    <t>galiciana</t>
  </si>
  <si>
    <t>vahlii</t>
  </si>
  <si>
    <t>pseudovahlii</t>
  </si>
  <si>
    <t>breviscapa</t>
  </si>
  <si>
    <t>anchusoides</t>
  </si>
  <si>
    <t>Pilularia</t>
  </si>
  <si>
    <t>globulifera</t>
  </si>
  <si>
    <t>Pimpinella</t>
  </si>
  <si>
    <t>espanensis</t>
  </si>
  <si>
    <t>bicknellii</t>
  </si>
  <si>
    <t>tragium</t>
  </si>
  <si>
    <t>Pinguicula</t>
  </si>
  <si>
    <t>dertosensis</t>
  </si>
  <si>
    <t>vallisneriifolia</t>
  </si>
  <si>
    <t>mundi</t>
  </si>
  <si>
    <t>Pinus</t>
  </si>
  <si>
    <t>pinaster</t>
  </si>
  <si>
    <t>uncinata</t>
  </si>
  <si>
    <t>halepensis</t>
  </si>
  <si>
    <t>pinea</t>
  </si>
  <si>
    <t>Pistacia</t>
  </si>
  <si>
    <t>lentiscus</t>
  </si>
  <si>
    <t>terebinthus</t>
  </si>
  <si>
    <t>Pistorinia</t>
  </si>
  <si>
    <t>breviflora</t>
  </si>
  <si>
    <t>Pisum</t>
  </si>
  <si>
    <t>Pittosporum</t>
  </si>
  <si>
    <t>tobira</t>
  </si>
  <si>
    <t>Plantago</t>
  </si>
  <si>
    <t>cornutii</t>
  </si>
  <si>
    <t>media</t>
  </si>
  <si>
    <t>holosteum</t>
  </si>
  <si>
    <t>serraria</t>
  </si>
  <si>
    <t>coronopus</t>
  </si>
  <si>
    <t>macrorhiza</t>
  </si>
  <si>
    <t>loeflingii</t>
  </si>
  <si>
    <t>notata</t>
  </si>
  <si>
    <t>monosperma</t>
  </si>
  <si>
    <t>lagopus</t>
  </si>
  <si>
    <t>bellardii</t>
  </si>
  <si>
    <t>afra</t>
  </si>
  <si>
    <t>Platanthera</t>
  </si>
  <si>
    <t>bifolia</t>
  </si>
  <si>
    <t>chlorantha</t>
  </si>
  <si>
    <t>algeriensis</t>
  </si>
  <si>
    <t>Platanus</t>
  </si>
  <si>
    <t>Platycapnos</t>
  </si>
  <si>
    <t>tenuiloba</t>
  </si>
  <si>
    <t>Pleurosorus</t>
  </si>
  <si>
    <t>Plumbago</t>
  </si>
  <si>
    <t>Polycarpon</t>
  </si>
  <si>
    <t>tetraphyllum</t>
  </si>
  <si>
    <t>polycarpoides</t>
  </si>
  <si>
    <t>Polycnemum</t>
  </si>
  <si>
    <t>Polygala</t>
  </si>
  <si>
    <t>webbiana</t>
  </si>
  <si>
    <t>balansae</t>
  </si>
  <si>
    <t>vayredae</t>
  </si>
  <si>
    <t>exilis</t>
  </si>
  <si>
    <t>edmundi</t>
  </si>
  <si>
    <t>Polygonatum</t>
  </si>
  <si>
    <t>Polygonum</t>
  </si>
  <si>
    <t>equisetiforme</t>
  </si>
  <si>
    <t>romanum</t>
  </si>
  <si>
    <t>aviculare</t>
  </si>
  <si>
    <t>rurivagum</t>
  </si>
  <si>
    <t>arenastrum</t>
  </si>
  <si>
    <t>mite</t>
  </si>
  <si>
    <t>hydropiper</t>
  </si>
  <si>
    <t>persicaria</t>
  </si>
  <si>
    <t>lapathifolium</t>
  </si>
  <si>
    <t>amphibium</t>
  </si>
  <si>
    <t>orientale</t>
  </si>
  <si>
    <t>bistorta</t>
  </si>
  <si>
    <t>Polypodium</t>
  </si>
  <si>
    <t>cambricum</t>
  </si>
  <si>
    <t>interjectum</t>
  </si>
  <si>
    <t>Polystichum</t>
  </si>
  <si>
    <t>lonchitis</t>
  </si>
  <si>
    <t>setiferum</t>
  </si>
  <si>
    <t>aculeatum</t>
  </si>
  <si>
    <t>Populus</t>
  </si>
  <si>
    <t>tremula</t>
  </si>
  <si>
    <t>Portulaca</t>
  </si>
  <si>
    <t>Posidonia</t>
  </si>
  <si>
    <t>oceanica</t>
  </si>
  <si>
    <t>Potamogeton</t>
  </si>
  <si>
    <t>nodosus</t>
  </si>
  <si>
    <t>coloratus</t>
  </si>
  <si>
    <t>polygonifolius</t>
  </si>
  <si>
    <t>lucens</t>
  </si>
  <si>
    <t>gramineus</t>
  </si>
  <si>
    <t>perfoliatus</t>
  </si>
  <si>
    <t>praelongus</t>
  </si>
  <si>
    <t>trichoides</t>
  </si>
  <si>
    <t>pusillus</t>
  </si>
  <si>
    <t>berchtoldii</t>
  </si>
  <si>
    <t>pectinatus</t>
  </si>
  <si>
    <t>Potentilla</t>
  </si>
  <si>
    <t>anserina</t>
  </si>
  <si>
    <t>pensylvanica</t>
  </si>
  <si>
    <t>inclinata</t>
  </si>
  <si>
    <t>brauniana</t>
  </si>
  <si>
    <t>crantzii</t>
  </si>
  <si>
    <t>aurea</t>
  </si>
  <si>
    <t>neumanniana</t>
  </si>
  <si>
    <t>caulescens</t>
  </si>
  <si>
    <t>alchimilloides</t>
  </si>
  <si>
    <t>sterilis</t>
  </si>
  <si>
    <t>Prangos</t>
  </si>
  <si>
    <t>Prasium</t>
  </si>
  <si>
    <t>Primula</t>
  </si>
  <si>
    <t>elatior</t>
  </si>
  <si>
    <t>veris</t>
  </si>
  <si>
    <t>farinosa</t>
  </si>
  <si>
    <t>Pritzelago</t>
  </si>
  <si>
    <t>Proboscidea</t>
  </si>
  <si>
    <t>louisianica</t>
  </si>
  <si>
    <t>Prunella</t>
  </si>
  <si>
    <t>Prunus</t>
  </si>
  <si>
    <t>insititia</t>
  </si>
  <si>
    <t>avium</t>
  </si>
  <si>
    <t>mahaleb</t>
  </si>
  <si>
    <t>padus</t>
  </si>
  <si>
    <t>laurocerasus</t>
  </si>
  <si>
    <t>Pseudomisopates</t>
  </si>
  <si>
    <t>rivas-martinezii</t>
  </si>
  <si>
    <t>Pseudorchis</t>
  </si>
  <si>
    <t>albida</t>
  </si>
  <si>
    <t>Pseudorlaya</t>
  </si>
  <si>
    <t>minuscula</t>
  </si>
  <si>
    <t>Pseudoscabiosa</t>
  </si>
  <si>
    <t>Psilotum</t>
  </si>
  <si>
    <t>nudum</t>
  </si>
  <si>
    <t>Pteranthus</t>
  </si>
  <si>
    <t>dichotomus</t>
  </si>
  <si>
    <t>Pteridium</t>
  </si>
  <si>
    <t>aquilinum</t>
  </si>
  <si>
    <t>Pteris</t>
  </si>
  <si>
    <t>incompleta</t>
  </si>
  <si>
    <t>vittata</t>
  </si>
  <si>
    <t>Pterocarya</t>
  </si>
  <si>
    <t>stenoptera</t>
  </si>
  <si>
    <t>Pterocephalidium</t>
  </si>
  <si>
    <t>diandrum</t>
  </si>
  <si>
    <t>Pterocephalus</t>
  </si>
  <si>
    <t>spathulatus</t>
  </si>
  <si>
    <t>Pterospartum</t>
  </si>
  <si>
    <t>tridentatum</t>
  </si>
  <si>
    <t>Ptilostemon</t>
  </si>
  <si>
    <t>casabonae</t>
  </si>
  <si>
    <t>Ptychotis</t>
  </si>
  <si>
    <t>Pulmonaria</t>
  </si>
  <si>
    <t>Pulsatilla</t>
  </si>
  <si>
    <t>Punica</t>
  </si>
  <si>
    <t>granatum</t>
  </si>
  <si>
    <t>Putoria</t>
  </si>
  <si>
    <t>calabrica</t>
  </si>
  <si>
    <t>Pycnocomon</t>
  </si>
  <si>
    <t>rutifolium</t>
  </si>
  <si>
    <t>intermedium</t>
  </si>
  <si>
    <t>flavidus</t>
  </si>
  <si>
    <t>mundii</t>
  </si>
  <si>
    <t>Pyracantha</t>
  </si>
  <si>
    <t>Pyrola</t>
  </si>
  <si>
    <t>Pyrus</t>
  </si>
  <si>
    <t>bourgaeana</t>
  </si>
  <si>
    <t>Quercus</t>
  </si>
  <si>
    <t>coccifera</t>
  </si>
  <si>
    <t>ilex</t>
  </si>
  <si>
    <t>suber</t>
  </si>
  <si>
    <t>cerris</t>
  </si>
  <si>
    <t>robur</t>
  </si>
  <si>
    <t>faginea</t>
  </si>
  <si>
    <t>Radiola</t>
  </si>
  <si>
    <t>linoides</t>
  </si>
  <si>
    <t>Ramonda</t>
  </si>
  <si>
    <t>myconi</t>
  </si>
  <si>
    <t>Ranunculus</t>
  </si>
  <si>
    <t>hederaceus</t>
  </si>
  <si>
    <t>omiophyllus</t>
  </si>
  <si>
    <t>tripartitus</t>
  </si>
  <si>
    <t>ololeucos</t>
  </si>
  <si>
    <t>peltatus</t>
  </si>
  <si>
    <t>aquatilis</t>
  </si>
  <si>
    <t>trichophyllus</t>
  </si>
  <si>
    <t>penicillatus</t>
  </si>
  <si>
    <t>ficaria</t>
  </si>
  <si>
    <t>alnetorum</t>
  </si>
  <si>
    <t>envalirensis</t>
  </si>
  <si>
    <t>valdesii</t>
  </si>
  <si>
    <t>carlittensis</t>
  </si>
  <si>
    <t>lingua</t>
  </si>
  <si>
    <t>ophioglossifolius</t>
  </si>
  <si>
    <t>nodiflorus</t>
  </si>
  <si>
    <t>lateriflorus</t>
  </si>
  <si>
    <t>bupleuroides</t>
  </si>
  <si>
    <t>abnormis</t>
  </si>
  <si>
    <t>parnassiifolius</t>
  </si>
  <si>
    <t>weyleri</t>
  </si>
  <si>
    <t>bullatus</t>
  </si>
  <si>
    <t>thora</t>
  </si>
  <si>
    <t>aconitifolius</t>
  </si>
  <si>
    <t>platanifolius</t>
  </si>
  <si>
    <t>acetosellifolius</t>
  </si>
  <si>
    <t>demissus</t>
  </si>
  <si>
    <t>acris</t>
  </si>
  <si>
    <t>carinthiacus</t>
  </si>
  <si>
    <t>aduncus</t>
  </si>
  <si>
    <t>macrophyllus</t>
  </si>
  <si>
    <t>sardous</t>
  </si>
  <si>
    <t>trilobus</t>
  </si>
  <si>
    <t>sceleratus</t>
  </si>
  <si>
    <t>batrachioides</t>
  </si>
  <si>
    <t>monspeliacus</t>
  </si>
  <si>
    <t>paludosus</t>
  </si>
  <si>
    <t>gregarius</t>
  </si>
  <si>
    <t>pseudomillefoliatus</t>
  </si>
  <si>
    <t>ollissiponensis</t>
  </si>
  <si>
    <t>henriquesii</t>
  </si>
  <si>
    <t>malessanus</t>
  </si>
  <si>
    <t>Raphanus</t>
  </si>
  <si>
    <t>raphanistrum</t>
  </si>
  <si>
    <t>Rapistrum</t>
  </si>
  <si>
    <t>rugosum</t>
  </si>
  <si>
    <t>Reseda</t>
  </si>
  <si>
    <t>complicata</t>
  </si>
  <si>
    <t>luteola</t>
  </si>
  <si>
    <t>undata</t>
  </si>
  <si>
    <t>phyteuma</t>
  </si>
  <si>
    <t>jacquinii</t>
  </si>
  <si>
    <t>Retama</t>
  </si>
  <si>
    <t>sphaerocarpa</t>
  </si>
  <si>
    <t>Reynoutria</t>
  </si>
  <si>
    <t>Rhamnus</t>
  </si>
  <si>
    <t>cathartica</t>
  </si>
  <si>
    <t>infectoria</t>
  </si>
  <si>
    <t>lycioides</t>
  </si>
  <si>
    <t>alaternus</t>
  </si>
  <si>
    <t>ludovici-salvatoris</t>
  </si>
  <si>
    <t>Rhaponticoides</t>
  </si>
  <si>
    <t>fraylensis</t>
  </si>
  <si>
    <t>Rhaponticum</t>
  </si>
  <si>
    <t>coniferum</t>
  </si>
  <si>
    <t>exaltatum</t>
  </si>
  <si>
    <t>centauroides</t>
  </si>
  <si>
    <t>Rhinanthus</t>
  </si>
  <si>
    <t>pumilus</t>
  </si>
  <si>
    <t>Rhodalsine</t>
  </si>
  <si>
    <t>geniculata</t>
  </si>
  <si>
    <t>Rhodiola</t>
  </si>
  <si>
    <t>Rhododendron</t>
  </si>
  <si>
    <t>ponticum</t>
  </si>
  <si>
    <t>ferrugineum</t>
  </si>
  <si>
    <t>Rhus</t>
  </si>
  <si>
    <t>coriaria</t>
  </si>
  <si>
    <t>typhina</t>
  </si>
  <si>
    <t>Rhynchospora</t>
  </si>
  <si>
    <t>modesti-lucennoi</t>
  </si>
  <si>
    <t>Ribes</t>
  </si>
  <si>
    <t>uva-crispa</t>
  </si>
  <si>
    <t>petraeum</t>
  </si>
  <si>
    <t>Ricinus</t>
  </si>
  <si>
    <t>Ridolfia</t>
  </si>
  <si>
    <t>Robinia</t>
  </si>
  <si>
    <t>pseudoacacia</t>
  </si>
  <si>
    <t>Rochelia</t>
  </si>
  <si>
    <t>disperma</t>
  </si>
  <si>
    <t>Roemeria</t>
  </si>
  <si>
    <t>Romulea</t>
  </si>
  <si>
    <t>columnae</t>
  </si>
  <si>
    <t>clusiana</t>
  </si>
  <si>
    <t>ramiflora</t>
  </si>
  <si>
    <t>Rorippa</t>
  </si>
  <si>
    <t>islandica</t>
  </si>
  <si>
    <t>amphibia</t>
  </si>
  <si>
    <t>nasturtium-aquaticum</t>
  </si>
  <si>
    <t>Rosa</t>
  </si>
  <si>
    <t>pendulina</t>
  </si>
  <si>
    <t>pimpinellifolia</t>
  </si>
  <si>
    <t>canina</t>
  </si>
  <si>
    <t>dumalis</t>
  </si>
  <si>
    <t>pouzinii</t>
  </si>
  <si>
    <t>rubiginosa</t>
  </si>
  <si>
    <t>agrestis</t>
  </si>
  <si>
    <t>Rosmarinus</t>
  </si>
  <si>
    <t>eriocalix</t>
  </si>
  <si>
    <t>Rotala</t>
  </si>
  <si>
    <t>Rubia</t>
  </si>
  <si>
    <t>tinctorum</t>
  </si>
  <si>
    <t>agostinhoi</t>
  </si>
  <si>
    <t>Rubus</t>
  </si>
  <si>
    <t>idaeus</t>
  </si>
  <si>
    <t>sampaioanus</t>
  </si>
  <si>
    <t>laciniatus</t>
  </si>
  <si>
    <t>ulmifolius</t>
  </si>
  <si>
    <t>castellarnaui</t>
  </si>
  <si>
    <t>vestitus</t>
  </si>
  <si>
    <t>radula</t>
  </si>
  <si>
    <t>genevieri</t>
  </si>
  <si>
    <t>galloecicus</t>
  </si>
  <si>
    <t>vagabundus</t>
  </si>
  <si>
    <t>peratticus</t>
  </si>
  <si>
    <t>pauanus</t>
  </si>
  <si>
    <t>lucensis</t>
  </si>
  <si>
    <t>urbionicus</t>
  </si>
  <si>
    <t>brigantinus</t>
  </si>
  <si>
    <t>muricola</t>
  </si>
  <si>
    <t>caesius</t>
  </si>
  <si>
    <t>Rumex</t>
  </si>
  <si>
    <t>scutatus</t>
  </si>
  <si>
    <t>induratus</t>
  </si>
  <si>
    <t>suffruticosus</t>
  </si>
  <si>
    <t>arifolius</t>
  </si>
  <si>
    <t>acetosa</t>
  </si>
  <si>
    <t>papillaris</t>
  </si>
  <si>
    <t>intermedius</t>
  </si>
  <si>
    <t>thyrsoides</t>
  </si>
  <si>
    <t>pseudalpinus</t>
  </si>
  <si>
    <t>aquitanicus</t>
  </si>
  <si>
    <t>longifolius</t>
  </si>
  <si>
    <t>hydrolapathum</t>
  </si>
  <si>
    <t>cristatus</t>
  </si>
  <si>
    <t>sanguineus</t>
  </si>
  <si>
    <t>obtusifolius</t>
  </si>
  <si>
    <t>dentatus</t>
  </si>
  <si>
    <t>bucephalophorus</t>
  </si>
  <si>
    <t>Rupicapnos</t>
  </si>
  <si>
    <t>Ruppia</t>
  </si>
  <si>
    <t>drepanensis</t>
  </si>
  <si>
    <t>Ruscus</t>
  </si>
  <si>
    <t>aculeatus</t>
  </si>
  <si>
    <t>hypophyllum</t>
  </si>
  <si>
    <t>Ruta</t>
  </si>
  <si>
    <t>Sagina</t>
  </si>
  <si>
    <t>apetala</t>
  </si>
  <si>
    <t>saginoides</t>
  </si>
  <si>
    <t>sabuletorum</t>
  </si>
  <si>
    <t>Sagittaria</t>
  </si>
  <si>
    <t>Salicornia</t>
  </si>
  <si>
    <t>emerici</t>
  </si>
  <si>
    <t>dolichostachya</t>
  </si>
  <si>
    <t>Salix</t>
  </si>
  <si>
    <t>herbacea</t>
  </si>
  <si>
    <t>breviserrata</t>
  </si>
  <si>
    <t>hastata</t>
  </si>
  <si>
    <t>pedicellata</t>
  </si>
  <si>
    <t>caprea</t>
  </si>
  <si>
    <t>atrocinerea</t>
  </si>
  <si>
    <t>aurita</t>
  </si>
  <si>
    <t>salviifolia</t>
  </si>
  <si>
    <t>tarraconensis</t>
  </si>
  <si>
    <t>viminalis</t>
  </si>
  <si>
    <t>eleagnos</t>
  </si>
  <si>
    <t>ceretana</t>
  </si>
  <si>
    <t>daphnoides</t>
  </si>
  <si>
    <t>Salpichroa</t>
  </si>
  <si>
    <t>origanifolia</t>
  </si>
  <si>
    <t>Salsola</t>
  </si>
  <si>
    <t>soda</t>
  </si>
  <si>
    <t>kali</t>
  </si>
  <si>
    <t>genistoides</t>
  </si>
  <si>
    <t>webbii</t>
  </si>
  <si>
    <t>oppositifolia</t>
  </si>
  <si>
    <t>vermiculata</t>
  </si>
  <si>
    <t>Salvia</t>
  </si>
  <si>
    <t>candelabrum</t>
  </si>
  <si>
    <t>lavandulifolia</t>
  </si>
  <si>
    <t>aethiopis</t>
  </si>
  <si>
    <t>sclarea</t>
  </si>
  <si>
    <t>phlomoides</t>
  </si>
  <si>
    <t>sclareoides</t>
  </si>
  <si>
    <t>verbenaca</t>
  </si>
  <si>
    <t>Salvinia</t>
  </si>
  <si>
    <t>Sambucus</t>
  </si>
  <si>
    <t>ebulus</t>
  </si>
  <si>
    <t>Samolus</t>
  </si>
  <si>
    <t>valerandi</t>
  </si>
  <si>
    <t>Sanguisorba</t>
  </si>
  <si>
    <t>lateriflora</t>
  </si>
  <si>
    <t>ancistroides</t>
  </si>
  <si>
    <t>verrucosa</t>
  </si>
  <si>
    <t>Sanicula</t>
  </si>
  <si>
    <t>Saponaria</t>
  </si>
  <si>
    <t>Sarcocapnos</t>
  </si>
  <si>
    <t>enneaphylla</t>
  </si>
  <si>
    <t>Sarcocornia</t>
  </si>
  <si>
    <t>Satureja</t>
  </si>
  <si>
    <t>innota</t>
  </si>
  <si>
    <t>cuneifolia</t>
  </si>
  <si>
    <t>Saussurea</t>
  </si>
  <si>
    <t>Saxifraga</t>
  </si>
  <si>
    <t>lepismigena</t>
  </si>
  <si>
    <t>stellaris</t>
  </si>
  <si>
    <t>spathularis</t>
  </si>
  <si>
    <t>felineri</t>
  </si>
  <si>
    <t>cotyledon</t>
  </si>
  <si>
    <t>bryoides</t>
  </si>
  <si>
    <t>granulata</t>
  </si>
  <si>
    <t>corsica</t>
  </si>
  <si>
    <t>gemmulosa</t>
  </si>
  <si>
    <t>bourgeana</t>
  </si>
  <si>
    <t>biternata</t>
  </si>
  <si>
    <t>erioblasta</t>
  </si>
  <si>
    <t>reuteriana</t>
  </si>
  <si>
    <t>rigoi</t>
  </si>
  <si>
    <t>trabutiana</t>
  </si>
  <si>
    <t>fragosoi</t>
  </si>
  <si>
    <t>conifera</t>
  </si>
  <si>
    <t>praetermissa</t>
  </si>
  <si>
    <t>babiana</t>
  </si>
  <si>
    <t>trifurcata</t>
  </si>
  <si>
    <t>cuneata</t>
  </si>
  <si>
    <t>canaliculata</t>
  </si>
  <si>
    <t>geranioides</t>
  </si>
  <si>
    <t>latepetiolata</t>
  </si>
  <si>
    <t>hariotii</t>
  </si>
  <si>
    <t>moncayensis</t>
  </si>
  <si>
    <t>losae</t>
  </si>
  <si>
    <t>pentadactylis</t>
  </si>
  <si>
    <t>androsacea</t>
  </si>
  <si>
    <t>tridactylites</t>
  </si>
  <si>
    <t>Scabiosa</t>
  </si>
  <si>
    <t>columbaria</t>
  </si>
  <si>
    <t>andryalifolia</t>
  </si>
  <si>
    <t>Scandix</t>
  </si>
  <si>
    <t>macrorhyncha</t>
  </si>
  <si>
    <t>pecten-veneris</t>
  </si>
  <si>
    <t>Schenkia</t>
  </si>
  <si>
    <t>Schinus</t>
  </si>
  <si>
    <t>Schoenoplectus</t>
  </si>
  <si>
    <t>lacustris</t>
  </si>
  <si>
    <t>triqueter</t>
  </si>
  <si>
    <t>juncoides</t>
  </si>
  <si>
    <t>corymbosus</t>
  </si>
  <si>
    <t>supinus</t>
  </si>
  <si>
    <t>erectus</t>
  </si>
  <si>
    <t>Schoenus</t>
  </si>
  <si>
    <t>Scilla</t>
  </si>
  <si>
    <t>monophyllos</t>
  </si>
  <si>
    <t>lilio-hyacinthus</t>
  </si>
  <si>
    <t>hyacinthoides</t>
  </si>
  <si>
    <t>numidica</t>
  </si>
  <si>
    <t>obtusifolia</t>
  </si>
  <si>
    <t>Scirpoides</t>
  </si>
  <si>
    <t>holoschoenus</t>
  </si>
  <si>
    <t>Scirpus</t>
  </si>
  <si>
    <t>sylvaticus</t>
  </si>
  <si>
    <t>Scleranthus</t>
  </si>
  <si>
    <t>polycnemoides</t>
  </si>
  <si>
    <t>uncinatus</t>
  </si>
  <si>
    <t>verticillatus</t>
  </si>
  <si>
    <t>polycarpos</t>
  </si>
  <si>
    <t>delortii</t>
  </si>
  <si>
    <t>Scorpiurus</t>
  </si>
  <si>
    <t>subvillosus</t>
  </si>
  <si>
    <t>vermiculatus</t>
  </si>
  <si>
    <t>Scrophularia</t>
  </si>
  <si>
    <t>scorodonia</t>
  </si>
  <si>
    <t>oxyrhyncha</t>
  </si>
  <si>
    <t>sublyrata</t>
  </si>
  <si>
    <t>sambucifolia</t>
  </si>
  <si>
    <t>arguta</t>
  </si>
  <si>
    <t>crithmifolia</t>
  </si>
  <si>
    <t>Scutellaria</t>
  </si>
  <si>
    <t>galericulata</t>
  </si>
  <si>
    <t>Securigera</t>
  </si>
  <si>
    <t>securidaca</t>
  </si>
  <si>
    <t>varia</t>
  </si>
  <si>
    <t>Sedum</t>
  </si>
  <si>
    <t>acre</t>
  </si>
  <si>
    <t>aetnense</t>
  </si>
  <si>
    <t>anglicum</t>
  </si>
  <si>
    <t>melanantherum</t>
  </si>
  <si>
    <t>annuum</t>
  </si>
  <si>
    <t>rubens</t>
  </si>
  <si>
    <t>gypsicola</t>
  </si>
  <si>
    <t>dasyphyllum</t>
  </si>
  <si>
    <t>mucizonia</t>
  </si>
  <si>
    <t>andegavense</t>
  </si>
  <si>
    <t>brevifolium</t>
  </si>
  <si>
    <t>candollei</t>
  </si>
  <si>
    <t>pedicellatum</t>
  </si>
  <si>
    <t>stellatum</t>
  </si>
  <si>
    <t>caespitosum</t>
  </si>
  <si>
    <t>forsterianum</t>
  </si>
  <si>
    <t>sediforme</t>
  </si>
  <si>
    <t>atratum</t>
  </si>
  <si>
    <t>cepaea</t>
  </si>
  <si>
    <t>maireanum</t>
  </si>
  <si>
    <t>Selaginella</t>
  </si>
  <si>
    <t>selaginoides</t>
  </si>
  <si>
    <t>denticulata</t>
  </si>
  <si>
    <t>kraussiana</t>
  </si>
  <si>
    <t>Selinum</t>
  </si>
  <si>
    <t>Sempervivum</t>
  </si>
  <si>
    <t>arachnoideum</t>
  </si>
  <si>
    <t>tectorum</t>
  </si>
  <si>
    <t>vicentei</t>
  </si>
  <si>
    <t>Serapias</t>
  </si>
  <si>
    <t>nurrica</t>
  </si>
  <si>
    <t>perez-chiscanoi</t>
  </si>
  <si>
    <t>strictiflora</t>
  </si>
  <si>
    <t>vomeracea</t>
  </si>
  <si>
    <t>cordigera</t>
  </si>
  <si>
    <t>Serratula</t>
  </si>
  <si>
    <t>Sesamoides</t>
  </si>
  <si>
    <t>interrupta</t>
  </si>
  <si>
    <t>spathulifolia</t>
  </si>
  <si>
    <t>Seseli</t>
  </si>
  <si>
    <t>peucedanoides</t>
  </si>
  <si>
    <t>elatum</t>
  </si>
  <si>
    <t>farrenyi</t>
  </si>
  <si>
    <t>Sesuvium</t>
  </si>
  <si>
    <t>portulacastrum</t>
  </si>
  <si>
    <t>Sherardia</t>
  </si>
  <si>
    <t>Sibbaldia</t>
  </si>
  <si>
    <t>Sibthorpia</t>
  </si>
  <si>
    <t>Sida</t>
  </si>
  <si>
    <t>rhombifolia</t>
  </si>
  <si>
    <t>Sideritis</t>
  </si>
  <si>
    <t>stachydioides</t>
  </si>
  <si>
    <t>ilicifolia</t>
  </si>
  <si>
    <t>chamaedryfolia</t>
  </si>
  <si>
    <t>lurida</t>
  </si>
  <si>
    <t>carbonellii</t>
  </si>
  <si>
    <t>tragoriganum</t>
  </si>
  <si>
    <t>osteoxylla</t>
  </si>
  <si>
    <t>ibanyezii</t>
  </si>
  <si>
    <t>montserratiana</t>
  </si>
  <si>
    <t>dianica</t>
  </si>
  <si>
    <t>endressii</t>
  </si>
  <si>
    <t>laxespicata</t>
  </si>
  <si>
    <t>paulii</t>
  </si>
  <si>
    <t>lasiantha</t>
  </si>
  <si>
    <t>romana</t>
  </si>
  <si>
    <t>Silaum</t>
  </si>
  <si>
    <t>silaus</t>
  </si>
  <si>
    <t>Silene</t>
  </si>
  <si>
    <t>sclerocarpa</t>
  </si>
  <si>
    <t>linicola</t>
  </si>
  <si>
    <t>oropediorum</t>
  </si>
  <si>
    <t>niceensis</t>
  </si>
  <si>
    <t>scabriflora</t>
  </si>
  <si>
    <t>micropetala</t>
  </si>
  <si>
    <t>nocturna</t>
  </si>
  <si>
    <t>decipiens</t>
  </si>
  <si>
    <t>coelirosa</t>
  </si>
  <si>
    <t>laeta</t>
  </si>
  <si>
    <t>germana</t>
  </si>
  <si>
    <t>almolae</t>
  </si>
  <si>
    <t>psammitis</t>
  </si>
  <si>
    <t>stockenii</t>
  </si>
  <si>
    <t>aellenii</t>
  </si>
  <si>
    <t>rubella</t>
  </si>
  <si>
    <t>fuscata</t>
  </si>
  <si>
    <t>pseudoatocion</t>
  </si>
  <si>
    <t>portensis</t>
  </si>
  <si>
    <t>inaperta</t>
  </si>
  <si>
    <t>behen</t>
  </si>
  <si>
    <t>muscipula</t>
  </si>
  <si>
    <t>mellifera</t>
  </si>
  <si>
    <t>fernandezii</t>
  </si>
  <si>
    <t>longicilia</t>
  </si>
  <si>
    <t>nemoralis</t>
  </si>
  <si>
    <t>auriculifolia</t>
  </si>
  <si>
    <t>mollissima</t>
  </si>
  <si>
    <t>hifacensis</t>
  </si>
  <si>
    <t>sennenii</t>
  </si>
  <si>
    <t>otites</t>
  </si>
  <si>
    <t>acutifolia</t>
  </si>
  <si>
    <t>diclinis</t>
  </si>
  <si>
    <t>marizii</t>
  </si>
  <si>
    <t>conoidea</t>
  </si>
  <si>
    <t>Silybum</t>
  </si>
  <si>
    <t>eburneum</t>
  </si>
  <si>
    <t>Simethis</t>
  </si>
  <si>
    <t>mattiazzii</t>
  </si>
  <si>
    <t>Sinapis</t>
  </si>
  <si>
    <t>Sison</t>
  </si>
  <si>
    <t>amomum</t>
  </si>
  <si>
    <t>Sisymbrella</t>
  </si>
  <si>
    <t>Sisymbrium</t>
  </si>
  <si>
    <t>irio</t>
  </si>
  <si>
    <t>assoanum</t>
  </si>
  <si>
    <t>altissimum</t>
  </si>
  <si>
    <t>macroloma</t>
  </si>
  <si>
    <t>polyceratium</t>
  </si>
  <si>
    <t>runcinatum</t>
  </si>
  <si>
    <t>erysimoides</t>
  </si>
  <si>
    <t>cavanillesianum</t>
  </si>
  <si>
    <t>Sisyrinchium</t>
  </si>
  <si>
    <t>Sium</t>
  </si>
  <si>
    <t>Smilax</t>
  </si>
  <si>
    <t>Smyrnium</t>
  </si>
  <si>
    <t>olusatrum</t>
  </si>
  <si>
    <t>Solanum</t>
  </si>
  <si>
    <t>sarrachoides</t>
  </si>
  <si>
    <t>physalifolium</t>
  </si>
  <si>
    <t>triflorum</t>
  </si>
  <si>
    <t>dulcamara</t>
  </si>
  <si>
    <t>pseudocapsicum</t>
  </si>
  <si>
    <t>mauritianum</t>
  </si>
  <si>
    <t>linnaeanum</t>
  </si>
  <si>
    <t>elaeagnifolium</t>
  </si>
  <si>
    <t>sisymbriifolium</t>
  </si>
  <si>
    <t>rostratum</t>
  </si>
  <si>
    <t>citrullifolium</t>
  </si>
  <si>
    <t>carolinense</t>
  </si>
  <si>
    <t>Soldanella</t>
  </si>
  <si>
    <t>Soleirolia</t>
  </si>
  <si>
    <t>Solenanthus</t>
  </si>
  <si>
    <t>Solenopsis</t>
  </si>
  <si>
    <t>laurentia</t>
  </si>
  <si>
    <t>Sophora</t>
  </si>
  <si>
    <t>Sorbaria</t>
  </si>
  <si>
    <t>Sorbus</t>
  </si>
  <si>
    <t>aucuparia</t>
  </si>
  <si>
    <t>aria</t>
  </si>
  <si>
    <t>torminalis</t>
  </si>
  <si>
    <t>chamaemespilus</t>
  </si>
  <si>
    <t>Sparganium</t>
  </si>
  <si>
    <t>emersum</t>
  </si>
  <si>
    <t>Spartium</t>
  </si>
  <si>
    <t>Spergula</t>
  </si>
  <si>
    <t>morisonii</t>
  </si>
  <si>
    <t>Spergularia</t>
  </si>
  <si>
    <t>fimbriata</t>
  </si>
  <si>
    <t>tangerina</t>
  </si>
  <si>
    <t>capillacea</t>
  </si>
  <si>
    <t>bocconei</t>
  </si>
  <si>
    <t>heldreichii</t>
  </si>
  <si>
    <t>Spinacia</t>
  </si>
  <si>
    <t>Spiraea</t>
  </si>
  <si>
    <t>hypericifolia</t>
  </si>
  <si>
    <t>Spiranthes</t>
  </si>
  <si>
    <t>spiralis</t>
  </si>
  <si>
    <t>Spirodela</t>
  </si>
  <si>
    <t>polyrrhiza</t>
  </si>
  <si>
    <t>Stachys</t>
  </si>
  <si>
    <t>circinata</t>
  </si>
  <si>
    <t>heraclea</t>
  </si>
  <si>
    <t>byzantina</t>
  </si>
  <si>
    <t>ocymastrum</t>
  </si>
  <si>
    <t>brachyclada</t>
  </si>
  <si>
    <t>alopecuros</t>
  </si>
  <si>
    <t>Staehelina</t>
  </si>
  <si>
    <t>Stauracanthus</t>
  </si>
  <si>
    <t>spectabilis</t>
  </si>
  <si>
    <t>boivinii</t>
  </si>
  <si>
    <t>Stegnogramma</t>
  </si>
  <si>
    <t>pozoi</t>
  </si>
  <si>
    <t>Stellaria</t>
  </si>
  <si>
    <t>alsine</t>
  </si>
  <si>
    <t>holostea</t>
  </si>
  <si>
    <t>Sternbergia</t>
  </si>
  <si>
    <t>colchiciflora</t>
  </si>
  <si>
    <t>Stoibrax</t>
  </si>
  <si>
    <t>Streptopus</t>
  </si>
  <si>
    <t>amplexifolius</t>
  </si>
  <si>
    <t>Suaeda</t>
  </si>
  <si>
    <t>pruinosa</t>
  </si>
  <si>
    <t>albescens</t>
  </si>
  <si>
    <t>Subularia</t>
  </si>
  <si>
    <t>Succisa</t>
  </si>
  <si>
    <t>Succisella</t>
  </si>
  <si>
    <t>carvalhoana</t>
  </si>
  <si>
    <t>andreae-molinae</t>
  </si>
  <si>
    <t>Succowia</t>
  </si>
  <si>
    <t>Swertia</t>
  </si>
  <si>
    <t>Symphoricarpos</t>
  </si>
  <si>
    <t>Symphytum</t>
  </si>
  <si>
    <t>Syringa</t>
  </si>
  <si>
    <t>Tamarix</t>
  </si>
  <si>
    <t>mascatensis</t>
  </si>
  <si>
    <t>boveana</t>
  </si>
  <si>
    <t>dalmatica</t>
  </si>
  <si>
    <t>Tamus</t>
  </si>
  <si>
    <t>Taraxacum</t>
  </si>
  <si>
    <t>glandiforme</t>
  </si>
  <si>
    <t>infradentatum</t>
  </si>
  <si>
    <t>panalpinum</t>
  </si>
  <si>
    <t>aragonicum</t>
  </si>
  <si>
    <t>ayllonense</t>
  </si>
  <si>
    <t>teres</t>
  </si>
  <si>
    <t>andorriense</t>
  </si>
  <si>
    <t>nordstedtii</t>
  </si>
  <si>
    <t>drucei</t>
  </si>
  <si>
    <t>triforme</t>
  </si>
  <si>
    <t>duriense</t>
  </si>
  <si>
    <t>pinto-silvae</t>
  </si>
  <si>
    <t>iberanthum</t>
  </si>
  <si>
    <t>praesigne</t>
  </si>
  <si>
    <t>nietoi</t>
  </si>
  <si>
    <t>estrelense</t>
  </si>
  <si>
    <t>pyropappum</t>
  </si>
  <si>
    <t>tarraconense</t>
  </si>
  <si>
    <t>vinosum</t>
  </si>
  <si>
    <t>malato-belizii</t>
  </si>
  <si>
    <t>gasparrinii</t>
  </si>
  <si>
    <t>rubicundum</t>
  </si>
  <si>
    <t>marginellum</t>
  </si>
  <si>
    <t>litophyllum</t>
  </si>
  <si>
    <t>decastroi</t>
  </si>
  <si>
    <t>lacianense</t>
  </si>
  <si>
    <t>marklundii</t>
  </si>
  <si>
    <t>obovatum</t>
  </si>
  <si>
    <t>mimuloides</t>
  </si>
  <si>
    <t>navacerradense</t>
  </si>
  <si>
    <t>ciliare</t>
  </si>
  <si>
    <t>schroeterianum</t>
  </si>
  <si>
    <t>cordatum</t>
  </si>
  <si>
    <t>ekmanii</t>
  </si>
  <si>
    <t>sundbergii</t>
  </si>
  <si>
    <t>columnare</t>
  </si>
  <si>
    <t>leucopodum</t>
  </si>
  <si>
    <t>dentilobum</t>
  </si>
  <si>
    <t>elegantius</t>
  </si>
  <si>
    <t>megalorhizon</t>
  </si>
  <si>
    <t>Taxus</t>
  </si>
  <si>
    <t>baccata</t>
  </si>
  <si>
    <t>Teesdalia</t>
  </si>
  <si>
    <t>coronopifolia</t>
  </si>
  <si>
    <t>Teesdaliopsis</t>
  </si>
  <si>
    <t>conferta</t>
  </si>
  <si>
    <t>Telephium</t>
  </si>
  <si>
    <t>Teline</t>
  </si>
  <si>
    <t>monspessulana</t>
  </si>
  <si>
    <t>patens</t>
  </si>
  <si>
    <t>tribracteolata</t>
  </si>
  <si>
    <t>Tetraclinis</t>
  </si>
  <si>
    <t>Tetraena</t>
  </si>
  <si>
    <t>Tetragonia</t>
  </si>
  <si>
    <t>tetragonoides</t>
  </si>
  <si>
    <t>Tetragonolobus</t>
  </si>
  <si>
    <t>conjugatus</t>
  </si>
  <si>
    <t>purpureus</t>
  </si>
  <si>
    <t>Teucrium</t>
  </si>
  <si>
    <t>pseudochamaepitys</t>
  </si>
  <si>
    <t>aristatum</t>
  </si>
  <si>
    <t>chamaedrys</t>
  </si>
  <si>
    <t>webbianum</t>
  </si>
  <si>
    <t>pugionifolium</t>
  </si>
  <si>
    <t>fragile</t>
  </si>
  <si>
    <t>subspinosum</t>
  </si>
  <si>
    <t>hifacense</t>
  </si>
  <si>
    <t>buxifolium</t>
  </si>
  <si>
    <t>rivasii</t>
  </si>
  <si>
    <t>thymifolium</t>
  </si>
  <si>
    <t>terciae</t>
  </si>
  <si>
    <t>freynii</t>
  </si>
  <si>
    <t>rixanense</t>
  </si>
  <si>
    <t>franchetianum</t>
  </si>
  <si>
    <t>polium</t>
  </si>
  <si>
    <t>murcicum</t>
  </si>
  <si>
    <t>leonis</t>
  </si>
  <si>
    <t>expassum</t>
  </si>
  <si>
    <t>gnaphalodes</t>
  </si>
  <si>
    <t>hieronymi</t>
  </si>
  <si>
    <t>homotrichum</t>
  </si>
  <si>
    <t>bicoloreum</t>
  </si>
  <si>
    <t>dunense</t>
  </si>
  <si>
    <t>edetanum</t>
  </si>
  <si>
    <t>vincentinum</t>
  </si>
  <si>
    <t>similatum</t>
  </si>
  <si>
    <t>angustissimum</t>
  </si>
  <si>
    <t>algarbiense</t>
  </si>
  <si>
    <t>cossonii</t>
  </si>
  <si>
    <t>eriocephalum</t>
  </si>
  <si>
    <t>lanigerum</t>
  </si>
  <si>
    <t>chrysotrichum</t>
  </si>
  <si>
    <t>libanitis</t>
  </si>
  <si>
    <t>carolipaui</t>
  </si>
  <si>
    <t>lepicephalum</t>
  </si>
  <si>
    <t>balthazaris</t>
  </si>
  <si>
    <t>turredanum</t>
  </si>
  <si>
    <t>pseudoscorodonia</t>
  </si>
  <si>
    <t>salviastrum</t>
  </si>
  <si>
    <t>oxylepis</t>
  </si>
  <si>
    <t>asiaticum</t>
  </si>
  <si>
    <t>bracteatum</t>
  </si>
  <si>
    <t>scordium</t>
  </si>
  <si>
    <t>resupinatum</t>
  </si>
  <si>
    <t>Thalictrum</t>
  </si>
  <si>
    <t>aquilegiifolium</t>
  </si>
  <si>
    <t>macrocarpum</t>
  </si>
  <si>
    <t>speciosissimum</t>
  </si>
  <si>
    <t>Thapsia</t>
  </si>
  <si>
    <t>gymnesica</t>
  </si>
  <si>
    <t>garganica</t>
  </si>
  <si>
    <t>Theligonum</t>
  </si>
  <si>
    <t>cynocrambe</t>
  </si>
  <si>
    <t>Thelypteris</t>
  </si>
  <si>
    <t>Thesium</t>
  </si>
  <si>
    <t>Thlaspi</t>
  </si>
  <si>
    <t>alliaceum</t>
  </si>
  <si>
    <t>caerulescens</t>
  </si>
  <si>
    <t>occitanicum</t>
  </si>
  <si>
    <t>stenopterum</t>
  </si>
  <si>
    <t>Thymbra</t>
  </si>
  <si>
    <t>Thymelaea</t>
  </si>
  <si>
    <t>lythroides</t>
  </si>
  <si>
    <t>lanuginosa</t>
  </si>
  <si>
    <t>argentata</t>
  </si>
  <si>
    <t>tartonraira</t>
  </si>
  <si>
    <t>subrepens</t>
  </si>
  <si>
    <t>coridifolia</t>
  </si>
  <si>
    <t>sanamunda</t>
  </si>
  <si>
    <t>passerina</t>
  </si>
  <si>
    <t>gussonei</t>
  </si>
  <si>
    <t>salsa</t>
  </si>
  <si>
    <t>Thymus</t>
  </si>
  <si>
    <t>mastichina</t>
  </si>
  <si>
    <t>caespititius</t>
  </si>
  <si>
    <t>piperella</t>
  </si>
  <si>
    <t>lotocephalus</t>
  </si>
  <si>
    <t>longiflorus</t>
  </si>
  <si>
    <t>membranaceus</t>
  </si>
  <si>
    <t>moroderi</t>
  </si>
  <si>
    <t>antoninae</t>
  </si>
  <si>
    <t>capitellatus</t>
  </si>
  <si>
    <t>camphoratus</t>
  </si>
  <si>
    <t>carnosus</t>
  </si>
  <si>
    <t>orospedanus</t>
  </si>
  <si>
    <t>hyemalis</t>
  </si>
  <si>
    <t>zygis</t>
  </si>
  <si>
    <t>baeticus</t>
  </si>
  <si>
    <t>willdenowii</t>
  </si>
  <si>
    <t>serpylloides</t>
  </si>
  <si>
    <t>mastigophorus</t>
  </si>
  <si>
    <t>leptophyllus</t>
  </si>
  <si>
    <t>bracteatus</t>
  </si>
  <si>
    <t>richardii</t>
  </si>
  <si>
    <t>herba-barona</t>
  </si>
  <si>
    <t>nervosus</t>
  </si>
  <si>
    <t>pulegioides</t>
  </si>
  <si>
    <t>froelichianus</t>
  </si>
  <si>
    <t>Tilia</t>
  </si>
  <si>
    <t>Tofieldia</t>
  </si>
  <si>
    <t>calyculata</t>
  </si>
  <si>
    <t>Tordylium</t>
  </si>
  <si>
    <t>Torilis</t>
  </si>
  <si>
    <t>Tozzia</t>
  </si>
  <si>
    <t>Trachelium</t>
  </si>
  <si>
    <t>caeruleum</t>
  </si>
  <si>
    <t>Tradescantia</t>
  </si>
  <si>
    <t>fluminensis</t>
  </si>
  <si>
    <t>Trapa</t>
  </si>
  <si>
    <t>Tribulus</t>
  </si>
  <si>
    <t>terrestris</t>
  </si>
  <si>
    <t>Trichophorum</t>
  </si>
  <si>
    <t>Trifolium</t>
  </si>
  <si>
    <t>pallidum</t>
  </si>
  <si>
    <t>medium</t>
  </si>
  <si>
    <t>ochroleucon</t>
  </si>
  <si>
    <t>incarnatum</t>
  </si>
  <si>
    <t>striatum</t>
  </si>
  <si>
    <t>lucanicum</t>
  </si>
  <si>
    <t>gemellum</t>
  </si>
  <si>
    <t>phleoides</t>
  </si>
  <si>
    <t>ligusticum</t>
  </si>
  <si>
    <t>cherleri</t>
  </si>
  <si>
    <t>lappaceum</t>
  </si>
  <si>
    <t>alexandrinum</t>
  </si>
  <si>
    <t>squamosum</t>
  </si>
  <si>
    <t>leucanthum</t>
  </si>
  <si>
    <t>subterraneum</t>
  </si>
  <si>
    <t>spadiceum</t>
  </si>
  <si>
    <t>badium</t>
  </si>
  <si>
    <t>micranthum</t>
  </si>
  <si>
    <t>fragiferum</t>
  </si>
  <si>
    <t>physodes</t>
  </si>
  <si>
    <t>spumosum</t>
  </si>
  <si>
    <t>mutabile</t>
  </si>
  <si>
    <t>michelianum</t>
  </si>
  <si>
    <t>occidentale</t>
  </si>
  <si>
    <t>thalii</t>
  </si>
  <si>
    <t>isthmocarpum</t>
  </si>
  <si>
    <t>cernuum</t>
  </si>
  <si>
    <t>suffocatum</t>
  </si>
  <si>
    <t>Triglochin</t>
  </si>
  <si>
    <t>Trigonella</t>
  </si>
  <si>
    <t>polyceratia</t>
  </si>
  <si>
    <t>gladiata</t>
  </si>
  <si>
    <t>foenum-graecum</t>
  </si>
  <si>
    <t>Triguera</t>
  </si>
  <si>
    <t>osbeckii</t>
  </si>
  <si>
    <t>Trinia</t>
  </si>
  <si>
    <t>Tripodion</t>
  </si>
  <si>
    <t>Trollius</t>
  </si>
  <si>
    <t>Tropaeolum</t>
  </si>
  <si>
    <t>Tulipa</t>
  </si>
  <si>
    <t>Turgenia</t>
  </si>
  <si>
    <t>Typha</t>
  </si>
  <si>
    <t>domingensis</t>
  </si>
  <si>
    <t>Tyrimnus</t>
  </si>
  <si>
    <t>leucographus</t>
  </si>
  <si>
    <t>Ulex</t>
  </si>
  <si>
    <t>gallii</t>
  </si>
  <si>
    <t>densus</t>
  </si>
  <si>
    <t>erinaceus</t>
  </si>
  <si>
    <t>argenteus</t>
  </si>
  <si>
    <t>eriocladus</t>
  </si>
  <si>
    <t>airensis</t>
  </si>
  <si>
    <t>borgiae</t>
  </si>
  <si>
    <t>jussiaei</t>
  </si>
  <si>
    <t>Ulmus</t>
  </si>
  <si>
    <t>Umbilicus</t>
  </si>
  <si>
    <t>heylandianus</t>
  </si>
  <si>
    <t>Urginea</t>
  </si>
  <si>
    <t>Urtica</t>
  </si>
  <si>
    <t>membranacea</t>
  </si>
  <si>
    <t>Utricularia</t>
  </si>
  <si>
    <t>Vaccaria</t>
  </si>
  <si>
    <t>Vaccinium</t>
  </si>
  <si>
    <t>myrtillus</t>
  </si>
  <si>
    <t>vitis-idaea</t>
  </si>
  <si>
    <t>Valantia</t>
  </si>
  <si>
    <t>Valeriana</t>
  </si>
  <si>
    <t>tripteris</t>
  </si>
  <si>
    <t>apula</t>
  </si>
  <si>
    <t>Valerianella</t>
  </si>
  <si>
    <t>locusta</t>
  </si>
  <si>
    <t>martinii</t>
  </si>
  <si>
    <t>discoidea</t>
  </si>
  <si>
    <t>multidentata</t>
  </si>
  <si>
    <t>fusiformis</t>
  </si>
  <si>
    <t>Vallisneria</t>
  </si>
  <si>
    <t>Vandenboschia</t>
  </si>
  <si>
    <t>Velezia</t>
  </si>
  <si>
    <t>rigida</t>
  </si>
  <si>
    <t>Vella</t>
  </si>
  <si>
    <t>pseudocytisus</t>
  </si>
  <si>
    <t>lucentina</t>
  </si>
  <si>
    <t>Veratrum</t>
  </si>
  <si>
    <t>Verbascum</t>
  </si>
  <si>
    <t>prunellii</t>
  </si>
  <si>
    <t>pseudocreticum</t>
  </si>
  <si>
    <t>masguindalii</t>
  </si>
  <si>
    <t>erosum</t>
  </si>
  <si>
    <t>levanticum</t>
  </si>
  <si>
    <t>hervieri</t>
  </si>
  <si>
    <t>blattaria</t>
  </si>
  <si>
    <t>boerhavii</t>
  </si>
  <si>
    <t>thapsus</t>
  </si>
  <si>
    <t>giganteum</t>
  </si>
  <si>
    <t>chaixii</t>
  </si>
  <si>
    <t>dentifolium</t>
  </si>
  <si>
    <t>Verbena</t>
  </si>
  <si>
    <t>Veronica</t>
  </si>
  <si>
    <t>bellidioides</t>
  </si>
  <si>
    <t>ponae</t>
  </si>
  <si>
    <t>mampodrensis</t>
  </si>
  <si>
    <t>nummularia</t>
  </si>
  <si>
    <t>aphylla</t>
  </si>
  <si>
    <t>urticifolia</t>
  </si>
  <si>
    <t>orsiniana</t>
  </si>
  <si>
    <t>scheereri</t>
  </si>
  <si>
    <t>chamaepithyoides</t>
  </si>
  <si>
    <t>triphyllos</t>
  </si>
  <si>
    <t>persica</t>
  </si>
  <si>
    <t>panormitana</t>
  </si>
  <si>
    <t>trichadena</t>
  </si>
  <si>
    <t>cymbalaria</t>
  </si>
  <si>
    <t>sibthorpioides</t>
  </si>
  <si>
    <t>hederifolia</t>
  </si>
  <si>
    <t>acinifolia</t>
  </si>
  <si>
    <t>beccabunga</t>
  </si>
  <si>
    <t>anagallis-aquatica</t>
  </si>
  <si>
    <t>anagalloides</t>
  </si>
  <si>
    <t>catenata</t>
  </si>
  <si>
    <t>Viburnum</t>
  </si>
  <si>
    <t>lantana</t>
  </si>
  <si>
    <t>opulus</t>
  </si>
  <si>
    <t>tinus</t>
  </si>
  <si>
    <t>Vicia</t>
  </si>
  <si>
    <t>amphicarpa</t>
  </si>
  <si>
    <t>lathyroides</t>
  </si>
  <si>
    <t>pannonica</t>
  </si>
  <si>
    <t>melanops</t>
  </si>
  <si>
    <t>faba</t>
  </si>
  <si>
    <t>narbonensis</t>
  </si>
  <si>
    <t>bithynica</t>
  </si>
  <si>
    <t>orobus</t>
  </si>
  <si>
    <t>cracca</t>
  </si>
  <si>
    <t>monantha</t>
  </si>
  <si>
    <t>dasycarpa</t>
  </si>
  <si>
    <t>pseudocracca</t>
  </si>
  <si>
    <t>benghalensis</t>
  </si>
  <si>
    <t>vicioides</t>
  </si>
  <si>
    <t>monardi</t>
  </si>
  <si>
    <t>tetrasperma</t>
  </si>
  <si>
    <t>bifoliolata</t>
  </si>
  <si>
    <t>ervilia</t>
  </si>
  <si>
    <t>Vinca</t>
  </si>
  <si>
    <t>Vincetoxicum</t>
  </si>
  <si>
    <t>hirundinaria</t>
  </si>
  <si>
    <t>Viola</t>
  </si>
  <si>
    <t>suavis</t>
  </si>
  <si>
    <t>riviniana</t>
  </si>
  <si>
    <t>crassiuscula</t>
  </si>
  <si>
    <t>diversifolia</t>
  </si>
  <si>
    <t>cornuta</t>
  </si>
  <si>
    <t>montcaunica</t>
  </si>
  <si>
    <t>langeana</t>
  </si>
  <si>
    <t>kitaibeliana</t>
  </si>
  <si>
    <t>demetria</t>
  </si>
  <si>
    <t>Viscum</t>
  </si>
  <si>
    <t>cruciatum</t>
  </si>
  <si>
    <t>Vitex</t>
  </si>
  <si>
    <t>agnus-castus</t>
  </si>
  <si>
    <t>Vitis</t>
  </si>
  <si>
    <t>vinifera</t>
  </si>
  <si>
    <t>Volutaria</t>
  </si>
  <si>
    <t>tubuliflora</t>
  </si>
  <si>
    <t>crupinoides</t>
  </si>
  <si>
    <t>Wahlenbergia</t>
  </si>
  <si>
    <t>lobelioides</t>
  </si>
  <si>
    <t>Washingtonia</t>
  </si>
  <si>
    <t>Watsonia</t>
  </si>
  <si>
    <t>meriana</t>
  </si>
  <si>
    <t>Wigandia</t>
  </si>
  <si>
    <t>Withania</t>
  </si>
  <si>
    <t>somnifera</t>
  </si>
  <si>
    <t>Wolffia</t>
  </si>
  <si>
    <t>arrhiza</t>
  </si>
  <si>
    <t>Woodsia</t>
  </si>
  <si>
    <t>glabella</t>
  </si>
  <si>
    <t>Woodwardia</t>
  </si>
  <si>
    <t>Xatardia</t>
  </si>
  <si>
    <t>Xeranthemum</t>
  </si>
  <si>
    <t>inapertum</t>
  </si>
  <si>
    <t>Xiphion</t>
  </si>
  <si>
    <t>filifolium</t>
  </si>
  <si>
    <t>globulariifolia</t>
  </si>
  <si>
    <t>guttata</t>
  </si>
  <si>
    <t>plantaginea</t>
  </si>
  <si>
    <t>brevipes</t>
  </si>
  <si>
    <t>Yucca</t>
  </si>
  <si>
    <t>aloifolia</t>
  </si>
  <si>
    <t>gloriosa</t>
  </si>
  <si>
    <t>Zannichellia</t>
  </si>
  <si>
    <t>contorta</t>
  </si>
  <si>
    <t>Zantedeschia</t>
  </si>
  <si>
    <t>aethiopica</t>
  </si>
  <si>
    <t>Ziziphora</t>
  </si>
  <si>
    <t>Ziziphus</t>
  </si>
  <si>
    <t>Zostera</t>
  </si>
  <si>
    <t>noltii</t>
  </si>
  <si>
    <t>Zygophyllum</t>
  </si>
  <si>
    <t>fabago</t>
  </si>
  <si>
    <t>Si</t>
  </si>
  <si>
    <t>Anacyclus</t>
  </si>
  <si>
    <t>Andryala</t>
  </si>
  <si>
    <t>agardhii</t>
  </si>
  <si>
    <t>sventenii</t>
  </si>
  <si>
    <t>Artemisia</t>
  </si>
  <si>
    <t>Aster</t>
  </si>
  <si>
    <t>Asteriscus</t>
  </si>
  <si>
    <t>platylepis</t>
  </si>
  <si>
    <t>Bellis</t>
  </si>
  <si>
    <t>Bellium</t>
  </si>
  <si>
    <t>artrutxense</t>
  </si>
  <si>
    <t>xeranthemoides</t>
  </si>
  <si>
    <t>araneosus</t>
  </si>
  <si>
    <t>Castrilanthemum</t>
  </si>
  <si>
    <t>tartesiana</t>
  </si>
  <si>
    <t>Centaurea alba tartesiana</t>
  </si>
  <si>
    <t>tentudaica</t>
  </si>
  <si>
    <t>Centaurea amblensis tentudaica</t>
  </si>
  <si>
    <t xml:space="preserve">Centaurea antennata </t>
  </si>
  <si>
    <t>scorpiurifolia</t>
  </si>
  <si>
    <t>Centaurea aspera scorpiurifolia</t>
  </si>
  <si>
    <t>auricularis</t>
  </si>
  <si>
    <t xml:space="preserve">Centaurea auricularis </t>
  </si>
  <si>
    <t xml:space="preserve">Centaurea avilae </t>
  </si>
  <si>
    <t xml:space="preserve">Centaurea barrasii </t>
  </si>
  <si>
    <t xml:space="preserve">Centaurea bethurica </t>
  </si>
  <si>
    <t>Centaurea boissieri funkii</t>
  </si>
  <si>
    <t>mariolensis</t>
  </si>
  <si>
    <t>Centaurea boissieri mariolensis</t>
  </si>
  <si>
    <t>Centaurea boissieri willkommii</t>
  </si>
  <si>
    <t>Centaurea bombycina bombycina</t>
  </si>
  <si>
    <t>Centaurea bombycina xeranthemoides</t>
  </si>
  <si>
    <t xml:space="preserve">Centaurea carratracensis </t>
  </si>
  <si>
    <t xml:space="preserve">Centaurea castellanoides </t>
  </si>
  <si>
    <t xml:space="preserve">Centaurea citricolor </t>
  </si>
  <si>
    <t xml:space="preserve">Centaurea corcubionensis </t>
  </si>
  <si>
    <t xml:space="preserve">Centaurea cordubensis </t>
  </si>
  <si>
    <t>Centaurea decipiens ruscinonensis</t>
  </si>
  <si>
    <t xml:space="preserve">Centaurea eliasii </t>
  </si>
  <si>
    <t xml:space="preserve">Centaurea emigrantis </t>
  </si>
  <si>
    <t xml:space="preserve">Centaurea emporitana </t>
  </si>
  <si>
    <t xml:space="preserve">Centaurea fabregatii </t>
  </si>
  <si>
    <t>gabrielis-blancae</t>
  </si>
  <si>
    <t xml:space="preserve">Centaurea gabrielis-blancae </t>
  </si>
  <si>
    <t xml:space="preserve">Centaurea gadorensis </t>
  </si>
  <si>
    <t xml:space="preserve">Centaurea genesii-lopezii </t>
  </si>
  <si>
    <t xml:space="preserve">Centaurea granatensis </t>
  </si>
  <si>
    <t xml:space="preserve">Centaurea haenseleri </t>
  </si>
  <si>
    <t xml:space="preserve">Centaurea hervieri </t>
  </si>
  <si>
    <t>homoeoscevos</t>
  </si>
  <si>
    <t xml:space="preserve">Centaurea homoeoscevos </t>
  </si>
  <si>
    <t xml:space="preserve">Centaurea hyssopifolia </t>
  </si>
  <si>
    <t>vinyalsii</t>
  </si>
  <si>
    <t>Centaurea jacea vinyalsii</t>
  </si>
  <si>
    <t xml:space="preserve">Centaurea jaennensis </t>
  </si>
  <si>
    <t>Centaurea janeri babiana</t>
  </si>
  <si>
    <t>Centaurea janeri gallaecica</t>
  </si>
  <si>
    <t>joviniana</t>
  </si>
  <si>
    <t xml:space="preserve">Centaurea joviniana </t>
  </si>
  <si>
    <t xml:space="preserve">Centaurea kunkelii </t>
  </si>
  <si>
    <t xml:space="preserve">Centaurea lagascana </t>
  </si>
  <si>
    <t xml:space="preserve">Centaurea lainzii </t>
  </si>
  <si>
    <t xml:space="preserve">Centaurea legionis-septimae </t>
  </si>
  <si>
    <t>leucophaea</t>
  </si>
  <si>
    <t>ochrolopha</t>
  </si>
  <si>
    <t>Centaurea leucophaea ochrolopha</t>
  </si>
  <si>
    <t xml:space="preserve">Centaurea linifolia </t>
  </si>
  <si>
    <t xml:space="preserve">Centaurea mariana </t>
  </si>
  <si>
    <t>micracantha</t>
  </si>
  <si>
    <t xml:space="preserve">Centaurea micracantha </t>
  </si>
  <si>
    <t xml:space="preserve">Centaurea nevadensis </t>
  </si>
  <si>
    <t>Centaurea paniculata cossoniana</t>
  </si>
  <si>
    <t xml:space="preserve">Centaurea paui </t>
  </si>
  <si>
    <t>pauneroi</t>
  </si>
  <si>
    <t xml:space="preserve">Centaurea pauneroi </t>
  </si>
  <si>
    <t>pinae</t>
  </si>
  <si>
    <t xml:space="preserve">Centaurea pinae </t>
  </si>
  <si>
    <t xml:space="preserve">Centaurea pinnata </t>
  </si>
  <si>
    <t xml:space="preserve">Centaurea podospermifolia </t>
  </si>
  <si>
    <t xml:space="preserve">Centaurea polymorpha </t>
  </si>
  <si>
    <t xml:space="preserve">Centaurea prolongoi </t>
  </si>
  <si>
    <t xml:space="preserve">Centaurea pulvinata </t>
  </si>
  <si>
    <t>Centaurea resupinata prostrata</t>
  </si>
  <si>
    <t>Centaurea resupinata resupinata</t>
  </si>
  <si>
    <t>saguntina</t>
  </si>
  <si>
    <t>Centaurea resupinata saguntina</t>
  </si>
  <si>
    <t>rivasmateoi</t>
  </si>
  <si>
    <t xml:space="preserve">Centaurea rivasmateoi </t>
  </si>
  <si>
    <t xml:space="preserve">Centaurea rouyi </t>
  </si>
  <si>
    <t xml:space="preserve">Centaurea sagredoi </t>
  </si>
  <si>
    <t xml:space="preserve">Centaurea saxicola </t>
  </si>
  <si>
    <t xml:space="preserve">Centaurea saxifraga </t>
  </si>
  <si>
    <t>scabiosa</t>
  </si>
  <si>
    <t>Centaurea scabiosa cephalariifolia</t>
  </si>
  <si>
    <t>septentrionalis</t>
  </si>
  <si>
    <t>Centaurea schousboei septentrionalis</t>
  </si>
  <si>
    <t>segariensis</t>
  </si>
  <si>
    <t xml:space="preserve">Centaurea segariensis </t>
  </si>
  <si>
    <t>cruenta</t>
  </si>
  <si>
    <t>Centaurea seridis cruenta</t>
  </si>
  <si>
    <t>Centaurea seridis seridis</t>
  </si>
  <si>
    <t>Centaurea sphaerocephala malacitana</t>
  </si>
  <si>
    <t xml:space="preserve">Centaurea toletana </t>
  </si>
  <si>
    <t>ultreiae</t>
  </si>
  <si>
    <t xml:space="preserve">Centaurea ultreiae </t>
  </si>
  <si>
    <t>xerolepida</t>
  </si>
  <si>
    <t xml:space="preserve">Centaurea xerolepida </t>
  </si>
  <si>
    <t>grandifolius</t>
  </si>
  <si>
    <t xml:space="preserve">Cheirolophus grandifolius </t>
  </si>
  <si>
    <t>junonianus</t>
  </si>
  <si>
    <t xml:space="preserve">Cheirolophus junonianus </t>
  </si>
  <si>
    <t>lagunae</t>
  </si>
  <si>
    <t xml:space="preserve">Cheirolophus lagunae </t>
  </si>
  <si>
    <t>mansanetianus</t>
  </si>
  <si>
    <t xml:space="preserve">Cheirolophus mansanetianus </t>
  </si>
  <si>
    <t>metlesicsii</t>
  </si>
  <si>
    <t xml:space="preserve">Cheirolophus metlesicsii </t>
  </si>
  <si>
    <t>santos-abreui</t>
  </si>
  <si>
    <t xml:space="preserve">Cheirolophus santos-abreui </t>
  </si>
  <si>
    <t>satarataensis</t>
  </si>
  <si>
    <t xml:space="preserve">Cheirolophus satarataensis </t>
  </si>
  <si>
    <t xml:space="preserve">Cheirolophus sventenii </t>
  </si>
  <si>
    <t>Cheirolophus sventenii gracilis</t>
  </si>
  <si>
    <t>Cheirolophus sventenii sventenii</t>
  </si>
  <si>
    <t>tagananensis</t>
  </si>
  <si>
    <t xml:space="preserve">Cheirolophus tagananensis </t>
  </si>
  <si>
    <t>teydis</t>
  </si>
  <si>
    <t xml:space="preserve">Cheirolophus teydis </t>
  </si>
  <si>
    <t>webbianus</t>
  </si>
  <si>
    <t xml:space="preserve">Cheirolophus webbianus </t>
  </si>
  <si>
    <t>giraudiasii</t>
  </si>
  <si>
    <t>Cirsium richterianum giraudiasii</t>
  </si>
  <si>
    <t xml:space="preserve">Cirsium rosulatum </t>
  </si>
  <si>
    <t xml:space="preserve">Cirsium valentinum </t>
  </si>
  <si>
    <t>Cota</t>
  </si>
  <si>
    <t>oretana</t>
  </si>
  <si>
    <t>Crepis</t>
  </si>
  <si>
    <t>novoana</t>
  </si>
  <si>
    <t>oporinoides</t>
  </si>
  <si>
    <t>triasii</t>
  </si>
  <si>
    <t>Cynara baetica baetica</t>
  </si>
  <si>
    <t>Doronicum</t>
  </si>
  <si>
    <t>carpetanum</t>
  </si>
  <si>
    <t>kuepferi</t>
  </si>
  <si>
    <t>Erigeron</t>
  </si>
  <si>
    <t>Filago</t>
  </si>
  <si>
    <t>petro-ianii</t>
  </si>
  <si>
    <t>Helichrysum</t>
  </si>
  <si>
    <t>Hypochaeris</t>
  </si>
  <si>
    <t>rutea</t>
  </si>
  <si>
    <t>Ifloga</t>
  </si>
  <si>
    <t>obovata</t>
  </si>
  <si>
    <t>Lactuca</t>
  </si>
  <si>
    <t>Launaea</t>
  </si>
  <si>
    <t>cervicornis</t>
  </si>
  <si>
    <t>Leontodon</t>
  </si>
  <si>
    <t>Leucanthemopsis</t>
  </si>
  <si>
    <t>virescens</t>
  </si>
  <si>
    <t>Leucanthemum</t>
  </si>
  <si>
    <t>aligulatum</t>
  </si>
  <si>
    <t>gallaecicum</t>
  </si>
  <si>
    <t>gracilicaule</t>
  </si>
  <si>
    <t>maestracense</t>
  </si>
  <si>
    <t>montserratianum</t>
  </si>
  <si>
    <t>pluriflorum</t>
  </si>
  <si>
    <t>Mauranthemum</t>
  </si>
  <si>
    <t>paludosum</t>
  </si>
  <si>
    <t>Phagnalon</t>
  </si>
  <si>
    <t>Phalacrocarpum</t>
  </si>
  <si>
    <t>anomalum</t>
  </si>
  <si>
    <t>Picris</t>
  </si>
  <si>
    <t>rivularis</t>
  </si>
  <si>
    <t>Pulicaria</t>
  </si>
  <si>
    <t>Reichardia</t>
  </si>
  <si>
    <t>ligulata</t>
  </si>
  <si>
    <t>Rothmaleria</t>
  </si>
  <si>
    <t>Santolina</t>
  </si>
  <si>
    <t>ageratifolia</t>
  </si>
  <si>
    <t>melidensis</t>
  </si>
  <si>
    <t>Scorzonera</t>
  </si>
  <si>
    <t>Scorzoneroides</t>
  </si>
  <si>
    <t>Senecio</t>
  </si>
  <si>
    <t>alboranicus</t>
  </si>
  <si>
    <t xml:space="preserve">Senecio alboranicus </t>
  </si>
  <si>
    <t>petraeus</t>
  </si>
  <si>
    <t>quinqueradiatus</t>
  </si>
  <si>
    <t>Sonchus</t>
  </si>
  <si>
    <t>gandogeri</t>
  </si>
  <si>
    <t>gummifer</t>
  </si>
  <si>
    <t>Tanacetum</t>
  </si>
  <si>
    <t>amphilobum</t>
  </si>
  <si>
    <t xml:space="preserve">Taraxacum amphilobum </t>
  </si>
  <si>
    <t xml:space="preserve">Taraxacum ayllonense </t>
  </si>
  <si>
    <t xml:space="preserve">Taraxacum balearicum </t>
  </si>
  <si>
    <t xml:space="preserve">Taraxacum canariense </t>
  </si>
  <si>
    <t xml:space="preserve">Taraxacum cantabricum </t>
  </si>
  <si>
    <t xml:space="preserve">Taraxacum columnare </t>
  </si>
  <si>
    <t xml:space="preserve">Taraxacum decastroi </t>
  </si>
  <si>
    <t xml:space="preserve">Taraxacum dentilobum </t>
  </si>
  <si>
    <t xml:space="preserve">Taraxacum iberanthum </t>
  </si>
  <si>
    <t xml:space="preserve">Taraxacum lacianense </t>
  </si>
  <si>
    <t xml:space="preserve">Taraxacum litophyllum </t>
  </si>
  <si>
    <t xml:space="preserve">Taraxacum mimuloides </t>
  </si>
  <si>
    <t xml:space="preserve">Taraxacum navacerradense </t>
  </si>
  <si>
    <t xml:space="preserve">Taraxacum nevadense </t>
  </si>
  <si>
    <t>oxyrhinum</t>
  </si>
  <si>
    <t xml:space="preserve">Taraxacum oxyrhinum </t>
  </si>
  <si>
    <t>pannulatum</t>
  </si>
  <si>
    <t xml:space="preserve">Taraxacum pannulatum </t>
  </si>
  <si>
    <t>penyalarense</t>
  </si>
  <si>
    <t xml:space="preserve">Taraxacum penyalarense </t>
  </si>
  <si>
    <t>piceatum</t>
  </si>
  <si>
    <t xml:space="preserve">Taraxacum piceatum </t>
  </si>
  <si>
    <t xml:space="preserve">Taraxacum praesigne </t>
  </si>
  <si>
    <t>pulchrifolium</t>
  </si>
  <si>
    <t xml:space="preserve">Taraxacum pulchrifolium </t>
  </si>
  <si>
    <t xml:space="preserve">Taraxacum pyrenaicum </t>
  </si>
  <si>
    <t xml:space="preserve">Taraxacum tarraconense </t>
  </si>
  <si>
    <t xml:space="preserve">Taraxacum vinosum </t>
  </si>
  <si>
    <t>Tephroseris</t>
  </si>
  <si>
    <t>coincyi</t>
  </si>
  <si>
    <t>Tolpis</t>
  </si>
  <si>
    <t>glabrescens</t>
  </si>
  <si>
    <t>Tragopogon</t>
  </si>
  <si>
    <t>pseudocastellanus</t>
  </si>
  <si>
    <t>grandis</t>
  </si>
  <si>
    <t>meonantha</t>
  </si>
  <si>
    <t>sardoum</t>
  </si>
  <si>
    <t>rotundum</t>
  </si>
  <si>
    <t>emarginatus</t>
  </si>
  <si>
    <t>pseudoarundana</t>
  </si>
  <si>
    <t>iberica</t>
  </si>
  <si>
    <t>sampaioana</t>
  </si>
  <si>
    <t>maura</t>
  </si>
  <si>
    <t>vulnerarioides</t>
  </si>
  <si>
    <t>hirsutissima</t>
  </si>
  <si>
    <t>dichroa</t>
  </si>
  <si>
    <t>bilbilitana</t>
  </si>
  <si>
    <t>littorifuga</t>
  </si>
  <si>
    <t>delphinensis</t>
  </si>
  <si>
    <t>rubescens</t>
  </si>
  <si>
    <t>distalis</t>
  </si>
  <si>
    <t>quadrivalens</t>
  </si>
  <si>
    <t>inexpectans</t>
  </si>
  <si>
    <t>pachyrachis</t>
  </si>
  <si>
    <t>nummularioides</t>
  </si>
  <si>
    <t>gypsophilus</t>
  </si>
  <si>
    <t>aestiva</t>
  </si>
  <si>
    <t>confusa</t>
  </si>
  <si>
    <t>permixta</t>
  </si>
  <si>
    <t>disjuncta</t>
  </si>
  <si>
    <t>nuriae</t>
  </si>
  <si>
    <t>medius</t>
  </si>
  <si>
    <t>rosae</t>
  </si>
  <si>
    <t>basilaris</t>
  </si>
  <si>
    <t>leersii</t>
  </si>
  <si>
    <t>pairae</t>
  </si>
  <si>
    <t>pseudotristis</t>
  </si>
  <si>
    <t>huetiana</t>
  </si>
  <si>
    <t>cynara</t>
  </si>
  <si>
    <t>semidecurrens</t>
  </si>
  <si>
    <t>rhodense</t>
  </si>
  <si>
    <t>tenoreanum</t>
  </si>
  <si>
    <t>roeseri</t>
  </si>
  <si>
    <t>lucorum</t>
  </si>
  <si>
    <t>cadevallii</t>
  </si>
  <si>
    <t>massiliensis</t>
  </si>
  <si>
    <t>rufescens</t>
  </si>
  <si>
    <t>orophila</t>
  </si>
  <si>
    <t>cheiranthos</t>
  </si>
  <si>
    <t>elongatus</t>
  </si>
  <si>
    <t>syrtica</t>
  </si>
  <si>
    <t>dura</t>
  </si>
  <si>
    <t>perez-larae</t>
  </si>
  <si>
    <t>neapolitanus</t>
  </si>
  <si>
    <t>hirticaulis</t>
  </si>
  <si>
    <t>pellucidum</t>
  </si>
  <si>
    <t>macranthus</t>
  </si>
  <si>
    <t>catalaunicus</t>
  </si>
  <si>
    <t>maximus</t>
  </si>
  <si>
    <t>sordidum</t>
  </si>
  <si>
    <t>verdunense</t>
  </si>
  <si>
    <t>gallicus</t>
  </si>
  <si>
    <t>brachyanthus</t>
  </si>
  <si>
    <t>attenuatus</t>
  </si>
  <si>
    <t>carinthiaca</t>
  </si>
  <si>
    <t>ciliigera</t>
  </si>
  <si>
    <t>borreri</t>
  </si>
  <si>
    <t>stilluppensis</t>
  </si>
  <si>
    <t>dioicum</t>
  </si>
  <si>
    <t>pycnanthum</t>
  </si>
  <si>
    <t>hermaphroditum</t>
  </si>
  <si>
    <t>sudrei</t>
  </si>
  <si>
    <t>aurigeranum</t>
  </si>
  <si>
    <t>maidenii</t>
  </si>
  <si>
    <t>inconspicua</t>
  </si>
  <si>
    <t>saratoi</t>
  </si>
  <si>
    <t>giselae</t>
  </si>
  <si>
    <t>helioscopioides</t>
  </si>
  <si>
    <t>rostkoviana</t>
  </si>
  <si>
    <t>wirtgenii</t>
  </si>
  <si>
    <t>calcarata</t>
  </si>
  <si>
    <t>ellyptica</t>
  </si>
  <si>
    <t>spurium</t>
  </si>
  <si>
    <t>corrudifolium</t>
  </si>
  <si>
    <t>erioclada</t>
  </si>
  <si>
    <t>corbariensis</t>
  </si>
  <si>
    <t>stoechadifolium</t>
  </si>
  <si>
    <t>almeriana</t>
  </si>
  <si>
    <t>fluviatilis</t>
  </si>
  <si>
    <t>pauciflorus</t>
  </si>
  <si>
    <t>callithyrsum</t>
  </si>
  <si>
    <t>contracta</t>
  </si>
  <si>
    <t>leopoldi</t>
  </si>
  <si>
    <t>hemisphaerica</t>
  </si>
  <si>
    <t>badia</t>
  </si>
  <si>
    <t>alcalae</t>
  </si>
  <si>
    <t>mucronata</t>
  </si>
  <si>
    <t>flabellatum</t>
  </si>
  <si>
    <t>dufourianum</t>
  </si>
  <si>
    <t>longestipulatus</t>
  </si>
  <si>
    <t>davaei</t>
  </si>
  <si>
    <t>permixtum</t>
  </si>
  <si>
    <t>preslii</t>
  </si>
  <si>
    <t>valesiaca</t>
  </si>
  <si>
    <t>vaillantiana</t>
  </si>
  <si>
    <t>octandra</t>
  </si>
  <si>
    <t>amporitana</t>
  </si>
  <si>
    <t>chondrosperma</t>
  </si>
  <si>
    <t>pyrenaeorum</t>
  </si>
  <si>
    <t>teresiana</t>
  </si>
  <si>
    <t>armata</t>
  </si>
  <si>
    <t>murcica</t>
  </si>
  <si>
    <t>thracica</t>
  </si>
  <si>
    <t>antiquorum</t>
  </si>
  <si>
    <t>brachycarpa</t>
  </si>
  <si>
    <t>subcordata</t>
  </si>
  <si>
    <t>porrigens</t>
  </si>
  <si>
    <t>mauretanica</t>
  </si>
  <si>
    <t>bilunulata</t>
  </si>
  <si>
    <t>dyris</t>
  </si>
  <si>
    <t>aymoninii</t>
  </si>
  <si>
    <t>virens</t>
  </si>
  <si>
    <t>isthmocarpus</t>
  </si>
  <si>
    <t>mutelii</t>
  </si>
  <si>
    <t>setigerum</t>
  </si>
  <si>
    <t>allionii</t>
  </si>
  <si>
    <t>lithophila</t>
  </si>
  <si>
    <t>elatius</t>
  </si>
  <si>
    <t>serpentina</t>
  </si>
  <si>
    <t>herniarioides</t>
  </si>
  <si>
    <t>diphyllum</t>
  </si>
  <si>
    <t>gerundensis</t>
  </si>
  <si>
    <t>papillatostellulata</t>
  </si>
  <si>
    <t>granulatostellulata</t>
  </si>
  <si>
    <t>auerswaldii</t>
  </si>
  <si>
    <t>broteroi</t>
  </si>
  <si>
    <t>ballota</t>
  </si>
  <si>
    <t>despectus</t>
  </si>
  <si>
    <t>brachypodus</t>
  </si>
  <si>
    <t>bulbilifer</t>
  </si>
  <si>
    <t>heterocarpus</t>
  </si>
  <si>
    <t>baudotii</t>
  </si>
  <si>
    <t>saniculifolius</t>
  </si>
  <si>
    <t>eradicatus</t>
  </si>
  <si>
    <t>landra</t>
  </si>
  <si>
    <t>hookeri</t>
  </si>
  <si>
    <t>litigiosa</t>
  </si>
  <si>
    <t>constricta</t>
  </si>
  <si>
    <t>iranzoi</t>
  </si>
  <si>
    <t>assumptionis</t>
  </si>
  <si>
    <t>angiocarpus</t>
  </si>
  <si>
    <t>aegaeus</t>
  </si>
  <si>
    <t>callosissimus</t>
  </si>
  <si>
    <t>woodsii</t>
  </si>
  <si>
    <t>blancoana</t>
  </si>
  <si>
    <t>alpini</t>
  </si>
  <si>
    <t>paucicrenata</t>
  </si>
  <si>
    <t>lasiostyla</t>
  </si>
  <si>
    <t>tuberculata</t>
  </si>
  <si>
    <t>thorei</t>
  </si>
  <si>
    <t>glareosa</t>
  </si>
  <si>
    <t>dissecta</t>
  </si>
  <si>
    <t>praeterita</t>
  </si>
  <si>
    <t>chrysanthum</t>
  </si>
  <si>
    <t>contortum</t>
  </si>
  <si>
    <t>oocarpum</t>
  </si>
  <si>
    <t>mediterraneum</t>
  </si>
  <si>
    <t>britannicus</t>
  </si>
  <si>
    <t>polytrichus</t>
  </si>
  <si>
    <t>brevidens</t>
  </si>
  <si>
    <t>oxaloides</t>
  </si>
  <si>
    <t>scaber</t>
  </si>
  <si>
    <t>commixtum</t>
  </si>
  <si>
    <t>vestita</t>
  </si>
  <si>
    <t>nutabunda</t>
  </si>
  <si>
    <t>castellanum</t>
  </si>
  <si>
    <t>losadae</t>
  </si>
  <si>
    <t>assoana</t>
  </si>
  <si>
    <t>flosjugorum</t>
  </si>
  <si>
    <t>plumosa</t>
  </si>
  <si>
    <t>pseudoarmeriastrum</t>
  </si>
  <si>
    <t>amabilis</t>
  </si>
  <si>
    <t>segoviensis</t>
  </si>
  <si>
    <t>lanceobracteata</t>
  </si>
  <si>
    <t>willkommiana</t>
  </si>
  <si>
    <t>belmonteae</t>
  </si>
  <si>
    <t>longiaristata</t>
  </si>
  <si>
    <t>provillosa</t>
  </si>
  <si>
    <t>bernisii</t>
  </si>
  <si>
    <t>alcaracensis</t>
  </si>
  <si>
    <t>sagittifolium</t>
  </si>
  <si>
    <t>dianensis</t>
  </si>
  <si>
    <t>salmanticus</t>
  </si>
  <si>
    <t>bivalens</t>
  </si>
  <si>
    <t>muticus</t>
  </si>
  <si>
    <t>seroi</t>
  </si>
  <si>
    <t>vicentina</t>
  </si>
  <si>
    <t>latisiliqua</t>
  </si>
  <si>
    <t>occultata</t>
  </si>
  <si>
    <t>nivale</t>
  </si>
  <si>
    <t>specularioides</t>
  </si>
  <si>
    <t>intercedens</t>
  </si>
  <si>
    <t>aristifera</t>
  </si>
  <si>
    <t>meridionalis</t>
  </si>
  <si>
    <t>dominguezii</t>
  </si>
  <si>
    <t>geresensis</t>
  </si>
  <si>
    <t>kheilii</t>
  </si>
  <si>
    <t>rothmaleriana</t>
  </si>
  <si>
    <t>lusitana</t>
  </si>
  <si>
    <t>degenii</t>
  </si>
  <si>
    <t>cotiellae</t>
  </si>
  <si>
    <t>semiglabrum</t>
  </si>
  <si>
    <t>gregarium</t>
  </si>
  <si>
    <t>carthaginensis</t>
  </si>
  <si>
    <t>navarrana</t>
  </si>
  <si>
    <t>puberula</t>
  </si>
  <si>
    <t>leptocarpa</t>
  </si>
  <si>
    <t>marizianum</t>
  </si>
  <si>
    <t>plumosus</t>
  </si>
  <si>
    <t>majoricus</t>
  </si>
  <si>
    <t>caespitosifolius</t>
  </si>
  <si>
    <t>praepyrenaicus</t>
  </si>
  <si>
    <t>heywoodii</t>
  </si>
  <si>
    <t>amandiana</t>
  </si>
  <si>
    <t>cantabriae</t>
  </si>
  <si>
    <t>laderoi</t>
  </si>
  <si>
    <t>millefolium</t>
  </si>
  <si>
    <t>pseudosinapis</t>
  </si>
  <si>
    <t>monchiquensis</t>
  </si>
  <si>
    <t>cardonae</t>
  </si>
  <si>
    <t>rigidissima</t>
  </si>
  <si>
    <t>equisetiformis</t>
  </si>
  <si>
    <t>rhizomatifera</t>
  </si>
  <si>
    <t>costaetalentii</t>
  </si>
  <si>
    <t>urrielense</t>
  </si>
  <si>
    <t>guadiccianum</t>
  </si>
  <si>
    <t>conquensis</t>
  </si>
  <si>
    <t>andalusicum</t>
  </si>
  <si>
    <t>frigidulum</t>
  </si>
  <si>
    <t>raynaudii</t>
  </si>
  <si>
    <t>berlengiana</t>
  </si>
  <si>
    <t>guadarramica</t>
  </si>
  <si>
    <t>embergeri</t>
  </si>
  <si>
    <t>hegelmaieri</t>
  </si>
  <si>
    <t>asturicense</t>
  </si>
  <si>
    <t>monardii</t>
  </si>
  <si>
    <t>ordunae</t>
  </si>
  <si>
    <t>paradoxum</t>
  </si>
  <si>
    <t>orospedanum</t>
  </si>
  <si>
    <t>luisieri</t>
  </si>
  <si>
    <t>anticarium</t>
  </si>
  <si>
    <t>cardonica</t>
  </si>
  <si>
    <t>multipunctata</t>
  </si>
  <si>
    <t>ignescens</t>
  </si>
  <si>
    <t>ilergabona</t>
  </si>
  <si>
    <t>olcadium</t>
  </si>
  <si>
    <t>benitoi</t>
  </si>
  <si>
    <t>lamarckii</t>
  </si>
  <si>
    <t>aguillonensis</t>
  </si>
  <si>
    <t>angustealata</t>
  </si>
  <si>
    <t>lilacina</t>
  </si>
  <si>
    <t>cuartanensis</t>
  </si>
  <si>
    <t>anticaria</t>
  </si>
  <si>
    <t>differens</t>
  </si>
  <si>
    <t>crespoi</t>
  </si>
  <si>
    <t>columbretensis</t>
  </si>
  <si>
    <t>giennensis</t>
  </si>
  <si>
    <t>rosmatina</t>
  </si>
  <si>
    <t>segobrigensis</t>
  </si>
  <si>
    <t>luteolentus</t>
  </si>
  <si>
    <t>asturiensis</t>
  </si>
  <si>
    <t>moleroi</t>
  </si>
  <si>
    <t>munozii-garmendiae</t>
  </si>
  <si>
    <t>calcicola</t>
  </si>
  <si>
    <t>pallidulus</t>
  </si>
  <si>
    <t>abilianus</t>
  </si>
  <si>
    <t>crotalarioides</t>
  </si>
  <si>
    <t>glaucifolia</t>
  </si>
  <si>
    <t>brachyradium</t>
  </si>
  <si>
    <t>parallela</t>
  </si>
  <si>
    <t>colomense</t>
  </si>
  <si>
    <t>lofthousei</t>
  </si>
  <si>
    <t>huguetiana</t>
  </si>
  <si>
    <t>aleae</t>
  </si>
  <si>
    <t>cabrerensis</t>
  </si>
  <si>
    <t>blepharicarpos</t>
  </si>
  <si>
    <t>almijarensis</t>
  </si>
  <si>
    <t>gayana</t>
  </si>
  <si>
    <t>munyozgarmendiae</t>
  </si>
  <si>
    <t>rivasgodayana</t>
  </si>
  <si>
    <t>almeriensis</t>
  </si>
  <si>
    <t>biformis</t>
  </si>
  <si>
    <t>vellerea</t>
  </si>
  <si>
    <t>oxyodon</t>
  </si>
  <si>
    <t>almanzorii</t>
  </si>
  <si>
    <t>brevirostris</t>
  </si>
  <si>
    <t>peixotoanum</t>
  </si>
  <si>
    <t>serpentinicola</t>
  </si>
  <si>
    <t>adscendens</t>
  </si>
  <si>
    <t>megacalycina</t>
  </si>
  <si>
    <t>parvifolia</t>
  </si>
  <si>
    <t>turdetanum</t>
  </si>
  <si>
    <t>gracillimum</t>
  </si>
  <si>
    <t>aureoforme</t>
  </si>
  <si>
    <t>clementiae</t>
  </si>
  <si>
    <t>matritense</t>
  </si>
  <si>
    <t>dendrobryum</t>
  </si>
  <si>
    <t>burilloi</t>
  </si>
  <si>
    <t>millefloris</t>
  </si>
  <si>
    <t>izcoi</t>
  </si>
  <si>
    <t>donyanae</t>
  </si>
  <si>
    <t>ebusitanus</t>
  </si>
  <si>
    <t>velascoi</t>
  </si>
  <si>
    <t>subsericeus</t>
  </si>
  <si>
    <t>welwitschianus</t>
  </si>
  <si>
    <t>latebracteatus</t>
  </si>
  <si>
    <t>breoganii</t>
  </si>
  <si>
    <t>ripacurcicum</t>
  </si>
  <si>
    <t>javalambrensis</t>
  </si>
  <si>
    <t>?</t>
  </si>
  <si>
    <t>FINAL_NAME</t>
  </si>
  <si>
    <t>Achillea</t>
  </si>
  <si>
    <t>ageratum</t>
  </si>
  <si>
    <t>chamaemelifolia</t>
  </si>
  <si>
    <t>filipendulina</t>
  </si>
  <si>
    <t>ceretanica</t>
  </si>
  <si>
    <t>Achnatherum</t>
  </si>
  <si>
    <t>bromoides</t>
  </si>
  <si>
    <t>calamagrostis</t>
  </si>
  <si>
    <t>Adenostyles</t>
  </si>
  <si>
    <t>Aegilops</t>
  </si>
  <si>
    <t>biuncialis</t>
  </si>
  <si>
    <t>triuncialis</t>
  </si>
  <si>
    <t>ventricosa</t>
  </si>
  <si>
    <t>Aeluropus</t>
  </si>
  <si>
    <t>adenophora</t>
  </si>
  <si>
    <t>Agropyron</t>
  </si>
  <si>
    <t>Agrostis</t>
  </si>
  <si>
    <t>curtisii</t>
  </si>
  <si>
    <t>delicatula</t>
  </si>
  <si>
    <t>hesperica</t>
  </si>
  <si>
    <t>nebulosa</t>
  </si>
  <si>
    <t>pourretii</t>
  </si>
  <si>
    <t>schleicheri</t>
  </si>
  <si>
    <t>tileni</t>
  </si>
  <si>
    <t>Aira</t>
  </si>
  <si>
    <t>cupaniana</t>
  </si>
  <si>
    <t>elegantissima</t>
  </si>
  <si>
    <t>uniaristata</t>
  </si>
  <si>
    <t>Airopsis</t>
  </si>
  <si>
    <t>Alopecurus</t>
  </si>
  <si>
    <t>aequalis</t>
  </si>
  <si>
    <t>arundinaceus</t>
  </si>
  <si>
    <t>geniculatus</t>
  </si>
  <si>
    <t>Ambrosia</t>
  </si>
  <si>
    <t>artemisiifolia</t>
  </si>
  <si>
    <t>psilostachya</t>
  </si>
  <si>
    <t>Ammochloa</t>
  </si>
  <si>
    <t>Ammophila</t>
  </si>
  <si>
    <t>arundinacea</t>
  </si>
  <si>
    <t>Ampelodesmos</t>
  </si>
  <si>
    <t>clavatus</t>
  </si>
  <si>
    <t>pyrethrum</t>
  </si>
  <si>
    <t>radiatus</t>
  </si>
  <si>
    <t>Andropogon</t>
  </si>
  <si>
    <t>ragusina</t>
  </si>
  <si>
    <t>Antennaria</t>
  </si>
  <si>
    <t>carpatica</t>
  </si>
  <si>
    <t>Anthemis</t>
  </si>
  <si>
    <t>cotula</t>
  </si>
  <si>
    <t>Anthoxanthum</t>
  </si>
  <si>
    <t>amarum</t>
  </si>
  <si>
    <t>ovatum</t>
  </si>
  <si>
    <t>Antinoria</t>
  </si>
  <si>
    <t>agrostidea</t>
  </si>
  <si>
    <t>Apera</t>
  </si>
  <si>
    <t>spica-venti</t>
  </si>
  <si>
    <t>Arctotheca</t>
  </si>
  <si>
    <t>calendula</t>
  </si>
  <si>
    <t>Aristida</t>
  </si>
  <si>
    <t>Arnica</t>
  </si>
  <si>
    <t>Arnoseris</t>
  </si>
  <si>
    <t>Arrhenatherum</t>
  </si>
  <si>
    <t>bulbosum</t>
  </si>
  <si>
    <t>absinthium</t>
  </si>
  <si>
    <t>eriantha</t>
  </si>
  <si>
    <t>herba-alba</t>
  </si>
  <si>
    <t>umbelliformis</t>
  </si>
  <si>
    <t>verlotiorum</t>
  </si>
  <si>
    <t>Arundo</t>
  </si>
  <si>
    <t>donax</t>
  </si>
  <si>
    <t>linosyris</t>
  </si>
  <si>
    <t>sedifolius</t>
  </si>
  <si>
    <t>tripolium</t>
  </si>
  <si>
    <t>aquaticus</t>
  </si>
  <si>
    <t>Avellinia</t>
  </si>
  <si>
    <t>Avena</t>
  </si>
  <si>
    <t>atherantha</t>
  </si>
  <si>
    <t>hirtula</t>
  </si>
  <si>
    <t>fatua</t>
  </si>
  <si>
    <t>longiglumis</t>
  </si>
  <si>
    <t>murphyi</t>
  </si>
  <si>
    <t>macrantha</t>
  </si>
  <si>
    <t>ludoviciana</t>
  </si>
  <si>
    <t>Avenula</t>
  </si>
  <si>
    <t>albinervis</t>
  </si>
  <si>
    <t>gervaisii</t>
  </si>
  <si>
    <t>gonzaloi</t>
  </si>
  <si>
    <t>levis</t>
  </si>
  <si>
    <t>marginata</t>
  </si>
  <si>
    <t>Baccharis</t>
  </si>
  <si>
    <t>halimifolia</t>
  </si>
  <si>
    <t>Bellardiochloa</t>
  </si>
  <si>
    <t>Bidens</t>
  </si>
  <si>
    <t>frondosa</t>
  </si>
  <si>
    <t>subalternans</t>
  </si>
  <si>
    <t>tripartita</t>
  </si>
  <si>
    <t>Bombycilaena</t>
  </si>
  <si>
    <t>Bouteloua</t>
  </si>
  <si>
    <t>eruciformis</t>
  </si>
  <si>
    <t>Brachypodium</t>
  </si>
  <si>
    <t>distachyon</t>
  </si>
  <si>
    <t>phoenicoides</t>
  </si>
  <si>
    <t>pinnatum</t>
  </si>
  <si>
    <t>Briza</t>
  </si>
  <si>
    <t>racemosus</t>
  </si>
  <si>
    <t>Calamagrostis</t>
  </si>
  <si>
    <t>epigejos</t>
  </si>
  <si>
    <t>pseudophragmites</t>
  </si>
  <si>
    <t>Calendula</t>
  </si>
  <si>
    <t>tripterocarpa</t>
  </si>
  <si>
    <t>Carpesium</t>
  </si>
  <si>
    <t>Castellia</t>
  </si>
  <si>
    <t>tuberculosa</t>
  </si>
  <si>
    <t>Catabrosa</t>
  </si>
  <si>
    <t>Cenchrus</t>
  </si>
  <si>
    <t>Chaetopogon</t>
  </si>
  <si>
    <t>fasciculatus</t>
  </si>
  <si>
    <t>Chamaemelum</t>
  </si>
  <si>
    <t>fuscatum</t>
  </si>
  <si>
    <t>Chloris</t>
  </si>
  <si>
    <t>Chondrilla</t>
  </si>
  <si>
    <t>Cicerbita</t>
  </si>
  <si>
    <t>plumieri</t>
  </si>
  <si>
    <t>Cichorium</t>
  </si>
  <si>
    <t>endivia</t>
  </si>
  <si>
    <t>intybus</t>
  </si>
  <si>
    <t>Cladanthus</t>
  </si>
  <si>
    <t>arabicus</t>
  </si>
  <si>
    <t>Cleistogenes</t>
  </si>
  <si>
    <t>serotina</t>
  </si>
  <si>
    <t>Coix</t>
  </si>
  <si>
    <t>Coleostephus</t>
  </si>
  <si>
    <t>myconis</t>
  </si>
  <si>
    <t>Conyza</t>
  </si>
  <si>
    <t>Cortaderia</t>
  </si>
  <si>
    <t>selloana</t>
  </si>
  <si>
    <t>Corynephorus</t>
  </si>
  <si>
    <t>divaricatus</t>
  </si>
  <si>
    <t>macrantherus</t>
  </si>
  <si>
    <t>Cotula</t>
  </si>
  <si>
    <t>bursifolia</t>
  </si>
  <si>
    <t>lampsanoides</t>
  </si>
  <si>
    <t>paludosa</t>
  </si>
  <si>
    <t>pulchra</t>
  </si>
  <si>
    <t>pygmaea</t>
  </si>
  <si>
    <t>sancta</t>
  </si>
  <si>
    <t>setosa</t>
  </si>
  <si>
    <t>zacintha</t>
  </si>
  <si>
    <t>Crypsis</t>
  </si>
  <si>
    <t>aculeata</t>
  </si>
  <si>
    <t>schoenoides</t>
  </si>
  <si>
    <t>Ctenopsis</t>
  </si>
  <si>
    <t>Cutandia</t>
  </si>
  <si>
    <t>memphitica</t>
  </si>
  <si>
    <t>Cynodon</t>
  </si>
  <si>
    <t>dactylon</t>
  </si>
  <si>
    <t>Cynosurus</t>
  </si>
  <si>
    <t>Dactylis</t>
  </si>
  <si>
    <t>juncinella</t>
  </si>
  <si>
    <t>Danthonia</t>
  </si>
  <si>
    <t>Deschampsia</t>
  </si>
  <si>
    <t>Desmazeria</t>
  </si>
  <si>
    <t>Dichanthium</t>
  </si>
  <si>
    <t>ischaemum</t>
  </si>
  <si>
    <t>Digitaria</t>
  </si>
  <si>
    <t>sanguinalis</t>
  </si>
  <si>
    <t>Dittrichia</t>
  </si>
  <si>
    <t>pardalianches</t>
  </si>
  <si>
    <t>Echinaria</t>
  </si>
  <si>
    <t>Echinochloa</t>
  </si>
  <si>
    <t>crus-galli</t>
  </si>
  <si>
    <t>oryzoides</t>
  </si>
  <si>
    <t>Eclipta</t>
  </si>
  <si>
    <t>Ehrharta</t>
  </si>
  <si>
    <t>Eleusine</t>
  </si>
  <si>
    <t>tristachya</t>
  </si>
  <si>
    <t>Elymus</t>
  </si>
  <si>
    <t>athericus</t>
  </si>
  <si>
    <t>caninus</t>
  </si>
  <si>
    <t>curvifolius</t>
  </si>
  <si>
    <t>farctus</t>
  </si>
  <si>
    <t>Enneapogon</t>
  </si>
  <si>
    <t>persicus</t>
  </si>
  <si>
    <t>Eragrostis</t>
  </si>
  <si>
    <t>cilianensis</t>
  </si>
  <si>
    <t>papposa</t>
  </si>
  <si>
    <t>atticus</t>
  </si>
  <si>
    <t>glabratus</t>
  </si>
  <si>
    <t>karvinskianus</t>
  </si>
  <si>
    <t>uniflorus</t>
  </si>
  <si>
    <t>Eupatorium</t>
  </si>
  <si>
    <t>cannabinum</t>
  </si>
  <si>
    <t>Festuca</t>
  </si>
  <si>
    <t>altopyrenaica</t>
  </si>
  <si>
    <t>ampla</t>
  </si>
  <si>
    <t>brigantina</t>
  </si>
  <si>
    <t>capillifolia</t>
  </si>
  <si>
    <t>costei</t>
  </si>
  <si>
    <t>eskia</t>
  </si>
  <si>
    <t>gautieri</t>
  </si>
  <si>
    <t>gigantea</t>
  </si>
  <si>
    <t>heterophylla</t>
  </si>
  <si>
    <t>indigesta</t>
  </si>
  <si>
    <t>juncifolia</t>
  </si>
  <si>
    <t>liviensis</t>
  </si>
  <si>
    <t>niphobia</t>
  </si>
  <si>
    <t>ochroleuca</t>
  </si>
  <si>
    <t>ovina</t>
  </si>
  <si>
    <t>spadicea</t>
  </si>
  <si>
    <t>plicata</t>
  </si>
  <si>
    <t>pseudeskia</t>
  </si>
  <si>
    <t>querana</t>
  </si>
  <si>
    <t>scariosa</t>
  </si>
  <si>
    <t>vasconcensis</t>
  </si>
  <si>
    <t>fuscescens</t>
  </si>
  <si>
    <t>mareotica</t>
  </si>
  <si>
    <t>micropodioides</t>
  </si>
  <si>
    <t>pyramidata</t>
  </si>
  <si>
    <t>quadriradiata</t>
  </si>
  <si>
    <t>Gamochaeta</t>
  </si>
  <si>
    <t>subfalcata</t>
  </si>
  <si>
    <t>Gastridium</t>
  </si>
  <si>
    <t>ventricosum</t>
  </si>
  <si>
    <t>Gaudinia</t>
  </si>
  <si>
    <t>Gazania</t>
  </si>
  <si>
    <t>rigens</t>
  </si>
  <si>
    <t>Geropogon</t>
  </si>
  <si>
    <t>Glebionis</t>
  </si>
  <si>
    <t>Glossopappus</t>
  </si>
  <si>
    <t>macrotus</t>
  </si>
  <si>
    <t>Glyceria</t>
  </si>
  <si>
    <t>declinata</t>
  </si>
  <si>
    <t>Gnaphalium</t>
  </si>
  <si>
    <t>Guizotia</t>
  </si>
  <si>
    <t>abyssinica</t>
  </si>
  <si>
    <t>Hedypnois</t>
  </si>
  <si>
    <t>Helianthus</t>
  </si>
  <si>
    <t>Helictotrichon</t>
  </si>
  <si>
    <t>sarracenorum</t>
  </si>
  <si>
    <t>Helminthotheca</t>
  </si>
  <si>
    <t>Hemarthria</t>
  </si>
  <si>
    <t>Heteropogon</t>
  </si>
  <si>
    <t>contortus</t>
  </si>
  <si>
    <t>Hispidella</t>
  </si>
  <si>
    <t>Holcus</t>
  </si>
  <si>
    <t>caespitosus</t>
  </si>
  <si>
    <t>Homogyne</t>
  </si>
  <si>
    <t>Hordelymus</t>
  </si>
  <si>
    <t>Hordeum</t>
  </si>
  <si>
    <t>murinum</t>
  </si>
  <si>
    <t>secalinum</t>
  </si>
  <si>
    <t>Hyoseris</t>
  </si>
  <si>
    <t>Hyparrhenia</t>
  </si>
  <si>
    <t>sinaica</t>
  </si>
  <si>
    <t>radicata</t>
  </si>
  <si>
    <t>salzmanniana</t>
  </si>
  <si>
    <t>Imperata</t>
  </si>
  <si>
    <t>Inula</t>
  </si>
  <si>
    <t>britannica</t>
  </si>
  <si>
    <t>crithmoides</t>
  </si>
  <si>
    <t>helenioides</t>
  </si>
  <si>
    <t>helenium</t>
  </si>
  <si>
    <t>salicina</t>
  </si>
  <si>
    <t>Jasonia</t>
  </si>
  <si>
    <t>Koeleria</t>
  </si>
  <si>
    <t>dasyphylla</t>
  </si>
  <si>
    <t>vallesiana</t>
  </si>
  <si>
    <t>serriola</t>
  </si>
  <si>
    <t>chondrilliflora</t>
  </si>
  <si>
    <t>Lagurus</t>
  </si>
  <si>
    <t>ovatus</t>
  </si>
  <si>
    <t>Lamarckia</t>
  </si>
  <si>
    <t>Lapsana</t>
  </si>
  <si>
    <t>Lasiopogon</t>
  </si>
  <si>
    <t>muscoides</t>
  </si>
  <si>
    <t>lanifera</t>
  </si>
  <si>
    <t>Leersia</t>
  </si>
  <si>
    <t>duboisii</t>
  </si>
  <si>
    <t>palisiae</t>
  </si>
  <si>
    <t>Leontopodium</t>
  </si>
  <si>
    <t>Lepidophorum</t>
  </si>
  <si>
    <t>flaveola</t>
  </si>
  <si>
    <t>Leymus</t>
  </si>
  <si>
    <t>Leysera</t>
  </si>
  <si>
    <t>leyseroides</t>
  </si>
  <si>
    <t>Logfia</t>
  </si>
  <si>
    <t>Lolium</t>
  </si>
  <si>
    <t>perenne</t>
  </si>
  <si>
    <t>remotum</t>
  </si>
  <si>
    <t>temulentum</t>
  </si>
  <si>
    <t>Lygeum</t>
  </si>
  <si>
    <t>spartum</t>
  </si>
  <si>
    <t>Matricaria</t>
  </si>
  <si>
    <t>Melica</t>
  </si>
  <si>
    <t>Mibora</t>
  </si>
  <si>
    <t>Micropus</t>
  </si>
  <si>
    <t>Micropyropsis</t>
  </si>
  <si>
    <t>Micropyrum</t>
  </si>
  <si>
    <t>Milium</t>
  </si>
  <si>
    <t>effusum</t>
  </si>
  <si>
    <t>vernale</t>
  </si>
  <si>
    <t>Molineriella</t>
  </si>
  <si>
    <t>Molinia</t>
  </si>
  <si>
    <t>Narduroides</t>
  </si>
  <si>
    <t>Nardus</t>
  </si>
  <si>
    <t>Nassella</t>
  </si>
  <si>
    <t>neesiana</t>
  </si>
  <si>
    <t>Omalotheca</t>
  </si>
  <si>
    <t>norvegica</t>
  </si>
  <si>
    <t>Oplismenus</t>
  </si>
  <si>
    <t>Oreochloa</t>
  </si>
  <si>
    <t>Oryza</t>
  </si>
  <si>
    <t>Otanthus</t>
  </si>
  <si>
    <t>Otospermum</t>
  </si>
  <si>
    <t>Panicum</t>
  </si>
  <si>
    <t>capillare</t>
  </si>
  <si>
    <t>miliaceum</t>
  </si>
  <si>
    <t>Parapholis</t>
  </si>
  <si>
    <t>incurva</t>
  </si>
  <si>
    <t>Paspalum</t>
  </si>
  <si>
    <t>urvillei</t>
  </si>
  <si>
    <t>Periballia</t>
  </si>
  <si>
    <t>Petasites</t>
  </si>
  <si>
    <t>paradoxus</t>
  </si>
  <si>
    <t>hoffmannseggii</t>
  </si>
  <si>
    <t>Phalaris</t>
  </si>
  <si>
    <t>coerulescens</t>
  </si>
  <si>
    <t>Phleum</t>
  </si>
  <si>
    <t>Pholiurus</t>
  </si>
  <si>
    <t>Phragmites</t>
  </si>
  <si>
    <t>hieracioides</t>
  </si>
  <si>
    <t>Piptatherum</t>
  </si>
  <si>
    <t>thomasii</t>
  </si>
  <si>
    <t>Poa</t>
  </si>
  <si>
    <t>bulbosa</t>
  </si>
  <si>
    <t>cenisia</t>
  </si>
  <si>
    <t>compressa</t>
  </si>
  <si>
    <t>feratiana</t>
  </si>
  <si>
    <t>flaccidula</t>
  </si>
  <si>
    <t>infirma</t>
  </si>
  <si>
    <t>trivialis</t>
  </si>
  <si>
    <t>sylvicola</t>
  </si>
  <si>
    <t>Polypogon</t>
  </si>
  <si>
    <t>subspathaceus</t>
  </si>
  <si>
    <t>Prenanthes</t>
  </si>
  <si>
    <t>Prolongoa</t>
  </si>
  <si>
    <t>Pseudarrhenatherum</t>
  </si>
  <si>
    <t>Psilurus</t>
  </si>
  <si>
    <t>incurvus</t>
  </si>
  <si>
    <t>Puccinellia</t>
  </si>
  <si>
    <t>fasciculata</t>
  </si>
  <si>
    <t>festuciformis</t>
  </si>
  <si>
    <t>dysenterica</t>
  </si>
  <si>
    <t>picroides</t>
  </si>
  <si>
    <t>Rhagadiolus</t>
  </si>
  <si>
    <t>stellatus</t>
  </si>
  <si>
    <t>Roldana</t>
  </si>
  <si>
    <t>petasitis</t>
  </si>
  <si>
    <t>Rostraria</t>
  </si>
  <si>
    <t>Saccharum</t>
  </si>
  <si>
    <t>ravennae</t>
  </si>
  <si>
    <t>chamaecyparissus</t>
  </si>
  <si>
    <t>rosmarinifolia</t>
  </si>
  <si>
    <t>Schismus</t>
  </si>
  <si>
    <t>Schkuhria</t>
  </si>
  <si>
    <t>Sclerochloa</t>
  </si>
  <si>
    <t>Scolymus</t>
  </si>
  <si>
    <t>maculatus</t>
  </si>
  <si>
    <t>Secale</t>
  </si>
  <si>
    <t>cereale</t>
  </si>
  <si>
    <t>adonidifolius</t>
  </si>
  <si>
    <t>auricula</t>
  </si>
  <si>
    <t>cineraria</t>
  </si>
  <si>
    <t>crassifolius</t>
  </si>
  <si>
    <t>doronicum</t>
  </si>
  <si>
    <t>eriopus</t>
  </si>
  <si>
    <t>erucifolius</t>
  </si>
  <si>
    <t>helenitis</t>
  </si>
  <si>
    <t>jacobaea</t>
  </si>
  <si>
    <t>lagascanus</t>
  </si>
  <si>
    <t>leucanthemifolius</t>
  </si>
  <si>
    <t>leucophyllus</t>
  </si>
  <si>
    <t>lopezii</t>
  </si>
  <si>
    <t>mikanioides</t>
  </si>
  <si>
    <t>minutus</t>
  </si>
  <si>
    <t>Sesleria</t>
  </si>
  <si>
    <t>Setaria</t>
  </si>
  <si>
    <t>adhaerens</t>
  </si>
  <si>
    <t>Solidago</t>
  </si>
  <si>
    <t>virgaurea</t>
  </si>
  <si>
    <t>Soliva</t>
  </si>
  <si>
    <t>asper</t>
  </si>
  <si>
    <t>oleraceus</t>
  </si>
  <si>
    <t>tenerrimus</t>
  </si>
  <si>
    <t>Sorghum</t>
  </si>
  <si>
    <t>halepense</t>
  </si>
  <si>
    <t>Spartina</t>
  </si>
  <si>
    <t>alterniflora</t>
  </si>
  <si>
    <t>Sphenopus</t>
  </si>
  <si>
    <t>Sporobolus</t>
  </si>
  <si>
    <t>Stenotaphrum</t>
  </si>
  <si>
    <t>secundatum</t>
  </si>
  <si>
    <t>Stipa</t>
  </si>
  <si>
    <t>bufensis</t>
  </si>
  <si>
    <t>capillata</t>
  </si>
  <si>
    <t>clausa</t>
  </si>
  <si>
    <t>dasyvaginata</t>
  </si>
  <si>
    <t>offneri</t>
  </si>
  <si>
    <t>eriocaulis</t>
  </si>
  <si>
    <t>Taeniatherum</t>
  </si>
  <si>
    <t>caput-medusae</t>
  </si>
  <si>
    <t>Tagetes</t>
  </si>
  <si>
    <t>cinerariifolium</t>
  </si>
  <si>
    <t>mucronulatum</t>
  </si>
  <si>
    <t>parthenium</t>
  </si>
  <si>
    <t>crocifolius</t>
  </si>
  <si>
    <t>porrifolius</t>
  </si>
  <si>
    <t>Tragus</t>
  </si>
  <si>
    <t>nitens</t>
  </si>
  <si>
    <t>Tripleurospermum</t>
  </si>
  <si>
    <t>inodorum</t>
  </si>
  <si>
    <t>Trisetaria</t>
  </si>
  <si>
    <t>dufourei</t>
  </si>
  <si>
    <t>Trisetum</t>
  </si>
  <si>
    <t>distichophyllum</t>
  </si>
  <si>
    <t>velutinum</t>
  </si>
  <si>
    <t>Triticum</t>
  </si>
  <si>
    <t>turgidum</t>
  </si>
  <si>
    <t>Tussilago</t>
  </si>
  <si>
    <t>farfara</t>
  </si>
  <si>
    <t>Urospermum</t>
  </si>
  <si>
    <t>dalechampii</t>
  </si>
  <si>
    <t>Ventenata</t>
  </si>
  <si>
    <t>Vulpia</t>
  </si>
  <si>
    <t>myuros</t>
  </si>
  <si>
    <t>unilateralis</t>
  </si>
  <si>
    <t>Vulpiella</t>
  </si>
  <si>
    <t>Wangenheimia</t>
  </si>
  <si>
    <t>lima</t>
  </si>
  <si>
    <t>Xanthium</t>
  </si>
  <si>
    <t>strumarium</t>
  </si>
  <si>
    <t>Zea</t>
  </si>
  <si>
    <t>mays</t>
  </si>
  <si>
    <t>longiauriculata</t>
  </si>
  <si>
    <t>andres-molinae</t>
  </si>
  <si>
    <t>paucispicula</t>
  </si>
  <si>
    <t>rectifolia</t>
  </si>
  <si>
    <t>segimonensis</t>
  </si>
  <si>
    <t>vettonica</t>
  </si>
  <si>
    <t>infra</t>
  </si>
  <si>
    <t>Origen</t>
  </si>
  <si>
    <t>FLORAIBERICA</t>
  </si>
  <si>
    <t>ANTHOS-Comp&amp;Gram</t>
  </si>
  <si>
    <t>santolinoides</t>
  </si>
  <si>
    <t>chrysantha</t>
  </si>
  <si>
    <t>secundiramea</t>
  </si>
  <si>
    <t>armeniaca</t>
  </si>
  <si>
    <t>Avellara</t>
  </si>
  <si>
    <t>Daveaua</t>
  </si>
  <si>
    <t>anthemoides</t>
  </si>
  <si>
    <t>frigidus</t>
  </si>
  <si>
    <t>Heteranthemis</t>
  </si>
  <si>
    <t>viscidehirta</t>
  </si>
  <si>
    <t>Hymenostemma</t>
  </si>
  <si>
    <t>pseudanthemis</t>
  </si>
  <si>
    <t>Koelpinia</t>
  </si>
  <si>
    <t>linearis</t>
  </si>
  <si>
    <t xml:space="preserve">Rhaponticoides alpina </t>
  </si>
  <si>
    <t>Rhodanthemum</t>
  </si>
  <si>
    <t>flavus</t>
  </si>
  <si>
    <t>pustulatus</t>
  </si>
  <si>
    <t>OBSERVACIONES</t>
  </si>
  <si>
    <t>beltranii</t>
  </si>
  <si>
    <t xml:space="preserve">ANTIGUO Centaurea aguilellae </t>
  </si>
  <si>
    <t>ANTIGUO Centaurea alba latronum</t>
  </si>
  <si>
    <t>ANTIGUO Centaurea alba macrocephala</t>
  </si>
  <si>
    <t>ANTIGUO Centaurea alba maluqueri</t>
  </si>
  <si>
    <t>ANTIGUO Centaurea alba montsicciana</t>
  </si>
  <si>
    <t>ANTIGUO Centaurea alba ciliata</t>
  </si>
  <si>
    <t>ANTIGUO Centaurea alba costae</t>
  </si>
  <si>
    <t>HÍBRIDO</t>
  </si>
  <si>
    <t>Centaurea toletana</t>
  </si>
  <si>
    <t xml:space="preserve">ANTIGUO Centaurea cavanillesiana </t>
  </si>
  <si>
    <t>razón eliminación</t>
  </si>
  <si>
    <t xml:space="preserve">ANTIGUO Femeniasia balearica </t>
  </si>
  <si>
    <t>Carduncellus balearicus</t>
  </si>
  <si>
    <t>summilusitana</t>
  </si>
  <si>
    <t>ANTIGUO Rhaponticoides linaresii</t>
  </si>
  <si>
    <t>ISLA DE ALBORÁN</t>
  </si>
  <si>
    <t>Podospermum</t>
  </si>
  <si>
    <t>cazorlanus</t>
  </si>
  <si>
    <t>Willemetia</t>
  </si>
  <si>
    <t>stipitata</t>
  </si>
  <si>
    <t>blattarioides</t>
  </si>
  <si>
    <t>taraxacifolia</t>
  </si>
  <si>
    <t>erythia</t>
  </si>
  <si>
    <t>bermejana</t>
  </si>
  <si>
    <t>majoricense</t>
  </si>
  <si>
    <t>rocinensis</t>
  </si>
  <si>
    <t>Achyrophorus</t>
  </si>
  <si>
    <t>Trommsdorffia</t>
  </si>
  <si>
    <t>cupuligera</t>
  </si>
  <si>
    <t>caroliaedoi</t>
  </si>
  <si>
    <t>rhagadioloides</t>
  </si>
  <si>
    <t>Thrincia</t>
  </si>
  <si>
    <t>glabrata</t>
  </si>
  <si>
    <t>ribatejana</t>
  </si>
  <si>
    <t>hastile</t>
  </si>
  <si>
    <t>argyreum</t>
  </si>
  <si>
    <t>neocerinthe</t>
  </si>
  <si>
    <t>violettianum</t>
  </si>
  <si>
    <t>subtardans</t>
  </si>
  <si>
    <t>lactocantabrica</t>
  </si>
  <si>
    <t>leptobrachia</t>
  </si>
  <si>
    <t>Arctotis</t>
  </si>
  <si>
    <t>stoechadifolia</t>
  </si>
  <si>
    <t>macrochaeta</t>
  </si>
  <si>
    <t>inaequidens</t>
  </si>
  <si>
    <t>bayonnensis</t>
  </si>
  <si>
    <t>varicosus</t>
  </si>
  <si>
    <t>tamoides</t>
  </si>
  <si>
    <t>pterophorus</t>
  </si>
  <si>
    <t>vejerensis</t>
  </si>
  <si>
    <t>trialata</t>
  </si>
  <si>
    <t>greuteri</t>
  </si>
  <si>
    <t>Chrysanthemoides</t>
  </si>
  <si>
    <t>monilifera</t>
  </si>
  <si>
    <t>petiolare</t>
  </si>
  <si>
    <t>luteoalbum</t>
  </si>
  <si>
    <t>picardii</t>
  </si>
  <si>
    <t>tyrrhenicum</t>
  </si>
  <si>
    <t>massanellanum</t>
  </si>
  <si>
    <t>Achyrocline</t>
  </si>
  <si>
    <t>Plecostachys</t>
  </si>
  <si>
    <t>coarctata</t>
  </si>
  <si>
    <t>crocidion</t>
  </si>
  <si>
    <t>roseoalba</t>
  </si>
  <si>
    <t>ligustica</t>
  </si>
  <si>
    <t>homogamos</t>
  </si>
  <si>
    <t>chamomilla</t>
  </si>
  <si>
    <t>balsamita</t>
  </si>
  <si>
    <t>Vogtia</t>
  </si>
  <si>
    <t>cacuminis</t>
  </si>
  <si>
    <t>ageratifolium</t>
  </si>
  <si>
    <t>ircutianum</t>
  </si>
  <si>
    <t>pseudosylvaticum</t>
  </si>
  <si>
    <t>delarbrei</t>
  </si>
  <si>
    <t>corunnense</t>
  </si>
  <si>
    <t>ricoi</t>
  </si>
  <si>
    <t>impressa</t>
  </si>
  <si>
    <t>montiberica</t>
  </si>
  <si>
    <t>semidentata</t>
  </si>
  <si>
    <t>benthamiana</t>
  </si>
  <si>
    <t>vedranensis</t>
  </si>
  <si>
    <t>mixtus</t>
  </si>
  <si>
    <t>Symphyotrichum</t>
  </si>
  <si>
    <t>pilosum</t>
  </si>
  <si>
    <t>novi-belgii</t>
  </si>
  <si>
    <t>cabelloi</t>
  </si>
  <si>
    <t>pappulosa</t>
  </si>
  <si>
    <t>conyzae</t>
  </si>
  <si>
    <t>bifrons</t>
  </si>
  <si>
    <t>Limbarda</t>
  </si>
  <si>
    <t>revoluta</t>
  </si>
  <si>
    <t>Chiliadenus</t>
  </si>
  <si>
    <t>glutinosus</t>
  </si>
  <si>
    <t>spinosus</t>
  </si>
  <si>
    <t>hierichunticus</t>
  </si>
  <si>
    <t>Centipeda</t>
  </si>
  <si>
    <t>cunninghamii</t>
  </si>
  <si>
    <t>Gaillardia</t>
  </si>
  <si>
    <t>Flaveria</t>
  </si>
  <si>
    <t>bidentis</t>
  </si>
  <si>
    <t>Acanthoxanthium</t>
  </si>
  <si>
    <t>brasilicum</t>
  </si>
  <si>
    <t>Euphrosyne</t>
  </si>
  <si>
    <t>xanthiifolia</t>
  </si>
  <si>
    <t>ALÓCTONA</t>
  </si>
  <si>
    <t>Pascalia</t>
  </si>
  <si>
    <t>Borrichia</t>
  </si>
  <si>
    <t>Verbesina</t>
  </si>
  <si>
    <t>encelioides</t>
  </si>
  <si>
    <t>schraderiana</t>
  </si>
  <si>
    <t>vinealis</t>
  </si>
  <si>
    <t>rendlei</t>
  </si>
  <si>
    <t>Amelichloa</t>
  </si>
  <si>
    <t>brachychaeta</t>
  </si>
  <si>
    <t>Avenella</t>
  </si>
  <si>
    <t>Axonopus</t>
  </si>
  <si>
    <t>fissifolius</t>
  </si>
  <si>
    <t>Bothriochloa</t>
  </si>
  <si>
    <t>barbinodis</t>
  </si>
  <si>
    <t>laguroides</t>
  </si>
  <si>
    <t>pertusa</t>
  </si>
  <si>
    <t>stacei</t>
  </si>
  <si>
    <t>Catapodium</t>
  </si>
  <si>
    <t>zwierleinii</t>
  </si>
  <si>
    <t>Celtica</t>
  </si>
  <si>
    <t>americanus</t>
  </si>
  <si>
    <t>clandestinus</t>
  </si>
  <si>
    <t>longisetus</t>
  </si>
  <si>
    <t>setaceus</t>
  </si>
  <si>
    <t>spinifex</t>
  </si>
  <si>
    <t>lacrima-jobi</t>
  </si>
  <si>
    <t>Dactyloctenium</t>
  </si>
  <si>
    <t>aegyptium</t>
  </si>
  <si>
    <t>annulatum</t>
  </si>
  <si>
    <t>violascens</t>
  </si>
  <si>
    <t>Dinebra</t>
  </si>
  <si>
    <t>retroflexa</t>
  </si>
  <si>
    <t>colona</t>
  </si>
  <si>
    <t>oryzicola</t>
  </si>
  <si>
    <t>obtusiflorus</t>
  </si>
  <si>
    <t>bahiensis</t>
  </si>
  <si>
    <t>frankii</t>
  </si>
  <si>
    <t>pectinacea</t>
  </si>
  <si>
    <t>airoides</t>
  </si>
  <si>
    <t>cagiriensis</t>
  </si>
  <si>
    <t>gracilior</t>
  </si>
  <si>
    <t>lemanii</t>
  </si>
  <si>
    <t>michaelis</t>
  </si>
  <si>
    <t>occitanica</t>
  </si>
  <si>
    <t>yvesii</t>
  </si>
  <si>
    <t>duriotagana</t>
  </si>
  <si>
    <t>heteromalla</t>
  </si>
  <si>
    <t>trichophylla</t>
  </si>
  <si>
    <t>quadriflora</t>
  </si>
  <si>
    <t>durandoi</t>
  </si>
  <si>
    <t>lasto</t>
  </si>
  <si>
    <t>Helictochloa</t>
  </si>
  <si>
    <t>devesae</t>
  </si>
  <si>
    <t>Hierochloe</t>
  </si>
  <si>
    <t>geniculatum</t>
  </si>
  <si>
    <t>Jarava</t>
  </si>
  <si>
    <t>Leptochloa</t>
  </si>
  <si>
    <t>Linkagrostis</t>
  </si>
  <si>
    <t>Moorochloa</t>
  </si>
  <si>
    <t>trichotoma</t>
  </si>
  <si>
    <t>antidotale</t>
  </si>
  <si>
    <t>chloroticum</t>
  </si>
  <si>
    <t>dichotomiflorum</t>
  </si>
  <si>
    <t>gattingeri</t>
  </si>
  <si>
    <t>coloratum</t>
  </si>
  <si>
    <t>distichum</t>
  </si>
  <si>
    <t>notatum</t>
  </si>
  <si>
    <t>brachystachyum</t>
  </si>
  <si>
    <t>Phyllostachys</t>
  </si>
  <si>
    <t>bambusoides</t>
  </si>
  <si>
    <t>badensis</t>
  </si>
  <si>
    <t>perligularis</t>
  </si>
  <si>
    <t>Polytrias</t>
  </si>
  <si>
    <t>Pseudosasa</t>
  </si>
  <si>
    <t>festucoides</t>
  </si>
  <si>
    <t>litorea</t>
  </si>
  <si>
    <t>spontaneum</t>
  </si>
  <si>
    <t>faberi</t>
  </si>
  <si>
    <t>verticilliformis</t>
  </si>
  <si>
    <t>epilosa</t>
  </si>
  <si>
    <t>filabrensis</t>
  </si>
  <si>
    <t>serena</t>
  </si>
  <si>
    <t>loeflingiana</t>
  </si>
  <si>
    <t>monococcum</t>
  </si>
  <si>
    <t>petropavlovskii</t>
  </si>
  <si>
    <t>Urochloa</t>
  </si>
  <si>
    <t>platyphylla</t>
  </si>
  <si>
    <t>texana</t>
  </si>
  <si>
    <t>Zoysia</t>
  </si>
  <si>
    <t>matrella</t>
  </si>
  <si>
    <t>Dasypyrum</t>
  </si>
  <si>
    <t>La cambia para Floraiberica a Avellinia festucoides</t>
  </si>
  <si>
    <t>wiestii</t>
  </si>
  <si>
    <t>brevis</t>
  </si>
  <si>
    <t>nanus</t>
  </si>
  <si>
    <t>bigorronensis</t>
  </si>
  <si>
    <t>heteroidea</t>
  </si>
  <si>
    <t>asperifolia</t>
  </si>
  <si>
    <t>multispiculata</t>
  </si>
  <si>
    <t>macrostachys</t>
  </si>
  <si>
    <t>cambios para Floraiberica</t>
  </si>
  <si>
    <t>Preferencia por checklist</t>
  </si>
  <si>
    <t>camarolensis</t>
  </si>
  <si>
    <t>http://atlasflorapyrenaea.org/florapyrenaea/Citation?action=info&amp;codi_e_poc=Achnatherum+calamagrostis</t>
  </si>
  <si>
    <t>http://atlasflorapyrenaea.org/florapyrenaea/Citation?action=info&amp;codi_e_poc=Achnatherum%20bromoides</t>
  </si>
  <si>
    <t>Taxonomic revision of the genus Briza (Poaceae) in the Iberian Peninsula and Balearic Islands</t>
  </si>
  <si>
    <t>***En la revisión no estan gigantea ni vinealis</t>
  </si>
  <si>
    <t>López et al., 2018</t>
  </si>
  <si>
    <t>Hardion et al., 2012</t>
  </si>
  <si>
    <t>http://floragon.ipe.csic.es/distribucion.php?cod_taxon=3443&amp;genero=Cleistogenes&amp;especie=serotina&amp;subespecie=&amp;variedad=</t>
  </si>
  <si>
    <t>Devesa (ed.), Las Gramineas de Extremadura, 1991</t>
  </si>
  <si>
    <t>*** Molina&amp;Izquierdo, ASPECTOS FITOGEOGRAFICOS DEL GENERO GLYCERIA R. BR. (POACEAE) EN LA PENINSULA IBÉRICA</t>
  </si>
  <si>
    <t>Moreno Saiz &amp; Sainz Ollero, Atlas Corológico de Monocotiledóneas Ibéricas Endémicas, 1992</t>
  </si>
  <si>
    <t>CRZ Borrador FloraIberica</t>
  </si>
  <si>
    <t>CRZ-REV FloraIb</t>
  </si>
  <si>
    <t>A.T.ROMERO,1988</t>
  </si>
  <si>
    <t>Moreno Saiz &amp; Sainz Ollero, Atlas Corológico de Monocotiledóneas Ibéricas Endémicas, 1993</t>
  </si>
  <si>
    <t>Moreno Saiz &amp; Sainz Ollero, Atlas Corológico de Monocotiledóneas Ibéricas Endémicas, 1994</t>
  </si>
  <si>
    <t>***Solo en los pirineos</t>
  </si>
  <si>
    <t>bocquetii</t>
  </si>
  <si>
    <t>POWO</t>
  </si>
  <si>
    <t xml:space="preserve">***Clayton, W. D. (1969).A revision of the genus Hyparrhenia, </t>
  </si>
  <si>
    <t>Alóctona</t>
  </si>
  <si>
    <t>Bennet, 1997, A phenetic analysis and lateral key of the genus Lolium (Gramineae)</t>
  </si>
  <si>
    <t>Vazquez&amp;Barkworth, 2004. Resurrection and emendation of Macrochloa (Gramineae: Stipeae)</t>
  </si>
  <si>
    <t>Flora Vascular And. Occidental (3)</t>
  </si>
  <si>
    <t>Flora Europaea</t>
  </si>
  <si>
    <r>
      <t>Juliá, M. A., &amp; Martí, J. M. M. (1988). Citotaxonomía y nomenclatura de algunas especies del género" Puccinellia" Parl.(" Poaceae") en la Península Ibérica. In </t>
    </r>
    <r>
      <rPr>
        <i/>
        <sz val="10"/>
        <color rgb="FF222222"/>
        <rFont val="Arial"/>
        <family val="2"/>
      </rPr>
      <t>Homenaje a Pedro Montserrat</t>
    </r>
    <r>
      <rPr>
        <sz val="10"/>
        <color rgb="FF222222"/>
        <rFont val="Arial"/>
        <family val="2"/>
      </rPr>
      <t> (pp. 213-225). Instituto de Estudios Altoaragoneses.</t>
    </r>
  </si>
  <si>
    <t>Vázquez Pardo, F. M., Scholz, H., &amp; Sonnentag, M. (1999). Dos nuevas especies y una combinación en el género Stipa L., sección Leiostipa Dumort.(Poaceae) para el SE de España.</t>
  </si>
  <si>
    <r>
      <t>Vázquez, F. M. (1996). Revisión del género Stipa L. y Nassella Desv.(Poaceae) en la Península Ibérica e Islas Baleares. </t>
    </r>
    <r>
      <rPr>
        <i/>
        <sz val="10"/>
        <color rgb="FF222222"/>
        <rFont val="Arial"/>
        <family val="2"/>
      </rPr>
      <t>Act. Bot.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, 125-189.</t>
    </r>
  </si>
  <si>
    <t>Moreno Saiz &amp; Sainz Ollero, Atlas Corológico de Monocotiledóneas Ibéricas Endémicas, 1992. + Melendo, M., Giménez, E., Cano, E., Mercado, F. G., &amp; Valle, F. (2003). The endemic flora in the south of the Iberian Peninsula: taxonomic composition, biological spectrum, pollination, reproductive mode and dispersal. Flora-Morphology, Distribution, Functional Ecology of Plants, 198(4), 260-276.</t>
  </si>
  <si>
    <r>
      <t>Cotton, R., &amp; Stace, C. A. (1976). Taxonomy of the genus Vulpia (Gramineae). I Chromosome numbers and geographical distribution of the old world species. </t>
    </r>
    <r>
      <rPr>
        <i/>
        <sz val="10"/>
        <color rgb="FF222222"/>
        <rFont val="Arial"/>
        <family val="2"/>
      </rPr>
      <t>Genetica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(2), 235-255.</t>
    </r>
  </si>
  <si>
    <t>(Festuca muralis), POWO</t>
  </si>
  <si>
    <r>
      <t>Cardona, A. M. H. (1980). El género" Wangenheimia" Moench (" Poaceae") en la Península Ibérica.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37, No. 1, pp. 85-94). Real Jardín Botánico.</t>
    </r>
  </si>
  <si>
    <t>Flora Europaea + Flora Vascular And. Occidental (3)</t>
  </si>
  <si>
    <t>Moreno Saiz &amp; Sainz Ollero, Atlas Corológico de Monocotiledóneas Ibéricas Endémicas, 1992 + Flora Vascular And. Occidental (3)</t>
  </si>
  <si>
    <t>BLANCOS</t>
  </si>
  <si>
    <t>%</t>
  </si>
  <si>
    <t>ALÓCTONAS</t>
  </si>
  <si>
    <t>ENDÉMICAS</t>
  </si>
  <si>
    <t>AUTÓCT. NO ENDEM</t>
  </si>
  <si>
    <t>Preferencia por María Luisa Alarcón Cavero</t>
  </si>
  <si>
    <t>Tesis María Luisa Alarcón Cavero</t>
  </si>
  <si>
    <t>Especie endémica con subespecies</t>
  </si>
  <si>
    <t>Preferencia COMPOSITAE (II)</t>
  </si>
  <si>
    <t>Endémica de Alborán</t>
  </si>
  <si>
    <t>pseudo-foetida</t>
  </si>
  <si>
    <t>Sánchez Gómez et al. 2001.</t>
  </si>
  <si>
    <t>Neoschischkinia</t>
  </si>
  <si>
    <t>A.T.ROMERO,1988. Corrección Gº CRZ.</t>
  </si>
  <si>
    <t>A.T.ROMERO,1988 (Agrostis tenerrima). Corrección Gº CRZ.</t>
  </si>
  <si>
    <t xml:space="preserve">No está en la PI; Rizia nº 7. </t>
  </si>
  <si>
    <t>multiculmis</t>
  </si>
  <si>
    <t>Corrección Gº CRZ.</t>
  </si>
  <si>
    <t>Aristavena</t>
  </si>
  <si>
    <t>No está en la PI.</t>
  </si>
  <si>
    <t>TPL</t>
  </si>
  <si>
    <t>Se mantienen las subespecies.</t>
  </si>
  <si>
    <t>EuroMed PlantBase</t>
  </si>
  <si>
    <t>Triplachne</t>
  </si>
  <si>
    <t>eliminado para Fib; Corrección Gº CRZ.</t>
  </si>
  <si>
    <t>duriensis</t>
  </si>
  <si>
    <t>setiglumis</t>
  </si>
  <si>
    <t>gayanus</t>
  </si>
  <si>
    <t>vaginatus</t>
  </si>
  <si>
    <t>leporinum</t>
  </si>
  <si>
    <t>schroeteriana</t>
  </si>
  <si>
    <t>Hainardia</t>
  </si>
  <si>
    <t>Movido a Pseudarrhenaterum para FI</t>
  </si>
  <si>
    <t>Sinon. De H. durieui. Corrección Gº CRZ.</t>
  </si>
  <si>
    <t>sinonimo de AVELLINIA festucoides para Fib</t>
  </si>
  <si>
    <t>palaestina</t>
  </si>
  <si>
    <t>POWO (=Deschampsia setacea)</t>
  </si>
  <si>
    <t>POWO (=B. pinnatum)</t>
  </si>
  <si>
    <t>POWO(=B. distachyon)</t>
  </si>
  <si>
    <t>POWO (DUDOSO)</t>
  </si>
  <si>
    <t>Antiguo Desmazeria rigida. POWO.</t>
  </si>
  <si>
    <t>POWO (=C. elegans)</t>
  </si>
  <si>
    <t>No está en la PI. (POWO)</t>
  </si>
  <si>
    <t>POWO (=Thinopyrum intermedium intermedium)</t>
  </si>
  <si>
    <t>parabolicae</t>
  </si>
  <si>
    <t>POWO (=M.cupsni)</t>
  </si>
  <si>
    <t>POWO (= Festuca lachenalii)</t>
  </si>
  <si>
    <t>POWO (=P. aquatica)</t>
  </si>
  <si>
    <t>POWO (=Achnatherum miliaceum)</t>
  </si>
  <si>
    <t>POWO (=Achnatherum paradoxum)</t>
  </si>
  <si>
    <t>POWO (=Achnatherum thomasii)</t>
  </si>
  <si>
    <t>POWO (=P. festuciformis)</t>
  </si>
  <si>
    <t>POWO (=S. montanum)</t>
  </si>
  <si>
    <t>Estudios taxonómicos en Sesleria Scop. (Sesleriaea, Poaceae)</t>
  </si>
  <si>
    <t>(=S. pulcherrima)</t>
  </si>
  <si>
    <t>No está en la PI, solo Marruecos. (POWO)</t>
  </si>
  <si>
    <t>POWO (=S. lagascae)</t>
  </si>
  <si>
    <t>scabriuscula</t>
  </si>
  <si>
    <t>No está en la PI. (POWO, Barberá et al, 2017)</t>
  </si>
  <si>
    <t>cacuminum</t>
  </si>
  <si>
    <t>Nuevos táxones Fib</t>
  </si>
  <si>
    <t>burgalensis</t>
  </si>
  <si>
    <t>madoricola</t>
  </si>
  <si>
    <t>castrovalnerana</t>
  </si>
  <si>
    <t>trevenqueana</t>
  </si>
  <si>
    <t>rivasmartinezii</t>
  </si>
  <si>
    <t>azomanes</t>
  </si>
  <si>
    <t>coriaceifolium</t>
  </si>
  <si>
    <t>ebusitana</t>
  </si>
  <si>
    <t>hozensis</t>
  </si>
  <si>
    <t>maestratensis</t>
  </si>
  <si>
    <t>marinae</t>
  </si>
  <si>
    <t>segurae</t>
  </si>
  <si>
    <t>zoharyi</t>
  </si>
  <si>
    <t>magacis</t>
  </si>
  <si>
    <t>cesanensis</t>
  </si>
  <si>
    <t>omeyica</t>
  </si>
  <si>
    <t>andresii</t>
  </si>
  <si>
    <t>gamezii</t>
  </si>
  <si>
    <t>irenica</t>
  </si>
  <si>
    <t>mansanetianum</t>
  </si>
  <si>
    <t>formenteranum</t>
  </si>
  <si>
    <t>saorinii</t>
  </si>
  <si>
    <t>contestanus</t>
  </si>
  <si>
    <t>edetanus</t>
  </si>
  <si>
    <t>bocchoriana</t>
  </si>
  <si>
    <t>javalambrense</t>
  </si>
  <si>
    <t>portugalense</t>
  </si>
  <si>
    <t>bermejense</t>
  </si>
  <si>
    <t>dianicum</t>
  </si>
  <si>
    <t>guerrae</t>
  </si>
  <si>
    <t>saetabense</t>
  </si>
  <si>
    <t>scopulicolum</t>
  </si>
  <si>
    <t>tinetense</t>
  </si>
  <si>
    <t>finisterrae</t>
  </si>
  <si>
    <t>fernandez-carvajaliae</t>
  </si>
  <si>
    <t>carvalhoi</t>
  </si>
  <si>
    <t>cordovillense</t>
  </si>
  <si>
    <t>ejulabilis</t>
  </si>
  <si>
    <t>leonardi-llorensii</t>
  </si>
  <si>
    <t>mateoi</t>
  </si>
  <si>
    <t>nydeggeri</t>
  </si>
  <si>
    <t>perplexum</t>
  </si>
  <si>
    <t>pinillense</t>
  </si>
  <si>
    <t>rosselloi</t>
  </si>
  <si>
    <t>serpentinicum</t>
  </si>
  <si>
    <t>silvestrei</t>
  </si>
  <si>
    <t>tobarrense</t>
  </si>
  <si>
    <t>lourdes-santiagoi</t>
  </si>
  <si>
    <t>mariae-josephi</t>
  </si>
  <si>
    <t>segurensis</t>
  </si>
  <si>
    <t>clara</t>
  </si>
  <si>
    <t>limensis</t>
  </si>
  <si>
    <t>incubacea</t>
  </si>
  <si>
    <t>pacensis</t>
  </si>
  <si>
    <t>quarteirae</t>
  </si>
  <si>
    <t>aconiti-lycoctoni</t>
  </si>
  <si>
    <t>gypsogena</t>
  </si>
  <si>
    <t>iammonensis</t>
  </si>
  <si>
    <t>portoilicitana</t>
  </si>
  <si>
    <t>rumseiana</t>
  </si>
  <si>
    <t>Phelipanche</t>
  </si>
  <si>
    <t>aedoi</t>
  </si>
  <si>
    <t>camphorosmae</t>
  </si>
  <si>
    <t>georgii-reuteri</t>
  </si>
  <si>
    <t>lavandulaceoides</t>
  </si>
  <si>
    <t>resedarum</t>
  </si>
  <si>
    <t>orocantabrica</t>
  </si>
  <si>
    <t>pauciradiata</t>
  </si>
  <si>
    <t>cherubicus</t>
  </si>
  <si>
    <t>muniellensis</t>
  </si>
  <si>
    <t>supracondemiensis</t>
  </si>
  <si>
    <t>Rivasmartinezia</t>
  </si>
  <si>
    <t>cazorlana</t>
  </si>
  <si>
    <t>vazquezii</t>
  </si>
  <si>
    <t>ardalii</t>
  </si>
  <si>
    <t>pulcherrima</t>
  </si>
  <si>
    <t>saetabensis</t>
  </si>
  <si>
    <t>aranjuezii</t>
  </si>
  <si>
    <t>gentilii</t>
  </si>
  <si>
    <t>maria</t>
  </si>
  <si>
    <t>pinetorum</t>
  </si>
  <si>
    <t>gazulensis</t>
  </si>
  <si>
    <t>isatidifolium</t>
  </si>
  <si>
    <t>miragestorum</t>
  </si>
  <si>
    <t>moleromesae</t>
  </si>
  <si>
    <t>castrilensis</t>
  </si>
  <si>
    <t>orioli-bolosii</t>
  </si>
  <si>
    <t>POWO (=A. alliacea)</t>
  </si>
  <si>
    <t>trianoi</t>
  </si>
  <si>
    <t>POWO (=B. sempervirens)</t>
  </si>
  <si>
    <t>Inocencio et al., 2006</t>
  </si>
  <si>
    <t>POWO (= C. scoparius ssp. Insularis)</t>
  </si>
  <si>
    <t>POWO (=Dactylorhiza traunsteineri subsp. Irenica)</t>
  </si>
  <si>
    <t>López-Pujol et al., 2003</t>
  </si>
  <si>
    <t>POWO (la especie es endémica)</t>
  </si>
  <si>
    <t>Saez et al., 1998</t>
  </si>
  <si>
    <t>Crespo, 2009</t>
  </si>
  <si>
    <t>Gallego et al., 2013</t>
  </si>
  <si>
    <t>García, F.G., 1995</t>
  </si>
  <si>
    <t>alicunense</t>
  </si>
  <si>
    <t>Moreno, J. et al., 2016</t>
  </si>
  <si>
    <t>Roselló, R. et al., 1997</t>
  </si>
  <si>
    <t>Roselló et al., 1994</t>
  </si>
  <si>
    <t>Roselló et al., 1997</t>
  </si>
  <si>
    <t>Aparicio A (2005) Limonium silvestrei (Plumbaginaceae), a new agamospecies from southern Spain. Ann Bot Fenn 42:371–377</t>
  </si>
  <si>
    <t>Saez &amp; Roselló, 2005</t>
  </si>
  <si>
    <t>Erben, 1999</t>
  </si>
  <si>
    <t>Aguilella et al., 2009</t>
  </si>
  <si>
    <t>Saez &amp; Roselló, 1996</t>
  </si>
  <si>
    <t>Erben &amp; Arán, 2005</t>
  </si>
  <si>
    <t>Roselló et al., 1998</t>
  </si>
  <si>
    <t>Pina &amp; Valdés, 2009</t>
  </si>
  <si>
    <t>Notas sobre Limonium (Plumbaginaceae) en el Noroeste Ibe´rico, I: Limonium serpentinicum, Nueva Especie. Pino et al., 2016</t>
  </si>
  <si>
    <r>
      <t>Castro, M., &amp; Rossello, J. A. (2007). Karyology of Limonium (Plumbaginaceae) species from the Balearic Islands and the western Iberian Peninsula. </t>
    </r>
    <r>
      <rPr>
        <i/>
        <sz val="10"/>
        <color rgb="FF222222"/>
        <rFont val="Arial"/>
        <family val="2"/>
      </rPr>
      <t>Botanical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155</t>
    </r>
    <r>
      <rPr>
        <sz val="10"/>
        <color rgb="FF222222"/>
        <rFont val="Arial"/>
        <family val="2"/>
      </rPr>
      <t>(2), 257-272.</t>
    </r>
  </si>
  <si>
    <t>irtaensis</t>
  </si>
  <si>
    <r>
      <t>Ferrer-Gallego, P. P., Navarro, A., Pérrez, P., Roselló, R., Roselló, J., Rosato, M., &amp; Laguna, E. (2015). A new polyploid species of Limonium (Plumbaginaceae) from the Western Mediterranean basin. </t>
    </r>
    <r>
      <rPr>
        <i/>
        <sz val="11"/>
        <rFont val="Calibri"/>
        <family val="2"/>
        <scheme val="minor"/>
      </rPr>
      <t>Phytotaxa, 234</t>
    </r>
    <r>
      <rPr>
        <sz val="11"/>
        <rFont val="Calibri"/>
        <family val="2"/>
        <scheme val="minor"/>
      </rPr>
      <t>(3), 263-270.</t>
    </r>
  </si>
  <si>
    <t>POWO (=O.fusca ssp. Fusca)</t>
  </si>
  <si>
    <t>POWO(=Ophrys sphegodes subsp. Atrata)</t>
  </si>
  <si>
    <t>POWO (=O. sicula)</t>
  </si>
  <si>
    <t>POWO (=Orobanche camphorosmae)</t>
  </si>
  <si>
    <t>POWO (=Orobanche georgii-reuteri)</t>
  </si>
  <si>
    <t>POWO (=Orobanche lainzii)</t>
  </si>
  <si>
    <t>POWO (=Orobanche resedarum)</t>
  </si>
  <si>
    <r>
      <t>Fraga, P., &amp; Rosselló, J. A. (2011). Polycarpon dunense (Caryophyllaceae), a new psammophilous species from Minorca (Balearic Islands).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(47), 29-35.</t>
    </r>
  </si>
  <si>
    <t>POWO (=Salicornia hispanica)</t>
  </si>
  <si>
    <t>POWO (=Sarcocapnos enneaphylla subsp. Saetabensis)</t>
  </si>
  <si>
    <t xml:space="preserve">Granados, 2011. </t>
  </si>
  <si>
    <r>
      <t>Venhuis, C., &amp; Oostermeijer, J. G. B. (2011). Distinguishing colour variants of Serapias perez-chiscanoi (Orchidaceae) from related taxa on the Iberian Peninsula.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68, No. 1, pp. 49-59). Real Jardín Botánico.</t>
    </r>
  </si>
  <si>
    <t>Galán de Mera, A., Morales Alonso, R., Vicente Orellana, J. A., &amp; Cortés, J. E. (1999). Silene gazulensis sp. nov.(Caryophyllaceae): un nuevo endemismo del entorno del estrecho de Gibraltar.</t>
  </si>
  <si>
    <r>
      <t>Villalba, M. B. C., &amp; Mateo, G. (2010). Novedades taxonómicas y nomenclaturales para la flora valenciana, II.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(45), 89-102.</t>
    </r>
  </si>
  <si>
    <t>Gómez Navarro et al., 2015</t>
  </si>
  <si>
    <t xml:space="preserve"> </t>
  </si>
  <si>
    <t>Bromus</t>
  </si>
  <si>
    <t>Revisión C. Acedo</t>
  </si>
  <si>
    <t>benekenii</t>
  </si>
  <si>
    <t>carinatus</t>
  </si>
  <si>
    <t>catharticus</t>
  </si>
  <si>
    <t>diandrus</t>
  </si>
  <si>
    <t>inermis</t>
  </si>
  <si>
    <t>lanceolatus</t>
  </si>
  <si>
    <t>lepidus</t>
  </si>
  <si>
    <t>madritensis</t>
  </si>
  <si>
    <t>parvispiculatus</t>
  </si>
  <si>
    <t>picoeuropeanus</t>
  </si>
  <si>
    <t>rigidus</t>
  </si>
  <si>
    <t>secalinus</t>
  </si>
  <si>
    <t>HERLANDER</t>
  </si>
  <si>
    <t>COMPOSITAE II-III</t>
  </si>
  <si>
    <t>GRAMINEAE</t>
  </si>
  <si>
    <t>OTROS_AÑADIDOS</t>
  </si>
  <si>
    <t>TOTAL</t>
  </si>
  <si>
    <t>cultivar</t>
  </si>
  <si>
    <t>SOLO 30TYK17</t>
  </si>
  <si>
    <r>
      <t>Sánchez, G., Carrión, J. S., &amp; Carrión, V. (2000). Helianthemum guerrae, sp. nov.(Cistaceae), endemic to southeast Iberia.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58, No. 2, pp. 355-357). Instituto Botánico, Real Jardin de Botánico CSIC.</t>
    </r>
  </si>
  <si>
    <r>
      <t>Dacosta, J. P., &amp; Mateo, G. (2012). Nuevos taxones del género Helianthemum Mill. en la zona oriental de la Península Ibérica, II.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(50), 44-61.</t>
    </r>
  </si>
  <si>
    <r>
      <t>SOLO 31SDD48. Sáez, L., Rosselló, J. A., &amp; Alomar, G. (1999). Helianthemum scopulicolum (Cistaceae), a new species from Majorca (Balearic islands, Spain). </t>
    </r>
    <r>
      <rPr>
        <i/>
        <sz val="10"/>
        <color rgb="FF222222"/>
        <rFont val="Arial"/>
        <family val="2"/>
      </rPr>
      <t>Nordic Journal of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(4), 413-419.</t>
    </r>
  </si>
  <si>
    <r>
      <t>Ruíz, L. C. (1998). Distribución geográfica y comportamiento ecológico de" Helianthemum tinetense" Mayor López &amp; Fernández Benito, endemismo astur-galaico. </t>
    </r>
    <r>
      <rPr>
        <i/>
        <sz val="10"/>
        <color rgb="FF222222"/>
        <rFont val="Arial"/>
        <family val="2"/>
      </rPr>
      <t>Boletín de Ciencias de la Naturaleza</t>
    </r>
    <r>
      <rPr>
        <sz val="10"/>
        <color rgb="FF222222"/>
        <rFont val="Arial"/>
        <family val="2"/>
      </rPr>
      <t>, (45), 1-12.</t>
    </r>
  </si>
  <si>
    <r>
      <t>Carlón, L., Gómez Casares, G., Laínz, M., Moreno Moral, G., Sánchez Pedraja, Ó., &amp; Schneeweiss, G. M. (2008). </t>
    </r>
    <r>
      <rPr>
        <i/>
        <sz val="10"/>
        <color rgb="FF222222"/>
        <rFont val="Arial"/>
        <family val="2"/>
      </rPr>
      <t>Más, a propósito de algunas Phelipanche Pomel, Boulardia FW Schultz y Orobanche L.(Orobanchaceae) del oeste del Paleártico</t>
    </r>
    <r>
      <rPr>
        <sz val="10"/>
        <color rgb="FF222222"/>
        <rFont val="Arial"/>
        <family val="2"/>
      </rPr>
      <t>. Jardín Botánico Atlántico.</t>
    </r>
  </si>
  <si>
    <t>Talavera Lozano et al, 2010</t>
  </si>
  <si>
    <t>A new species of Astragalus L. sect. Sesamei DC. (Leguminosae) from the southeast of Spain: Astragalus castroviejoi</t>
  </si>
  <si>
    <t>guttatus</t>
  </si>
  <si>
    <t>Lopez García et al., 2012</t>
  </si>
  <si>
    <t>López García, D., Jiménez Martínez, J. F., &amp; Sánchez Gómez, P. (2012). Sobre la presencia de Astragalus guttatus Banks &amp; Solander, en la provincia de Almería.</t>
  </si>
  <si>
    <t>glabriuscula</t>
  </si>
  <si>
    <r>
      <t>SUKIA, X. L. Atriplex glabriuscula JR Edm. es planta ibérica. </t>
    </r>
    <r>
      <rPr>
        <i/>
        <sz val="10"/>
        <color rgb="FF222222"/>
        <rFont val="Arial"/>
        <family val="2"/>
      </rPr>
      <t>Fontquería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, 1-2.</t>
    </r>
  </si>
  <si>
    <t>Sukia, 1998</t>
  </si>
  <si>
    <t>CRESPO, M. B., J. GUEMES &amp; G. MATEO (1992). Datos sobre algunos táxones iberolevantinos de Biscutella ser. Laevigatae Malinov. (Brassicaceae). Anales ¡ard. Bot. Madrid 50(1): 27-34.</t>
  </si>
  <si>
    <t>No reconocida aunque nombrada en FIb</t>
  </si>
  <si>
    <t>Boerhavia</t>
  </si>
  <si>
    <r>
      <t>Laliga, L. S. (2007). </t>
    </r>
    <r>
      <rPr>
        <i/>
        <sz val="10"/>
        <color rgb="FF222222"/>
        <rFont val="Arial"/>
        <family val="2"/>
      </rPr>
      <t>Estudio crítico de la flora vascular de la provincia de Alicante: aspectos nomenclaturales, biogeográficos y de conservación</t>
    </r>
    <r>
      <rPr>
        <sz val="10"/>
        <color rgb="FF222222"/>
        <rFont val="Arial"/>
        <family val="2"/>
      </rPr>
      <t> (Vol. 19). Editorial CSIC-CSIC Press.</t>
    </r>
  </si>
  <si>
    <t>Posible alóctona, el libro dice que no</t>
  </si>
  <si>
    <r>
      <t>Cano-Maqueda, J., &amp; Lozano, S. T. (2011). A taxonomic revision of the Campanula lusitanica complex (Campanulaceae) in the Western Mediterranean regio n.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68, No. 1, pp. 15-47). Real Jardín Botánico.</t>
    </r>
  </si>
  <si>
    <t>Posterior a Fib</t>
  </si>
  <si>
    <t>Fib  a buscar</t>
  </si>
  <si>
    <t>pueden ser confusiones con C. phelipaea (Foley, M. J. (2000, December). Orobanchaceae in the “Flora Iberica” area: new taxa, excluded taxa, and typification. In Anales del Jardín Botánico de Madrid (Vol. 58, No. 2, pp. 223-233).)</t>
  </si>
  <si>
    <t>especie con subespecies</t>
  </si>
  <si>
    <t>tenuisiliqua</t>
  </si>
  <si>
    <r>
      <t>Martínez, L. F., Ros, M. D., Jiménez, E. L., Aboal, M., Navarro, P., Marcos, N., ... &amp; González, G. L. (1997, December). Notas Breves.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55, No. 2, pp. 457-490).</t>
    </r>
  </si>
  <si>
    <t>Fagúndez &amp; Izco, 2007. A new European heather: Erica lusitanica subsp. Cantabrica subsp. nova (Ericaceae)</t>
  </si>
  <si>
    <t>longistyla</t>
  </si>
  <si>
    <t>Gadoria</t>
  </si>
  <si>
    <t>falukei</t>
  </si>
  <si>
    <t>Güeamaes &amp; Mota, 2017. Gadoria (Antirrhineae, Plantaginaceae): A new genus, endemic from Sierra de Gádor, Almería, Spain</t>
  </si>
  <si>
    <t>Acer opalus</t>
  </si>
  <si>
    <t>Aconitum napellus</t>
  </si>
  <si>
    <t>Adonis aestivalis</t>
  </si>
  <si>
    <t>Agrimonia eupatoria</t>
  </si>
  <si>
    <t>Ajuga pyramidalis</t>
  </si>
  <si>
    <t>Amaranthus blitum</t>
  </si>
  <si>
    <t>Anchusa undulata</t>
  </si>
  <si>
    <t>Androsace cylindrica</t>
  </si>
  <si>
    <t>Androsace vitaliana</t>
  </si>
  <si>
    <t>Anthyllis tejedensis</t>
  </si>
  <si>
    <t>Anthyllis vulneraria</t>
  </si>
  <si>
    <t>Aquilegia pyrenaica</t>
  </si>
  <si>
    <t>Aquilegia vulgaris</t>
  </si>
  <si>
    <t>Arabis nova</t>
  </si>
  <si>
    <t>Arenaria aggregata</t>
  </si>
  <si>
    <t>Arenaria armerina</t>
  </si>
  <si>
    <t>Arenaria fontqueri</t>
  </si>
  <si>
    <t>Arenaria grandiflora</t>
  </si>
  <si>
    <t>Arenaria modesta</t>
  </si>
  <si>
    <t>Arenaria montana</t>
  </si>
  <si>
    <t>Arenaria tetraquetra</t>
  </si>
  <si>
    <t>Armeria arenaria</t>
  </si>
  <si>
    <t>Armeria humilis</t>
  </si>
  <si>
    <t>Armeria ruscinonensis</t>
  </si>
  <si>
    <t>Asperula cynanchica</t>
  </si>
  <si>
    <t>Asphodelus albus</t>
  </si>
  <si>
    <t>Asphodelus macrocarpus</t>
  </si>
  <si>
    <t>Asphodelus ramosus</t>
  </si>
  <si>
    <t>Asplenium petrarchae</t>
  </si>
  <si>
    <t>Asplenium trichomanes</t>
  </si>
  <si>
    <t>Astragalus alopecuroides</t>
  </si>
  <si>
    <t>Astragalus incanus</t>
  </si>
  <si>
    <t>Astragalus monspessulanus</t>
  </si>
  <si>
    <t>Astragalus nevadensis</t>
  </si>
  <si>
    <t>Baldellia repens</t>
  </si>
  <si>
    <t>Bassia scoparia</t>
  </si>
  <si>
    <t>Berberis vulgaris</t>
  </si>
  <si>
    <t>Betula pendula</t>
  </si>
  <si>
    <t>Biscutella sempervirens</t>
  </si>
  <si>
    <t>Biscutella valentina</t>
  </si>
  <si>
    <t>Blackstonia acuminata</t>
  </si>
  <si>
    <t>Blackstonia perfoliata</t>
  </si>
  <si>
    <t>Brassica fruticulosa</t>
  </si>
  <si>
    <t>Brassica repanda</t>
  </si>
  <si>
    <t>Buglossoides arvensis</t>
  </si>
  <si>
    <t>Bupleurum fruticescens</t>
  </si>
  <si>
    <t>Bupleurum rigidum</t>
  </si>
  <si>
    <t>Cakile maritima</t>
  </si>
  <si>
    <t>Calamintha nepeta</t>
  </si>
  <si>
    <t>Calystegia silvatica</t>
  </si>
  <si>
    <t>Campanula lusitanica</t>
  </si>
  <si>
    <t>Campanula rotundifolia</t>
  </si>
  <si>
    <t>Capparis spinosa</t>
  </si>
  <si>
    <t>Cardamine pratensis</t>
  </si>
  <si>
    <t>Cardamine raphanifolia</t>
  </si>
  <si>
    <t>Carduus carlinoides</t>
  </si>
  <si>
    <t>Carduus meonanthus</t>
  </si>
  <si>
    <t>Carduus nigrescens</t>
  </si>
  <si>
    <t>Carex curvula</t>
  </si>
  <si>
    <t>Carex depressa</t>
  </si>
  <si>
    <t>Carex divulsa</t>
  </si>
  <si>
    <t>Carex elata</t>
  </si>
  <si>
    <t>Carex muricata</t>
  </si>
  <si>
    <t>Carex paniculata</t>
  </si>
  <si>
    <t>Carex sempervirens</t>
  </si>
  <si>
    <t>Carex sylvatica</t>
  </si>
  <si>
    <t>Carex umbrosa</t>
  </si>
  <si>
    <t>Carlina corymbosa</t>
  </si>
  <si>
    <t>Centaurea alba</t>
  </si>
  <si>
    <t>Centaurea aspera</t>
  </si>
  <si>
    <t>Centaurea boissieri</t>
  </si>
  <si>
    <t>Centaurea debeauxii</t>
  </si>
  <si>
    <t>Centaurea jacea</t>
  </si>
  <si>
    <t>Centaurea nigra</t>
  </si>
  <si>
    <t>Centaurea paniculata</t>
  </si>
  <si>
    <t>Centaurea pullata</t>
  </si>
  <si>
    <t>Centaurea resupinata</t>
  </si>
  <si>
    <t>Centaurium erythraea</t>
  </si>
  <si>
    <t>Centaurium grandiflorum</t>
  </si>
  <si>
    <t>Centaurium quadrifolium</t>
  </si>
  <si>
    <t>Cephalaria squamiflora</t>
  </si>
  <si>
    <t>Cerastium brachypetalum</t>
  </si>
  <si>
    <t>Cerastium fontanum</t>
  </si>
  <si>
    <t>Chaenorhinum crassifolium</t>
  </si>
  <si>
    <t>Chaenorhinum origanifolium</t>
  </si>
  <si>
    <t>Chaenorhinum villosum</t>
  </si>
  <si>
    <t>Chamaesyce canescens</t>
  </si>
  <si>
    <t>Cirsium acaulon</t>
  </si>
  <si>
    <t>Cirsium richterianum</t>
  </si>
  <si>
    <t>Cistus clusii</t>
  </si>
  <si>
    <t>Cistus ladanifer</t>
  </si>
  <si>
    <t>Cistus populifolius</t>
  </si>
  <si>
    <t>Clypeola jonthlaspi</t>
  </si>
  <si>
    <t>Cochlearia aragonensis</t>
  </si>
  <si>
    <t>Coincya monensis</t>
  </si>
  <si>
    <t>Coincya rupestris</t>
  </si>
  <si>
    <t>Conopodium majus</t>
  </si>
  <si>
    <t>Convolvulus siculus</t>
  </si>
  <si>
    <t>Coris monspeliensis</t>
  </si>
  <si>
    <t>Coronilla minima</t>
  </si>
  <si>
    <t>Coronilla repanda</t>
  </si>
  <si>
    <t>Corrigiola litoralis</t>
  </si>
  <si>
    <t>Crocus vernus</t>
  </si>
  <si>
    <t>Cruciata glabra</t>
  </si>
  <si>
    <t>Cynara cardunculus</t>
  </si>
  <si>
    <t>Cynoglossum cheirifolium</t>
  </si>
  <si>
    <t>Cystopteris fragilis</t>
  </si>
  <si>
    <t>Cytinus hypocistis</t>
  </si>
  <si>
    <t>Cytisus arboreus</t>
  </si>
  <si>
    <t>Cytisus fontanesii</t>
  </si>
  <si>
    <t>Cytisus grandiflorus</t>
  </si>
  <si>
    <t>Cytisus scoparius</t>
  </si>
  <si>
    <t>Daucus carota</t>
  </si>
  <si>
    <t>Delphinium halteratum</t>
  </si>
  <si>
    <t>Dianthus hyssopifolius</t>
  </si>
  <si>
    <t>Dianthus pungens</t>
  </si>
  <si>
    <t>Dianthus pyrenaicus</t>
  </si>
  <si>
    <t>Digitalis obscura</t>
  </si>
  <si>
    <t>Digitalis purpurea</t>
  </si>
  <si>
    <t>Diplotaxis siifolia</t>
  </si>
  <si>
    <t>Draba aizoides</t>
  </si>
  <si>
    <t>Draba hispanica</t>
  </si>
  <si>
    <t>Dryopteris affinis</t>
  </si>
  <si>
    <t>Dryopteris pallida</t>
  </si>
  <si>
    <t>Ecballium elaterium</t>
  </si>
  <si>
    <t>Echium creticum</t>
  </si>
  <si>
    <t>Echium sabulicola</t>
  </si>
  <si>
    <t>Echium vulgare</t>
  </si>
  <si>
    <t>Elaeoselinum asclepium</t>
  </si>
  <si>
    <t>Eleocharis palustris</t>
  </si>
  <si>
    <t>Empetrum nigrum</t>
  </si>
  <si>
    <t>Epilobium tetragonum</t>
  </si>
  <si>
    <t>Erucastrum nasturtiifolium</t>
  </si>
  <si>
    <t>Erucastrum virgatum</t>
  </si>
  <si>
    <t>Erysimum incanum</t>
  </si>
  <si>
    <t>Eucalyptus globulus</t>
  </si>
  <si>
    <t>Euphorbia esula</t>
  </si>
  <si>
    <t>Euphorbia exigua</t>
  </si>
  <si>
    <t>Euphorbia flavicoma</t>
  </si>
  <si>
    <t>Euphorbia helioscopia</t>
  </si>
  <si>
    <t>Euphorbia paniculata</t>
  </si>
  <si>
    <t>Ferula communis</t>
  </si>
  <si>
    <t>Frangula alnus</t>
  </si>
  <si>
    <t>Fumaria officinalis</t>
  </si>
  <si>
    <t>Gagea foliosa</t>
  </si>
  <si>
    <t>Galeopsis ladanum</t>
  </si>
  <si>
    <t>Galium aparine</t>
  </si>
  <si>
    <t>Galium glaucum</t>
  </si>
  <si>
    <t>Galium lucidum</t>
  </si>
  <si>
    <t>Galium mollugo</t>
  </si>
  <si>
    <t>Galium papillosum</t>
  </si>
  <si>
    <t>Galium parisiense</t>
  </si>
  <si>
    <t>Genista hirsuta</t>
  </si>
  <si>
    <t>Genista hispanica</t>
  </si>
  <si>
    <t>Genista tridens</t>
  </si>
  <si>
    <t>Genista umbellata</t>
  </si>
  <si>
    <t>Gentiana angustifolia</t>
  </si>
  <si>
    <t>Gentiana lutea</t>
  </si>
  <si>
    <t>Geranium pyrenaicum</t>
  </si>
  <si>
    <t>Glandora prostrata</t>
  </si>
  <si>
    <t>Halimium halimifolium</t>
  </si>
  <si>
    <t>Halimium lasianthum</t>
  </si>
  <si>
    <t>Halimium umbellatum</t>
  </si>
  <si>
    <t>Hedera helix</t>
  </si>
  <si>
    <t>Hedysarum boveanum</t>
  </si>
  <si>
    <t>Helianthemum apenninum</t>
  </si>
  <si>
    <t>Helianthemum cinereum</t>
  </si>
  <si>
    <t>Helianthemum marifolium</t>
  </si>
  <si>
    <t>Helianthemum oelandicum</t>
  </si>
  <si>
    <t>Herniaria scabrida</t>
  </si>
  <si>
    <t>Hornungia petraea</t>
  </si>
  <si>
    <t>Hymenolobus procumbens</t>
  </si>
  <si>
    <t>Hypericum hircinum</t>
  </si>
  <si>
    <t>Hypericum perforatum</t>
  </si>
  <si>
    <t>Iberis carnosa</t>
  </si>
  <si>
    <t>Iberis ciliata</t>
  </si>
  <si>
    <t>Iberis procumbens</t>
  </si>
  <si>
    <t>Iberis saxatilis</t>
  </si>
  <si>
    <t>Isoetes velatum</t>
  </si>
  <si>
    <t>Jasione crispa</t>
  </si>
  <si>
    <t>Juncus acutus</t>
  </si>
  <si>
    <t>Juniperus communis</t>
  </si>
  <si>
    <t>Juniperus oxycedrus</t>
  </si>
  <si>
    <t>Juniperus phoenicea</t>
  </si>
  <si>
    <t>Kickxia elatine</t>
  </si>
  <si>
    <t>Klasea boetica</t>
  </si>
  <si>
    <t>Klasea flavescens</t>
  </si>
  <si>
    <t>Laserpitium gallicum</t>
  </si>
  <si>
    <t>Laserpitium latifolium</t>
  </si>
  <si>
    <t>Laserpitium nestleri</t>
  </si>
  <si>
    <t>Lavandula stoechas</t>
  </si>
  <si>
    <t>Lavatera triloba</t>
  </si>
  <si>
    <t>Lepidium villarsii</t>
  </si>
  <si>
    <t>Ligusticum lucidum</t>
  </si>
  <si>
    <t>Linaria alpina</t>
  </si>
  <si>
    <t>Linaria amethystea</t>
  </si>
  <si>
    <t>Linaria supina</t>
  </si>
  <si>
    <t>Linum appressum</t>
  </si>
  <si>
    <t>Linum narbonense</t>
  </si>
  <si>
    <t>Linum strictum</t>
  </si>
  <si>
    <t>Lobularia maritima</t>
  </si>
  <si>
    <t>Lomelosia simplex</t>
  </si>
  <si>
    <t>Lonicera periclymenum</t>
  </si>
  <si>
    <t>Lonicera pyrenaica</t>
  </si>
  <si>
    <t>Lotus corniculatus</t>
  </si>
  <si>
    <t>Luzula multiflora</t>
  </si>
  <si>
    <t>Malva cretica</t>
  </si>
  <si>
    <t>Matthiola fruticulosa</t>
  </si>
  <si>
    <t>Melampyrum pratense</t>
  </si>
  <si>
    <t>Minuartia hybrida</t>
  </si>
  <si>
    <t>Moenchia erecta</t>
  </si>
  <si>
    <t>Montia fontana</t>
  </si>
  <si>
    <t>Myosotis alpestris</t>
  </si>
  <si>
    <t>Myosotis discolor</t>
  </si>
  <si>
    <t>Myosotis minutiflora</t>
  </si>
  <si>
    <t>Myosotis ramosissima</t>
  </si>
  <si>
    <t>Najas marina</t>
  </si>
  <si>
    <t>Narcissus minor</t>
  </si>
  <si>
    <t>Narcissus pseudonarcissus</t>
  </si>
  <si>
    <t>Narcissus triandrus</t>
  </si>
  <si>
    <t>Nepeta nepetella</t>
  </si>
  <si>
    <t>Nigella papillosa</t>
  </si>
  <si>
    <t>Nuphar luteum</t>
  </si>
  <si>
    <t>Odontites viscosus</t>
  </si>
  <si>
    <t>Onobrychis argentea</t>
  </si>
  <si>
    <t>Ononis pusilla</t>
  </si>
  <si>
    <t>Ononis reclinata</t>
  </si>
  <si>
    <t>Ononis spinosa</t>
  </si>
  <si>
    <t>Ononis tridentata</t>
  </si>
  <si>
    <t>Ononis viscosa</t>
  </si>
  <si>
    <t>Onosma fastigiata</t>
  </si>
  <si>
    <t>Onosma tricerosperma</t>
  </si>
  <si>
    <t>Ophrys bertolonii</t>
  </si>
  <si>
    <t>Ophrys fusca</t>
  </si>
  <si>
    <t>Ophrys insectifera</t>
  </si>
  <si>
    <t>Ophrys speculum</t>
  </si>
  <si>
    <t>Origanum vulgare</t>
  </si>
  <si>
    <t>Ornithopus sativus</t>
  </si>
  <si>
    <t>Orobanche amethystea</t>
  </si>
  <si>
    <t>Orobanche ramosa</t>
  </si>
  <si>
    <t>Papaver somniferum</t>
  </si>
  <si>
    <t>Paronychia kapela</t>
  </si>
  <si>
    <t>Pastinaca sativa</t>
  </si>
  <si>
    <t>Pedicularis comosa</t>
  </si>
  <si>
    <t>Pedicularis pyrenaica</t>
  </si>
  <si>
    <t>Pedicularis sylvatica</t>
  </si>
  <si>
    <t>Pedicularis verticillata</t>
  </si>
  <si>
    <t>Petrocoptis pyrenaica</t>
  </si>
  <si>
    <t>Peucedanum officinale</t>
  </si>
  <si>
    <t>Phlomis crinita</t>
  </si>
  <si>
    <t>Pisum sativum</t>
  </si>
  <si>
    <t>Plantago maritima</t>
  </si>
  <si>
    <t>Plantago monosperma</t>
  </si>
  <si>
    <t>Platycapnos tenuiloba</t>
  </si>
  <si>
    <t>Polycarpon polycarpoides</t>
  </si>
  <si>
    <t>Polycarpon tetraphyllum</t>
  </si>
  <si>
    <t>Portulaca oleracea</t>
  </si>
  <si>
    <t>Potentilla nivalis</t>
  </si>
  <si>
    <t>Primula acaulis</t>
  </si>
  <si>
    <t>Primula elatior</t>
  </si>
  <si>
    <t>Primula veris</t>
  </si>
  <si>
    <t>Pritzelago alpina</t>
  </si>
  <si>
    <t>Pterospartum tridentatum</t>
  </si>
  <si>
    <t>Quercus faginea</t>
  </si>
  <si>
    <t>Quercus ilex</t>
  </si>
  <si>
    <t>Quercus petraea</t>
  </si>
  <si>
    <t>Ranunculus bulbosus</t>
  </si>
  <si>
    <t>Ranunculus ficaria</t>
  </si>
  <si>
    <t>Ranunculus ollissiponensis</t>
  </si>
  <si>
    <t>Ranunculus parnassiifolius</t>
  </si>
  <si>
    <t>Ranunculus peltatus</t>
  </si>
  <si>
    <t>Ranunculus trichophyllus</t>
  </si>
  <si>
    <t>Raphanus raphanistrum</t>
  </si>
  <si>
    <t>Rapistrum rugosum</t>
  </si>
  <si>
    <t>Reseda alba</t>
  </si>
  <si>
    <t>Reseda lanceolata</t>
  </si>
  <si>
    <t>Reseda lutea</t>
  </si>
  <si>
    <t>Reseda stricta</t>
  </si>
  <si>
    <t>Rhamnus alaternus</t>
  </si>
  <si>
    <t>Rhamnus myrtifolia</t>
  </si>
  <si>
    <t>Rhamnus oleoides</t>
  </si>
  <si>
    <t>Rhamnus pumila</t>
  </si>
  <si>
    <t>Rhamnus velutina</t>
  </si>
  <si>
    <t>Romulea columnae</t>
  </si>
  <si>
    <t>Romulea ramiflora</t>
  </si>
  <si>
    <t>Rumex acetosa</t>
  </si>
  <si>
    <t>Rumex acetosella</t>
  </si>
  <si>
    <t>Rumex bucephalophorus</t>
  </si>
  <si>
    <t>Rumex pulcher</t>
  </si>
  <si>
    <t>Salvia lavandulifolia</t>
  </si>
  <si>
    <t>Salvia phlomoides</t>
  </si>
  <si>
    <t>Sanguisorba minor</t>
  </si>
  <si>
    <t>Sarcocapnos baetica</t>
  </si>
  <si>
    <t>Sarcocornia perennis</t>
  </si>
  <si>
    <t>Saxifraga fragilis</t>
  </si>
  <si>
    <t>Saxifraga hirsuta</t>
  </si>
  <si>
    <t>Saxifraga oppositifolia</t>
  </si>
  <si>
    <t>Saxifraga pentadactylis</t>
  </si>
  <si>
    <t>Saxifraga pubescens</t>
  </si>
  <si>
    <t>Scabiosa columbaria</t>
  </si>
  <si>
    <t>Scabiosa turolensis</t>
  </si>
  <si>
    <t>Scandix australis</t>
  </si>
  <si>
    <t>Schoenoplectus lacustris</t>
  </si>
  <si>
    <t>Scilla verna</t>
  </si>
  <si>
    <t>Scrophularia auriculata</t>
  </si>
  <si>
    <t>Scrophularia canina</t>
  </si>
  <si>
    <t>Scrophularia sambucifolia</t>
  </si>
  <si>
    <t>Seseli montanum</t>
  </si>
  <si>
    <t>Silene inaperta</t>
  </si>
  <si>
    <t>Silene littorea</t>
  </si>
  <si>
    <t>Silene psammitis</t>
  </si>
  <si>
    <t>Silene rubella</t>
  </si>
  <si>
    <t>Silene scabriflora</t>
  </si>
  <si>
    <t>Silene uniflora</t>
  </si>
  <si>
    <t>Silene vulgaris</t>
  </si>
  <si>
    <t>Sinapis alba</t>
  </si>
  <si>
    <t>Sisymbrella aspera</t>
  </si>
  <si>
    <t>Sisymbrium austriacum</t>
  </si>
  <si>
    <t>Soldanella alpina</t>
  </si>
  <si>
    <t>Sparganium erectum</t>
  </si>
  <si>
    <t>Stellaria nemorum</t>
  </si>
  <si>
    <t>Teucrium aureum</t>
  </si>
  <si>
    <t>Teucrium capitatum</t>
  </si>
  <si>
    <t>Teucrium flavum</t>
  </si>
  <si>
    <t>Teucrium pyrenaicum</t>
  </si>
  <si>
    <t>Thalictrum flavum</t>
  </si>
  <si>
    <t>Thalictrum minus</t>
  </si>
  <si>
    <t>Thymelaea tinctoria</t>
  </si>
  <si>
    <t>Thymus hyemalis</t>
  </si>
  <si>
    <t>Thymus praecox</t>
  </si>
  <si>
    <t>Thymus richardii</t>
  </si>
  <si>
    <t>Thymus vulgaris</t>
  </si>
  <si>
    <t>Thymus zygis</t>
  </si>
  <si>
    <t>Torilis arvensis</t>
  </si>
  <si>
    <t>Trifolium phleoides</t>
  </si>
  <si>
    <t>Trifolium pratense</t>
  </si>
  <si>
    <t>Trifolium striatum</t>
  </si>
  <si>
    <t>Trifolium subterraneum</t>
  </si>
  <si>
    <t>Tulipa sylvestris</t>
  </si>
  <si>
    <t>Ulex baeticus</t>
  </si>
  <si>
    <t>Ulex europaeus</t>
  </si>
  <si>
    <t>Ulex gallii</t>
  </si>
  <si>
    <t>Ulex parviflorus</t>
  </si>
  <si>
    <t>Valeriana officinalis</t>
  </si>
  <si>
    <t>Valeriana tripteris</t>
  </si>
  <si>
    <t>Valerianella locusta</t>
  </si>
  <si>
    <t>Vella pseudocytisus</t>
  </si>
  <si>
    <t>Verbascum rotundifolium</t>
  </si>
  <si>
    <t>Veronica fruticans</t>
  </si>
  <si>
    <t>Vicia lutea</t>
  </si>
  <si>
    <t>Vicia sativa</t>
  </si>
  <si>
    <t>maroccanus</t>
  </si>
  <si>
    <t>Rudner, M., &amp; Deil, U. (2011). Juncus maroccanus Kirschner, a new record to the European flora.</t>
  </si>
  <si>
    <t>scopulorum</t>
  </si>
  <si>
    <t>rentonarensis</t>
  </si>
  <si>
    <r>
      <t>Crespo, M. B., &amp; Serra, L. (1993). A new Spanish species of the genus Ononis L.(Fabaceae). </t>
    </r>
    <r>
      <rPr>
        <i/>
        <sz val="10"/>
        <color rgb="FF222222"/>
        <rFont val="Arial"/>
        <family val="2"/>
      </rPr>
      <t>Botanical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111</t>
    </r>
    <r>
      <rPr>
        <sz val="10"/>
        <color rgb="FF222222"/>
        <rFont val="Arial"/>
        <family val="2"/>
      </rPr>
      <t>(1), 37-46.</t>
    </r>
  </si>
  <si>
    <r>
      <t>Ruiz, L. C., Gallo, M. L., Moral, G. M., &amp; Pedraja, O. S. (2011). A new species,(Orobanche loscosii), a prioritary name for O. Icterica (O. Leptantha) and a new member of the Spanish Flora (O. Elatior).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(48), 89-101.</t>
    </r>
  </si>
  <si>
    <t>Pujadas Salvá, A. J. (2007). Novedades taxonómicas y nomenclaturales en el género" Orobanche" L.(Orobanchaceae).</t>
  </si>
  <si>
    <t>lycoctoni</t>
  </si>
  <si>
    <r>
      <t>Carlón, L., Casares, G. G., Gallo, M. L., Moral, G. M., Pedraja, Ó. S., &amp; Schneeweiss, G. M. (2005). </t>
    </r>
    <r>
      <rPr>
        <i/>
        <sz val="10"/>
        <color rgb="FF222222"/>
        <rFont val="Arial"/>
        <family val="2"/>
      </rPr>
      <t>Más, a propósito de algunas Orobanche L. y Phelipanche Pomel (Orobanchaceae) del oeste del Paleártico</t>
    </r>
    <r>
      <rPr>
        <sz val="10"/>
        <color rgb="FF222222"/>
        <rFont val="Arial"/>
        <family val="2"/>
      </rPr>
      <t>. Jardín Botánico Atlántico.</t>
    </r>
  </si>
  <si>
    <t>Pujadas Salvá, A. J. (2007). " Orobanche mariana" A. Pujadas (Orobanchaceae) sp. nov. para el sur de la Península Ibérica.</t>
  </si>
  <si>
    <t>Pujadas-Salvá, A. J., &amp; Gómez García, D. (2000). Orobanche montserratii A. Pujadas &amp; D. Gómez (Orobanchaceae), especie nueva del Pirineo oscense.</t>
  </si>
  <si>
    <r>
      <t>SALVÀ, A. P. (2006). 122. NUEVAS COMBINACIONES NOMENCLATURALES Y APORTACIONES FLORÍSTICAS EN EL GÉNERO OROBANCHE L.(OROBANCHACEAE). </t>
    </r>
    <r>
      <rPr>
        <i/>
        <sz val="10"/>
        <color rgb="FF222222"/>
        <rFont val="Arial"/>
        <family val="2"/>
      </rPr>
      <t>Lagascalia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, 247.</t>
    </r>
  </si>
  <si>
    <t>POWO.</t>
  </si>
  <si>
    <t>POWO.  SANCHEZ, A. B., CASADO, M. A. F., &amp; PRIETO, J. A. F. (1992). A new subspecies of Ranunculus parnassiifolius L.(Ranunculaceae) from the Cantabrian Mountains, Spain. Botanical journal of the Linnean Society, 109(3), 359-367.</t>
  </si>
  <si>
    <t>Llibre Vermell Catalunya</t>
  </si>
  <si>
    <t>jacetana</t>
  </si>
  <si>
    <r>
      <t>Montserrat, P. (1997). Una «Rosa inédita» de los Pirineos españoles: Rosa jacetana P. Monts., spec. nov. </t>
    </r>
    <r>
      <rPr>
        <i/>
        <sz val="10"/>
        <color rgb="FF222222"/>
        <rFont val="Arial"/>
        <family val="2"/>
      </rPr>
      <t>Bull. Soc. Ech. Pl. Vasc. Eur. Occ. et Bass. Médit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, 107-113.</t>
    </r>
  </si>
  <si>
    <t>Llibre Vermell Balears</t>
  </si>
  <si>
    <t>Crespo, M. B., Rios, S., Vivero, J. L., Prados, J., Hernandez-Bermejo, E., &amp; Lledo, M. D. (2005). A new spineless species of Vella (Brassicaceae) from the high mountains of south-eastern Spain. Botanical journal of the Linnean Society, 149(1), 121-128.</t>
  </si>
  <si>
    <t>orcensis</t>
  </si>
  <si>
    <r>
      <t>Simón Porcar, V. I., Pérez Collazos, E., &amp; Catalán, P. (2015). Vella pseudocytisus subsp. orcensis (Brassicaceae), una nueva subespecie en el sureste peninsular ibérico. </t>
    </r>
    <r>
      <rPr>
        <i/>
        <sz val="10"/>
        <color rgb="FF222222"/>
        <rFont val="Arial"/>
        <family val="2"/>
      </rPr>
      <t>Conservación Vegetal</t>
    </r>
    <r>
      <rPr>
        <sz val="10"/>
        <color rgb="FF222222"/>
        <rFont val="Arial"/>
        <family val="2"/>
      </rPr>
      <t>.</t>
    </r>
  </si>
  <si>
    <t>Udias, S. L., Mateo, G., &amp; Villalba, M. B. C. (2004). Nuevo taxon del género Galium L.(sect. Leptogalium Lange) para el Sistema Ibérico. Flora Montiberica, (27), 47-53.</t>
  </si>
  <si>
    <t>wilsonii</t>
  </si>
  <si>
    <t>Atlas pteridófitos</t>
  </si>
  <si>
    <t>reclasificación de pteridófitos</t>
  </si>
  <si>
    <t>Allosorus</t>
  </si>
  <si>
    <t>acrosticus</t>
  </si>
  <si>
    <t>Pteridófitos (Luciano?)</t>
  </si>
  <si>
    <t>guanchicus</t>
  </si>
  <si>
    <t>pteridioides</t>
  </si>
  <si>
    <t>ceterach</t>
  </si>
  <si>
    <t>csikii</t>
  </si>
  <si>
    <t>protobillotii</t>
  </si>
  <si>
    <t>Herrero, A., Pajarón, S. &amp; Prada, C. (2001). Isozyme variation and genetic relationships among taxa in the Asplenium obovatum group (Aspleniaceae, Pteridophyta). American Journal of Botany 88 (11): 2040–2050.</t>
  </si>
  <si>
    <t>sagittatum</t>
  </si>
  <si>
    <t>hastatum</t>
  </si>
  <si>
    <t>cambrensis</t>
  </si>
  <si>
    <t>Crouch, H.J. (date accessed). Somerset Rare Plant Register account: Dryopteris cambrensis. Somerset Rare Plants Group</t>
  </si>
  <si>
    <t>echinospora</t>
  </si>
  <si>
    <t>IUCN</t>
  </si>
  <si>
    <t>velata</t>
  </si>
  <si>
    <t>Oreopteris</t>
  </si>
  <si>
    <t>Paragymnopteris</t>
  </si>
  <si>
    <t>Struthiopteris</t>
  </si>
  <si>
    <t>Effects of human activity on the distribution and abundance of an endangered Mediterranean high-mountain plant (Erysimum penyalarense)</t>
  </si>
  <si>
    <t>mayorii</t>
  </si>
  <si>
    <t>Duda en Fib</t>
  </si>
  <si>
    <t>Saez, 2000</t>
  </si>
  <si>
    <t>Sustituido por Monografía Narcissus Marques et al., 2017</t>
  </si>
  <si>
    <t>Fib</t>
  </si>
  <si>
    <t>graellsii</t>
  </si>
  <si>
    <t>Jfuertes</t>
  </si>
  <si>
    <t>quintanilhae</t>
  </si>
  <si>
    <t>POWO-Marruecos</t>
  </si>
  <si>
    <t>en FI incluye pallidulus y lusitanicus</t>
  </si>
  <si>
    <t>cerrolazae</t>
  </si>
  <si>
    <t>(TPL=N. flavus)</t>
  </si>
  <si>
    <t>obesus</t>
  </si>
  <si>
    <t>POWO (N. obesus)</t>
  </si>
  <si>
    <t>abscissus</t>
  </si>
  <si>
    <t>FI -&gt; N. moschatus</t>
  </si>
  <si>
    <t>bujei</t>
  </si>
  <si>
    <t>confusus</t>
  </si>
  <si>
    <t>jacetanus</t>
  </si>
  <si>
    <t>macrolobus</t>
  </si>
  <si>
    <t>SEFA</t>
  </si>
  <si>
    <t>(TPL=N. pseudon. Minor)</t>
  </si>
  <si>
    <t>pallidiflorus</t>
  </si>
  <si>
    <t>primigenius</t>
  </si>
  <si>
    <t>eugeniae</t>
  </si>
  <si>
    <t>(Salisb.)(TPL=N.pseudo.minor)</t>
  </si>
  <si>
    <t>longispathus</t>
  </si>
  <si>
    <t>POWO (=N. hispanicus)</t>
  </si>
  <si>
    <t>yepesii</t>
  </si>
  <si>
    <t>miniatus</t>
  </si>
  <si>
    <t>tortifolius</t>
  </si>
  <si>
    <t>POWO (N. papyraceus pannizianus)</t>
  </si>
  <si>
    <t>polyanthus</t>
  </si>
  <si>
    <t>POWO (N. papyraceus polyanthos)</t>
  </si>
  <si>
    <t>conquense</t>
  </si>
  <si>
    <t>Error en el PDF</t>
  </si>
  <si>
    <t>marminorense</t>
  </si>
  <si>
    <t>Aparicio_et_al-2017-TAXON</t>
  </si>
  <si>
    <t>motae</t>
  </si>
  <si>
    <r>
      <t>Sánchez-Gómez, P., Jiménez, J. F., &amp; Vera, J. B. (2011, March). Helianthemum motae (Cistaceae), a new species from southeastern Spain. In </t>
    </r>
    <r>
      <rPr>
        <i/>
        <sz val="10"/>
        <color rgb="FF222222"/>
        <rFont val="Arial"/>
        <family val="2"/>
      </rPr>
      <t>Annales Botanici Fennici</t>
    </r>
    <r>
      <rPr>
        <sz val="10"/>
        <color rgb="FF222222"/>
        <rFont val="Arial"/>
        <family val="2"/>
      </rPr>
      <t> (Vol. 48, No. 1, pp. 49-57). Finnish Zoological and Botanical Publishing Board.</t>
    </r>
  </si>
  <si>
    <t>gypsophila</t>
  </si>
  <si>
    <t>qartobensis</t>
  </si>
  <si>
    <r>
      <t>Blanca, G., Cueto, M., Fuentes, J., Sáez, L., &amp; Tarifa, R. (2018). Linaria qartobensis sp. nov.(Plantaginaceae) from the southern Iberian Peninsula. </t>
    </r>
    <r>
      <rPr>
        <i/>
        <sz val="10"/>
        <color rgb="FF222222"/>
        <rFont val="Arial"/>
        <family val="2"/>
      </rPr>
      <t>Nordic journal of botany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(8), e01914.</t>
    </r>
  </si>
  <si>
    <t>diazii</t>
  </si>
  <si>
    <t>Sustituido por Floraiberica XVI(II)</t>
  </si>
  <si>
    <t>Iberodes (Otero et al.)</t>
  </si>
  <si>
    <t>Iberodes</t>
  </si>
  <si>
    <t>Tesis Ana Otero</t>
  </si>
  <si>
    <t>Nuevos táxones Fib, corregido en TPL</t>
  </si>
  <si>
    <t>Ageratina</t>
  </si>
  <si>
    <t>Checklist Andalucía</t>
  </si>
  <si>
    <t>alboranensis</t>
  </si>
  <si>
    <t>aurelii</t>
  </si>
  <si>
    <t>rothia</t>
  </si>
  <si>
    <t>especie solo; tpl</t>
  </si>
  <si>
    <t>grajoana</t>
  </si>
  <si>
    <t xml:space="preserve">Cabezudo, Baltasar &amp; Solanas, Federico &amp; Latorre, Andrés V.. (2017). Sobre el género Armeria en la provincia de Málaga (Andalucía, España). Acta Botanica Malacitana. 40. 57. 10.24310/Actabotanicaabm.v40i0.2493. </t>
  </si>
  <si>
    <t>enritrianoi</t>
  </si>
  <si>
    <t>Armeria villosa subsp. enritrianoi subsp. nov. (Plumbaginaceae) en el
sureste de España (provincia de Jaén)
Gabriel Blanca1
, Miguel Cueto2
, Julián Fuentes3
 &amp; Salvador Tello4 Acta Botanica Malacitana 42, Núm. 2 (2017), 287-291</t>
  </si>
  <si>
    <t>lucennoiberica</t>
  </si>
  <si>
    <t>Cryptic Species Due to Hybridization: A Combined Approach to Describe a New Species (Carex: Cyperaceae) - Scientific Figure on ResearchGate. Available from: https://www.researchgate.net/figure/Botanical-illustration-of-Carex-lucennoiberica-Maguilla-M-Escudero-Paratype-SPAIN_fig4_311649982 [accessed 13 Sep, 2019]</t>
  </si>
  <si>
    <t>Catananche</t>
  </si>
  <si>
    <t>chamaesyce</t>
  </si>
  <si>
    <t>modificado de Fib, TPL</t>
  </si>
  <si>
    <t>sedenense</t>
  </si>
  <si>
    <t>Floraiberica</t>
  </si>
  <si>
    <t>odora</t>
  </si>
  <si>
    <t>hirtus</t>
  </si>
  <si>
    <t>Sarcocornia plant communities of the Iberian Peninsula and the Balearic
Islands
Lourdes Rufo, Vicenta de la Fuente &amp; Daniel Sánchez-Mata*
Sarcocornia plant communities of the Iberian Peninsula and the Balearic
Islands, Lourdes Rufo, Vicenta de la Fuente &amp; Daniel Sánchez-Mata*</t>
  </si>
  <si>
    <t>(incluye s albicans)</t>
  </si>
  <si>
    <t>tugiensis</t>
  </si>
  <si>
    <r>
      <t>Rios, S., Crespo, M. B., &amp; Rivera, D. (2001). The west Mediterranean orophilous taxa of Sideritis L.(Lamiaceae): a new species of subsection Hyssopifolia from south-eastern Spain. </t>
    </r>
    <r>
      <rPr>
        <i/>
        <sz val="10"/>
        <color rgb="FF222222"/>
        <rFont val="Arial"/>
        <family val="2"/>
      </rPr>
      <t>Botanical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136</t>
    </r>
    <r>
      <rPr>
        <sz val="10"/>
        <color rgb="FF222222"/>
        <rFont val="Arial"/>
        <family val="2"/>
      </rPr>
      <t>(2), 247-254.</t>
    </r>
  </si>
  <si>
    <t>microcephalus</t>
  </si>
  <si>
    <t>CRZ, Checklist Devesa</t>
  </si>
  <si>
    <t>ANOTACIONES A LA TRIBU STIPEAE (GRAMINEAE) PARA ANDALUCÍA ORIENTAL (ESPAÑA) Francisco María VÁZQUEZ T
Acta Botanica Malacitana ribu Stipeae Andalucía Oriental 73 31. 73-80</t>
  </si>
  <si>
    <t>vesiculosum</t>
  </si>
  <si>
    <t>alliariae</t>
  </si>
  <si>
    <t>fageti</t>
  </si>
  <si>
    <t>Floraiberica, apéndice del género</t>
  </si>
  <si>
    <t>angustata</t>
  </si>
  <si>
    <t>turbonis</t>
  </si>
  <si>
    <t>halleriana</t>
  </si>
  <si>
    <t>Nombre cambiado</t>
  </si>
  <si>
    <t>Corregido de Floraiberica</t>
  </si>
  <si>
    <t>bauhinii</t>
  </si>
  <si>
    <t>molinerii</t>
  </si>
  <si>
    <t>ovatipaniculatum</t>
  </si>
  <si>
    <t>Corrección Gº CRZ; posible error al escribir ovatispiclatum</t>
  </si>
  <si>
    <t>bartlingii</t>
  </si>
  <si>
    <t>Lista Roja Cataluña</t>
  </si>
  <si>
    <t>31TCH13, 31TCH23</t>
  </si>
  <si>
    <t>Juan, A., Blanca, G., Cueto, M., Fuentes, J., &amp; Sáez, L. (2018). Linaria argillicola (Plantaginaceae), a new species of L. sect. Supinae from the southern Iberian Peninsula. Phytotaxa, 343(2), 127-138.</t>
  </si>
  <si>
    <t>Crespo, M. B., Martínez-Azorín, M., &amp; Alonso-Vargas, M. Á. (2019). Morphological and molecular data support recognition of a new rupicolous species of Pinguicula (Lentibulariaceae) from the Iberian Peninsula. Plant Biosystems-An International Journal Dealing with all Aspects of Plant Biology, 153(1), 77-87.</t>
  </si>
  <si>
    <t>subpyrenaica</t>
  </si>
  <si>
    <r>
      <t>Aymerich, P., Lopez-Alvarado, J., &amp; Saez, L. (2014). Primula subpyrenaica (Primulaceae) a new species from the Pyrenean range (south-western Europe). </t>
    </r>
    <r>
      <rPr>
        <i/>
        <sz val="10"/>
        <color rgb="FF222222"/>
        <rFont val="Arial"/>
        <family val="2"/>
      </rPr>
      <t>Phytotaxa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(2), 077-090.</t>
    </r>
  </si>
  <si>
    <t xml:space="preserve"> Genus</t>
  </si>
  <si>
    <t>EXTINTA</t>
  </si>
  <si>
    <t>DUDAS SOBRE ALOCTONIDAD</t>
  </si>
  <si>
    <t>TAXONES TOTALES</t>
  </si>
  <si>
    <t>ESPECIES TOTALES</t>
  </si>
  <si>
    <t>ESPECIES AUTÓCTONAS</t>
  </si>
  <si>
    <t>TAXONES AUTÓCTONOS</t>
  </si>
  <si>
    <t>Asplenium azomanes</t>
  </si>
  <si>
    <r>
      <t>Rosselló, J. A., Pericas, J. J., Alomar, G., &amp; Torres, N. (1986). Atlas pterodológico de las Islas Baleares. </t>
    </r>
    <r>
      <rPr>
        <i/>
        <sz val="10"/>
        <color rgb="FF222222"/>
        <rFont val="Arial"/>
        <family val="2"/>
      </rPr>
      <t>Acta botánica malacitana</t>
    </r>
    <r>
      <rPr>
        <sz val="10"/>
        <color rgb="FF222222"/>
        <rFont val="Arial"/>
        <family val="2"/>
      </rPr>
      <t>, (11), 294-302.</t>
    </r>
  </si>
  <si>
    <t>creussensis</t>
  </si>
  <si>
    <t>Revisión taxonómica L. Sáez</t>
  </si>
  <si>
    <t>acrosticum</t>
  </si>
  <si>
    <t>Revisión Taxonómica Pteridófitos Ll. Sáez</t>
  </si>
  <si>
    <t>guanchicum</t>
  </si>
  <si>
    <t>Spinulum</t>
  </si>
  <si>
    <t>en el paper de Marques no lo incluyen porque no lo estudian</t>
  </si>
  <si>
    <t>argillicola</t>
  </si>
  <si>
    <t>Mateo, G., Villalba, M. B. C., &amp; Udias, S. L. (1998). Acerca del orófito minusvalorado de la Sierra de Javalambre (Teruel). Flora Montiberica, (9), 41-45.</t>
  </si>
  <si>
    <t>subespecie nueva</t>
  </si>
  <si>
    <t>POWO; Rubido-Bará, M., HoRALE, M., &amp; Villaverde, C. (2010). Dos nuevas subespecies del género Jasione L.(Campanulaceae). Nova, 19, 21-31.</t>
  </si>
  <si>
    <t>POWO; Romero‐Zarco, C., &amp; Arán, V. J. (2013). Juncus fernandez‐carvajaliae sp. nov.(Juncaceae) from Castilla‐La Mancha, central Spain. Nordic journal of botany, 31(2), 190-193.</t>
  </si>
  <si>
    <t>Sustituido por Alyssum cacuminum</t>
  </si>
  <si>
    <r>
      <t>Talavera, S., &amp; Talavera, M. (2017). El género Andryala L.(Compositae, Cichorieae) en la Península Ibérica y Baleares: una nueva especie e híbridos interespecíficos.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, 296-310.</t>
    </r>
  </si>
  <si>
    <t>MATEO, G., &amp; CRESPO, M. B. (2000). Three new Spanish species of Biscutella L.(Brassicaceae) and remarks on B. valentina (L.) Heywood. Botanical journal of the Linnean Society, 132(1), 1-17.</t>
  </si>
  <si>
    <t>POWO; Polatschek, A. (2014). Revision der gattung Erysimum (Cruciferae): Nachträge zu den bearbeitungen der Iberischen Halbinsel und Makaronesiens. Annalen des Naturhistorischen Museums in Wien. Serie B für Botanik und Zoologie, 87-105.</t>
  </si>
  <si>
    <t>lesinsii</t>
  </si>
  <si>
    <r>
      <t>Romero-Zarco, C. (2019). Medicago lesinsii E. Small,(Leguminosae), nueva cita para la flora ibérica.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.</t>
    </r>
  </si>
  <si>
    <r>
      <t>Luceño, M., Fernández-Mazuecos, M., &amp; Vargas, P. (2019). A new species of Linaria sect. Supinae from Sierra de Gredos (Sistema Central mountains, Iberian Peninsula).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.</t>
    </r>
  </si>
  <si>
    <t>onubensis</t>
  </si>
  <si>
    <t>Subsp. Onubensis</t>
  </si>
  <si>
    <r>
      <t>Martínez, J. L., &amp; Alcaraz, J. A. D. (2019). Glyceria spicata subsp. onubensis (Gramineae), nuevo taxón para la flora ibérica.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.</t>
    </r>
  </si>
  <si>
    <t>albiflora</t>
  </si>
  <si>
    <t>toloxense</t>
  </si>
  <si>
    <r>
      <t>Solanas, F. C. S., &amp; Artero, B. C. (2019). Dos nuevas subespecies de Linaria amethystea (Vent.) Hoffman. &amp; Link en el sur de la Península Ibérica.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.</t>
    </r>
  </si>
  <si>
    <r>
      <t>Fernández-Mazuecos, M., Ferrer-Gallego, P. P., Miguel, M., Glover, B. J., &amp; Sáez, L. (2018). A synopsis of the Iberian clade of Linaria subsect. Versicolores (Antirrhineae, Plantaginaceae) based on integrative taxonomy. </t>
    </r>
    <r>
      <rPr>
        <i/>
        <sz val="10"/>
        <color rgb="FF222222"/>
        <rFont val="Arial"/>
        <family val="2"/>
      </rPr>
      <t>Plant systematics and evolution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304</t>
    </r>
    <r>
      <rPr>
        <sz val="10"/>
        <color rgb="FF222222"/>
        <rFont val="Arial"/>
        <family val="2"/>
      </rPr>
      <t>(7), 871-884.</t>
    </r>
  </si>
  <si>
    <t>Cambio a endémica (Fernández-Mazuecos et al., 2018)</t>
  </si>
  <si>
    <t>becerrae</t>
  </si>
  <si>
    <t>magonica</t>
  </si>
  <si>
    <t>Modificado de FIB ("bethurica")</t>
  </si>
  <si>
    <t>asturicensis</t>
  </si>
  <si>
    <t>Martínez-Sagarra. 2019. Festuca devesae (Poaceae), a new species from northern Spain. Pytotax 424 (2). 097-105</t>
  </si>
  <si>
    <t>hordeaceus</t>
  </si>
  <si>
    <t>Oeosporangium</t>
  </si>
  <si>
    <t>incl. Helictotrichon</t>
  </si>
  <si>
    <t>CRZ-REV FloraIb (Antes Pseudarrhenatherum longifolium)</t>
  </si>
  <si>
    <t>(Agrostis truncatula commista en Moreno Saiz &amp; Sainz Ollero, Atlas Corológico de Monocotiledóneas Ibéricas Endémicas, 1992)</t>
  </si>
  <si>
    <t>Poa Ibericas (Ortega-Olivencia &amp; Devesa, 2018)</t>
  </si>
  <si>
    <t>(=Poa pratensis)</t>
  </si>
  <si>
    <t>(=Poa alpina var molinerii)</t>
  </si>
  <si>
    <t>(=Poa bulbosa)</t>
  </si>
  <si>
    <t>(=Poa trivialis)</t>
  </si>
  <si>
    <t>No aparece</t>
  </si>
  <si>
    <t>previamente eliminado por no estar en la Pib (Error: sí en Menorca)</t>
  </si>
  <si>
    <t>previamente eliminado por no estar en la Pib (Error: sí en Cádiz)</t>
  </si>
  <si>
    <t>Josefa López , Ana Ortega-Olivencia , Tomás Rodríguez-Riaño &amp; Juan Antonio Devesa; Notas florísticas sobre algunas gramíneas de Flora iberica</t>
  </si>
  <si>
    <t>CRZ: posiblemente no se añada a FIB</t>
  </si>
  <si>
    <t>Todas las provincias, mirar!!</t>
  </si>
  <si>
    <r>
      <t>Zozomová-Lihová, J., Marhold, K., &amp; Španiel, S. (2014). Taxonomy and evolutionary history of Alyssum montanum (Brassicaceae) and related taxa in southwestern Europe and Morocco: Diversification driven by polyploidy, geographic and ecological isolation. </t>
    </r>
    <r>
      <rPr>
        <i/>
        <sz val="10"/>
        <color rgb="FF222222"/>
        <rFont val="Arial"/>
        <family val="2"/>
      </rPr>
      <t>Taxon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(3), 562-591.</t>
    </r>
  </si>
  <si>
    <t>Ortiz, S. &amp; Rodríguez-Oubiña, J. 2005. Caraterización taxonómica das poblacions galegas de Alyssum loiseleurii. Nova Acta Científica Compostelana (Bioloxía), 14: 51-56.</t>
  </si>
  <si>
    <r>
      <t>Garcés, M. L. (1998). Una combinación y un nombre nuevos en Androsace (Primulaceae).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56, No. 1, pp. 164-165). Real Jardín Botánico.</t>
    </r>
  </si>
  <si>
    <r>
      <t>Silveira, P., Paiva, J., &amp; Samaniego, N. M. (2001). A new endemic species of Arabis L.(Cruciferae) from central Portugal. </t>
    </r>
    <r>
      <rPr>
        <i/>
        <sz val="10"/>
        <color rgb="FF222222"/>
        <rFont val="Arial"/>
        <family val="2"/>
      </rPr>
      <t>Botanical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135</t>
    </r>
    <r>
      <rPr>
        <sz val="10"/>
        <color rgb="FF222222"/>
        <rFont val="Arial"/>
        <family val="2"/>
      </rPr>
      <t>(3), 299-303.</t>
    </r>
  </si>
  <si>
    <r>
      <t>Costa, A. (2008, December). Taxonomy of an endemic Aristolochia (Aristolochiaceae) from the Iberian Peninsula.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65, No. 2, pp. 173-178).</t>
    </r>
  </si>
  <si>
    <r>
      <t>VILLALBA, M. B. C., &amp; SANZ, G. M. UN NUEVO TAXON DE ARMERIA (PLUMBAGINACEAE), PROPIO DE LA CORDILLERA IBÉRICA CENTRAL. </t>
    </r>
    <r>
      <rPr>
        <i/>
        <sz val="10"/>
        <color rgb="FF222222"/>
        <rFont val="Arial"/>
        <family val="2"/>
      </rPr>
      <t>Vol. 46 Valencia, X-2010</t>
    </r>
    <r>
      <rPr>
        <sz val="10"/>
        <color rgb="FF222222"/>
        <rFont val="Arial"/>
        <family val="2"/>
      </rPr>
      <t>, 49.</t>
    </r>
  </si>
  <si>
    <r>
      <t>Sáez, J. A. A., Pérez, J. J. B., &amp; Ruiz, M. J. E. (2013). Armeria castrovalnerana sp. nov., un nuevo taxon de Armeria gr. alpina en el macizo del Castro Valnera (Cordillera Cantábrica, Burgos).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(54), 121-135.</t>
    </r>
  </si>
  <si>
    <r>
      <t>Larena, B. G., Aguilar, J. F., &amp; Feliner, G. N. (2004). Morphometric and molecular evidence for taxonomic recognition of a new subspecies of Armeria filicaulis (Plumbaginaceae).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61, No. 1, pp. 35-48). Consejo Superior de Investigaciones Científicas.</t>
    </r>
  </si>
  <si>
    <r>
      <t>Sardinero, S. (1997). Una nueva Armeria del Sistema Central (España): A. rivasmartinezii (Plumbaginaceae). </t>
    </r>
    <r>
      <rPr>
        <i/>
        <sz val="10"/>
        <color rgb="FF222222"/>
        <rFont val="Arial"/>
        <family val="2"/>
      </rPr>
      <t>Collectanea Botanica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, 97-104.</t>
    </r>
  </si>
  <si>
    <r>
      <t>FELINER, G. N., AGUILAR, J. F., &amp; ROSSELLÓ, J. A. (2001). A new species of Armeria (Plumbaginaceae) from southern Spain with molecular and morphometric evidence on its origin. </t>
    </r>
    <r>
      <rPr>
        <i/>
        <sz val="10"/>
        <color rgb="FF222222"/>
        <rFont val="Arial"/>
        <family val="2"/>
      </rPr>
      <t>Botanical Journal of the Linnean Society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135</t>
    </r>
    <r>
      <rPr>
        <sz val="10"/>
        <color rgb="FF222222"/>
        <rFont val="Arial"/>
        <family val="2"/>
      </rPr>
      <t>(1), 71-84.</t>
    </r>
  </si>
  <si>
    <t>Santa Teresa, M. F. M., Muñoz, B. G., &amp; Gómez, P. V. Astragalus devesae.</t>
  </si>
  <si>
    <r>
      <t>Soria, J. L. C., &amp; Duato, E. S. (2011). Dorycnium pentaphyllum subsp. lagunae (Leguminosae, Papilionoideae), nueva subespecie para la flora española. </t>
    </r>
    <r>
      <rPr>
        <i/>
        <sz val="10"/>
        <color rgb="FF222222"/>
        <rFont val="Arial"/>
        <family val="2"/>
      </rPr>
      <t>Flora Montiberica</t>
    </r>
    <r>
      <rPr>
        <sz val="10"/>
        <color rgb="FF222222"/>
        <rFont val="Arial"/>
        <family val="2"/>
      </rPr>
      <t>, (49), 40-44.</t>
    </r>
  </si>
  <si>
    <t>Ayuso, J. B. (2016). Eucera (Synhalonia) rufa (Apioidea) polinizador efectivo de Ophrys spectabilis (Orchidaceae). Flora Montiberica, (62), 67-73.</t>
  </si>
  <si>
    <t>Diversidad vegetal de las yeseras ibéricas — 271</t>
  </si>
  <si>
    <t>Pujadas-Salvà, A. J., &amp; Arguimbau, P. F. I. (2012). Orobanche rumseiana A. Pujadas &amp; P. Fraga (Orobanchaceae), a new species from the Balearic Islands. Candollea, 67(1), 65-75.</t>
  </si>
  <si>
    <t>Cambio por Orobanche mutelii georgii-reuterii</t>
  </si>
  <si>
    <t>Sinónimo de Chamaesyce vulgaris (en Fib)</t>
  </si>
  <si>
    <r>
      <t>Romero-Zarco, C., García-Castaño, J. L., &amp; Pérez, R. B. (2019). Notas nomenclaturales sobre algunas gramíneas mediterráneas. </t>
    </r>
    <r>
      <rPr>
        <i/>
        <sz val="10"/>
        <color rgb="FF222222"/>
        <rFont val="Arial"/>
        <family val="2"/>
      </rPr>
      <t>Acta Botanica Malacitana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93-97.</t>
    </r>
  </si>
  <si>
    <r>
      <t>Ascaso, J., &amp; Pedrol, J. (1991). De plantis vascularibus praesertim ibericis. </t>
    </r>
    <r>
      <rPr>
        <i/>
        <sz val="10"/>
        <color rgb="FF222222"/>
        <rFont val="Arial"/>
        <family val="2"/>
      </rPr>
      <t>Fontqueria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, 135-140.</t>
    </r>
  </si>
  <si>
    <t>POWO (= Arenaria suffruticosa); Diaz de la Guardia, C., Mota, J. F., &amp; Valle, F. (1991). A new taxon in the genus Moehringia (Caryophyllaceae). Plant systematics and evolution, 177(1-2), 27-38.</t>
  </si>
  <si>
    <t>Marques et al., 2017</t>
  </si>
  <si>
    <t>Jfuertes; N. hispanicus subsp. perez-chiscanoi (Fern.Casas) Fern.Casas in Fontqueria 55: 270. 2005. Fdez Casas, 1989, Fontqueria 14:19</t>
  </si>
  <si>
    <t>Nombre ilegítimo según Fib</t>
  </si>
  <si>
    <t>panizzianus</t>
  </si>
  <si>
    <t>Poco fiable (Gamarra)</t>
  </si>
  <si>
    <t>No ibérico</t>
  </si>
  <si>
    <t>Poco fiable;Pardo, F. M. V. (2009). Revisión de la familia Orchidaceae en Extremadura (España). Folia Botanica Extremadurensis, (3), 7-365.</t>
  </si>
  <si>
    <t>Extinta según Fib</t>
  </si>
  <si>
    <t>Devesa (com. Pers.)</t>
  </si>
  <si>
    <t>Eliminada por Devesa para Flora Iberica, no autóctona</t>
  </si>
  <si>
    <r>
      <t>Bufí, M. G. (2019, November). Herniaria alpina (Caryophyllaceae) in the Iberian Peninsula. In </t>
    </r>
    <r>
      <rPr>
        <i/>
        <sz val="10"/>
        <color rgb="FF222222"/>
        <rFont val="Arial"/>
        <family val="2"/>
      </rPr>
      <t>Anales del Jardín Botánico de Madrid</t>
    </r>
    <r>
      <rPr>
        <sz val="10"/>
        <color rgb="FF222222"/>
        <rFont val="Arial"/>
        <family val="2"/>
      </rPr>
      <t> (Vol. 76, No. 2, p. 086).</t>
    </r>
  </si>
  <si>
    <t>oxycarpa</t>
  </si>
  <si>
    <t>Genus</t>
  </si>
  <si>
    <t>Cambio por A. sterilis sterilis</t>
  </si>
  <si>
    <t>Cambio por A. sterilis ludoviciana</t>
  </si>
  <si>
    <t>Añadido después; Tesis No los menciona explícitamente</t>
  </si>
  <si>
    <t>No presente en la PI; híbridos con A. valentinus</t>
  </si>
  <si>
    <t>Sinónimo en el borrador</t>
  </si>
  <si>
    <t>arvernensis</t>
  </si>
  <si>
    <t>Adventicia, solo vista una vez</t>
  </si>
  <si>
    <t>No se aceptará en Fib</t>
  </si>
  <si>
    <t>Alóctona según Euro+Med</t>
  </si>
  <si>
    <t>Subsp. brachystachium de córcega</t>
  </si>
  <si>
    <t>abbreviatum</t>
  </si>
  <si>
    <t>Poco fiable</t>
  </si>
  <si>
    <t>Abies alba Mill.</t>
  </si>
  <si>
    <t>Abies pinsapo Boiss.</t>
  </si>
  <si>
    <t>Abutilon theophrasti Medik.</t>
  </si>
  <si>
    <t>Acacia baileyana F. Muell.</t>
  </si>
  <si>
    <t>Acacia cyclops A. Cunn. ex G. Don</t>
  </si>
  <si>
    <t>Acacia dealbata Link</t>
  </si>
  <si>
    <t>Acacia decurrens (J.C. Wendl.) Willd.</t>
  </si>
  <si>
    <t>Acacia farnesiana (L.) Willd.</t>
  </si>
  <si>
    <t>Acacia karroo Hayne</t>
  </si>
  <si>
    <t>Acacia longifolia (Andrews) Willd.</t>
  </si>
  <si>
    <t>Acacia mearnsii De Wild.</t>
  </si>
  <si>
    <t>Acacia melanoxylon R. Br.</t>
  </si>
  <si>
    <t>Acacia pycnantha Benth.</t>
  </si>
  <si>
    <t>Acacia retinodes Schltdl.</t>
  </si>
  <si>
    <t>Acacia saligna (Labill.) H.L. Wendl.</t>
  </si>
  <si>
    <t>Acacia sophorae (Labill.) R. Br.</t>
  </si>
  <si>
    <t>Acacia verticillata (L'Hér.) Willd.</t>
  </si>
  <si>
    <t>Acanthus mollis L.</t>
  </si>
  <si>
    <t>Acer campestre L.</t>
  </si>
  <si>
    <t>Acer monspessulanum monspessulanum L.</t>
  </si>
  <si>
    <t>Acer negundo L.</t>
  </si>
  <si>
    <t>Acer opalus granatense (Boiss.) Font Quer &amp; Rothm.</t>
  </si>
  <si>
    <t>Acer opalus opalus Mill.</t>
  </si>
  <si>
    <t>Acer platanoides L.</t>
  </si>
  <si>
    <t>Acer pseudoplatanus L.</t>
  </si>
  <si>
    <t>Aceras anthropophorum (L.) W.T. Aiton</t>
  </si>
  <si>
    <t>Achyranthes sicula (L.) All.</t>
  </si>
  <si>
    <t>Acinos alpinus (L.) Moench</t>
  </si>
  <si>
    <t>Acinos arvensis (Lam.) Dandy</t>
  </si>
  <si>
    <t>Acinos rotundifolius Pers.</t>
  </si>
  <si>
    <t>Aconitum anthora L.</t>
  </si>
  <si>
    <t>Aconitum burnatii Gáyer</t>
  </si>
  <si>
    <t>Aconitum napellus castellanum Molero &amp; C. Blanché</t>
  </si>
  <si>
    <t>Aconitum napellus lusitanicum Rouy</t>
  </si>
  <si>
    <t>Aconitum napellus vulgare Rouy &amp; Foucaud</t>
  </si>
  <si>
    <t>Aconitum variegatum pyrenaicum Vivant &amp; Delay</t>
  </si>
  <si>
    <t>Actaea spicata L.</t>
  </si>
  <si>
    <t>Adenocarpus anisochilus Boiss.</t>
  </si>
  <si>
    <t>Adenocarpus argyrophyllus (Rivas Goday) Caball.</t>
  </si>
  <si>
    <t>Adenocarpus aureus (Cav.) Pau</t>
  </si>
  <si>
    <t>Adenocarpus complicatus (L.) J. Gay</t>
  </si>
  <si>
    <t>Adenocarpus decorticans Boiss.</t>
  </si>
  <si>
    <t>Adenocarpus desertorum Castrov.</t>
  </si>
  <si>
    <t>Adenocarpus gibbsianus Castrov. &amp; Talavera</t>
  </si>
  <si>
    <t>Adenocarpus hispanicus (Lam.) DC.</t>
  </si>
  <si>
    <t>Adenocarpus lainzii (Castrov.) Castrov.</t>
  </si>
  <si>
    <t>Adenocarpus telonensis (Loisel.) DC.</t>
  </si>
  <si>
    <t>Adiantum capillus-veneris L.</t>
  </si>
  <si>
    <t>Adonis aestivalis aestivalis L.</t>
  </si>
  <si>
    <t>Adonis aestivalis squarrosa (Steven) Nyman</t>
  </si>
  <si>
    <t>Adonis annua L.</t>
  </si>
  <si>
    <t>Adonis flammea Jacq.</t>
  </si>
  <si>
    <t>Adonis microcarpa DC.</t>
  </si>
  <si>
    <t>Adonis pyrenaica DC.</t>
  </si>
  <si>
    <t>Adonis vernalis L.</t>
  </si>
  <si>
    <t>Aegonychon gastoni (Benth.) J. Holub</t>
  </si>
  <si>
    <t>Aegopodium podagraria L.</t>
  </si>
  <si>
    <t>Aeonium arboreum (L.) Webb</t>
  </si>
  <si>
    <t>Aesculus hippocastanum L.</t>
  </si>
  <si>
    <t>Aethionema marginatum (Lapeyr.) Montemurro</t>
  </si>
  <si>
    <t>Aethionema monospermum R. Br.</t>
  </si>
  <si>
    <t>Aethionema saxatile (L.) R. Br.</t>
  </si>
  <si>
    <t>Aethionema thomasianum J. Gay</t>
  </si>
  <si>
    <t>Aethusa cynapium cynapium L.</t>
  </si>
  <si>
    <t>Agave americana L.</t>
  </si>
  <si>
    <t>Agave atrovirens Karw. ex Salm-Dyck</t>
  </si>
  <si>
    <t>Agave fourcroydes Lem.</t>
  </si>
  <si>
    <t>Agave sisalana Perrine</t>
  </si>
  <si>
    <t>Agrimonia eupatoria eupatoria L.</t>
  </si>
  <si>
    <t>Agrimonia eupatoria grandis (Andrz. ex Asch. &amp; Graebn.) Bornm.</t>
  </si>
  <si>
    <t>Agrimonia procera Wallr.</t>
  </si>
  <si>
    <t>Agrostemma githago L.</t>
  </si>
  <si>
    <t>Aichryson laxum (Haw.) Bramwell</t>
  </si>
  <si>
    <t>Ailanthus altissima (Mill.) Swingle</t>
  </si>
  <si>
    <t>Aizoon canariense L.</t>
  </si>
  <si>
    <t>Aizoon hispanicum L.</t>
  </si>
  <si>
    <t>Ajuga chamaepitys (L.) Schreb.</t>
  </si>
  <si>
    <t>Ajuga iva (L.) Schreb.</t>
  </si>
  <si>
    <t>Ajuga pyramidalis meonantha (Hoffmanns. &amp; Link) R. Fern.</t>
  </si>
  <si>
    <t xml:space="preserve">Ajuga pyramidalis pyramidalis L. </t>
  </si>
  <si>
    <t>Ajuga reptans L.</t>
  </si>
  <si>
    <t>Alcea rosea L.</t>
  </si>
  <si>
    <t>Alchemilla acutiformis S.E. Fröhner</t>
  </si>
  <si>
    <t>Alchemilla albinervia S.E. Fröhner</t>
  </si>
  <si>
    <t>Alchemilla alpigena Buser ex Hegi</t>
  </si>
  <si>
    <t>Alchemilla alpina L.</t>
  </si>
  <si>
    <t>Alchemilla amphisericea Buser</t>
  </si>
  <si>
    <t>Alchemilla angustiserrata S.E. Fröhner</t>
  </si>
  <si>
    <t>Alchemilla aranica S.E. Fröhner</t>
  </si>
  <si>
    <t>Alchemilla atriuscula S.E. Fröhner</t>
  </si>
  <si>
    <t>Alchemilla atropurpurea S.E. Fröhner</t>
  </si>
  <si>
    <t>Alchemilla benasquensis S.E. Fröhner</t>
  </si>
  <si>
    <t>Alchemilla borderei Buser ex S.E. Fröhner</t>
  </si>
  <si>
    <t>Alchemilla burgensis S.E. Fröhner</t>
  </si>
  <si>
    <t>Alchemilla catalaunica Rothm.</t>
  </si>
  <si>
    <t>Alchemilla cataractarum S.E. Fröhner</t>
  </si>
  <si>
    <t>Alchemilla colorata Buser</t>
  </si>
  <si>
    <t>Alchemilla connivens Buser</t>
  </si>
  <si>
    <t>Alchemilla coriacea Buser</t>
  </si>
  <si>
    <t>Alchemilla crenulata S.E. Fröhner</t>
  </si>
  <si>
    <t>Alchemilla demissa Buser</t>
  </si>
  <si>
    <t>Alchemilla diluta S.E. Fröhner</t>
  </si>
  <si>
    <t>Alchemilla effusa Buser</t>
  </si>
  <si>
    <t>Alchemilla espotensis S.E. Fröhner</t>
  </si>
  <si>
    <t>Alchemilla fallax Buser</t>
  </si>
  <si>
    <t>Alchemilla filicaulis Buser</t>
  </si>
  <si>
    <t>Alchemilla fissa Günther &amp; Schummel</t>
  </si>
  <si>
    <t>Alchemilla flabellata Buser</t>
  </si>
  <si>
    <t>Alchemilla frost-olsenii S.E. Fröhner</t>
  </si>
  <si>
    <t>Alchemilla fulgens Buser</t>
  </si>
  <si>
    <t>Alchemilla fulgida S.E. Fröhner</t>
  </si>
  <si>
    <t>Alchemilla glabra Neygenf.</t>
  </si>
  <si>
    <t>Alchemilla glaucescens Wallr.</t>
  </si>
  <si>
    <t>Alchemilla glomerulans Buser</t>
  </si>
  <si>
    <t>Alchemilla hispanica S.E. Fröhner</t>
  </si>
  <si>
    <t>Alchemilla hoppeaniformis S.E. Fröhner</t>
  </si>
  <si>
    <t>Alchemilla hypercycla S.E. Fröhner</t>
  </si>
  <si>
    <t>Alchemilla ilerdensis S.E. Fröhner</t>
  </si>
  <si>
    <t>Alchemilla impedicellata S.E. Fröhner</t>
  </si>
  <si>
    <t>Alchemilla inconcinna Buser</t>
  </si>
  <si>
    <t>Alchemilla iniquiformis S.E. Fröhner</t>
  </si>
  <si>
    <t>Alchemilla iratiana S.E. Fröhner</t>
  </si>
  <si>
    <t>Alchemilla ischnocarpa S.E. Fröhner</t>
  </si>
  <si>
    <t>Alchemilla lainzii S.E. Fröhner</t>
  </si>
  <si>
    <t>Alchemilla lapeyrousii Buser</t>
  </si>
  <si>
    <t>Alchemilla legionensis S.E. Fröhner</t>
  </si>
  <si>
    <t>Alchemilla lucida Buser</t>
  </si>
  <si>
    <t>Alchemilla lunaria S.E. Fröhner</t>
  </si>
  <si>
    <t>Alchemilla macrochira S.E. Fröhner</t>
  </si>
  <si>
    <t>Alchemilla melanoscytos S.E. Fröhner</t>
  </si>
  <si>
    <t>Alchemilla microcephala S.E. Fröhner</t>
  </si>
  <si>
    <t>Alchemilla montserratii S.E. Fröhner</t>
  </si>
  <si>
    <t>Alchemilla mystrostigma S.E. Fröhner</t>
  </si>
  <si>
    <t>Alchemilla nafarroana S.E. Fröhner</t>
  </si>
  <si>
    <t>Alchemilla nieto-felineri S.E. Fröhner</t>
  </si>
  <si>
    <t>Alchemilla nudans S.E. Fröhner</t>
  </si>
  <si>
    <t>Alchemilla oscensis S.E. Fröhner</t>
  </si>
  <si>
    <t>Alchemilla ozana S.E. Fröhner</t>
  </si>
  <si>
    <t>Alchemilla pallens Buser</t>
  </si>
  <si>
    <t>Alchemilla paupercula S.E. Fröhner</t>
  </si>
  <si>
    <t>Alchemilla pentaphyllea L.</t>
  </si>
  <si>
    <t>Alchemilla perspicua S.E. Fröhner</t>
  </si>
  <si>
    <t>Alchemilla polatschekiana S.E. Fröhner</t>
  </si>
  <si>
    <t>Alchemilla polita S.E. Fröhner</t>
  </si>
  <si>
    <t>Alchemilla polychroma S.E. Fröhner</t>
  </si>
  <si>
    <t>Alchemilla rubristipula Buser</t>
  </si>
  <si>
    <t>Alchemilla rugulosa S.E. Fröhner</t>
  </si>
  <si>
    <t>Alchemilla santanderiensis S.E. Fröhner</t>
  </si>
  <si>
    <t>Alchemilla saxatilis Buser</t>
  </si>
  <si>
    <t>Alchemilla serratisaxatilis S.E. Fröhner</t>
  </si>
  <si>
    <t>Alchemilla sierrae Romo</t>
  </si>
  <si>
    <t>Alchemilla spathulata S.E. Fröhner</t>
  </si>
  <si>
    <t>Alchemilla spectabilior S.E. Fröhner</t>
  </si>
  <si>
    <t>Alchemilla straminea Buser</t>
  </si>
  <si>
    <t>Alchemilla subalpina S.E. Fröhner</t>
  </si>
  <si>
    <t>Alchemilla tenerifolia S.E. Fröhner</t>
  </si>
  <si>
    <t>Alchemilla tenerrima S.E. Fröhner</t>
  </si>
  <si>
    <t>Alchemilla tenuis Buser</t>
  </si>
  <si>
    <t>Alchemilla transiens (Buser) Buser</t>
  </si>
  <si>
    <t>Alchemilla vetteri Buser</t>
  </si>
  <si>
    <t>Alchemilla villarii S.E. Fröhner</t>
  </si>
  <si>
    <t>Alchemilla vizcayensis S.E. Fröhner</t>
  </si>
  <si>
    <t>Alchemilla xanthochlora Rothm.</t>
  </si>
  <si>
    <t>Alisma gramineum Lej.</t>
  </si>
  <si>
    <t>Alisma lanceolatum With.</t>
  </si>
  <si>
    <t>Alisma plantago-aquatica L.</t>
  </si>
  <si>
    <t>Alkanna lutea A. DC.</t>
  </si>
  <si>
    <t>Alliaria petiolata (M. Bieb.) Cavara &amp; Grande</t>
  </si>
  <si>
    <t>Allium ampeloprasum L.</t>
  </si>
  <si>
    <t>Allium baeticum Boiss.</t>
  </si>
  <si>
    <t>Allium chamaemoly L.</t>
  </si>
  <si>
    <t>Allium commutatum Guss.</t>
  </si>
  <si>
    <t>Allium cupanii Raf.</t>
  </si>
  <si>
    <t>Allium ebusitanum Font Quer</t>
  </si>
  <si>
    <t>Allium ericetorum Thore</t>
  </si>
  <si>
    <t>Allium grosii Font Quer</t>
  </si>
  <si>
    <t>Allium guttatum sardoum (Moris) Stearn</t>
  </si>
  <si>
    <t>Allium lusitanicum Lam.</t>
  </si>
  <si>
    <t>Allium massaesylum Batt. &amp; Trab.</t>
  </si>
  <si>
    <t>Allium melananthum Coincy</t>
  </si>
  <si>
    <t>Allium moly L.</t>
  </si>
  <si>
    <t>Allium moschatum L.</t>
  </si>
  <si>
    <t>Allium neapolitanum Cirillo</t>
  </si>
  <si>
    <t>Allium nigrum L.</t>
  </si>
  <si>
    <t>Allium oleraceum L.</t>
  </si>
  <si>
    <t>Allium palentinum Losa &amp; P. Monts.</t>
  </si>
  <si>
    <t>Allium paniculatum L.</t>
  </si>
  <si>
    <t>Allium pruinatum Link ex Spreng.</t>
  </si>
  <si>
    <t>Allium pyrenaicum Costa &amp; Vayr.</t>
  </si>
  <si>
    <t>Allium roseum L.</t>
  </si>
  <si>
    <t>Allium rouyi Gaut.</t>
  </si>
  <si>
    <t>Allium schmitzii Cout.</t>
  </si>
  <si>
    <t>Allium schoenoprasum L.</t>
  </si>
  <si>
    <t>Allium scorodoprasum rotundum (L.) Stearn</t>
  </si>
  <si>
    <t>Allium scorzonerifolium Desf. ex DC.</t>
  </si>
  <si>
    <t>Allium sphaerocephalon L.</t>
  </si>
  <si>
    <t>Allium stearnii Pastor &amp; Valdés</t>
  </si>
  <si>
    <t>Allium subhirsutum L.</t>
  </si>
  <si>
    <t>Allium subvillosum Salzm. ex Schult. &amp; Schult. fil.</t>
  </si>
  <si>
    <t>Allium triquetrum L.</t>
  </si>
  <si>
    <t>Allium ursinum ursinum L.</t>
  </si>
  <si>
    <t>Allium victorialis L.</t>
  </si>
  <si>
    <t>Allium vineale L.</t>
  </si>
  <si>
    <t>Alnus cordata (Loisel.) Duby</t>
  </si>
  <si>
    <t>Alnus glutinosa (L.) Gaertn.</t>
  </si>
  <si>
    <t>Aloe arborescens Mill.</t>
  </si>
  <si>
    <t>Aloe maculata All.</t>
  </si>
  <si>
    <t>Aloe vera (L.) Burm. fil.</t>
  </si>
  <si>
    <t>Aloysia citrodora Gómez Ortega &amp; Palau</t>
  </si>
  <si>
    <t>Alternanthera caracasana Kunth</t>
  </si>
  <si>
    <t>Alternanthera pungens Kunth</t>
  </si>
  <si>
    <t>Althaea cannabina L.</t>
  </si>
  <si>
    <t>Althaea hirsuta L.</t>
  </si>
  <si>
    <t>Althaea longiflora Boiss. &amp; Reut.</t>
  </si>
  <si>
    <t>Althaea officinalis L.</t>
  </si>
  <si>
    <t>Althenia orientalis (Tzvelev) García-Mur. &amp; Talavera</t>
  </si>
  <si>
    <t>Alyssum alpestre L.</t>
  </si>
  <si>
    <t>Alyssum alyssoides (L.) L.</t>
  </si>
  <si>
    <t>Alyssum atlanticum Desf.</t>
  </si>
  <si>
    <t>Alyssum granatense Boiss. &amp; Reut.</t>
  </si>
  <si>
    <t>Alyssum linifolium Willd.</t>
  </si>
  <si>
    <t>Alyssum loiseleurii loiseleurii P. Fourn.</t>
  </si>
  <si>
    <t>Alyssum minutum DC.</t>
  </si>
  <si>
    <t>Alyssum serpyllifolium Desf.</t>
  </si>
  <si>
    <t>Alyssum simplex Rudolphi</t>
  </si>
  <si>
    <t>Alyssum strigosum Banks &amp; Sol.</t>
  </si>
  <si>
    <t>Amaranthus albus L.</t>
  </si>
  <si>
    <t>Amaranthus blitoides S. Watson</t>
  </si>
  <si>
    <t>Amaranthus blitum blitum L.</t>
  </si>
  <si>
    <t>Amaranthus blitum emarginatus (Moq. ex Uline &amp; W.L. Bray) Carretero</t>
  </si>
  <si>
    <t>Amaranthus cruentus L.</t>
  </si>
  <si>
    <t>Amaranthus deflexus L.</t>
  </si>
  <si>
    <t>Amaranthus hybridus L.</t>
  </si>
  <si>
    <t>Amaranthus hypochondriacus L.</t>
  </si>
  <si>
    <t>Amaranthus muricatus (Moq.) Hieron.</t>
  </si>
  <si>
    <t>Amaranthus powellii S. Watson</t>
  </si>
  <si>
    <t>Amaranthus retroflexus L.</t>
  </si>
  <si>
    <t>Amaranthus viridis L.</t>
  </si>
  <si>
    <t>Amelanchier ovalis Medik.</t>
  </si>
  <si>
    <t>Ammannia baccifera L.</t>
  </si>
  <si>
    <t>Ammannia coccinea Rottb.</t>
  </si>
  <si>
    <t>Ammannia robusta Heer &amp; Regel</t>
  </si>
  <si>
    <t>Ammi majus L.</t>
  </si>
  <si>
    <t>Ammi visnaga (L.) Lam.</t>
  </si>
  <si>
    <t>Ammoides pusilla (Brot.) Breistr.</t>
  </si>
  <si>
    <t>Amsinckia calycina (Moris) Chater</t>
  </si>
  <si>
    <t>Amsinckia lycopsoides (Lehm.) Lehm.</t>
  </si>
  <si>
    <t>Anabasis articulata (Forssk.) Moq.</t>
  </si>
  <si>
    <t>Anacamptis pyramidalis (L.) Rich.</t>
  </si>
  <si>
    <t>Anagallis arvensis L.</t>
  </si>
  <si>
    <t>Anagallis crassifolia Thore</t>
  </si>
  <si>
    <t>Anagallis foemina Mill.</t>
  </si>
  <si>
    <t>Anagallis monelli L.</t>
  </si>
  <si>
    <t>Anagallis tenella (L.) L.</t>
  </si>
  <si>
    <t>Anagyris foetida L.</t>
  </si>
  <si>
    <t>Anarrhinum bellidifolium (L.) Willd.</t>
  </si>
  <si>
    <t>Anarrhinum duriminium (Brot.) Pers.</t>
  </si>
  <si>
    <t>Anarrhinum fruticosum fruticosum Desf.</t>
  </si>
  <si>
    <t>Anarrhinum laxiflorum Boiss.</t>
  </si>
  <si>
    <t>Anarrhinum longipedicellatum R. Fern.</t>
  </si>
  <si>
    <t>Anchusa aegyptiaca (L.) A. DC.</t>
  </si>
  <si>
    <t>Anchusa azurea Mill.</t>
  </si>
  <si>
    <t>Anchusa calcarea calcarea Boiss.</t>
  </si>
  <si>
    <t>Anchusa calcarea losadae (Valdés) Valdés</t>
  </si>
  <si>
    <t>Anchusa puechii Valdés</t>
  </si>
  <si>
    <t>Anchusa stylosa stylosa M. Bieb.</t>
  </si>
  <si>
    <t>Anchusa undulata granatensis (Boiss.) Valdés</t>
  </si>
  <si>
    <t>Anchusa undulata undulata L.</t>
  </si>
  <si>
    <t>Andrachne telephioides L.</t>
  </si>
  <si>
    <t>Androcymbium europaeum (Lange) K. Richt.</t>
  </si>
  <si>
    <t>Androsace cantabrica (Losa &amp; P. Monts.) Kress</t>
  </si>
  <si>
    <t>Androsace ciliata DC.</t>
  </si>
  <si>
    <t>Androsace cylindrica cylindrica DC.</t>
  </si>
  <si>
    <t>Androsace cylindrica hirtella (Dufour) Greuter &amp; Burdet</t>
  </si>
  <si>
    <t>Androsace cylindrica willkommii P. Monts.</t>
  </si>
  <si>
    <t>Androsace elongata L.</t>
  </si>
  <si>
    <t>Androsace helvetica (L.) All.</t>
  </si>
  <si>
    <t>Androsace lactea L.</t>
  </si>
  <si>
    <t>Androsace laggeri A. Huet</t>
  </si>
  <si>
    <t>Androsace maxima L.</t>
  </si>
  <si>
    <t>Androsace pyrenaica Lam.</t>
  </si>
  <si>
    <t>Androsace rioxana A. Segura</t>
  </si>
  <si>
    <t>Androsace vandellii (Turra) Chiov.</t>
  </si>
  <si>
    <t>Androsace villosa L.</t>
  </si>
  <si>
    <t>Androsace vitaliana assoana (M. Laínz) Kress</t>
  </si>
  <si>
    <t>Androsace vitaliana cinerea (Sünd.) Kress</t>
  </si>
  <si>
    <t>Androsace vitaliana flosjugorum Kress</t>
  </si>
  <si>
    <t>Androsace vitaliana vitaliana (L.) Lapeyr.</t>
  </si>
  <si>
    <t>Anemone coronaria L.</t>
  </si>
  <si>
    <t>Anemone narcissiflora L.</t>
  </si>
  <si>
    <t>Anemone nemorosa L.</t>
  </si>
  <si>
    <t>Anemone palmata L.</t>
  </si>
  <si>
    <t>Anemone pavoniana Boiss.</t>
  </si>
  <si>
    <t>Anemone ranunculoides L.</t>
  </si>
  <si>
    <t>Anemone trifolia albida (Mariz) Ulbr.</t>
  </si>
  <si>
    <t>Anethum graveolens L.</t>
  </si>
  <si>
    <t>Angelica major Lag.</t>
  </si>
  <si>
    <t>Angelica pachycarpa Lange</t>
  </si>
  <si>
    <t>Angelica razulii Gouan</t>
  </si>
  <si>
    <t>Angelica sylvestris L.</t>
  </si>
  <si>
    <t>Anogramma leptophylla (L.) Link</t>
  </si>
  <si>
    <t>Anthericum baeticum (Boiss.) Boiss.</t>
  </si>
  <si>
    <t>Anthericum liliago liliago L.</t>
  </si>
  <si>
    <t>Anthericum maurum Rothm.</t>
  </si>
  <si>
    <t>Anthericum ramosum L.</t>
  </si>
  <si>
    <t>Anthriscus caucalis M. Bieb.</t>
  </si>
  <si>
    <t>Anthriscus cerefolium (L.) Hoffm.</t>
  </si>
  <si>
    <t>Anthriscus sylvestris (L.) Hoffm.</t>
  </si>
  <si>
    <t>Anthyllis barba-jovis L.</t>
  </si>
  <si>
    <t>Anthyllis cytisoides L.</t>
  </si>
  <si>
    <t>Anthyllis hystrix (Willk. ex Barceló) Cardona</t>
  </si>
  <si>
    <t>Anthyllis lagascana Benedí</t>
  </si>
  <si>
    <t>Anthyllis montana L.</t>
  </si>
  <si>
    <t>Anthyllis onobrychioides Cav.</t>
  </si>
  <si>
    <t>Anthyllis polycephala Desf.</t>
  </si>
  <si>
    <t>Anthyllis ramburii Boiss.</t>
  </si>
  <si>
    <t>Anthyllis rupestris Coss.</t>
  </si>
  <si>
    <t>Anthyllis tejedensis plumosa (Cullen ex E. Domínguez) Benedí</t>
  </si>
  <si>
    <t>Anthyllis tejedensis tejedensis Boiss.</t>
  </si>
  <si>
    <t>Anthyllis terniflora (Lag.) Pau</t>
  </si>
  <si>
    <t>Anthyllis vulneraria alpestris (Kit. ex Schult.) Asch. &amp; Graebn.</t>
  </si>
  <si>
    <t>Anthyllis vulneraria arundana (Boiss. &amp; Reut.) H. Lindb.</t>
  </si>
  <si>
    <t>Anthyllis vulneraria balearica (Coss. ex Marès &amp; Vigin.) O. Bolós &amp; Vigo</t>
  </si>
  <si>
    <t>Anthyllis vulneraria gandogeri (Sagorski) W. Becker ex Maire</t>
  </si>
  <si>
    <t>Anthyllis vulneraria iberica (W. Becker) Jalas ex Cullen</t>
  </si>
  <si>
    <t>Anthyllis vulneraria maura (Beck) Maire</t>
  </si>
  <si>
    <t>Anthyllis vulneraria microcephala (Willk.) Benedí</t>
  </si>
  <si>
    <t>Anthyllis vulneraria pseudoarundana H. Lindb.</t>
  </si>
  <si>
    <t>Anthyllis vulneraria reuteri Cullen</t>
  </si>
  <si>
    <t>Anthyllis vulneraria sampaioana (Rothm.) Vasc.</t>
  </si>
  <si>
    <t>Anthyllis vulneraria vulnerarioides (All.) Arcang.</t>
  </si>
  <si>
    <t>Antirrhinum australe Rothm.</t>
  </si>
  <si>
    <t>Antirrhinum braun-blanquetii Rothm.</t>
  </si>
  <si>
    <t>Antirrhinum charidemi Lange</t>
  </si>
  <si>
    <t>Antirrhinum cirrhigerum (Welw. ex Ficalho) Rothm.</t>
  </si>
  <si>
    <t>Antirrhinum controversum Pau</t>
  </si>
  <si>
    <t>Antirrhinum graniticum Rothm.</t>
  </si>
  <si>
    <t>Antirrhinum grosii Font Quer</t>
  </si>
  <si>
    <t>Antirrhinum hispanicum Chav.</t>
  </si>
  <si>
    <t>Antirrhinum latifolium Mill.</t>
  </si>
  <si>
    <t>Antirrhinum linkianum Boiss. &amp; Reut.</t>
  </si>
  <si>
    <t>Antirrhinum litigiosum Pau</t>
  </si>
  <si>
    <t>Antirrhinum lopesianum Rothm.</t>
  </si>
  <si>
    <t>Antirrhinum majus L.</t>
  </si>
  <si>
    <t>Antirrhinum meonanthum Hoffmanns. &amp; Link</t>
  </si>
  <si>
    <t>Antirrhinum microphyllum Rothm.</t>
  </si>
  <si>
    <t>Antirrhinum molle L.</t>
  </si>
  <si>
    <t>Antirrhinum mollissimum (Pau) Rothm.</t>
  </si>
  <si>
    <t>Antirrhinum onubense (Fern. Casas) Fern. Casas</t>
  </si>
  <si>
    <t>Antirrhinum pertegasii Pau ex Rothm.</t>
  </si>
  <si>
    <t>Antirrhinum pulverulentum Lázaro Ibiza</t>
  </si>
  <si>
    <t>Antirrhinum sempervirens Lapeyr.</t>
  </si>
  <si>
    <t>Antirrhinum subbaeticum Güemes</t>
  </si>
  <si>
    <t>Antirrhinum tortuosum Bosc ex Vent.</t>
  </si>
  <si>
    <t>Antirrhinum valentinum Font Quer</t>
  </si>
  <si>
    <t>Aphanes arvensis L.</t>
  </si>
  <si>
    <t>Aphanes australis Rydb.</t>
  </si>
  <si>
    <t>Aphanes cornucopioides Lag.</t>
  </si>
  <si>
    <t>Aphanes floribunda (Murb.) Rothm.</t>
  </si>
  <si>
    <t>Aphanes lusitanica Frost-Olsen</t>
  </si>
  <si>
    <t>Aphanes maroccana Hyl. &amp; Rothm.</t>
  </si>
  <si>
    <t>Aphanes microcarpa (Boiss. &amp; Reut.) Rothm.</t>
  </si>
  <si>
    <t>Aphanes pusilla (Pomel) Batt.</t>
  </si>
  <si>
    <t>Aphyllanthes monspeliensis L.</t>
  </si>
  <si>
    <t>Apium bermejoi L. Llorens</t>
  </si>
  <si>
    <t>Apium graveolens L.</t>
  </si>
  <si>
    <t>Apium inundatum (L.) Rchb. fil.</t>
  </si>
  <si>
    <t>Apium nodiflorum (L.) Lag.</t>
  </si>
  <si>
    <t>Apium repens (Jacq.) Lag.</t>
  </si>
  <si>
    <t>Aptenia cordifolia (L. fil.) Schwantes</t>
  </si>
  <si>
    <t>Aquilegia pyrenaica cazorlensis (Heywood) Galiano &amp; Rivas Mart.</t>
  </si>
  <si>
    <t>Aquilegia pyrenaica discolor (Levier &amp; Leresche) Pereda &amp; M. Laínz</t>
  </si>
  <si>
    <t>Aquilegia pyrenaica guarensis (Losa) Rivas Mart.</t>
  </si>
  <si>
    <t>Aquilegia pyrenaica pyrenaica DC.</t>
  </si>
  <si>
    <t>Aquilegia viscosa hirsutissima (Timb.-Lagr.) Breistr.</t>
  </si>
  <si>
    <t>Aquilegia vulgaris dichroa (Freyn) T.E. Díaz</t>
  </si>
  <si>
    <t>Aquilegia vulgaris hispanica (Willk.) Heywood</t>
  </si>
  <si>
    <t>Aquilegia vulgaris nevadensis (Boiss. &amp; Reut.) T.E. Díaz</t>
  </si>
  <si>
    <t>Aquilegia vulgaris paui (Font Quer) O. Bolós &amp; Vigo</t>
  </si>
  <si>
    <t>Aquilegia vulgaris vulgaris L.</t>
  </si>
  <si>
    <t>Arabidopsis thaliana (L.) Heynh.</t>
  </si>
  <si>
    <t>Arabis alpina L.</t>
  </si>
  <si>
    <t>Arabis auriculata Lam.</t>
  </si>
  <si>
    <t>Arabis ciliata Clairv.</t>
  </si>
  <si>
    <t>Arabis collina Ten.</t>
  </si>
  <si>
    <t>Arabis glabra (L.) Bernh.</t>
  </si>
  <si>
    <t>Arabis hirsuta (L.) Scop.</t>
  </si>
  <si>
    <t>Arabis juressi Rothm.</t>
  </si>
  <si>
    <t>Arabis margaritae Talavera</t>
  </si>
  <si>
    <t>Arabis nova iberica Rivas Mart. ex Talavera</t>
  </si>
  <si>
    <t>Arabis nova nova Vill.</t>
  </si>
  <si>
    <t>Arabis parvula Dufour ex DC.</t>
  </si>
  <si>
    <t>Arabis pauciflora (Grimm) Garcke</t>
  </si>
  <si>
    <t>Arabis planisiliqua (Pers.) Rchb.</t>
  </si>
  <si>
    <t>Arabis sadina (Samp.) Cout.</t>
  </si>
  <si>
    <t>Arabis scabra All.</t>
  </si>
  <si>
    <t>Arabis serpillifolia Vill.</t>
  </si>
  <si>
    <t>Arabis soyeri soyeri Reut. &amp; A. Huet</t>
  </si>
  <si>
    <t>Arabis stenocarpa Boiss. &amp; Reut.</t>
  </si>
  <si>
    <t>Arabis turrita L.</t>
  </si>
  <si>
    <t>Arabis verna (L.) R. Br.</t>
  </si>
  <si>
    <t>Araujia sericifera Brot.</t>
  </si>
  <si>
    <t>Arbutus unedo L.</t>
  </si>
  <si>
    <t>Arceuthobium oxycedri (DC.) M. Bieb.</t>
  </si>
  <si>
    <t>Arctium lappa L.</t>
  </si>
  <si>
    <t>Arctium minus (Hill) Bernh.</t>
  </si>
  <si>
    <t>Arctostaphylos alpinus (L.) Spreng.</t>
  </si>
  <si>
    <t>Arctostaphylos uva-ursi (L.) Spreng.</t>
  </si>
  <si>
    <t>Arenaria aggregata aggregata (L.) Loisel.</t>
  </si>
  <si>
    <t>Arenaria aggregata pseudoarmeriastrum (Rouy) G. López &amp; Nieto Fel.</t>
  </si>
  <si>
    <t>Arenaria alfacarensis Pamp.</t>
  </si>
  <si>
    <t>Arenaria algarbiensis Welw. ex Willk.</t>
  </si>
  <si>
    <t>Arenaria arcuatociliata G. López &amp; Nieto Fel.</t>
  </si>
  <si>
    <t>Arenaria armerina armerina Bory</t>
  </si>
  <si>
    <t>Arenaria armerina caesia (Boiss.) C. Díaz</t>
  </si>
  <si>
    <t>Arenaria arundana Gallego</t>
  </si>
  <si>
    <t>Arenaria balearica L.</t>
  </si>
  <si>
    <t>Arenaria biflora L.</t>
  </si>
  <si>
    <t>Arenaria capillipes (Boiss.) Boiss.</t>
  </si>
  <si>
    <t>Arenaria cavanillesiana (Font Quer &amp; Rivas Goday) Nieto Fel.</t>
  </si>
  <si>
    <t>Arenaria conimbricensis conimbricensis Brot.</t>
  </si>
  <si>
    <t>Arenaria conimbricensis viridis (Font Quer) Font Quer</t>
  </si>
  <si>
    <t>Arenaria delaguardiae G. López &amp; Nieto Fel.</t>
  </si>
  <si>
    <t>Arenaria emarginata emarginata Brot.</t>
  </si>
  <si>
    <t>Arenaria erinacea Boiss.</t>
  </si>
  <si>
    <t>Arenaria favargeri (Nieto Fel.) G. López &amp; Nieto Fel.</t>
  </si>
  <si>
    <t>Arenaria fontqueri fontqueri Cardona &amp; J.M. Monts.</t>
  </si>
  <si>
    <t>Arenaria fontqueri hispanica (H.J. Coste &amp; Soulié) Cardona &amp; J.M. Monts.</t>
  </si>
  <si>
    <t>Arenaria grandiflora bolosii (Cañig.) P. Küpfer</t>
  </si>
  <si>
    <t>Arenaria grandiflora glabrescens (Willk.) G. López &amp; Nieto Fel.</t>
  </si>
  <si>
    <t>Arenaria grandiflora grandiflora L.</t>
  </si>
  <si>
    <t>Arenaria grandiflora incrassata (Lange) C. Vicioso</t>
  </si>
  <si>
    <t>Arenaria hispanica Spreng.</t>
  </si>
  <si>
    <t>Arenaria leptoclados (Rchb.) Guss.</t>
  </si>
  <si>
    <t>Arenaria ligericina Lecoq &amp; Lamotte</t>
  </si>
  <si>
    <t>Arenaria marschlinsii W.D.J. Koch</t>
  </si>
  <si>
    <t>Arenaria modesta modesta Dufour</t>
  </si>
  <si>
    <t>Arenaria modesta tenuis (J. Gay) G. López &amp; Nieto Fel.</t>
  </si>
  <si>
    <t>Arenaria moehringioides Murr</t>
  </si>
  <si>
    <t>Arenaria montana intricata (Ser.) Pau</t>
  </si>
  <si>
    <t>Arenaria montana montana L.</t>
  </si>
  <si>
    <t>Arenaria nevadensis Boiss. &amp; Reut.</t>
  </si>
  <si>
    <t>Arenaria obtusiflora ciliaris (Loscos) Font Quer</t>
  </si>
  <si>
    <t>Arenaria obtusiflora obtusiflora Kunze</t>
  </si>
  <si>
    <t>Arenaria oscensis (Pau) P. Monts.</t>
  </si>
  <si>
    <t>Arenaria pomelii Munby</t>
  </si>
  <si>
    <t>Arenaria pungens pungens Clemente ex Lag.</t>
  </si>
  <si>
    <t>Arenaria purpurascens Ramond ex DC.</t>
  </si>
  <si>
    <t>Arenaria querioides Pourr. ex Willk.</t>
  </si>
  <si>
    <t>Arenaria racemosa Willk.</t>
  </si>
  <si>
    <t>Arenaria retusa Boiss.</t>
  </si>
  <si>
    <t>Arenaria serpyllifolia L.</t>
  </si>
  <si>
    <t>Arenaria tetraquetra amabilis (Bory) H. Lindb.</t>
  </si>
  <si>
    <t>Arenaria tetraquetra murcica (Font Quer) Favarger &amp; Nieto Fel.</t>
  </si>
  <si>
    <t>Arenaria tetraquetra tetraquetra L.</t>
  </si>
  <si>
    <t>Arenaria tomentosa Willk.</t>
  </si>
  <si>
    <t>Arenaria valentina Boiss.</t>
  </si>
  <si>
    <t>Arenaria vitoriana Uribe-Ech. &amp; Alejandre</t>
  </si>
  <si>
    <t>Argania spinosa (L.) Skeels</t>
  </si>
  <si>
    <t>Argantoniella salzmannii (P.W. Ball) G. López &amp; R. Morales</t>
  </si>
  <si>
    <t>Argemone mexicana L.</t>
  </si>
  <si>
    <t>Argyrolobium uniflorum (Decne.) Jaub. &amp; Spach</t>
  </si>
  <si>
    <t>Argyrolobium zanonii zanonii (Turra) P.W. Ball</t>
  </si>
  <si>
    <t>Arisarum proboscideum (L.) Savi</t>
  </si>
  <si>
    <t>Arisarum simorrhinum Durieu</t>
  </si>
  <si>
    <t>Arisarum vulgare Targ. Tozz.</t>
  </si>
  <si>
    <t>Aristolochia baetica L.</t>
  </si>
  <si>
    <t>Aristolochia bianorii Sennen &amp; Pau</t>
  </si>
  <si>
    <t>Aristolochia clematitis L.</t>
  </si>
  <si>
    <t>Aristolochia paucinervis Pomel</t>
  </si>
  <si>
    <t>Aristolochia pistolochia L.</t>
  </si>
  <si>
    <t>Aristolochia rotunda L.</t>
  </si>
  <si>
    <t>Armeria alboi (Bernis) Nieto Fel.</t>
  </si>
  <si>
    <t>Armeria alliacea alliacea (Cav.) Hoffmanns. &amp; Link</t>
  </si>
  <si>
    <t>Armeria alliacea matritensis (Pau) Borja</t>
  </si>
  <si>
    <t>Armeria alpina Willd.</t>
  </si>
  <si>
    <t>Armeria arenaria arenaria (Pers.) Schult.</t>
  </si>
  <si>
    <t>Armeria arenaria bilbilitana (Bernis) Nieto Fel.</t>
  </si>
  <si>
    <t>Armeria arenaria confusa (Bernis) Nieto Fel.</t>
  </si>
  <si>
    <t>Armeria arenaria segoviensis (Gand. ex Bernis) Nieto Fel.</t>
  </si>
  <si>
    <t>Armeria arenaria vestita (Willk.) Nieto Fel.</t>
  </si>
  <si>
    <t>Armeria beirana Franco</t>
  </si>
  <si>
    <t>Armeria berlengensis Daveau</t>
  </si>
  <si>
    <t>Armeria bigerrensis bigerrensis (Pau ex C. Vicioso &amp; Beltrán) Rivas Mart.</t>
  </si>
  <si>
    <t>Armeria bigerrensis losae (Bernis) Rivas Mart. &amp; al.</t>
  </si>
  <si>
    <t>Armeria bigerrensis microcephala (Willk.) Nieto Fel.</t>
  </si>
  <si>
    <t>Armeria bourgaei bourgaei Boiss. ex Merino</t>
  </si>
  <si>
    <t>Armeria bourgaei lanceobracteata (G.H.M. Lawr.) Nieto Fel.</t>
  </si>
  <si>
    <t>Armeria bourgaei willkommiana (Bernis) Nieto Fel.</t>
  </si>
  <si>
    <t>Armeria bubanii G.H.M. Lawr.</t>
  </si>
  <si>
    <t>Armeria caballeroi (Bernis) Donad.</t>
  </si>
  <si>
    <t>Armeria caespitosa (Gómez Ortega) Boiss.</t>
  </si>
  <si>
    <t>Armeria cantabrica Boiss. &amp; Reut. ex Willk.</t>
  </si>
  <si>
    <t>Armeria capitella Pau</t>
  </si>
  <si>
    <t>Armeria castellana Boiss. &amp; Reut. ex Leresche</t>
  </si>
  <si>
    <t>Armeria castroviejoi Nieto Fel.</t>
  </si>
  <si>
    <t>Armeria ciliata (Lange) Nieto Fel.</t>
  </si>
  <si>
    <t>Armeria colorata Pau</t>
  </si>
  <si>
    <t>Armeria duriaei Boiss.</t>
  </si>
  <si>
    <t>Armeria eriophylla Willk.</t>
  </si>
  <si>
    <t>Armeria euscadiensis Donad. &amp; Vivant</t>
  </si>
  <si>
    <t>Armeria filicaulis filicaulis (Boiss.) Boiss.</t>
  </si>
  <si>
    <t>Armeria fontqueri Pau</t>
  </si>
  <si>
    <t>Armeria gaditana Boiss.</t>
  </si>
  <si>
    <t>Armeria genesiana belmonteae (P. Silva) Nieto Fel.</t>
  </si>
  <si>
    <t>Armeria genesiana genesiana Nieto Fel.</t>
  </si>
  <si>
    <t>Armeria godayana Font Quer</t>
  </si>
  <si>
    <t>Armeria hirta Willd.</t>
  </si>
  <si>
    <t>Armeria hispalensis Pau</t>
  </si>
  <si>
    <t>Armeria humilis humilis (Link) Schult.</t>
  </si>
  <si>
    <t>Armeria humilis odorata (Samp.) P. Silva</t>
  </si>
  <si>
    <t>Armeria langei daveaui (Cout.) P. Silva</t>
  </si>
  <si>
    <t>Armeria langei langei Boiss.</t>
  </si>
  <si>
    <t>Armeria linkiana Nieto Fel.</t>
  </si>
  <si>
    <t>Armeria macrophylla Boiss. &amp; Reut.</t>
  </si>
  <si>
    <t>Armeria malacitana Nieto Fel.</t>
  </si>
  <si>
    <t>Armeria maritima Willd.</t>
  </si>
  <si>
    <t>Armeria merinoi (Bernis) Nieto Fel.</t>
  </si>
  <si>
    <t>Armeria muelleri A. Huet</t>
  </si>
  <si>
    <t>Armeria neglecta Girard</t>
  </si>
  <si>
    <t>Armeria pauana (Bernis) Nieto Fel.</t>
  </si>
  <si>
    <t>Armeria pinifolia (Brot.) Hoffmanns. &amp; Link</t>
  </si>
  <si>
    <t>Armeria pseudoarmeria (Murray) Mansf.</t>
  </si>
  <si>
    <t>Armeria pubigera (Desf.) Boiss.</t>
  </si>
  <si>
    <t>Armeria pubinervis Boiss.</t>
  </si>
  <si>
    <t>Armeria pungens (Link) Hoffmanns. &amp; Link</t>
  </si>
  <si>
    <t>Armeria quichiotis (Gonz. Albo) A.W. Hill</t>
  </si>
  <si>
    <t>Armeria rothmaleri Nieto Fel.</t>
  </si>
  <si>
    <t>Armeria rouyana Daveau</t>
  </si>
  <si>
    <t>Armeria ruscinonensis littorifuga (Bernis) Malag.</t>
  </si>
  <si>
    <t>Armeria ruscinonensis ruscinonensis Girard</t>
  </si>
  <si>
    <t>Armeria salmantica (Bernis) Nieto Fel.</t>
  </si>
  <si>
    <t>Armeria sampaioi (Bernis) Nieto Fel.</t>
  </si>
  <si>
    <t>Armeria splendens (Lag. &amp; Rodr.) Webb</t>
  </si>
  <si>
    <t>Armeria trachyphylla Lange</t>
  </si>
  <si>
    <t>Armeria transmontana (Samp.) G.H.M. Lawr.</t>
  </si>
  <si>
    <t>Armeria velutina Welw. ex Boiss. &amp; Reut.</t>
  </si>
  <si>
    <t>Armeria villosa alcaracensis Nieto Fel.</t>
  </si>
  <si>
    <t>Armeria villosa bernisii Nieto Fel.</t>
  </si>
  <si>
    <t>Armeria villosa carratracensis (Bernis) Nieto Fel.</t>
  </si>
  <si>
    <t>Armeria villosa longiaristata (Boiss. &amp; Reut.) Nieto Fel.</t>
  </si>
  <si>
    <t>Armeria villosa provillosa (Bernis) Nieto Fel.</t>
  </si>
  <si>
    <t>Armeria villosa villosa Girard</t>
  </si>
  <si>
    <t>Armeria welwitschii Boiss.</t>
  </si>
  <si>
    <t>Armoracia rusticana G. Gaertn.</t>
  </si>
  <si>
    <t>Arthrocnemum macrostachyum (Moric.) Moris</t>
  </si>
  <si>
    <t>Arum cylindraceum Gasp.</t>
  </si>
  <si>
    <t>Arum italicum Mill.</t>
  </si>
  <si>
    <t>Arum maculatum L.</t>
  </si>
  <si>
    <t>Arum pictum sagittifolium Rosselló &amp; L. Sáez</t>
  </si>
  <si>
    <t>Aruncus dioicus (Walter) Fernald</t>
  </si>
  <si>
    <t>Asarina procumbens Mill.</t>
  </si>
  <si>
    <t>Asclepias curassavica L.</t>
  </si>
  <si>
    <t>Asclepias syriaca L.</t>
  </si>
  <si>
    <t>Asparagus acutifolius L.</t>
  </si>
  <si>
    <t>Asparagus albus L.</t>
  </si>
  <si>
    <t>Asparagus aphyllus aphyllus L.</t>
  </si>
  <si>
    <t>Asparagus asparagoides (L.) Druce</t>
  </si>
  <si>
    <t>Asparagus horridus L.</t>
  </si>
  <si>
    <t>Asparagus macrorrhizus Pedrol &amp; al.</t>
  </si>
  <si>
    <t>Asparagus officinalis L.</t>
  </si>
  <si>
    <t>Asparagus prostratus Dumort.</t>
  </si>
  <si>
    <t>Asperugo procumbens L.</t>
  </si>
  <si>
    <t>Asperula aristata scabra (J. Presl &amp; C. Presl ex Lange) Nyman</t>
  </si>
  <si>
    <t>Asperula arvensis L.</t>
  </si>
  <si>
    <t>Asperula cynanchica cynanchica L.</t>
  </si>
  <si>
    <t>Asperula cynanchica occidentalis (Rouy) Stace</t>
  </si>
  <si>
    <t>Asperula cynanchica pyrenaica (L.) Nyman</t>
  </si>
  <si>
    <t>Asperula hirsuta Desf.</t>
  </si>
  <si>
    <t>Asperula hirta Ramond</t>
  </si>
  <si>
    <t>Asperula laevigata L.</t>
  </si>
  <si>
    <t>Asperula paui dianensis (Font Quer) Romo</t>
  </si>
  <si>
    <t>Asperula paui paui Font Quer</t>
  </si>
  <si>
    <t>Asphodelus aestivus Brot.</t>
  </si>
  <si>
    <t>Asphodelus albus albus Mill.</t>
  </si>
  <si>
    <t>Asphodelus albus carpetanus Z. Díaz &amp; Valdés</t>
  </si>
  <si>
    <t>Asphodelus albus delphinensis (Gren. &amp; Godr.) Z. Díaz &amp; Valdés</t>
  </si>
  <si>
    <t>Asphodelus albus occidentalis (Jord.) Z. Díaz &amp; Valdés</t>
  </si>
  <si>
    <t>Asphodelus ayardii Jahand. &amp; Maire</t>
  </si>
  <si>
    <t>Asphodelus bento-rainhae bento-rainhae P. Silva</t>
  </si>
  <si>
    <t>Asphodelus bento-rainhae salmanticus Z. Díaz &amp; Valdés</t>
  </si>
  <si>
    <t>Asphodelus cerasiferus J. Gay</t>
  </si>
  <si>
    <t>Asphodelus fistulosus L.</t>
  </si>
  <si>
    <t>Asphodelus lusitanicus Cout.</t>
  </si>
  <si>
    <t>Asphodelus macrocarpus macrocarpus Parl.</t>
  </si>
  <si>
    <t>Asphodelus macrocarpus rubescens Z. Díaz &amp; Valdés</t>
  </si>
  <si>
    <t>Asphodelus ramosus distalis Z. Díaz &amp; Valdés</t>
  </si>
  <si>
    <t>Asphodelus ramosus ramosus L.</t>
  </si>
  <si>
    <t>Asphodelus roseus Humbert &amp; Maire</t>
  </si>
  <si>
    <t>Asphodelus serotinus Wolley-Dod</t>
  </si>
  <si>
    <t>Asphodelus tenuifolius Cav.</t>
  </si>
  <si>
    <t>Asplenium adiantum-nigrum L.</t>
  </si>
  <si>
    <t>Asplenium balearicum Shivas</t>
  </si>
  <si>
    <t>Asplenium billotii F.W. Schultz</t>
  </si>
  <si>
    <t>Asplenium fontanum fontanum (L.) Bernh.</t>
  </si>
  <si>
    <t>Asplenium foreziense Legrand ex Hérib.</t>
  </si>
  <si>
    <t>Asplenium hemionitis L.</t>
  </si>
  <si>
    <t>Asplenium majoricum Litard.</t>
  </si>
  <si>
    <t>Asplenium onopteris L.</t>
  </si>
  <si>
    <t>Asplenium petrarchae bivalens (D.E. Mey.) Lovis &amp; Reichst.</t>
  </si>
  <si>
    <t>Asplenium petrarchae petrarchae (Guérin) DC.</t>
  </si>
  <si>
    <t>Asplenium ruta-muraria ruta-muraria L.</t>
  </si>
  <si>
    <t>Asplenium trichomanes inexpectans Lovis</t>
  </si>
  <si>
    <t>Asplenium trichomanes quadrivalens D.E. Mey.</t>
  </si>
  <si>
    <t>Asplenium trichomanes trichomanes L.</t>
  </si>
  <si>
    <t>Asplenium viride Huds.</t>
  </si>
  <si>
    <t>Asterolinon linum-stellatum (L.) Duby</t>
  </si>
  <si>
    <t>Astragalus algarbiensis Bunge</t>
  </si>
  <si>
    <t>Astragalus algerianus E. Sheld.</t>
  </si>
  <si>
    <t>Astragalus alopecuroides alopecuroides L.</t>
  </si>
  <si>
    <t>Astragalus alopecuroides grosii (Pau) Rivas Goday &amp; Rivas Mart.</t>
  </si>
  <si>
    <t>Astragalus alpinus L.</t>
  </si>
  <si>
    <t>Astragalus australis (L.) Lam.</t>
  </si>
  <si>
    <t>Astragalus austriacus Jacq.</t>
  </si>
  <si>
    <t>Astragalus baionensis Loisel.</t>
  </si>
  <si>
    <t>Astragalus balearicus Chater</t>
  </si>
  <si>
    <t>Astragalus boeticus L.</t>
  </si>
  <si>
    <t>Astragalus bourgaeanus Coss.</t>
  </si>
  <si>
    <t>Astragalus cavanillesii Podlech</t>
  </si>
  <si>
    <t>Astragalus clusianus Soldano</t>
  </si>
  <si>
    <t>Astragalus cymbaecarpos Brot.</t>
  </si>
  <si>
    <t>Astragalus danicus Retz.</t>
  </si>
  <si>
    <t>Astragalus depressus L.</t>
  </si>
  <si>
    <t>Astragalus echinatus Murray</t>
  </si>
  <si>
    <t>Astragalus edulis Bunge</t>
  </si>
  <si>
    <t>Astragalus epiglottis L.</t>
  </si>
  <si>
    <t>Astragalus gines-lopezii Talavera</t>
  </si>
  <si>
    <t>Astragalus glaux L.</t>
  </si>
  <si>
    <t>Astragalus glycyphyllos L.</t>
  </si>
  <si>
    <t>Astragalus granatensis Lam.</t>
  </si>
  <si>
    <t>Astragalus hamosus L.</t>
  </si>
  <si>
    <t>Astragalus hispanicus Coss. ex Bunge</t>
  </si>
  <si>
    <t>Astragalus hypoglottis hypoglottis L.</t>
  </si>
  <si>
    <t>Astragalus incanus incanus L.</t>
  </si>
  <si>
    <t>Astragalus incanus nummularioides (Desf.) Maire</t>
  </si>
  <si>
    <t>Astragalus longidentatus Chater</t>
  </si>
  <si>
    <t>Astragalus monspessulanus gypsophilus Rouy</t>
  </si>
  <si>
    <t>Astragalus monspessulanus monspessulanus L.</t>
  </si>
  <si>
    <t>Astragalus nevadensis muticus (Pau) Zarre &amp; Podlech</t>
  </si>
  <si>
    <t>Astragalus nevadensis nevadensis Boiss.</t>
  </si>
  <si>
    <t>Astragalus nitidiflorus Jiménez Mun. &amp; Pau</t>
  </si>
  <si>
    <t>Astragalus oxyglottis M. Bieb.</t>
  </si>
  <si>
    <t>Astragalus pelecinus pelecinus (L.) Barneby</t>
  </si>
  <si>
    <t>Astragalus penduliflorus Lam.</t>
  </si>
  <si>
    <t>Astragalus scorpioides Pourr. ex Willd.</t>
  </si>
  <si>
    <t>Astragalus sempervirens Lam.</t>
  </si>
  <si>
    <t>Astragalus sesameus L.</t>
  </si>
  <si>
    <t>Astragalus stella L.</t>
  </si>
  <si>
    <t>Astragalus tragacantha L.</t>
  </si>
  <si>
    <t>Astragalus tremolsianus Pau</t>
  </si>
  <si>
    <t>Astragalus turolensis Pau</t>
  </si>
  <si>
    <t>Astragalus vesicarius L.</t>
  </si>
  <si>
    <t>Astrantia major L.</t>
  </si>
  <si>
    <t>Astrantia minor L.</t>
  </si>
  <si>
    <t>Athamanta hispanica Degen &amp; Hervier</t>
  </si>
  <si>
    <t>Athamanta vayredana (Font Quer) C. Pardo</t>
  </si>
  <si>
    <t>Athyrium distentifolium Tausch ex Opiz</t>
  </si>
  <si>
    <t>Athyrium filix-femina (L.) Roth</t>
  </si>
  <si>
    <t>Atractylis cancellata L.</t>
  </si>
  <si>
    <t>Atractylis humilis L.</t>
  </si>
  <si>
    <t>Atriplex chenopodioides Batt.</t>
  </si>
  <si>
    <t>Atriplex glauca L.</t>
  </si>
  <si>
    <t>Atriplex halimus L.</t>
  </si>
  <si>
    <t>Atriplex hortensis L.</t>
  </si>
  <si>
    <t>Atriplex laciniata L.</t>
  </si>
  <si>
    <t>Atriplex micrantha Ledeb.</t>
  </si>
  <si>
    <t>Atriplex patula L.</t>
  </si>
  <si>
    <t>Atriplex prostrata Boucher ex DC.</t>
  </si>
  <si>
    <t>Atriplex rosea L.</t>
  </si>
  <si>
    <t>Atriplex semibaccata R. Br.</t>
  </si>
  <si>
    <t>Atriplex suberecta I. Verd.</t>
  </si>
  <si>
    <t>Atriplex tornabenei Tineo ex Guss.</t>
  </si>
  <si>
    <t>Atropa baetica Willk.</t>
  </si>
  <si>
    <t>Atropa belladonna L.</t>
  </si>
  <si>
    <t>Azolla caroliniana Willd.</t>
  </si>
  <si>
    <t>Azolla filiculoides Lam.</t>
  </si>
  <si>
    <t>Bacopa monnieri (L.) Wettst.</t>
  </si>
  <si>
    <t>Bacopa rotundifolia (Michx.) Wettst.</t>
  </si>
  <si>
    <t>Baldellia alpestris (Coss.) M. Laínz</t>
  </si>
  <si>
    <t>Baldellia ranunculoides (L.) Parl.</t>
  </si>
  <si>
    <t>Baldellia repens baetica Talavera &amp; Casimiro-Soriguer</t>
  </si>
  <si>
    <t>Baldellia repens cavanillesii (J.A. Molina</t>
  </si>
  <si>
    <t>Baldellia repens repens (Lam.) Lawalrée</t>
  </si>
  <si>
    <t>Ballota hirsuta Benth.</t>
  </si>
  <si>
    <t>Ballota nigra L.</t>
  </si>
  <si>
    <t>Barbarea intermedia Boreau</t>
  </si>
  <si>
    <t>Barbarea verna (Mill.) Asch.</t>
  </si>
  <si>
    <t>Barbarea vulgaris R. Br.</t>
  </si>
  <si>
    <t>Barlia robertiana (Loisel.) Greuter</t>
  </si>
  <si>
    <t>Bartsia alpina L.</t>
  </si>
  <si>
    <t>Bartsia trixago L.</t>
  </si>
  <si>
    <t>Bassia hyssopifolia (Pall.) Kuntze</t>
  </si>
  <si>
    <t>Bassia prostrata (L.) Beck</t>
  </si>
  <si>
    <t>Bassia scoparia densiflora (Turcz. ex B.D. Jacks.) Cirujano &amp; Velayos</t>
  </si>
  <si>
    <t>Bassia scoparia scoparia (L.) Voss</t>
  </si>
  <si>
    <t>Bellevalia dubia hackelii (Freyn) Feinbrun</t>
  </si>
  <si>
    <t>Berberis vulgaris australis (Boiss.) Heywood</t>
  </si>
  <si>
    <t>Berberis vulgaris seroi O. Bolós &amp; Vigo</t>
  </si>
  <si>
    <t>Berberis vulgaris vulgaris L.</t>
  </si>
  <si>
    <t>Bergia capensis L.</t>
  </si>
  <si>
    <t>Berula erecta (Huds.) Coville</t>
  </si>
  <si>
    <t>Beta macrocarpa Guss.</t>
  </si>
  <si>
    <t>Beta vulgaris L.</t>
  </si>
  <si>
    <t>Betula alba L.</t>
  </si>
  <si>
    <t>Betula pendula fontqueri (Rothm.) G. Moreno &amp; Peinado</t>
  </si>
  <si>
    <t>Betula pendula pendula Roth</t>
  </si>
  <si>
    <t>Biarum arundanum Boiss. &amp; Reut.</t>
  </si>
  <si>
    <t>Biarum carratracense (Haens. ex Willk.) Font Quer</t>
  </si>
  <si>
    <t>Biarum dispar (Schott) Talavera</t>
  </si>
  <si>
    <t>Biarum mendax P.C. Boyce</t>
  </si>
  <si>
    <t>Bifora radians M. Bieb.</t>
  </si>
  <si>
    <t>Bifora testiculata (L.) Spreng.</t>
  </si>
  <si>
    <t>Biscutella auriculata L.</t>
  </si>
  <si>
    <t>Biscutella baetica Boiss. &amp; Reut.</t>
  </si>
  <si>
    <t>Biscutella cichoriifolia Loisel.</t>
  </si>
  <si>
    <t>Biscutella fontqueri Guinea &amp; Heywood</t>
  </si>
  <si>
    <t>Biscutella frutescens Coss.</t>
  </si>
  <si>
    <t>Biscutella glacialis (Boiss. &amp; Reut.) Jord.</t>
  </si>
  <si>
    <t>Biscutella lyrata L.</t>
  </si>
  <si>
    <t>Biscutella sempervirens sempervirens L.</t>
  </si>
  <si>
    <t>Biscutella sempervirens vicentina (Samp.) Malag.</t>
  </si>
  <si>
    <t>Biscutella valentina pyrenaica (A. Huet) Grau &amp; Klingenberg</t>
  </si>
  <si>
    <t>Biscutella valentina valentina (Loefl. ex L.) Heywood</t>
  </si>
  <si>
    <t>Bituminaria bituminosa (L.) C.H. Stirt.</t>
  </si>
  <si>
    <t>Blackstonia acuminata acuminata (W.D.J. Koch &amp; Ziz) Domin</t>
  </si>
  <si>
    <t>Blackstonia acuminata aestiva (K. Malý) Zeltner</t>
  </si>
  <si>
    <t>Blackstonia grandiflora (Viv.) Pau</t>
  </si>
  <si>
    <t>Blackstonia imperfoliata (L. fil.) Samp.</t>
  </si>
  <si>
    <t>Blackstonia perfoliata intermedia (Ten.) Zeltner</t>
  </si>
  <si>
    <t>Blysmus compressus (L.) Panz. ex Link</t>
  </si>
  <si>
    <t>Blyxa japonica (Miq.) Asch. &amp; Gürke</t>
  </si>
  <si>
    <t>Bolboschoenus glaucus (Lam.) S.G. Sm.</t>
  </si>
  <si>
    <t>Bolboschoenus maritimus (L.) Palla</t>
  </si>
  <si>
    <t>Borago officinalis L.</t>
  </si>
  <si>
    <t>Borderea chouardii (Gaussen) Heslot</t>
  </si>
  <si>
    <t>Borderea pyrenaica Bubani &amp; Bordère ex Miégev.</t>
  </si>
  <si>
    <t>Boreava aptera Boiss. &amp; Heldr.</t>
  </si>
  <si>
    <t>Botrychium lunaria (L.) Sw.</t>
  </si>
  <si>
    <t>Botrychium matricariifolium A. Braun ex W.D.J. Koch</t>
  </si>
  <si>
    <t>Boussingaultia cordifolia Ten.</t>
  </si>
  <si>
    <t>Bowlesia incana Ruiz &amp; Pav.</t>
  </si>
  <si>
    <t>Brassica balearica Pers.</t>
  </si>
  <si>
    <t>Brassica barrelieri (L.) Janka</t>
  </si>
  <si>
    <t>Brassica fruticulosa cossoniana (Boiss. &amp; Reut.) Maire</t>
  </si>
  <si>
    <t>Brassica fruticulosa fruticulosa Cirillo</t>
  </si>
  <si>
    <t>Brassica juncea (L.) Czern.</t>
  </si>
  <si>
    <t>Brassica montana Pourr.</t>
  </si>
  <si>
    <t>Brassica napus L.</t>
  </si>
  <si>
    <t>Brassica nigra (L.) W.D.J. Koch</t>
  </si>
  <si>
    <t>Brassica oleracea L.</t>
  </si>
  <si>
    <t>Brassica oxyrrhina Coss.</t>
  </si>
  <si>
    <t>Brassica repanda almeriensis Gómez-Campo</t>
  </si>
  <si>
    <t>Brassica repanda blancoana (Boiss.) Heywood</t>
  </si>
  <si>
    <t>Brassica repanda cadevallii (Font Quer) Heywood</t>
  </si>
  <si>
    <t>Brassica repanda cantabrica (Font Quer) Heywood</t>
  </si>
  <si>
    <t>Brassica repanda confusa (Emb. &amp; Maire) Heywood</t>
  </si>
  <si>
    <t>Brassica repanda dertosensis Molero &amp; Rovira</t>
  </si>
  <si>
    <t>Brassica repanda gypsicola Gómez-Campo</t>
  </si>
  <si>
    <t>Brassica repanda latisiliqua (Boiss. &amp; Reut.) Heywood</t>
  </si>
  <si>
    <t>Brassica repanda maritima (Rouy ex Willk.) Heywood</t>
  </si>
  <si>
    <t>Brassica repanda nudicaulis (Lag.) Heywood</t>
  </si>
  <si>
    <t>Brassica tournefortii Gouan</t>
  </si>
  <si>
    <t>Brimeura amethystina (L.) Salisb. ex Chouard</t>
  </si>
  <si>
    <t>Brimeura duvigneaudii duvigneaudii (L. Llorens) Rosselló &amp; al.</t>
  </si>
  <si>
    <t>Brimeura duvigneaudii occultata L. Sáez &amp; al.</t>
  </si>
  <si>
    <t>Brimeura fastigiata (Viv.) Chouard</t>
  </si>
  <si>
    <t>Bryonia dioica Jacq.</t>
  </si>
  <si>
    <t>Buddleja davidii Franch.</t>
  </si>
  <si>
    <t>Bufonia macropetala Willk.</t>
  </si>
  <si>
    <t>Bufonia paniculata Dubois ex Delarbre</t>
  </si>
  <si>
    <t>Bufonia perennis Pourr.</t>
  </si>
  <si>
    <t>Bufonia tenuifolia L.</t>
  </si>
  <si>
    <t>Buglossoides arvensis arvensis (L.) I.M. Johnst.</t>
  </si>
  <si>
    <t>Buglossoides arvensis permixta (Jord. ex F.W. Schultz) R. Fern.</t>
  </si>
  <si>
    <t>Bulbocodium vernum vernum L.</t>
  </si>
  <si>
    <t>Bulbostylis cioniana (Savi) Lye</t>
  </si>
  <si>
    <t>Bunias erucago L.</t>
  </si>
  <si>
    <t>Bunias orientalis L.</t>
  </si>
  <si>
    <t>Bunium balearicum (Sennen) Mateo &amp; López Udias</t>
  </si>
  <si>
    <t>Bunium bulbocastanum L.</t>
  </si>
  <si>
    <t>Bunium macuca macuca Boiss.</t>
  </si>
  <si>
    <t>Bunium macuca nivale (Boiss.) Mateo &amp; López Udias</t>
  </si>
  <si>
    <t>Bunium pachypodum P.W. Ball</t>
  </si>
  <si>
    <t>Bupleurum acutifolium Boiss.</t>
  </si>
  <si>
    <t>Bupleurum angulosum L.</t>
  </si>
  <si>
    <t>Bupleurum baldense Turra</t>
  </si>
  <si>
    <t>Bupleurum barceloi Coss. ex Willk.</t>
  </si>
  <si>
    <t>Bupleurum falcatum L.</t>
  </si>
  <si>
    <t>Bupleurum foliosum Salzm. ex DC.</t>
  </si>
  <si>
    <t>Bupleurum fruticescens fruticescens Loefl. ex L.</t>
  </si>
  <si>
    <t>Bupleurum fruticescens spinosum (Gouan) O. Bolós &amp; Vigo</t>
  </si>
  <si>
    <t>Bupleurum fruticosum L.</t>
  </si>
  <si>
    <t>Bupleurum gerardi All.</t>
  </si>
  <si>
    <t>Bupleurum gibraltarium Lam.</t>
  </si>
  <si>
    <t>Bupleurum lancifolium Hornem.</t>
  </si>
  <si>
    <t>Bupleurum praealtum L.</t>
  </si>
  <si>
    <t>Bupleurum ranunculoides L.</t>
  </si>
  <si>
    <t>Bupleurum rigidum paniculatum (Brot.) H. Wolff</t>
  </si>
  <si>
    <t>Bupleurum rigidum rigidum L.</t>
  </si>
  <si>
    <t>Bupleurum rotundifolium L.</t>
  </si>
  <si>
    <t>Bupleurum semicompositum L.</t>
  </si>
  <si>
    <t>Bupleurum tenuissimum L.</t>
  </si>
  <si>
    <t>Butomus umbellatus L.</t>
  </si>
  <si>
    <t>Buxus balearica Lam.</t>
  </si>
  <si>
    <t>Buxus sempervirens L.</t>
  </si>
  <si>
    <t>Cachrys libanotis L.</t>
  </si>
  <si>
    <t>Cachrys sicula L.</t>
  </si>
  <si>
    <t>Cakile maritima integrifolia (Hornem.) Greuter &amp; Burdet</t>
  </si>
  <si>
    <t>Cakile maritima maritima Scop.</t>
  </si>
  <si>
    <t>Calamintha grandiflora (L.) Moench</t>
  </si>
  <si>
    <t>Calamintha nepeta nepeta (L.) Savi</t>
  </si>
  <si>
    <t>Calamintha nepeta sylvatica (Bromf.) R. Morales</t>
  </si>
  <si>
    <t>Calamintha rouyana (Briq.) Rouy</t>
  </si>
  <si>
    <t>Calepina irregularis (Asso) Thell.</t>
  </si>
  <si>
    <t>Calicotome infesta (C. Presl) Guss.</t>
  </si>
  <si>
    <t>Calicotome intermedia C. Presl</t>
  </si>
  <si>
    <t>Calicotome spinosa (L.) Link</t>
  </si>
  <si>
    <t>Calicotome villosa (Poir.) Link</t>
  </si>
  <si>
    <t>Callianthemum coriandrifolium Rchb.</t>
  </si>
  <si>
    <t>Callipeltis cucullaris (L.) Steven</t>
  </si>
  <si>
    <t>Callitriche brutia Petagna</t>
  </si>
  <si>
    <t>Callitriche cribrosa Schotsman</t>
  </si>
  <si>
    <t>Callitriche hamulata Kütz. ex W.D.J. Koch</t>
  </si>
  <si>
    <t>Callitriche lusitanica Schotsman</t>
  </si>
  <si>
    <t>Callitriche obtusangula Le Gall</t>
  </si>
  <si>
    <t>Callitriche palustris L.</t>
  </si>
  <si>
    <t>Callitriche platycarpa Kütz.</t>
  </si>
  <si>
    <t>Callitriche regis-jubae Schotsman</t>
  </si>
  <si>
    <t>Callitriche stagnalis Scop.</t>
  </si>
  <si>
    <t>Callitriche truncata occidentalis (Rouy) Schotsman</t>
  </si>
  <si>
    <t>Calluna vulgaris (L.) Hull</t>
  </si>
  <si>
    <t>Caltha palustris L.</t>
  </si>
  <si>
    <t>Calystegia sepium (L.) R. Br.</t>
  </si>
  <si>
    <t>Calystegia silvatica disjuncta Brummitt</t>
  </si>
  <si>
    <t>Calystegia silvatica silvatica (Kit.) Griseb.</t>
  </si>
  <si>
    <t>Calystegia soldanella (L.) R. Br.</t>
  </si>
  <si>
    <t>Camelina microcarpa Andrz. ex DC.</t>
  </si>
  <si>
    <t>Camelina sativa (L.) Crantz</t>
  </si>
  <si>
    <t>Campanula adsurgens Levier &amp; Leresche</t>
  </si>
  <si>
    <t>Campanula affinis Schult.</t>
  </si>
  <si>
    <t>Campanula alata Desf.</t>
  </si>
  <si>
    <t>Campanula arvatica Lag.</t>
  </si>
  <si>
    <t>Campanula cantabrica Feer</t>
  </si>
  <si>
    <t>Campanula cochleariifolia Lam.</t>
  </si>
  <si>
    <t>Campanula decumbens A. DC.</t>
  </si>
  <si>
    <t>Campanula dichotoma L.</t>
  </si>
  <si>
    <t>Campanula erinus L.</t>
  </si>
  <si>
    <t>Campanula fastigiata Dufour ex A. DC.</t>
  </si>
  <si>
    <t>Campanula glomerata L.</t>
  </si>
  <si>
    <t>Campanula herminii Hoffmanns. &amp; Link</t>
  </si>
  <si>
    <t>Campanula jaubertiana Timb.-Lagr.</t>
  </si>
  <si>
    <t>Campanula latifolia L.</t>
  </si>
  <si>
    <t>Campanula lusitanica lusitanica L.</t>
  </si>
  <si>
    <t>Campanula lusitanica specularioides (Coss.) Aldasoro &amp; L. Sáez</t>
  </si>
  <si>
    <t>Campanula mollis L.</t>
  </si>
  <si>
    <t>Campanula patula L.</t>
  </si>
  <si>
    <t>Campanula persicifolia L.</t>
  </si>
  <si>
    <t>Campanula precatoria Timb.-Lagr.</t>
  </si>
  <si>
    <t>Campanula rapunculoides L.</t>
  </si>
  <si>
    <t>Campanula rapunculus L.</t>
  </si>
  <si>
    <t>Campanula rotundifolia hispanica (Willk.) O. Bolós &amp; Vigo</t>
  </si>
  <si>
    <t>Campanula rotundifolia rotundifolia L.</t>
  </si>
  <si>
    <t>Campanula scheuchzeri Vill.</t>
  </si>
  <si>
    <t>Campanula semisecta Murb.</t>
  </si>
  <si>
    <t>Campanula speciosa Pourr.</t>
  </si>
  <si>
    <t>Campanula trachelium L.</t>
  </si>
  <si>
    <t>Camphorosma monspeliaca monspeliaca L.</t>
  </si>
  <si>
    <t>Campsis radicans (L.) Seem.</t>
  </si>
  <si>
    <t>Canna indica L.</t>
  </si>
  <si>
    <t>Cannabis sativa L.</t>
  </si>
  <si>
    <t>Capparis spinosa rupestris (Sm.) Nyman</t>
  </si>
  <si>
    <t>Capparis spinosa spinosa L.</t>
  </si>
  <si>
    <t>Capsella bursa-pastoris (L.) Medik.</t>
  </si>
  <si>
    <t>Caralluma europaea (Guss.) N.E. Br.</t>
  </si>
  <si>
    <t>Caralluma munbyana (Decne. ex Munby) N.E. Br.</t>
  </si>
  <si>
    <t>Cardamine bellidifolia alpina (Willd.) B.M.G. Jones</t>
  </si>
  <si>
    <t>Cardamine flexuosa With.</t>
  </si>
  <si>
    <t>Cardamine heptaphylla (Vill.) O.E. Schulz</t>
  </si>
  <si>
    <t>Cardamine hirsuta L.</t>
  </si>
  <si>
    <t>Cardamine impatiens impatiens L.</t>
  </si>
  <si>
    <t>Cardamine parviflora L.</t>
  </si>
  <si>
    <t>Cardamine pentaphyllos (L.) Crantz</t>
  </si>
  <si>
    <t>Cardamine pratensis nuriae (Sennen) Sennen</t>
  </si>
  <si>
    <t>Cardamine pratensis pratensis L.</t>
  </si>
  <si>
    <t>Cardamine raphanifolia gallaecica M. Laínz</t>
  </si>
  <si>
    <t>Cardamine raphanifolia raphanifolia Pourr.</t>
  </si>
  <si>
    <t>Cardamine resedifolia L.</t>
  </si>
  <si>
    <t>Cardaminopsis arenosa (L.) Hayek</t>
  </si>
  <si>
    <t>Cardaria draba draba (L.) Desv.</t>
  </si>
  <si>
    <t>Cardiospermum halicacabum L.</t>
  </si>
  <si>
    <t>Carduncellus arborescens (L.) Sweet</t>
  </si>
  <si>
    <t>Carduncellus balearicus (J.J. Rodr.) G. López</t>
  </si>
  <si>
    <t>Carduncellus caeruleus (L.) C. Presl</t>
  </si>
  <si>
    <t>Carduncellus cuatrecasasii G. López</t>
  </si>
  <si>
    <t>Carduncellus dianius Webb</t>
  </si>
  <si>
    <t>Carduncellus hispanicus araneosus (Boiss. &amp; Reut.) G. López</t>
  </si>
  <si>
    <t>Carduncellus hispanicus hispanicus Boiss. ex DC.</t>
  </si>
  <si>
    <t>Carduncellus hispanicus intercedens (Degen &amp; Hervier) G. López</t>
  </si>
  <si>
    <t>Carduncellus mitissimus (L.) DC.</t>
  </si>
  <si>
    <t>Carduncellus monspelliensium All.</t>
  </si>
  <si>
    <t>Carduus acicularis Bertol.</t>
  </si>
  <si>
    <t>Carduus asturicus Franco</t>
  </si>
  <si>
    <t>Carduus bourgeanus Boiss. &amp; Reut.</t>
  </si>
  <si>
    <t>Carduus broteri (Welw. ex Mariz) Cout.</t>
  </si>
  <si>
    <t>Carduus carlinifolius Lam.</t>
  </si>
  <si>
    <t>Carduus carlinoides carlinoides Gouan</t>
  </si>
  <si>
    <t>Carduus carlinoides hispanicus (Kazmi) Franco</t>
  </si>
  <si>
    <t>Carduus carpetanus braun-blanquetii (P. Monts.) Rivas Mart.</t>
  </si>
  <si>
    <t>Carduus carpetanus carpetanus Boiss. &amp; Reut.</t>
  </si>
  <si>
    <t>Carduus crispus multiflorus (Gaudin) Franco</t>
  </si>
  <si>
    <t>Carduus defloratus medius (Gouan) Bonnier</t>
  </si>
  <si>
    <t>Carduus ibicensis (Devesa &amp; Talavera) Rosselló &amp; N. Torres</t>
  </si>
  <si>
    <t xml:space="preserve">Carduus meonanthus meonanthus Hoffmanns. &amp; Link </t>
  </si>
  <si>
    <t>Carduus meonanthus valentinus (Boiss. &amp; Reut.) Devesa &amp; Talavera</t>
  </si>
  <si>
    <t>Carduus myriacanthus Salzm. ex DC.</t>
  </si>
  <si>
    <t>Carduus nigrescens hispanicus (Franco) O. Bolós &amp; Vigo</t>
  </si>
  <si>
    <t>Carduus nigrescens nigrescens Vill.</t>
  </si>
  <si>
    <t>Carduus nutans L.</t>
  </si>
  <si>
    <t>Carduus paui Devesa &amp; Talavera</t>
  </si>
  <si>
    <t>Carduus platypus granatensis (Willk.) Nyman</t>
  </si>
  <si>
    <t>Carduus platypus platypus Lange</t>
  </si>
  <si>
    <t>Carduus pycnocephalus L.</t>
  </si>
  <si>
    <t>Carduus rivasgodayanus Devesa &amp; Talavera</t>
  </si>
  <si>
    <t>Carduus santacreui (Devesa &amp; Talavera) Devesa</t>
  </si>
  <si>
    <t>Carduus tenuiflorus Curtis</t>
  </si>
  <si>
    <t>Carduus vivariensis Jord.</t>
  </si>
  <si>
    <t>Carex acuta L.</t>
  </si>
  <si>
    <t>Carex acutiformis Ehrh.</t>
  </si>
  <si>
    <t>Carex alba Scop.</t>
  </si>
  <si>
    <t>Carex arenaria L.</t>
  </si>
  <si>
    <t>Carex asturica Boiss.</t>
  </si>
  <si>
    <t>Carex atrata atrata L.</t>
  </si>
  <si>
    <t>Carex austroalpina Bech.</t>
  </si>
  <si>
    <t>Carex bicolor All.</t>
  </si>
  <si>
    <t>Carex binervis Sm.</t>
  </si>
  <si>
    <t>Carex brachystachys Schrank</t>
  </si>
  <si>
    <t>Carex brevicollis DC.</t>
  </si>
  <si>
    <t>Carex brizoides L.</t>
  </si>
  <si>
    <t>Carex camposii Boiss. &amp; Reut.</t>
  </si>
  <si>
    <t>Carex canescens canescens L.</t>
  </si>
  <si>
    <t>Carex capillaris L.</t>
  </si>
  <si>
    <t>Carex caryophyllea Latourr.</t>
  </si>
  <si>
    <t>Carex caudata (Kük.) Pereda &amp; M. Laínz</t>
  </si>
  <si>
    <t>Carex cespitosa L.</t>
  </si>
  <si>
    <t>Carex curvula curvula All.</t>
  </si>
  <si>
    <t>Carex curvula rosae Gilomen</t>
  </si>
  <si>
    <t>Carex davalliana Sm.</t>
  </si>
  <si>
    <t>Carex demissa Hornem.</t>
  </si>
  <si>
    <t>Carex depauperata Curtis ex With.</t>
  </si>
  <si>
    <t>Carex depressa basilaris (Jord.) Kerguélen</t>
  </si>
  <si>
    <t>Carex depressa depressa Link</t>
  </si>
  <si>
    <t>Carex diandra Schrank</t>
  </si>
  <si>
    <t>Carex digitata L.</t>
  </si>
  <si>
    <t>Carex distachya Desf.</t>
  </si>
  <si>
    <t>Carex distans L.</t>
  </si>
  <si>
    <t>Carex disticha Huds.</t>
  </si>
  <si>
    <t>Carex divisa Huds.</t>
  </si>
  <si>
    <t>Carex durieui Steud. ex Kunze</t>
  </si>
  <si>
    <t>Carex echinata Murray</t>
  </si>
  <si>
    <t>Carex ericetorum Pollich</t>
  </si>
  <si>
    <t>Carex extensa Gooden.</t>
  </si>
  <si>
    <t>Carex flacca Schreb.</t>
  </si>
  <si>
    <t>Carex flava L.</t>
  </si>
  <si>
    <t>Carex foetida All.</t>
  </si>
  <si>
    <t>Carex frigida All.</t>
  </si>
  <si>
    <t>Carex furva Webb</t>
  </si>
  <si>
    <t>Carex grioletii Roem.</t>
  </si>
  <si>
    <t>Carex halleriana Asso</t>
  </si>
  <si>
    <t>Carex helodes Link</t>
  </si>
  <si>
    <t>Carex hirta L.</t>
  </si>
  <si>
    <t>Carex hispida Willd.</t>
  </si>
  <si>
    <t>Carex hordeistichos Vill.</t>
  </si>
  <si>
    <t>Carex hostiana DC.</t>
  </si>
  <si>
    <t>Carex humilis Leyss.</t>
  </si>
  <si>
    <t>Carex lachenalii lachenalii Schkuhr</t>
  </si>
  <si>
    <t>Carex laevigata Sm.</t>
  </si>
  <si>
    <t>Carex lainzii Luceño</t>
  </si>
  <si>
    <t>Carex lasiocarpa Ehrh.</t>
  </si>
  <si>
    <t>Carex lepidocarpa Tausch</t>
  </si>
  <si>
    <t>Carex leporina L.</t>
  </si>
  <si>
    <t>Carex limosa L.</t>
  </si>
  <si>
    <t>Carex liparocarpos liparocarpos Gaudin</t>
  </si>
  <si>
    <t>Carex macrostyla Lapeyr.</t>
  </si>
  <si>
    <t>Carex mairei Coss. &amp; Germ.</t>
  </si>
  <si>
    <t>Carex montana L.</t>
  </si>
  <si>
    <t>Carex nevadensis Boiss. &amp; Reut.</t>
  </si>
  <si>
    <t>Carex nigra (L.) Reichard</t>
  </si>
  <si>
    <t>Carex oedipostyla Duval-Jouve</t>
  </si>
  <si>
    <t>Carex olbiensis Jord.</t>
  </si>
  <si>
    <t>Carex ornithopoda Willd.</t>
  </si>
  <si>
    <t>Carex pallescens L.</t>
  </si>
  <si>
    <t>Carex panicea L.</t>
  </si>
  <si>
    <t>Carex paniculata lusitanica (Schkuhr ex Willd.) Maire</t>
  </si>
  <si>
    <t>Carex paniculata paniculata L.</t>
  </si>
  <si>
    <t>Carex parviflora Host</t>
  </si>
  <si>
    <t>Carex pendula Huds.</t>
  </si>
  <si>
    <t>Carex pilulifera pilulifera L.</t>
  </si>
  <si>
    <t>Carex praecox Schreb.</t>
  </si>
  <si>
    <t>Carex pseudocyperus L.</t>
  </si>
  <si>
    <t>Carex pulicaris L.</t>
  </si>
  <si>
    <t>Carex punctata Gaudin</t>
  </si>
  <si>
    <t>Carex pyrenaica Wahlenb.</t>
  </si>
  <si>
    <t>Carex remota L.</t>
  </si>
  <si>
    <t>Carex riparia Curtis</t>
  </si>
  <si>
    <t>Carex rorulenta Porta</t>
  </si>
  <si>
    <t>Carex rostrata Stokes</t>
  </si>
  <si>
    <t>Carex rupestris All.</t>
  </si>
  <si>
    <t>Carex sempervirens pseudotristis (Domin) Pawl.</t>
  </si>
  <si>
    <t>Carex sempervirens sempervirens Vill.</t>
  </si>
  <si>
    <t>Carex spicata spicata Huds.</t>
  </si>
  <si>
    <t>Carex strigosa Huds.</t>
  </si>
  <si>
    <t>Carex tomentosa L.</t>
  </si>
  <si>
    <t>Carex trinervis Degl.</t>
  </si>
  <si>
    <t>Carex umbrosa huetiana (Boiss.) Soó</t>
  </si>
  <si>
    <t>Carex umbrosa umbrosa Host</t>
  </si>
  <si>
    <t>Carex vesicaria L.</t>
  </si>
  <si>
    <t>Carex viridula Michx.</t>
  </si>
  <si>
    <t>Carlina acanthifolia cynara (Pourr. ex DC.) Arcang.</t>
  </si>
  <si>
    <t>Carlina acaulis caulescens (Lam.) Schübl. &amp; G. Martens</t>
  </si>
  <si>
    <t>Carlina corymbosa corymbosa L.</t>
  </si>
  <si>
    <t>Carlina corymbosa hispanica (Lam.) O. Bolós &amp; Vigo</t>
  </si>
  <si>
    <t>Carlina corymbosa major (Lange) J. López &amp; Devesa</t>
  </si>
  <si>
    <t>Carlina gummifera (L.) Less.</t>
  </si>
  <si>
    <t>Carlina lanata L.</t>
  </si>
  <si>
    <t>Carlina racemosa L.</t>
  </si>
  <si>
    <t>Carlina vulgaris spinosa (Velen.) Vandas</t>
  </si>
  <si>
    <t>Caropsis verticillato-inundata (Thore) Rauschert</t>
  </si>
  <si>
    <t>Carpinus betulus L.</t>
  </si>
  <si>
    <t>Carpobrotus acinaciformis (L.) L. Bolus</t>
  </si>
  <si>
    <t>Carpobrotus chilensis (Molina) N.E. Br.</t>
  </si>
  <si>
    <t>Carpobrotus edulis (L.) N.E. Br.</t>
  </si>
  <si>
    <t>Carrichtera annua (L.) DC.</t>
  </si>
  <si>
    <t>Carthamus creticus L.</t>
  </si>
  <si>
    <t>Carthamus lanatus L.</t>
  </si>
  <si>
    <t>Carthamus tinctorius L.</t>
  </si>
  <si>
    <t>Carum carvi L.</t>
  </si>
  <si>
    <t>Carum foetidum (Coss. &amp; Durieu ex Batt.) Drude</t>
  </si>
  <si>
    <t>Carum verticillatum (L.) W.D.J. Koch</t>
  </si>
  <si>
    <t>Castanea crenata Siebold &amp; Zucc.</t>
  </si>
  <si>
    <t>Castanea sativa Mill.</t>
  </si>
  <si>
    <t>Casuarina cunninghamiana Miq.</t>
  </si>
  <si>
    <t>Casuarina stricta Aiton</t>
  </si>
  <si>
    <t>Caucalis platycarpos L.</t>
  </si>
  <si>
    <t>Cedrus atlantica (Endl.) Carrière</t>
  </si>
  <si>
    <t>Cedrus deodara (Roxb. ex D. Don) G. Don</t>
  </si>
  <si>
    <t>Celtis australis L.</t>
  </si>
  <si>
    <t>Centaurea alba alba L.</t>
  </si>
  <si>
    <t>Centaurea alba aristifera (Pau ex Vicioso) E. López &amp; Devesa</t>
  </si>
  <si>
    <t>Centaurea alba tartesiana Talavera</t>
  </si>
  <si>
    <t>Centaurea amblensis amblensis Graells</t>
  </si>
  <si>
    <t>Centaurea amblensis tentudaica (Rivas Goday) Rivas Mart.</t>
  </si>
  <si>
    <t>Centaurea antennata antennata Dufour</t>
  </si>
  <si>
    <t>Centaurea antennata meridionalis (O. Bolós &amp; Vigo) Serra &amp; M.B. Crespo</t>
  </si>
  <si>
    <t>Centaurea argecillensis Gredilla</t>
  </si>
  <si>
    <t>Centaurea aristata Hoffmanns. &amp; Link</t>
  </si>
  <si>
    <t>Centaurea aspera aspera L.</t>
  </si>
  <si>
    <t>Centaurea aspera scorpiurifolia (Dufour) Nyman</t>
  </si>
  <si>
    <t>Centaurea aspera stenophylla (Dufour) Nyman</t>
  </si>
  <si>
    <t>Centaurea avilae Pau</t>
  </si>
  <si>
    <t>Centaurea barrasii Pau</t>
  </si>
  <si>
    <t>Centaurea beltrani (Pau) Blanca</t>
  </si>
  <si>
    <t>Centaurea benedicta (L.) L.</t>
  </si>
  <si>
    <t>Centaurea beturica E. López &amp; Devesa</t>
  </si>
  <si>
    <t>Centaurea bofilliana Sennen ex Devesa &amp; E. López</t>
  </si>
  <si>
    <t>Centaurea boissieri boissieri DC.</t>
  </si>
  <si>
    <t>Centaurea boissieri funkii (Sch. Bip. ex Willk.) Blanca</t>
  </si>
  <si>
    <t>Centaurea boissieri integrifolia (Willk.) Blanca &amp; Suár.-Sant.</t>
  </si>
  <si>
    <t>Centaurea boissieri mariolensis (Rouy) Dostál</t>
  </si>
  <si>
    <t>Centaurea boissieri pinae (Pau) Dostál</t>
  </si>
  <si>
    <t>Centaurea boissieri prostrata (Coss.) Dostál</t>
  </si>
  <si>
    <t>Centaurea boissieri willkommii (Sch. Bip. ex Willk.) Dostál</t>
  </si>
  <si>
    <t>Centaurea bombycina bombycina Boiss. ex DC.</t>
  </si>
  <si>
    <t>Centaurea bombycina xeranthemoides (Lange ex Willk.) Blanca</t>
  </si>
  <si>
    <t>Centaurea borjae Valdés Berm. &amp; Rivas Goday</t>
  </si>
  <si>
    <t>Centaurea calcitrapa L.</t>
  </si>
  <si>
    <t>Centaurea carratracensis Lange</t>
  </si>
  <si>
    <t>Centaurea castellanoides arundana E. López &amp; Devesa</t>
  </si>
  <si>
    <t>Centaurea castellanoides castellanoides Talavera</t>
  </si>
  <si>
    <t>Centaurea castellanoides talaverae E. López &amp; Devesa</t>
  </si>
  <si>
    <t>Centaurea cephalariifolia Willk.</t>
  </si>
  <si>
    <t>Centaurea citricolor Font Quer</t>
  </si>
  <si>
    <t>Centaurea clementei Boiss. ex DC.</t>
  </si>
  <si>
    <t>Centaurea collina L.</t>
  </si>
  <si>
    <t>Centaurea corcubionensis M. Laínz</t>
  </si>
  <si>
    <t>Centaurea cordubensis Font Quer</t>
  </si>
  <si>
    <t>Centaurea costae Willk.</t>
  </si>
  <si>
    <t>Centaurea crocata Franco</t>
  </si>
  <si>
    <t>Centaurea cyanus L.</t>
  </si>
  <si>
    <t>Centaurea debeauxii debeauxii Godr. &amp; Gren.</t>
  </si>
  <si>
    <t>Centaurea debeauxii grandiflora (Gaudin ex Schübl. &amp; G. Martens) Devesa &amp; Arnelas</t>
  </si>
  <si>
    <t>Centaurea depressa M. Bieb.</t>
  </si>
  <si>
    <t>Centaurea diffusa Lam.</t>
  </si>
  <si>
    <t>Centaurea diluta Aiton</t>
  </si>
  <si>
    <t>Centaurea dracunculifolia Dufour</t>
  </si>
  <si>
    <t>Centaurea emigrantis Bubani</t>
  </si>
  <si>
    <t>Centaurea emporitana (Vayr. ex Sennen &amp; Pau) Sennen</t>
  </si>
  <si>
    <t>Centaurea eriophora L.</t>
  </si>
  <si>
    <t>Centaurea exarata Boiss. ex Coss.</t>
  </si>
  <si>
    <t>Centaurea fabregatii Mateo &amp; M.B. Crespo</t>
  </si>
  <si>
    <t>Centaurea gadorensis Blanca</t>
  </si>
  <si>
    <t>Centaurea gallaecica (M. Laínz) Arnelas &amp; Devesa</t>
  </si>
  <si>
    <t>Centaurea genesii-lopezii Fern. Casas &amp; Susanna</t>
  </si>
  <si>
    <t>Centaurea graminifolia (Lam.) Muñoz Rodr. &amp; Devesa</t>
  </si>
  <si>
    <t>Centaurea granatensis DC.</t>
  </si>
  <si>
    <t>Centaurea haenseleri (Boiss.) Boiss. &amp; Reut.</t>
  </si>
  <si>
    <t>Centaurea hanrii Jord.</t>
  </si>
  <si>
    <t>Centaurea hyalolepis Boiss.</t>
  </si>
  <si>
    <t>Centaurea hyssopifolia Vahl</t>
  </si>
  <si>
    <t>Centaurea involucrata Desf.</t>
  </si>
  <si>
    <t>Centaurea jacea angustifolia (DC.) Gremli</t>
  </si>
  <si>
    <t>Centaurea jacea vinyalsii (Sennen) O. Bolós</t>
  </si>
  <si>
    <t>Centaurea jaennensis Degen &amp; Debeaux</t>
  </si>
  <si>
    <t>Centaurea janeri babiana M. Laínz</t>
  </si>
  <si>
    <t>Centaurea janeri janeri Graells</t>
  </si>
  <si>
    <t>Centaurea kunkelii N. Garcia</t>
  </si>
  <si>
    <t>Centaurea lagascana Graells</t>
  </si>
  <si>
    <t>Centaurea lainzii Fern. Casas</t>
  </si>
  <si>
    <t>Centaurea langei coutinhoi (Franco) E. López</t>
  </si>
  <si>
    <t xml:space="preserve">Centaurea langei dominguezii E. López </t>
  </si>
  <si>
    <t>Centaurea langei exilis (Arènes) E. López</t>
  </si>
  <si>
    <t>Centaurea langei geresensis (Arènes) E. López</t>
  </si>
  <si>
    <t>Centaurea langei kheilii (Pau) E. López</t>
  </si>
  <si>
    <t>Centaurea langei langei Nyman</t>
  </si>
  <si>
    <t>Centaurea langei rothmaleriana (Arènes) E. López</t>
  </si>
  <si>
    <t>Centaurea legionis-septimae Fern. Casas &amp; Susanna</t>
  </si>
  <si>
    <t>Centaurea limbata limbata Hoffmanns. &amp; Link</t>
  </si>
  <si>
    <t>Centaurea limbata lusitana (Arènes) E. López &amp; Devesa</t>
  </si>
  <si>
    <t>Centaurea linifolia L.</t>
  </si>
  <si>
    <t>Centaurea lusitanica Boiss. &amp; Reut.</t>
  </si>
  <si>
    <t>Centaurea malacitana Boiss.</t>
  </si>
  <si>
    <t>Centaurea mariana Nyman</t>
  </si>
  <si>
    <t>Centaurea maroccana Ball</t>
  </si>
  <si>
    <t>Centaurea melitensis L.</t>
  </si>
  <si>
    <t>Centaurea molesworthiae E. López</t>
  </si>
  <si>
    <t>Centaurea montana L.</t>
  </si>
  <si>
    <t>Centaurea monticola Boiss. ex DC.</t>
  </si>
  <si>
    <t>Centaurea nevadensis Boiss. &amp; Reut.</t>
  </si>
  <si>
    <t>Centaurea nigra carpetana (Boiss. &amp; Reut.) Nyman</t>
  </si>
  <si>
    <t>Centaurea nigra endressii (Hochst. &amp; Steud.) Arnelas &amp; Devesa</t>
  </si>
  <si>
    <t>Centaurea nigra nigra L.</t>
  </si>
  <si>
    <t>Centaurea nigra rivularis (Brot.) Cout.</t>
  </si>
  <si>
    <t>Centaurea occasus Fern. Casas</t>
  </si>
  <si>
    <t>Centaurea ornata Willd.</t>
  </si>
  <si>
    <t>Centaurea paniculata leucophaea (Jord.) Arcang.</t>
  </si>
  <si>
    <t>Centaurea paniculata oscensis Pau ex E. López &amp; Devesa</t>
  </si>
  <si>
    <t>Centaurea paniculata paniculata L.</t>
  </si>
  <si>
    <t>Centaurea paui Loscos ex Willk.</t>
  </si>
  <si>
    <t>Centaurea pectinata L.</t>
  </si>
  <si>
    <t>Centaurea pinnata Pau ex Vicioso</t>
  </si>
  <si>
    <t>Centaurea podospermifolia Loscos &amp; J. Pardo</t>
  </si>
  <si>
    <t>Centaurea polyacantha Willd.</t>
  </si>
  <si>
    <t>Centaurea prolongoi Boiss. ex DC.</t>
  </si>
  <si>
    <t>Centaurea pullata baetica Talavera</t>
  </si>
  <si>
    <t>Centaurea pullata pullata L.</t>
  </si>
  <si>
    <t>Centaurea pulvinata (Blanca) Blanca</t>
  </si>
  <si>
    <t>Centaurea resupinata dufourii (Dostál) Greuter</t>
  </si>
  <si>
    <t>Centaurea resupinata resupinata Coss.</t>
  </si>
  <si>
    <t>Centaurea rouyi Coincy</t>
  </si>
  <si>
    <t>Centaurea sagredoi Blanca</t>
  </si>
  <si>
    <t>Centaurea saxicola Lag.</t>
  </si>
  <si>
    <t>Centaurea saxifraga Coincy</t>
  </si>
  <si>
    <t>Centaurea schousboei Lange</t>
  </si>
  <si>
    <t>Centaurea seridis L.</t>
  </si>
  <si>
    <t>Centaurea sicula L.</t>
  </si>
  <si>
    <t>Centaurea solstitialis solstitialis L.</t>
  </si>
  <si>
    <t>Centaurea sphaerocephala L.</t>
  </si>
  <si>
    <t>Centaurea stuessyi Arnelas</t>
  </si>
  <si>
    <t>Centaurea sulphurea Willd.</t>
  </si>
  <si>
    <t>Centaurea susannae Invernón &amp; Devesa</t>
  </si>
  <si>
    <t>Centaurea toletana Boiss. &amp; Reut.</t>
  </si>
  <si>
    <t>Centaurea triumfetti semidecurrens (Jord.) Dostál</t>
  </si>
  <si>
    <t>Centaurea ultreiae Silva Pando</t>
  </si>
  <si>
    <t>Centaurium chloodes (Brot.) Samp.</t>
  </si>
  <si>
    <t>Centaurium discolor (Gand.) Ronniger</t>
  </si>
  <si>
    <t>Centaurium erythraea erythraea Rafn</t>
  </si>
  <si>
    <t>Centaurium erythraea rhodense (Boiss. &amp; Reut.) Melderis</t>
  </si>
  <si>
    <t>Centaurium grandiflorum boissieri (Willk.) Díaz Lifante</t>
  </si>
  <si>
    <t>Centaurium grandiflorum grandiflorum (Pers.) Ronniger</t>
  </si>
  <si>
    <t>Centaurium grandiflorum majus (Hoffmanns. &amp; Link) Díaz Lifante</t>
  </si>
  <si>
    <t>Centaurium maritimum (L.) Fritsch ex Janch.</t>
  </si>
  <si>
    <t>Centaurium pulchellum (Sw.) Druce</t>
  </si>
  <si>
    <t>Centaurium quadrifolium barrelieri (Dufour) G. López</t>
  </si>
  <si>
    <t>Centaurium quadrifolium linariifolium (Lam.) G. López</t>
  </si>
  <si>
    <t>Centaurium quadrifolium parviflorum (Willk.) Pedrol</t>
  </si>
  <si>
    <t>Centaurium quadrifolium quadrifolium (L.) G. López &amp; C.E. Jarvis</t>
  </si>
  <si>
    <t>Centaurium scilloides (L. fil.) Samp.</t>
  </si>
  <si>
    <t>Centaurium somedanum M. Laínz</t>
  </si>
  <si>
    <t>Centaurium suffruticosum (Griseb.) Ronniger</t>
  </si>
  <si>
    <t>Centaurium tenuiflorum (Hoffmanns. &amp; Link) Fritsch ex Janch.</t>
  </si>
  <si>
    <t>Centranthus calcitrapae (L.) Dufr.</t>
  </si>
  <si>
    <t>Centranthus lecoqii lecoqii Jord.</t>
  </si>
  <si>
    <t>Centranthus macrosiphon Boiss.</t>
  </si>
  <si>
    <t>Centranthus nevadensis nevadensis Boiss.</t>
  </si>
  <si>
    <t>Centranthus ruber ruber (L.) DC.</t>
  </si>
  <si>
    <t>Centunculus minimus L.</t>
  </si>
  <si>
    <t>Cephalanthera damasonium (Mill.) Druce</t>
  </si>
  <si>
    <t>Cephalanthera longifolia (L.) Fritsch</t>
  </si>
  <si>
    <t>Cephalanthera rubra (L.) Rich.</t>
  </si>
  <si>
    <t>Cephalaria boetica Boiss.</t>
  </si>
  <si>
    <t>Cephalaria leucantha (L.) Roem. &amp; Schult.</t>
  </si>
  <si>
    <t>Cephalaria linearifolia Lange</t>
  </si>
  <si>
    <t>Cephalaria squamiflora balearica (Coss. ex Willk.) Greuter</t>
  </si>
  <si>
    <t>Cephalaria syriaca (L.) Roem. &amp; Schult.</t>
  </si>
  <si>
    <t>Cerastium alpinum L.</t>
  </si>
  <si>
    <t>Cerastium arvense L.</t>
  </si>
  <si>
    <t>Cerastium brachypetalum brachypetalum N.H.F. Desp. ex Pers.</t>
  </si>
  <si>
    <t>Cerastium brachypetalum roeseri (Boiss. &amp; Heldr.) Nyman</t>
  </si>
  <si>
    <t>Cerastium brachypetalum tenoreanum (Ser.) Soó</t>
  </si>
  <si>
    <t>Cerastium cerastoides (L.) Britton</t>
  </si>
  <si>
    <t>Cerastium dichotomum L.</t>
  </si>
  <si>
    <t>Cerastium diffusum diffusum Pers.</t>
  </si>
  <si>
    <t>Cerastium dubium (Bastard) Guépin</t>
  </si>
  <si>
    <t>Cerastium fontanum lucorum (Schur) Soó</t>
  </si>
  <si>
    <t>Cerastium fontanum vulgare (Hartm.) Greuter &amp; Burdet</t>
  </si>
  <si>
    <t>Cerastium gibraltaricum Boiss.</t>
  </si>
  <si>
    <t>Cerastium glomeratum Thuill.</t>
  </si>
  <si>
    <t>Cerastium gracile Dufour</t>
  </si>
  <si>
    <t>Cerastium perfoliatum L.</t>
  </si>
  <si>
    <t>Cerastium pumilum Curtis</t>
  </si>
  <si>
    <t>Cerastium pyrenaicum J. Gay</t>
  </si>
  <si>
    <t>Cerastium ramosissimum Boiss.</t>
  </si>
  <si>
    <t>Cerastium semidecandrum L.</t>
  </si>
  <si>
    <t>Ceratocapnos claviculata (L.) Lidén</t>
  </si>
  <si>
    <t>Ceratocapnos heterocarpa Durieu</t>
  </si>
  <si>
    <t>Ceratocephala falcata (L.) Pers.</t>
  </si>
  <si>
    <t>Ceratonia siliqua L.</t>
  </si>
  <si>
    <t>Ceratophyllum demersum L.</t>
  </si>
  <si>
    <t>Ceratophyllum submersum L.</t>
  </si>
  <si>
    <t>Cerinthe glabra glabra Mill.</t>
  </si>
  <si>
    <t>Cerinthe gymnandra gymnandra Gasp.</t>
  </si>
  <si>
    <t>Cerinthe major L.</t>
  </si>
  <si>
    <t>Cerinthe minor auriculata (Ten.) Domac</t>
  </si>
  <si>
    <t>Cestrum parqui L'Hér.</t>
  </si>
  <si>
    <t>Chaenorhinum crassifolium cadevallii (O. Bolós &amp; Vigo) Güemes</t>
  </si>
  <si>
    <t>Chaenorhinum crassifolium crassifolium (Cav.) Kostel.</t>
  </si>
  <si>
    <t>Chaenorhinum exile (Coss. &amp; Kralik) Lange</t>
  </si>
  <si>
    <t>Chaenorhinum formenterae Gand.</t>
  </si>
  <si>
    <t>Chaenorhinum glareosum (Boiss.) Willk.</t>
  </si>
  <si>
    <t>Chaenorhinum grandiflorum carthaginense (Pau) Benedí</t>
  </si>
  <si>
    <t>Chaenorhinum grandiflorum grandiflorum (Coss.) Willk.</t>
  </si>
  <si>
    <t>Chaenorhinum macropodum degenii (Hervier) R. Fern.</t>
  </si>
  <si>
    <t>Chaenorhinum macropodum macropodum (Boiss. &amp; Reut.) Lange</t>
  </si>
  <si>
    <t>Chaenorhinum minus minus (L.) Lange</t>
  </si>
  <si>
    <t>Chaenorhinum origanifolium cotiellae P. Monts. &amp; G. Monts.</t>
  </si>
  <si>
    <t>Chaenorhinum origanifolium origanifolium (L.) Kostel.</t>
  </si>
  <si>
    <t>Chaenorhinum origanifolium rodriguezii (Porta) Güemes</t>
  </si>
  <si>
    <t>Chaenorhinum raveyi (Boiss.) Pau</t>
  </si>
  <si>
    <t>Chaenorhinum reyesii (C. Vicioso &amp; Pau) Benedí</t>
  </si>
  <si>
    <t>Chaenorhinum robustum Loscos</t>
  </si>
  <si>
    <t>Chaenorhinum rubrifolium rubrifolium (Robill. &amp; Castagne ex DC.) Fourr.</t>
  </si>
  <si>
    <t>Chaenorhinum segoviense segoviense (Reut. ex Rouy) Rouy</t>
  </si>
  <si>
    <t>Chaenorhinum segoviense semiglabrum Loidi &amp; A. Galán</t>
  </si>
  <si>
    <t>Chaenorhinum serpyllifolium lusitanicum R. Fern.</t>
  </si>
  <si>
    <t>Chaenorhinum serpyllifolium serpyllifolium (Lange) Lange</t>
  </si>
  <si>
    <t>Chaenorhinum tenellum (Cav.) Lange</t>
  </si>
  <si>
    <t>Chaenorhinum villosum granatense (Willk.) Valdés</t>
  </si>
  <si>
    <t>Chaenorhinum villosum villosum (L.) Lange</t>
  </si>
  <si>
    <t>Chaerophyllum aureum L.</t>
  </si>
  <si>
    <t>Chaerophyllum hirsutum L.</t>
  </si>
  <si>
    <t>Chaerophyllum temulum L.</t>
  </si>
  <si>
    <t>Chaerophyllum villarsii W.D.J. Koch</t>
  </si>
  <si>
    <t>Chaetonychia cymosa (L.) Sweet</t>
  </si>
  <si>
    <t>Chamaeiris foetidissima (L.) Medik.</t>
  </si>
  <si>
    <t>Chamaeiris graminea graminea (L.) Medik.</t>
  </si>
  <si>
    <t>Chamaeiris reichenbachiana (Klatt) M.B. Crespo</t>
  </si>
  <si>
    <t>Chamaerops humilis L.</t>
  </si>
  <si>
    <t>Chamaespartium delphinense (Verl.) Soják</t>
  </si>
  <si>
    <t>Chamaespartium sagittale (L.) P.E. Gibbs</t>
  </si>
  <si>
    <t>Chamaespartium undulatum (Ern) Talavera &amp; L. Sáez</t>
  </si>
  <si>
    <t>Chamaesyce canescens canescens (L.) Prokh.</t>
  </si>
  <si>
    <t>Chamaesyce canescens massiliensis (DC.) Soják</t>
  </si>
  <si>
    <t>Chamaesyce humifusa (Willd.) Prokh.</t>
  </si>
  <si>
    <t>Chamaesyce humistrata (Engelm.) Small</t>
  </si>
  <si>
    <t>Chamaesyce maculata (L.) Small</t>
  </si>
  <si>
    <t>Chamaesyce nutans (Lag.) Small</t>
  </si>
  <si>
    <t>Chamaesyce peplis (L.) Prokh.</t>
  </si>
  <si>
    <t>Chamaesyce polygonifolia (L.) Small</t>
  </si>
  <si>
    <t>Chamaesyce prostrata (Aiton) Small</t>
  </si>
  <si>
    <t>Chamaesyce serpens (Kunth) Small</t>
  </si>
  <si>
    <t>Cheirolophus intybaceus (Lam.) Dostál</t>
  </si>
  <si>
    <t>Cheirolophus sempervirens (L.) Pomel</t>
  </si>
  <si>
    <t>Cheirolophus uliginosus (Brot.) Dostál</t>
  </si>
  <si>
    <t>Chelidonium majus L.</t>
  </si>
  <si>
    <t>Chenopodium album L.</t>
  </si>
  <si>
    <t>Chenopodium ambrosioides L.</t>
  </si>
  <si>
    <t>Chenopodium bonus-henricus L.</t>
  </si>
  <si>
    <t>Chenopodium botrys L.</t>
  </si>
  <si>
    <t>Chenopodium capitatum (L.) Ambrosi</t>
  </si>
  <si>
    <t>Chenopodium chenopodioides (L.) Aellen</t>
  </si>
  <si>
    <t>Chenopodium exsuccum (Loscos) Uotila</t>
  </si>
  <si>
    <t>Chenopodium ficifolium Sm.</t>
  </si>
  <si>
    <t>Chenopodium foliosum (Moench) Asch.</t>
  </si>
  <si>
    <t>Chenopodium glaucum L.</t>
  </si>
  <si>
    <t>Chenopodium hybridum L.</t>
  </si>
  <si>
    <t>Chenopodium multifidum L.</t>
  </si>
  <si>
    <t>Chenopodium murale L.</t>
  </si>
  <si>
    <t>Chenopodium opulifolium Schrad. ex W.D.J. Koch &amp; Ziz</t>
  </si>
  <si>
    <t>Chenopodium polyspermum L.</t>
  </si>
  <si>
    <t>Chenopodium pumilio R. Br.</t>
  </si>
  <si>
    <t>Chenopodium rubrum L.</t>
  </si>
  <si>
    <t>Chenopodium urbicum L.</t>
  </si>
  <si>
    <t>Chenopodium vulvaria L.</t>
  </si>
  <si>
    <t>Christella dentata (Forssk.) Brownsey &amp; Jermy</t>
  </si>
  <si>
    <t>Chrozophora obliqua (Vahl) Spreng.</t>
  </si>
  <si>
    <t>Chrozophora tinctoria (L.) Raf.</t>
  </si>
  <si>
    <t>Chrysosplenium alternifolium L.</t>
  </si>
  <si>
    <t>Chrysosplenium oppositifolium L.</t>
  </si>
  <si>
    <t>Cicendia filiformis (L.) Delarbre</t>
  </si>
  <si>
    <t>Cicuta virosa L.</t>
  </si>
  <si>
    <t>Circaea alpina alpina L.</t>
  </si>
  <si>
    <t>Circaea lutetiana lutetiana L.</t>
  </si>
  <si>
    <t>Cirsium acaulon acaulon (L.) Scop.</t>
  </si>
  <si>
    <t>Cirsium acaulon gregarium (Boiss. ex DC.) Talavera</t>
  </si>
  <si>
    <t>Cirsium arvense (L.) Scop.</t>
  </si>
  <si>
    <t>Cirsium carniolicum rufescens (Ramond ex DC.) P. Fourn.</t>
  </si>
  <si>
    <t>Cirsium echinatum (Desf.) DC.</t>
  </si>
  <si>
    <t>Cirsium eriophorum (L.) Scop.</t>
  </si>
  <si>
    <t>Cirsium erisithales (Jacq.) Scop.</t>
  </si>
  <si>
    <t>Cirsium ferox (L.) DC.</t>
  </si>
  <si>
    <t>Cirsium filipendulum Lange</t>
  </si>
  <si>
    <t>Cirsium gaditanum Talavera &amp; Valdés</t>
  </si>
  <si>
    <t>Cirsium glabrum DC.</t>
  </si>
  <si>
    <t>Cirsium heterophyllum (L.) Hill</t>
  </si>
  <si>
    <t>Cirsium monspessulanum (L.) Hill</t>
  </si>
  <si>
    <t>Cirsium odontolepis Boiss. ex DC.</t>
  </si>
  <si>
    <t>Cirsium oleraceum (L.) Scop.</t>
  </si>
  <si>
    <t>Cirsium palustre (L.) Scop.</t>
  </si>
  <si>
    <t>Cirsium pannonicum (L. fil.) Link</t>
  </si>
  <si>
    <t>Cirsium pyrenaicum (Jacq.) All.</t>
  </si>
  <si>
    <t>Cirsium richterianum costae (Sennen &amp; Pau) Talavera &amp; Valdés</t>
  </si>
  <si>
    <t>Cirsium richterianum giraudiasii (Sennen &amp; Pau) Talavera &amp; Valdés</t>
  </si>
  <si>
    <t>Cirsium richterianum richterianum Gillot</t>
  </si>
  <si>
    <t>Cirsium rivulare (Jacq.) All.</t>
  </si>
  <si>
    <t>Cirsium rosulatum Talavera &amp; Valdés</t>
  </si>
  <si>
    <t>Cirsium scabrum (Poir.) Bonnet &amp; Barratte</t>
  </si>
  <si>
    <t>Cirsium tuberosum (L.) All.</t>
  </si>
  <si>
    <t>Cirsium valdespinulosum (Sennen) Sennen</t>
  </si>
  <si>
    <t>Cirsium valentinum Porta &amp; Rigo</t>
  </si>
  <si>
    <t>Cirsium vulgare (Savi) Ten.</t>
  </si>
  <si>
    <t>Cirsium welwitschii Coss.</t>
  </si>
  <si>
    <t>Cistanche phelypaea (L.) Cout.</t>
  </si>
  <si>
    <t>Cistus albidus L.</t>
  </si>
  <si>
    <t>Cistus clusii clusii Dunal</t>
  </si>
  <si>
    <t>Cistus clusii multiflorus Demoly</t>
  </si>
  <si>
    <t>Cistus creticus L.</t>
  </si>
  <si>
    <t>Cistus crispus L.</t>
  </si>
  <si>
    <t>Cistus heterophyllus carthaginensis (Pau) M.B. Crespo &amp; Mateo</t>
  </si>
  <si>
    <t>Cistus ladanifer africanus Dans.</t>
  </si>
  <si>
    <t>Cistus ladanifer ladanifer L.</t>
  </si>
  <si>
    <t>Cistus ladanifer sulcatus (Demoly) P. Monts.</t>
  </si>
  <si>
    <t>Cistus laurifolius L.</t>
  </si>
  <si>
    <t>Cistus libanotis L.</t>
  </si>
  <si>
    <t>Cistus monspeliensis L.</t>
  </si>
  <si>
    <t>Cistus populifolius major (Dunal) Heywood</t>
  </si>
  <si>
    <t>Cistus populifolius populifolius L.</t>
  </si>
  <si>
    <t>Cistus psilosepalus Sweet</t>
  </si>
  <si>
    <t>Cistus salviifolius L.</t>
  </si>
  <si>
    <t>Citrullus colocynthis (L.) Schrad.</t>
  </si>
  <si>
    <t>Cladium mariscus (L.) Pohl</t>
  </si>
  <si>
    <t>Clematis campaniflora Brot.</t>
  </si>
  <si>
    <t>Clematis cirrhosa L.</t>
  </si>
  <si>
    <t>Clematis flammula L.</t>
  </si>
  <si>
    <t>Clematis orientalis L.</t>
  </si>
  <si>
    <t>Clematis recta L.</t>
  </si>
  <si>
    <t>Clematis vitalba L.</t>
  </si>
  <si>
    <t>Cleome violacea L.</t>
  </si>
  <si>
    <t>Cleonia lusitanica (Loefl. ex L.) L.</t>
  </si>
  <si>
    <t>Clinopodium vulgare L.</t>
  </si>
  <si>
    <t>Clypeola cyclodontea Delile</t>
  </si>
  <si>
    <t>Clypeola eriocarpa Cav.</t>
  </si>
  <si>
    <t>Clypeola jonthlaspi jonthlaspi L.</t>
  </si>
  <si>
    <t>Clypeola jonthlaspi microcarpa (Moris) Arcang.</t>
  </si>
  <si>
    <t>Cneorum tricoccon L.</t>
  </si>
  <si>
    <t>Cochlearia aestuaria (J. Lloyd) Heywood</t>
  </si>
  <si>
    <t>Cochlearia aragonensis aragonensis H.J. Coste &amp; Soulié</t>
  </si>
  <si>
    <t>Cochlearia aragonensis navarrana (P. Monts.) Vogt</t>
  </si>
  <si>
    <t>Cochlearia danica L.</t>
  </si>
  <si>
    <t>Cochlearia glastifolia L.</t>
  </si>
  <si>
    <t>Cochlearia megalosperma (Maire) Vogt</t>
  </si>
  <si>
    <t>Cochlearia pyrenaica DC.</t>
  </si>
  <si>
    <t>Coeloglossum viride (L.) Hartm.</t>
  </si>
  <si>
    <t>Coincya longirostra (Boiss.) Greuter &amp; Burdet</t>
  </si>
  <si>
    <t>Coincya monensis cheiranthos (Vill.) Aedo</t>
  </si>
  <si>
    <t>Coincya monensis nevadensis (Willk.) Leadlay</t>
  </si>
  <si>
    <t>Coincya monensis orophila (Franco) Aedo</t>
  </si>
  <si>
    <t>Coincya monensis puberula (Pau) Leadlay</t>
  </si>
  <si>
    <t>Coincya rupestris leptocarpa (Gonz. Albo) Leadlay</t>
  </si>
  <si>
    <t>Coincya rupestris rupestris Porta &amp; Rigo ex Rouy</t>
  </si>
  <si>
    <t>Coincya transtagana (Cout.) Clem.-MuÃ±oz &amp; Hern.-Berm.</t>
  </si>
  <si>
    <t>Colchicum autumnale L.</t>
  </si>
  <si>
    <t>Colchicum longifolium Castagne</t>
  </si>
  <si>
    <t>Colchicum lusitanum Brot.</t>
  </si>
  <si>
    <t>Colchicum multiflorum Brot.</t>
  </si>
  <si>
    <t>Colchicum triphyllum Kunze</t>
  </si>
  <si>
    <t>Colutea arborescens L.</t>
  </si>
  <si>
    <t>Colutea brevialata Lange</t>
  </si>
  <si>
    <t>Colutea hispanica Talavera &amp; Arista</t>
  </si>
  <si>
    <t>Comastoma tenellum (Rottb.) Toyok.</t>
  </si>
  <si>
    <t>Commicarpus africanus (Lour.) Dandy</t>
  </si>
  <si>
    <t>Conium maculatum L.</t>
  </si>
  <si>
    <t>Conopodium arvense (Coss.) Calest.</t>
  </si>
  <si>
    <t>Conopodium bunioides (Boiss.) Calest.</t>
  </si>
  <si>
    <t>Conopodium majus majus (Gouan) Loret</t>
  </si>
  <si>
    <t>Conopodium majus marizianum (Samp.) López Udias &amp; Mateo</t>
  </si>
  <si>
    <t>Conopodium marianum Lange</t>
  </si>
  <si>
    <t>Conopodium pyrenaeum (Loisel.) Miégev.</t>
  </si>
  <si>
    <t>Conopodium subcarneum (Boiss. &amp; Reut.) Boiss. &amp; Reut.</t>
  </si>
  <si>
    <t>Conopodium thalictrifolium (Boiss.) Calest.</t>
  </si>
  <si>
    <t>Conringia orientalis (L.) Dumort.</t>
  </si>
  <si>
    <t>Consolida ajacis (L.) Schur</t>
  </si>
  <si>
    <t>Consolida mauritanica (Coss.) Munz</t>
  </si>
  <si>
    <t>Consolida orientalis (J. Gay) Schrödinger</t>
  </si>
  <si>
    <t>Consolida pubescens (DC.) Soó</t>
  </si>
  <si>
    <t>Convallaria majalis L.</t>
  </si>
  <si>
    <t>Convolvulus althaeoides L.</t>
  </si>
  <si>
    <t>Convolvulus arvensis L.</t>
  </si>
  <si>
    <t>Convolvulus betonicifolius Mill.</t>
  </si>
  <si>
    <t>Convolvulus boissieri Steud.</t>
  </si>
  <si>
    <t>Convolvulus cantabrica L.</t>
  </si>
  <si>
    <t>Convolvulus farinosus L.</t>
  </si>
  <si>
    <t>Convolvulus fernandesii P. Silva &amp; Teles</t>
  </si>
  <si>
    <t>Convolvulus humilis Jacq.</t>
  </si>
  <si>
    <t>Convolvulus lanuginosus Desr.</t>
  </si>
  <si>
    <t>Convolvulus lineatus L.</t>
  </si>
  <si>
    <t>Convolvulus meonanthus Hoffmanns. &amp; Link</t>
  </si>
  <si>
    <t>Convolvulus pentapetaloides L.</t>
  </si>
  <si>
    <t>Convolvulus siculus elongatus Batt.</t>
  </si>
  <si>
    <t>Convolvulus siculus siculus L.</t>
  </si>
  <si>
    <t>Convolvulus tricolor tricolor L.</t>
  </si>
  <si>
    <t>Convolvulus valentinus Cav.</t>
  </si>
  <si>
    <t>Corallorhiza trifida Châtel.</t>
  </si>
  <si>
    <t>Corema album (L.) D. Don</t>
  </si>
  <si>
    <t>Coriandrum sativum L.</t>
  </si>
  <si>
    <t>Coriaria myrtifolia L.</t>
  </si>
  <si>
    <t>Coris hispanica Lange</t>
  </si>
  <si>
    <t>Coris monspeliensis fontqueri Masclans</t>
  </si>
  <si>
    <t>Coris monspeliensis monspeliensis L.</t>
  </si>
  <si>
    <t>Coris monspeliensis syrtica (Murb.) Masclans</t>
  </si>
  <si>
    <t>Cornus sanguinea sanguinea L.</t>
  </si>
  <si>
    <t>Coronilla glauca L.</t>
  </si>
  <si>
    <t>Coronilla juncea L.</t>
  </si>
  <si>
    <t>Coronilla minima lotoides (W.D.J. Koch) Nyman</t>
  </si>
  <si>
    <t>Coronilla minima minima L.</t>
  </si>
  <si>
    <t>Coronilla repanda dura (Cav.) Cout.</t>
  </si>
  <si>
    <t>Coronilla repanda repanda (Poir.) Guss.</t>
  </si>
  <si>
    <t>Coronilla scorpioides (L.) W.D.J. Koch</t>
  </si>
  <si>
    <t>Coronopus didymus (L.) Sm.</t>
  </si>
  <si>
    <t>Coronopus navasii Pau</t>
  </si>
  <si>
    <t>Coronopus squamatus (Forssk.) Asch.</t>
  </si>
  <si>
    <t>Corrigiola litoralis litoralis L.</t>
  </si>
  <si>
    <t>Corrigiola litoralis perez-larae Chaudhri</t>
  </si>
  <si>
    <t>Corrigiola telephiifolia Pourr.</t>
  </si>
  <si>
    <t>Corydalis cava cava (L.) Schweigg. &amp; Körte</t>
  </si>
  <si>
    <t>Corydalis intermedia (L.) Mérat</t>
  </si>
  <si>
    <t>Corydalis solida solida (L.) Clairv.</t>
  </si>
  <si>
    <t>Corylus avellana L.</t>
  </si>
  <si>
    <t>Cosentinia vellea (Aiton) Tod.</t>
  </si>
  <si>
    <t>Cotoneaster granatensis Boiss.</t>
  </si>
  <si>
    <t>Cotoneaster integerrimus Medik.</t>
  </si>
  <si>
    <t>Cotoneaster tomentosus (Aiton) Lindl.</t>
  </si>
  <si>
    <t>Crambe filiformis Jacq.</t>
  </si>
  <si>
    <t>Crambe hispanica L.</t>
  </si>
  <si>
    <t>Crassula aquatica (L.) Schönl.</t>
  </si>
  <si>
    <t>Crassula campestris campestris (Eckl. &amp; Zeyh.) Endl. ex Walp.</t>
  </si>
  <si>
    <t>Crassula peduncularis (Sm.) Meigen</t>
  </si>
  <si>
    <t>Crassula tillaea Lest.-Garl.</t>
  </si>
  <si>
    <t>Crassula vaillantii (Willd.) Roth</t>
  </si>
  <si>
    <t>Crataegus azarolus L.</t>
  </si>
  <si>
    <t>Crataegus granatensis Boiss.</t>
  </si>
  <si>
    <t>Crataegus laciniata Ucria</t>
  </si>
  <si>
    <t>Crataegus laevigata (Poir.) DC.</t>
  </si>
  <si>
    <t>Crataegus monogyna Jacq.</t>
  </si>
  <si>
    <t>Cressa cretica L.</t>
  </si>
  <si>
    <t>Crithmum maritimum L.</t>
  </si>
  <si>
    <t>Crocus cambessedesii J. Gay</t>
  </si>
  <si>
    <t>Crocus carpetanus Boiss. &amp; Reut.</t>
  </si>
  <si>
    <t>Crocus clusii J. Gay</t>
  </si>
  <si>
    <t>Crocus nevadensis Amo &amp; Campo ex Amo</t>
  </si>
  <si>
    <t>Crocus nudiflorus Sm.</t>
  </si>
  <si>
    <t>Crocus serotinus Salisb.</t>
  </si>
  <si>
    <t>Crocus vernus neapolitanus (Ker Gawl.) Asch. &amp; Graebn.</t>
  </si>
  <si>
    <t>Crucianella angustifolia L.</t>
  </si>
  <si>
    <t>Crucianella latifolia L.</t>
  </si>
  <si>
    <t>Crucianella maritima L.</t>
  </si>
  <si>
    <t>Crucianella patula L.</t>
  </si>
  <si>
    <t>Cruciata glabra glabra (L.) Ehrend.</t>
  </si>
  <si>
    <t>Cruciata glabra hirticaulis (Beck) Natali &amp; Jeanm.</t>
  </si>
  <si>
    <t>Cruciata laevipes Opiz</t>
  </si>
  <si>
    <t>Cruciata pedemontana (Bellardi) Ehrend.</t>
  </si>
  <si>
    <t>Crupina crupinastrum (Moris) Vis.</t>
  </si>
  <si>
    <t>Crupina vulgaris Pers. ex Cass.</t>
  </si>
  <si>
    <t>Cryptogramma crispa (L.) R. Br. ex Hook.</t>
  </si>
  <si>
    <t>Cucubalus baccifer L.</t>
  </si>
  <si>
    <t>Cucumis melo L.</t>
  </si>
  <si>
    <t>Cucumis myriocarpus myriocarpus Naudin</t>
  </si>
  <si>
    <t>Cucumis sativus L.</t>
  </si>
  <si>
    <t>Cucurbita ficifolia C.D. Bouché</t>
  </si>
  <si>
    <t>Cucurbita maxima Duchesne</t>
  </si>
  <si>
    <t>Cucurbita pepo L.</t>
  </si>
  <si>
    <t>Culcita macrocarpa C. Presl</t>
  </si>
  <si>
    <t>Cullen americanum (L.) Rydb.</t>
  </si>
  <si>
    <t>Cuminum cyminum L.</t>
  </si>
  <si>
    <t>Cupressus arizonica Greene</t>
  </si>
  <si>
    <t>Cupressus lusitanica Mill.</t>
  </si>
  <si>
    <t>Cupressus macrocarpa Hartw.</t>
  </si>
  <si>
    <t>Cupressus sempervirens L.</t>
  </si>
  <si>
    <t>Cuscuta approximata approximata Bab.</t>
  </si>
  <si>
    <t>Cuscuta australis R. Br.</t>
  </si>
  <si>
    <t>Cuscuta campestris Yunck.</t>
  </si>
  <si>
    <t>Cuscuta epithymum (L.) L.</t>
  </si>
  <si>
    <t>Cuscuta europaea L.</t>
  </si>
  <si>
    <t>Cuscuta monogyna Vahl</t>
  </si>
  <si>
    <t>Cuscuta nivea M.A. García</t>
  </si>
  <si>
    <t>Cuscuta planiflora Ten.</t>
  </si>
  <si>
    <t>Cuscuta triumviratus Lange</t>
  </si>
  <si>
    <t>Cyclamen balearicum Willk.</t>
  </si>
  <si>
    <t>Cyclospermum leptophyllum (Pers.) Sprague</t>
  </si>
  <si>
    <t>Cydonia oblonga Mill.</t>
  </si>
  <si>
    <t>Cymbalaria aequitriloba (Viv.) A. Chev.</t>
  </si>
  <si>
    <t>Cymbalaria fragilis (J.J. Rodr.) A. Chev.</t>
  </si>
  <si>
    <t>Cymbalaria muralis muralis G. Gaertn.</t>
  </si>
  <si>
    <t>Cymodocea nodosa (Ucria) Asch.</t>
  </si>
  <si>
    <t>Cynanchum acutum acutum L.</t>
  </si>
  <si>
    <t>Cynara algarbiensis Coss. ex Mariz</t>
  </si>
  <si>
    <t>Cynara baetica baetica (Spreng.) Pau</t>
  </si>
  <si>
    <t>Cynara cardunculus cardunculus L.</t>
  </si>
  <si>
    <t>Cynara cardunculus flavescens Wiklund</t>
  </si>
  <si>
    <t>Cynara humilis L.</t>
  </si>
  <si>
    <t>Cynara tournefortii Boiss. &amp; Reut.</t>
  </si>
  <si>
    <t>Cynoglossum cheirifolium cheirifolium L.</t>
  </si>
  <si>
    <t>Cynoglossum cheirifolium heterocarpum (Kunze) Font Quer</t>
  </si>
  <si>
    <t>Cynoglossum clandestinum Desf.</t>
  </si>
  <si>
    <t>Cynoglossum creticum Mill.</t>
  </si>
  <si>
    <t>Cynoglossum dioscoridis Vill.</t>
  </si>
  <si>
    <t>Cynoglossum germanicum pellucidum (Lapeyr.) Sutorý</t>
  </si>
  <si>
    <t>Cynoglossum melananthum Pau</t>
  </si>
  <si>
    <t>Cynoglossum officinale L.</t>
  </si>
  <si>
    <t>Cynoglossum pustulatum Boiss.</t>
  </si>
  <si>
    <t>Cynomorium coccineum coccineum L.</t>
  </si>
  <si>
    <t>Cyperus bellus Kunth</t>
  </si>
  <si>
    <t>Cyperus capitatus Vand.</t>
  </si>
  <si>
    <t>Cyperus difformis L.</t>
  </si>
  <si>
    <t>Cyperus distachyos All.</t>
  </si>
  <si>
    <t>Cyperus eragrostis Lam.</t>
  </si>
  <si>
    <t>Cyperus esculentus L.</t>
  </si>
  <si>
    <t>Cyperus fuscus L.</t>
  </si>
  <si>
    <t>Cyperus glomeratus L.</t>
  </si>
  <si>
    <t>Cyperus involucratus Rottb.</t>
  </si>
  <si>
    <t>Cyperus longus L.</t>
  </si>
  <si>
    <t>Cyperus michelianus (L.) Link</t>
  </si>
  <si>
    <t>Cyperus odoratus L.</t>
  </si>
  <si>
    <t>Cyperus rotundus L.</t>
  </si>
  <si>
    <t>Cyperus serotinus Rottb.</t>
  </si>
  <si>
    <t>Cypripedium calceolus L.</t>
  </si>
  <si>
    <t>Cystopteris dickieana R. Sim</t>
  </si>
  <si>
    <t>Cystopteris montana (Lam.) Desv.</t>
  </si>
  <si>
    <t>Cystopteris viridula (Desv.) Desv.</t>
  </si>
  <si>
    <t>Cytinus hypocistis hypocistis (L.) L.</t>
  </si>
  <si>
    <t>Cytinus hypocistis macranthus Wettst.</t>
  </si>
  <si>
    <t>Cytinus ruber Fourr. ex Fritsch</t>
  </si>
  <si>
    <t>Cytisophyllum sessilifolium (L.) O. Lang</t>
  </si>
  <si>
    <t>Cytisus arboreus baeticus (Webb) Maire</t>
  </si>
  <si>
    <t>Cytisus arboreus catalaunicus (Webb) Maire</t>
  </si>
  <si>
    <t>Cytisus cantabricus (Willk.) Rchb. fil. &amp; Beck</t>
  </si>
  <si>
    <t>Cytisus commutatus (Willk.) Briq.</t>
  </si>
  <si>
    <t>Cytisus decumbens (Durande) Spach</t>
  </si>
  <si>
    <t>Cytisus fontanesii fontanesii Spach</t>
  </si>
  <si>
    <t>Cytisus fontanesii plumosus (Boiss.) Nyman</t>
  </si>
  <si>
    <t>Cytisus galianoi Talavera &amp; P.E. Gibbs</t>
  </si>
  <si>
    <t>Cytisus grandiflorus cabezudoi Talavera</t>
  </si>
  <si>
    <t>Cytisus grandiflorus grandiflorus (Brot.) DC.</t>
  </si>
  <si>
    <t>Cytisus lotoides Pourr.</t>
  </si>
  <si>
    <t>Cytisus malacitanus Boiss.</t>
  </si>
  <si>
    <t>Cytisus multiflorus (L'Hér.) Sweet</t>
  </si>
  <si>
    <t>Cytisus oromediterraneus Rivas Mart. &amp; al.</t>
  </si>
  <si>
    <t>Cytisus scoparius reverchonii (Degen &amp; Hervier) Rivas Goday &amp; Rivas Mart.</t>
  </si>
  <si>
    <t>Cytisus scoparius scoparius (L.) Link</t>
  </si>
  <si>
    <t>Cytisus striatus (Hill) Rothm.</t>
  </si>
  <si>
    <t>Cytisus villosus Pourr.</t>
  </si>
  <si>
    <t>Daboecia cantabrica (Huds.) K. Koch</t>
  </si>
  <si>
    <t>Dactylorhiza elata (Poir.) Soó</t>
  </si>
  <si>
    <t>Dactylorhiza fuchsii (Druce) Soó</t>
  </si>
  <si>
    <t>Dactylorhiza incarnata (L.) Soó</t>
  </si>
  <si>
    <t>Dactylorhiza insularis (Sommier) Ó. Sánchez &amp; Herrero</t>
  </si>
  <si>
    <t>Dactylorhiza maculata (L.) Soó</t>
  </si>
  <si>
    <t>Dactylorhiza majalis (Rchb.) P.F. Hunt &amp; Summerh.</t>
  </si>
  <si>
    <t>Dactylorhiza sambucina (L.) Soó</t>
  </si>
  <si>
    <t>Dactylorhiza sulphurea (Link) Franco</t>
  </si>
  <si>
    <t>Damasonium bourgaei Coss.</t>
  </si>
  <si>
    <t>Damasonium polyspermum Coss.</t>
  </si>
  <si>
    <t>Daphne alpina L.</t>
  </si>
  <si>
    <t>Daphne cneorum L.</t>
  </si>
  <si>
    <t>Daphne gnidium L.</t>
  </si>
  <si>
    <t>Daphne laureola L.</t>
  </si>
  <si>
    <t>Daphne mezereum L.</t>
  </si>
  <si>
    <t>Daphne oleoides Schreb.</t>
  </si>
  <si>
    <t>Daphne rodriguezii Texidor</t>
  </si>
  <si>
    <t>Datura ferox L.</t>
  </si>
  <si>
    <t>Datura inoxia Mill.</t>
  </si>
  <si>
    <t>Datura stramonium L.</t>
  </si>
  <si>
    <t>Datura wrightii Regel</t>
  </si>
  <si>
    <t>Daucus arcanus García-Martín &amp; Silvestre</t>
  </si>
  <si>
    <t>Daucus aureus Desf.</t>
  </si>
  <si>
    <t>Daucus carota cantabricus A. Pujadas</t>
  </si>
  <si>
    <t>Daucus carota carota L.</t>
  </si>
  <si>
    <t>Daucus carota commutatus (Paol.) Thell.</t>
  </si>
  <si>
    <t>Daucus carota gummifer (Syme) Hook. fil.</t>
  </si>
  <si>
    <t>Daucus carota halophilus (Brot.) A. Pujadas</t>
  </si>
  <si>
    <t>Daucus carota hispanicus (Gouan) Thell.</t>
  </si>
  <si>
    <t>Daucus carota majoricus A. Pujadas</t>
  </si>
  <si>
    <t>Daucus carota maximus (Desf.) Ball</t>
  </si>
  <si>
    <t>Daucus carota sativus (Hoffm.) Schübl. &amp; G. Martens</t>
  </si>
  <si>
    <t>Daucus crinitus Desf.</t>
  </si>
  <si>
    <t>Daucus durieua Lange</t>
  </si>
  <si>
    <t>Daucus muricatus (L.) L.</t>
  </si>
  <si>
    <t>Daucus setifolius Desf.</t>
  </si>
  <si>
    <t>Davallia canariensis (L.) Sm.</t>
  </si>
  <si>
    <t>Delphinium bolosii C. Blanché &amp; Molero</t>
  </si>
  <si>
    <t>Delphinium emarginatum nevadense (Kunze) C. Blanché &amp; Molero</t>
  </si>
  <si>
    <t>Delphinium fissum sordidum (Cuatrec.) Amich</t>
  </si>
  <si>
    <t>Delphinium gracile DC.</t>
  </si>
  <si>
    <t>Delphinium halteratum halteratum Sm.</t>
  </si>
  <si>
    <t>Delphinium halteratum verdunense (Balb.) Graebn. &amp; P. Graebn.</t>
  </si>
  <si>
    <t>Delphinium montanum DC.</t>
  </si>
  <si>
    <t>Delphinium nanum DC.</t>
  </si>
  <si>
    <t>Delphinium pentagynum pentagynum Lam.</t>
  </si>
  <si>
    <t>Delphinium pictum pictum Willd.</t>
  </si>
  <si>
    <t>Delphinium staphisagria L.</t>
  </si>
  <si>
    <t>Descurainia sophia (L.) Webb ex Prantl</t>
  </si>
  <si>
    <t>Dethawia splendens cantabrica (A. Bolós) Kerguélen</t>
  </si>
  <si>
    <t>Dethawia splendens splendens (Lapeyr.) Kerguélen</t>
  </si>
  <si>
    <t>Dianthus algetanus algetanus Graells ex F.N. Williams</t>
  </si>
  <si>
    <t>Dianthus algetanus turolensis (Pau) M. Bernal</t>
  </si>
  <si>
    <t>Dianthus anticarius anticarius Boiss. &amp; Reut.</t>
  </si>
  <si>
    <t>Dianthus armeria armeria L.</t>
  </si>
  <si>
    <t>Dianthus barbatus barbatus L.</t>
  </si>
  <si>
    <t>Dianthus benearnensis Loret</t>
  </si>
  <si>
    <t>Dianthus boissieri Willk.</t>
  </si>
  <si>
    <t>Dianthus broteri Boiss. &amp; Reut.</t>
  </si>
  <si>
    <t>Dianthus carthusianorum carthusianorum L.</t>
  </si>
  <si>
    <t>Dianthus charidemi Pau</t>
  </si>
  <si>
    <t>Dianthus cintranus barbatus R. Fern. &amp; Franco</t>
  </si>
  <si>
    <t>Dianthus cintranus cintranus Boiss. &amp; Reut.</t>
  </si>
  <si>
    <t>Dianthus costae Willk.</t>
  </si>
  <si>
    <t>Dianthus crassipes R. Roem.</t>
  </si>
  <si>
    <t>Dianthus deltoides deltoides L.</t>
  </si>
  <si>
    <t>Dianthus gredensis Pau ex Caball.</t>
  </si>
  <si>
    <t>Dianthus hyssopifolius gallicus (Pers.) M. Laínz &amp; Muñoz Garm.</t>
  </si>
  <si>
    <t>Dianthus hyssopifolius hyssopifolius L.</t>
  </si>
  <si>
    <t>Dianthus langeanus Willk.</t>
  </si>
  <si>
    <t>Dianthus laricifolius caespitosifolius (Planellas) M. Laínz</t>
  </si>
  <si>
    <t>Dianthus laricifolius laricifolius Boiss. &amp; Reut.</t>
  </si>
  <si>
    <t>Dianthus laricifolius marizii (Samp.) Franco</t>
  </si>
  <si>
    <t>Dianthus laricifolius merinoi (M. Laínz) M. Laínz</t>
  </si>
  <si>
    <t>Dianthus legionensis (Willk.) F.N. Williams</t>
  </si>
  <si>
    <t>Dianthus lusitanus Brot.</t>
  </si>
  <si>
    <t>Dianthus multiaffinis Pau</t>
  </si>
  <si>
    <t>Dianthus multiceps multiceps Costa ex Willk.</t>
  </si>
  <si>
    <t>Dianthus multiceps praepyrenaicus M. Bernal</t>
  </si>
  <si>
    <t>Dianthus pungens brachyanthus (Boiss.) M. Bernal</t>
  </si>
  <si>
    <t>Dianthus pungens hispanicus (Asso) O. Bolós &amp; Vigo</t>
  </si>
  <si>
    <t>Dianthus pungens pungens L.</t>
  </si>
  <si>
    <t>Dianthus pungens ruscinonensis (Boiss.) M. Bernal</t>
  </si>
  <si>
    <t>Dianthus pyrenaicus attenuatus (Sm.) M. Bernal</t>
  </si>
  <si>
    <t>Dianthus pyrenaicus pyrenaicus Pourr.</t>
  </si>
  <si>
    <t>Dianthus seguieri requienii (Godr.) M. Bernal</t>
  </si>
  <si>
    <t>Dianthus toletanus Boiss. &amp; Reut.</t>
  </si>
  <si>
    <t>Dianthus vigoi M. Laínz</t>
  </si>
  <si>
    <t>Dichondra micrantha Urb.</t>
  </si>
  <si>
    <t>Dictamnus albus L.</t>
  </si>
  <si>
    <t>Dictamnus hispanicus Webb ex Willk.</t>
  </si>
  <si>
    <t>Digitalis lutea lutea L.</t>
  </si>
  <si>
    <t>Digitalis mariana heywoodii (P. Silva &amp; M. Silva) Hinz</t>
  </si>
  <si>
    <t>Digitalis mariana mariana Boiss.</t>
  </si>
  <si>
    <t>Digitalis minor L.</t>
  </si>
  <si>
    <t>Digitalis obscura laciniata (Lindl.) Maire</t>
  </si>
  <si>
    <t>Digitalis obscura obscura L.</t>
  </si>
  <si>
    <t>Digitalis parviflora Jacq.</t>
  </si>
  <si>
    <t>Digitalis purpurea amandiana (Samp.) Hinz</t>
  </si>
  <si>
    <t>Digitalis purpurea purpurea L.</t>
  </si>
  <si>
    <t>Digitalis purpurea toletana (Font Quer) Hinz</t>
  </si>
  <si>
    <t>Digitalis thapsi L.</t>
  </si>
  <si>
    <t>Diospyros lotus L.</t>
  </si>
  <si>
    <t>Dipcadi serotinum serotinum (L.) Medik.</t>
  </si>
  <si>
    <t>Diplazium caudatum (Cav.) Jermy</t>
  </si>
  <si>
    <t>Diplotaxis catholica (L.) DC.</t>
  </si>
  <si>
    <t>Diplotaxis erucoides erucoides (L.) DC.</t>
  </si>
  <si>
    <t>Diplotaxis harra lagascana (DC.) O. Bolós &amp; Vigo</t>
  </si>
  <si>
    <t>Diplotaxis ibicensis (Pau) Gómez-Campo</t>
  </si>
  <si>
    <t>Diplotaxis ilorcitana (Sennen) Aedo</t>
  </si>
  <si>
    <t>Diplotaxis muralis muralis (L.) DC.</t>
  </si>
  <si>
    <t>Diplotaxis siifolia siifolia Kunze</t>
  </si>
  <si>
    <t>Diplotaxis siifolia vicentina (Welw. ex Samp.) Mart.-Laborde</t>
  </si>
  <si>
    <t>Diplotaxis tenuifolia (L.) DC.</t>
  </si>
  <si>
    <t>Diplotaxis viminea (L.) DC.</t>
  </si>
  <si>
    <t>Diplotaxis virgata virgata (Cav.) DC.</t>
  </si>
  <si>
    <t>Dipsacus comosus Hoffmanns. &amp; Link</t>
  </si>
  <si>
    <t>Dipsacus fullonum L.</t>
  </si>
  <si>
    <t>Dipsacus pilosus L.</t>
  </si>
  <si>
    <t>Dipsacus sativus (L.) Honck.</t>
  </si>
  <si>
    <t>Disphyma crassifolium (L.) L. Bolus</t>
  </si>
  <si>
    <t>Distichoselinum tenuifolium (Lag.) García-Martín &amp; Silvestre</t>
  </si>
  <si>
    <t>Dorycnium fulgurans (Porta) Lassen</t>
  </si>
  <si>
    <t>Dorycnium gracile Jord.</t>
  </si>
  <si>
    <t>Dorycnium hirsutum (L.) Ser.</t>
  </si>
  <si>
    <t>Dorycnium pentaphyllum pentaphyllum Scop.</t>
  </si>
  <si>
    <t>Dorycnium rectum (L.) Ser.</t>
  </si>
  <si>
    <t>Dorycnopsis gerardi (L.) Boiss.</t>
  </si>
  <si>
    <t>Draba aizoides aizoides L.</t>
  </si>
  <si>
    <t>Draba aizoides cantabriae (M. Laínz) M. Laínz</t>
  </si>
  <si>
    <t>Draba dedeana Boiss. &amp; Reut.</t>
  </si>
  <si>
    <t>Draba dubia laevipes (DC.) Braun-Blanq.</t>
  </si>
  <si>
    <t>Draba fladnizensis Wulfen</t>
  </si>
  <si>
    <t>Draba hispanica hispanica Boiss.</t>
  </si>
  <si>
    <t>Draba hispanica laderoi Rivas Mart.</t>
  </si>
  <si>
    <t>Draba hispanica lebrunii P. Monts.</t>
  </si>
  <si>
    <t>Draba incana L.</t>
  </si>
  <si>
    <t>Draba lutescens Coss.</t>
  </si>
  <si>
    <t>Draba muralis L.</t>
  </si>
  <si>
    <t>Draba nemorosa L.</t>
  </si>
  <si>
    <t>Draba siliquosa carinthiaca (Hoppe) O. Bolós &amp; Vigo</t>
  </si>
  <si>
    <t>Draba subnivalis Braun-Blanq.</t>
  </si>
  <si>
    <t>Draba tomentosa ciliigera (O.E. Schulz) O. Bolós &amp; Vigo</t>
  </si>
  <si>
    <t>Dracocephalum austriacum L.</t>
  </si>
  <si>
    <t>Drosanthemum candens (Haw.) Schwantes</t>
  </si>
  <si>
    <t>Drosanthemum floribundum (Haw.) Schwantes</t>
  </si>
  <si>
    <t>Drosera intermedia Hayne</t>
  </si>
  <si>
    <t>Drosera longifolia L.</t>
  </si>
  <si>
    <t>Drosera rotundifolia L.</t>
  </si>
  <si>
    <t>Drosophyllum lusitanicum (L.) Link</t>
  </si>
  <si>
    <t>Dryas octopetala octopetala L.</t>
  </si>
  <si>
    <t>Dryopteris aemula (Aiton) Kuntze</t>
  </si>
  <si>
    <t>Dryopteris affinis affinis (Lowe) Fraser-Jenk.</t>
  </si>
  <si>
    <t>Dryopteris carthusiana (Vill.) H.P. Fuchs</t>
  </si>
  <si>
    <t>Dryopteris corleyi Fraser-Jenk.</t>
  </si>
  <si>
    <t>Dryopteris dilatata (Hoffm.) A. Gray</t>
  </si>
  <si>
    <t>Dryopteris expansa (C. Presl) Fraser-Jenk. &amp; Jermy</t>
  </si>
  <si>
    <t>Dryopteris filix-mas (L.) Schott</t>
  </si>
  <si>
    <t>Dryopteris guanchica Gibby &amp; Jermy</t>
  </si>
  <si>
    <t>Dryopteris oreades Fomin</t>
  </si>
  <si>
    <t>Dryopteris pallida balearica (Litard.) Fraser-Jenk.</t>
  </si>
  <si>
    <t>Dryopteris remota (A. Br. ex Döll) Druce</t>
  </si>
  <si>
    <t>Dryopteris tyrrhena Fraser-Jenk. &amp; Reichst.</t>
  </si>
  <si>
    <t>Duchesnea indica (Jacks.) Focke</t>
  </si>
  <si>
    <t>Ecballium elaterium dioicum (Batt.) Costich</t>
  </si>
  <si>
    <t>Ecballium elaterium elaterium (L.) A. Rich.</t>
  </si>
  <si>
    <t>Echinophora spinosa L.</t>
  </si>
  <si>
    <t>Echinops ritro ritro L.</t>
  </si>
  <si>
    <t>Echinops sphaerocephalus sphaerocephalus L.</t>
  </si>
  <si>
    <t>Echinops strigosus L.</t>
  </si>
  <si>
    <t>Echinospartum algibicum Talavera &amp; Aparicio</t>
  </si>
  <si>
    <t>Echinospartum barnadesii (Graells) Rothm.</t>
  </si>
  <si>
    <t>Echinospartum boissieri (Spach) Rothm.</t>
  </si>
  <si>
    <t>Echinospartum horridum (Vahl) Rothm.</t>
  </si>
  <si>
    <t>Echinospartum ibericum Rivas Mart.</t>
  </si>
  <si>
    <t>Echium albicans albicans Lag. &amp; Rodr.</t>
  </si>
  <si>
    <t>Echium albicans fruticescens (Coincy) Valdés</t>
  </si>
  <si>
    <t>Echium arenarium Guss.</t>
  </si>
  <si>
    <t>Echium asperrimum Lam.</t>
  </si>
  <si>
    <t>Echium boissieri Steud.</t>
  </si>
  <si>
    <t>Echium cantabricum (M. Laínz) Fern. Casas &amp; M. Laínz</t>
  </si>
  <si>
    <t>Echium creticum creticum L.</t>
  </si>
  <si>
    <t>Echium creticum granatense (Coincy) Valdés</t>
  </si>
  <si>
    <t>Echium flavum Desf.</t>
  </si>
  <si>
    <t>Echium gaditanum Boiss.</t>
  </si>
  <si>
    <t>Echium humile pycnanthum (Pomel) Greuter &amp; Burdet</t>
  </si>
  <si>
    <t>Echium italicum italicum L.</t>
  </si>
  <si>
    <t>Echium lusitanicum L.</t>
  </si>
  <si>
    <t>Echium parviflorum Moench</t>
  </si>
  <si>
    <t>Echium pininana Webb &amp; Berthel.</t>
  </si>
  <si>
    <t>Echium plantagineum L.</t>
  </si>
  <si>
    <t>Echium rosulatum davaei (Rouy) Cout.</t>
  </si>
  <si>
    <t>Echium rosulatum rosulatum Lange</t>
  </si>
  <si>
    <t>Echium sabulicola decipiens (Pomel) G. Klotz</t>
  </si>
  <si>
    <t>Echium sabulicola sabulicola Pomel</t>
  </si>
  <si>
    <t>Echium salmanticum Lag.</t>
  </si>
  <si>
    <t>Echium tuberculatum Hoffmanns. &amp; Link</t>
  </si>
  <si>
    <t>Echium vulgare pustulatum (Sm.) Rouy ex Em. Schmid &amp; Gams</t>
  </si>
  <si>
    <t>Echium vulgare vulgare L.</t>
  </si>
  <si>
    <t>Egeria densa Planch.</t>
  </si>
  <si>
    <t>Eichhornia crassipes (Mart.) Solms</t>
  </si>
  <si>
    <t>Einadia nutans (R. Br.) A.J. Scott</t>
  </si>
  <si>
    <t>Elaeagnus angustifolia L.</t>
  </si>
  <si>
    <t>Elaeoselinum asclepium asclepium (L.) Bertol.</t>
  </si>
  <si>
    <t>Elaeoselinum asclepium millefolium (Boiss.) García-Martín &amp; Silvestre</t>
  </si>
  <si>
    <t>Elaeoselinum foetidum (L.) Boiss.</t>
  </si>
  <si>
    <t>Elatine alsinastrum L.</t>
  </si>
  <si>
    <t>Elatine brochonii Clavaud</t>
  </si>
  <si>
    <t>Elatine hexandra (Lapierre) DC.</t>
  </si>
  <si>
    <t>Elatine macropoda Guss.</t>
  </si>
  <si>
    <t>Elatine triandra Schkuhr</t>
  </si>
  <si>
    <t>Eleocharis acicularis (L.) Roem. &amp; Schult.</t>
  </si>
  <si>
    <t>Eleocharis bonariensis Nees</t>
  </si>
  <si>
    <t>Eleocharis flavescens (Poir.) Urb.</t>
  </si>
  <si>
    <t>Eleocharis mamillata austriaca (Hayek) Strandh.</t>
  </si>
  <si>
    <t>Eleocharis multicaulis (Sm.) Desv.</t>
  </si>
  <si>
    <t>Eleocharis palustris palustris (L.) Roem. &amp; Schult.</t>
  </si>
  <si>
    <t>Eleocharis palustris vulgaris Walters</t>
  </si>
  <si>
    <t>Eleocharis parvula (Roem. &amp; Schult.) Bluff</t>
  </si>
  <si>
    <t>Eleocharis quinqueflora (Hartmann) O. Schwarz</t>
  </si>
  <si>
    <t>Eleocharis uniglumis (Link) Schult.</t>
  </si>
  <si>
    <t>Elodea canadensis Michx.</t>
  </si>
  <si>
    <t>Emerus major Mill.</t>
  </si>
  <si>
    <t>Emex spinosa (L.) Campd.</t>
  </si>
  <si>
    <t>Empetrum nigrum hermaphroditum (Lange ex Hagerup) Böcher</t>
  </si>
  <si>
    <t>Empetrum nigrum nigrum L.</t>
  </si>
  <si>
    <t>Endressia castellana Coincy</t>
  </si>
  <si>
    <t>Endressia pyrenaica (J. Gay ex DC.) J. Gay</t>
  </si>
  <si>
    <t>Ephedra distachya distachya L.</t>
  </si>
  <si>
    <t>Ephedra fragilis fragilis Desf.</t>
  </si>
  <si>
    <t>Ephedra nebrodensis nebrodensis Tineo ex Guss.</t>
  </si>
  <si>
    <t>Epilobium alpestre (Jacq.) Krock.</t>
  </si>
  <si>
    <t>Epilobium alsinifolium Vill.</t>
  </si>
  <si>
    <t>Epilobium anagallidifolium Lam.</t>
  </si>
  <si>
    <t>Epilobium angustifolium L.</t>
  </si>
  <si>
    <t>Epilobium atlanticum Litard. &amp; Maire</t>
  </si>
  <si>
    <t>Epilobium brachycarpum C. Presl</t>
  </si>
  <si>
    <t>Epilobium collinum C.C. Gmel.</t>
  </si>
  <si>
    <t>Epilobium duriaei J. Gay ex Godr.</t>
  </si>
  <si>
    <t>Epilobium hirsutum L.</t>
  </si>
  <si>
    <t>Epilobium lanceolatum Sebast. &amp; Mauri</t>
  </si>
  <si>
    <t>Epilobium montanum L.</t>
  </si>
  <si>
    <t>Epilobium nutans F.W. Schmidt</t>
  </si>
  <si>
    <t>Epilobium obscurum Schreb.</t>
  </si>
  <si>
    <t>Epilobium palustre L.</t>
  </si>
  <si>
    <t>Epilobium parviflorum Schreb.</t>
  </si>
  <si>
    <t>Epilobium roseum roseum Schreb.</t>
  </si>
  <si>
    <t>Epilobium tetragonum tetragonum L.</t>
  </si>
  <si>
    <t>Epilobium tetragonum tournefortii (Michalet) Rouy &amp; E.G. Camus</t>
  </si>
  <si>
    <t>Epipactis atrorubens Hoffm. ex Besser</t>
  </si>
  <si>
    <t>Epipactis cardina Benito &amp; C.E. Hermos.</t>
  </si>
  <si>
    <t>Epipactis distans Arv.-Touv.</t>
  </si>
  <si>
    <t>Epipactis fageticola (C.E. Hermos.) Devillers-Tersch. &amp; Devillers</t>
  </si>
  <si>
    <t>Epipactis helleborine helleborine (L.) Crantz</t>
  </si>
  <si>
    <t>Epipactis kleinii M.B. Crespo</t>
  </si>
  <si>
    <t>Epipactis lusitanica D. Tyteca</t>
  </si>
  <si>
    <t>Epipactis microphylla (Ehrh.) Sw.</t>
  </si>
  <si>
    <t>Epipactis muelleri Godfery</t>
  </si>
  <si>
    <t>Epipactis palustris (L.) Crantz</t>
  </si>
  <si>
    <t>Epipactis phyllanthes G.E. Sm.</t>
  </si>
  <si>
    <t>Epipactis rhodanensis Gévaudan &amp; Robatsch</t>
  </si>
  <si>
    <t>Epipactis tremolsii Pau</t>
  </si>
  <si>
    <t>Epipactis viridiflora Hoffm. ex Krock.</t>
  </si>
  <si>
    <t>Epipogium aphyllum Sw.</t>
  </si>
  <si>
    <t>Equisetum arvense L.</t>
  </si>
  <si>
    <t>Equisetum fluviatile L.</t>
  </si>
  <si>
    <t>Equisetum hyemale L.</t>
  </si>
  <si>
    <t>Equisetum palustre L.</t>
  </si>
  <si>
    <t>Equisetum ramosissimum Desf.</t>
  </si>
  <si>
    <t>Equisetum sylvaticum L.</t>
  </si>
  <si>
    <t>Equisetum telmateia Ehrh.</t>
  </si>
  <si>
    <t>Equisetum variegatum Schleich.</t>
  </si>
  <si>
    <t>Erica andevalensis Cabezudo &amp; J. Rivera</t>
  </si>
  <si>
    <t>Erica arborea L.</t>
  </si>
  <si>
    <t>Erica australis L.</t>
  </si>
  <si>
    <t>Erica ciliaris Loefl. ex L.</t>
  </si>
  <si>
    <t>Erica cinerea L.</t>
  </si>
  <si>
    <t>Erica erigena R. Ross</t>
  </si>
  <si>
    <t>Erica lusitanica lusitanica Rudolphi</t>
  </si>
  <si>
    <t>Erica mackaiana Bab.</t>
  </si>
  <si>
    <t>Erica multiflora L.</t>
  </si>
  <si>
    <t>Erica scoparia scoparia L.</t>
  </si>
  <si>
    <t>Erica terminalis Salisb.</t>
  </si>
  <si>
    <t>Erica tetralix L.</t>
  </si>
  <si>
    <t>Erica umbellata Loefl. ex L.</t>
  </si>
  <si>
    <t>Erica vagans L.</t>
  </si>
  <si>
    <t>Erinus alpinus L.</t>
  </si>
  <si>
    <t>Eriobotrya japonica (Thunb.) Lindl.</t>
  </si>
  <si>
    <t>Eriophorum angustifolium Honck.</t>
  </si>
  <si>
    <t>Eriophorum latifolium Hoppe</t>
  </si>
  <si>
    <t>Eriophorum scheuchzeri Hoppe</t>
  </si>
  <si>
    <t>Eriophorum vaginatum L.</t>
  </si>
  <si>
    <t>Erophaca baetica baetica (L.) Boiss.</t>
  </si>
  <si>
    <t>Erophila verna (L.) Chevall.</t>
  </si>
  <si>
    <t>Eruca vesicaria (L.) Cav.</t>
  </si>
  <si>
    <t>Erucaria hispanica (L.) Druce</t>
  </si>
  <si>
    <t>Erucastrum gallicum (Willd.) O.E. Schulz</t>
  </si>
  <si>
    <t>Erucastrum nasturtiifolium nasturtiifolium (Poir.) O.E. Schulz</t>
  </si>
  <si>
    <t>Erucastrum nasturtiifolium sudrei Vivant</t>
  </si>
  <si>
    <t>Erucastrum virgatum baeticum (Boiss.) Gómez-Campo</t>
  </si>
  <si>
    <t>Erucastrum virgatum brachycarpum (Rouy) Gómez-Campo</t>
  </si>
  <si>
    <t>Erucastrum virgatum pseudosinapis (Lange) Gómez-Campo</t>
  </si>
  <si>
    <t>Eryngium aquifolium Cav.</t>
  </si>
  <si>
    <t>Eryngium bourgatii Gouan</t>
  </si>
  <si>
    <t>Eryngium campestre L.</t>
  </si>
  <si>
    <t>Eryngium corniculatum Lam.</t>
  </si>
  <si>
    <t>Eryngium dilatatum Lam.</t>
  </si>
  <si>
    <t>Eryngium duriaei J. Gay ex Boiss.</t>
  </si>
  <si>
    <t>Eryngium galioides Lam.</t>
  </si>
  <si>
    <t>Eryngium glaciale Boiss.</t>
  </si>
  <si>
    <t>Eryngium grosii Font Quer</t>
  </si>
  <si>
    <t>Eryngium huteri Porta</t>
  </si>
  <si>
    <t>Eryngium ilicifolium Lam.</t>
  </si>
  <si>
    <t>Eryngium maritimum L.</t>
  </si>
  <si>
    <t>Eryngium pandanifolium Cham. &amp; Schltdl.</t>
  </si>
  <si>
    <t>Eryngium tenue Lam.</t>
  </si>
  <si>
    <t>Eryngium tricuspidatum L.</t>
  </si>
  <si>
    <t>Eryngium viviparum J. Gay</t>
  </si>
  <si>
    <t>Erysimum baeticum (Heywood) Polatschek</t>
  </si>
  <si>
    <t>Erysimum cazorlense (Heywood) Holub</t>
  </si>
  <si>
    <t>Erysimum cheiranthoides L.</t>
  </si>
  <si>
    <t>Erysimum cheiri (L.) Crantz</t>
  </si>
  <si>
    <t>Erysimum duriaei Boiss.</t>
  </si>
  <si>
    <t>Erysimum fitzii Polatschek</t>
  </si>
  <si>
    <t>Erysimum gomezcampoi Polatschek</t>
  </si>
  <si>
    <t>Erysimum gorbeanum Polatschek</t>
  </si>
  <si>
    <t>Erysimum incanum aurigeranum (Jeanb. &amp; Timb.-Lagr.) O. Bolós &amp; Vigo</t>
  </si>
  <si>
    <t>Erysimum incanum incanum Kunze</t>
  </si>
  <si>
    <t>Erysimum incanum mairei (Sennen &amp; Mauricio) Nieto Fel.</t>
  </si>
  <si>
    <t>Erysimum lagascae Rivas Goday &amp; Bellot</t>
  </si>
  <si>
    <t>Erysimum linifolium (Pourr. ex Pers.) J. Gay</t>
  </si>
  <si>
    <t>Erysimum mediohispanicum Polatschek</t>
  </si>
  <si>
    <t>Erysimum merxmuelleri Polatschek</t>
  </si>
  <si>
    <t>Erysimum myriophyllum Lange</t>
  </si>
  <si>
    <t>Erysimum nevadense Reut.</t>
  </si>
  <si>
    <t>Erysimum odoratum Ehrh.</t>
  </si>
  <si>
    <t>Erysimum popovii Rothm.</t>
  </si>
  <si>
    <t>Erysimum repandum L.</t>
  </si>
  <si>
    <t>Erysimum rondae Polatschek</t>
  </si>
  <si>
    <t>Erysimum ruscinonense Jord.</t>
  </si>
  <si>
    <t>Erysimum seipkae Polatschek</t>
  </si>
  <si>
    <t>Erysimum virgatum Roth</t>
  </si>
  <si>
    <t>Erythronium dens-canis L.</t>
  </si>
  <si>
    <t>Escallonia rubra (Ruiz &amp; Pav.) Pers.</t>
  </si>
  <si>
    <t>Eschscholzia californica Cham.</t>
  </si>
  <si>
    <t>Eucalyptus camaldulensis Dehnh.</t>
  </si>
  <si>
    <t>Eucalyptus globulus globulus Labill.</t>
  </si>
  <si>
    <t>Eucalyptus globulus maidenii (F. Muell.) J.B. Kirkp.</t>
  </si>
  <si>
    <t>Eucalyptus gomphocephala DC.</t>
  </si>
  <si>
    <t>Eucalyptus gunnii Hook. fil.</t>
  </si>
  <si>
    <t>Eucalyptus robusta Sm.</t>
  </si>
  <si>
    <t>Eucalyptus sideroxylon A. Cunn. ex Woolls</t>
  </si>
  <si>
    <t>Euonymus europaeus L.</t>
  </si>
  <si>
    <t>Euonymus latifolius (L.) Mill.</t>
  </si>
  <si>
    <t>Euphorbia akenocarpa Guss.</t>
  </si>
  <si>
    <t>Euphorbia amygdaloides amygdaloides L.</t>
  </si>
  <si>
    <t>Euphorbia angulata Jacq.</t>
  </si>
  <si>
    <t>Euphorbia arvalis longistyla (Litard. &amp; Maire) Molero</t>
  </si>
  <si>
    <t>Euphorbia biumbellata Poir.</t>
  </si>
  <si>
    <t>Euphorbia boetica Boiss.</t>
  </si>
  <si>
    <t>Euphorbia briquetii Emb. &amp; Maire</t>
  </si>
  <si>
    <t>Euphorbia brittingeri Opiz ex Samp.</t>
  </si>
  <si>
    <t>Euphorbia characias characias L.</t>
  </si>
  <si>
    <t>Euphorbia clementei clementei Boiss.</t>
  </si>
  <si>
    <t>Euphorbia cyparissias L.</t>
  </si>
  <si>
    <t>Euphorbia dendroides L.</t>
  </si>
  <si>
    <t>Euphorbia dracunculoides inconspicua (Ball) Maire</t>
  </si>
  <si>
    <t>Euphorbia dulcis L.</t>
  </si>
  <si>
    <t>Euphorbia esula esula L.</t>
  </si>
  <si>
    <t>Euphorbia esula saratoi (Ard.) P. Fourn.</t>
  </si>
  <si>
    <t>Euphorbia exigua exigua L.</t>
  </si>
  <si>
    <t>Euphorbia exigua merinoi M. Laínz</t>
  </si>
  <si>
    <t>Euphorbia falcata falcata L.</t>
  </si>
  <si>
    <t>Euphorbia flavicoma flavicoma DC.</t>
  </si>
  <si>
    <t>Euphorbia flavicoma giselae Simon Pall.</t>
  </si>
  <si>
    <t>Euphorbia flavicoma occidentalis M. Laínz</t>
  </si>
  <si>
    <t>Euphorbia fontqueriana Greuter</t>
  </si>
  <si>
    <t>Euphorbia gaditana Coss.</t>
  </si>
  <si>
    <t>Euphorbia helioscopia helioscopia L.</t>
  </si>
  <si>
    <t>Euphorbia helioscopia helioscopioides (Loscos &amp; J. Pardo) Nyman</t>
  </si>
  <si>
    <t>Euphorbia hirsuta L.</t>
  </si>
  <si>
    <t>Euphorbia hyberna hyberna L.</t>
  </si>
  <si>
    <t>Euphorbia isatidifolia Lam.</t>
  </si>
  <si>
    <t>Euphorbia lagascae Spreng.</t>
  </si>
  <si>
    <t>Euphorbia lathyris L.</t>
  </si>
  <si>
    <t>Euphorbia maresii balearica (Willk.) Malag. ex Molero</t>
  </si>
  <si>
    <t>Euphorbia maresii maresii Knoche</t>
  </si>
  <si>
    <t>Euphorbia margalidiana Kuhbier &amp; Lewej.</t>
  </si>
  <si>
    <t>Euphorbia matritensis Boiss.</t>
  </si>
  <si>
    <t>Euphorbia medicaginea Boiss.</t>
  </si>
  <si>
    <t>Euphorbia minuta minuta Loscos &amp; J. Pardo</t>
  </si>
  <si>
    <t>Euphorbia nevadensis aragonensis (Loscos &amp; J. Pardo) O. Bolós &amp; Vigo</t>
  </si>
  <si>
    <t>Euphorbia nevadensis bolosii Molero &amp; Rovira</t>
  </si>
  <si>
    <t>Euphorbia nevadensis nevadensis Boiss. &amp; Reut.</t>
  </si>
  <si>
    <t>Euphorbia nicaeensis nicaeensis All.</t>
  </si>
  <si>
    <t>Euphorbia oxyphylla Boiss.</t>
  </si>
  <si>
    <t>Euphorbia palustris L.</t>
  </si>
  <si>
    <t>Euphorbia paniculata monchiquensis (Franco &amp; P. Silva) Vicens</t>
  </si>
  <si>
    <t>Euphorbia paniculata paniculata Desf.</t>
  </si>
  <si>
    <t>Euphorbia paniculata welwitschii (Boiss. &amp; Reut.) Vicens</t>
  </si>
  <si>
    <t>Euphorbia paralias L.</t>
  </si>
  <si>
    <t>Euphorbia pedroi Molero &amp; Rovira</t>
  </si>
  <si>
    <t>Euphorbia peplus L.</t>
  </si>
  <si>
    <t>Euphorbia pithyusa pithyusa L.</t>
  </si>
  <si>
    <t>Euphorbia platyphyllos L.</t>
  </si>
  <si>
    <t>Euphorbia polygalifolia hirta (Lange) M. Laínz</t>
  </si>
  <si>
    <t>Euphorbia polygalifolia polygalifolia Boiss. &amp; Reut. ex Boiss.</t>
  </si>
  <si>
    <t>Euphorbia portlandica L.</t>
  </si>
  <si>
    <t>Euphorbia pterococca Brot.</t>
  </si>
  <si>
    <t>Euphorbia pyrenaica Jord.</t>
  </si>
  <si>
    <t>Euphorbia segetalis L.</t>
  </si>
  <si>
    <t>Euphorbia seguieriana seguieriana Neck.</t>
  </si>
  <si>
    <t>Euphorbia serrata L.</t>
  </si>
  <si>
    <t>Euphorbia squamigera Loisel.</t>
  </si>
  <si>
    <t>Euphorbia sulcata Lens ex Loisel.</t>
  </si>
  <si>
    <t>Euphorbia terracina L.</t>
  </si>
  <si>
    <t>Euphorbia transtagana Boiss.</t>
  </si>
  <si>
    <t>Euphorbia uliginosa Welw. ex Boiss.</t>
  </si>
  <si>
    <t>Euphorbia villosa Willd.</t>
  </si>
  <si>
    <t>Euphrasia alpina alpina Lam.</t>
  </si>
  <si>
    <t>Euphrasia hirtella Jord. ex Reut.</t>
  </si>
  <si>
    <t>Euphrasia minima Jacq. ex DC.</t>
  </si>
  <si>
    <t>Euphrasia nemorosa (Pers.) Wallr.</t>
  </si>
  <si>
    <t>Euphrasia officinalis rostkoviana (Hayne) F. Towns.</t>
  </si>
  <si>
    <t>Euphrasia pectinata Ten.</t>
  </si>
  <si>
    <t>Euphrasia salisburgensis Funck ex Hoppe</t>
  </si>
  <si>
    <t>Euphrasia stricta J.P. Wolff ex J.F. Lehm.</t>
  </si>
  <si>
    <t>Euphrasia willkommii Freyn</t>
  </si>
  <si>
    <t>Exaculum pusillum (Lam.) Caruel</t>
  </si>
  <si>
    <t>Fagonia cretica L.</t>
  </si>
  <si>
    <t>Fagopyrum esculentum Moench</t>
  </si>
  <si>
    <t>Fagus sylvatica L.</t>
  </si>
  <si>
    <t>Falcaria vulgaris Bernh.</t>
  </si>
  <si>
    <t>Fallopia baldschuanica (Regel) Holub</t>
  </si>
  <si>
    <t>Fallopia convolvulus (L.) Á. Löve</t>
  </si>
  <si>
    <t>Fallopia dumetorum (L.) Holub</t>
  </si>
  <si>
    <t>Fedia cornucopiae (L.) Gaertn.</t>
  </si>
  <si>
    <t>Fedia graciliflora graciliflora Fisch. &amp; C.A. Mey.</t>
  </si>
  <si>
    <t>Ferraria crispa crispa Burm.</t>
  </si>
  <si>
    <t>Ferula communis cardonae Sánchez Cuxart &amp; M. Bernal</t>
  </si>
  <si>
    <t>Ferula communis catalaunica (Pau ex C. Vicioso) Sánchez Cuxart &amp; M. Bernal</t>
  </si>
  <si>
    <t>Ferula communis communis L.</t>
  </si>
  <si>
    <t>Ferula loscosii (Lange) Willk.</t>
  </si>
  <si>
    <t>Ferula tingitana L.</t>
  </si>
  <si>
    <t>Ferulago brachyloba Boiss. &amp; Reut.</t>
  </si>
  <si>
    <t>Ferulago capillaris (Link ex Spreng.) Cout.</t>
  </si>
  <si>
    <t>Ferulago granatensis Boiss.</t>
  </si>
  <si>
    <t>Ferulago ternatifolia Solanas</t>
  </si>
  <si>
    <t>Fibigia clypeata (L.) Medik.</t>
  </si>
  <si>
    <t>Ficus carica L.</t>
  </si>
  <si>
    <t>Filipendula ulmaria (L.) Maxim.</t>
  </si>
  <si>
    <t>Filipendula vulgaris Moench</t>
  </si>
  <si>
    <t>Fimbristylis bisumbellata (Forssk.) Bubani</t>
  </si>
  <si>
    <t>Fimbristylis turkestanica (Regel) B. Fedtsch.</t>
  </si>
  <si>
    <t>Flueggea tinctoria (L.) G.L. Webster</t>
  </si>
  <si>
    <t>Foeniculum vulgare Mill.</t>
  </si>
  <si>
    <t>Forsskaolea tenacissima L.</t>
  </si>
  <si>
    <t>Fragaria vesca vesca L.</t>
  </si>
  <si>
    <t>Fragaria viridis Weston</t>
  </si>
  <si>
    <t>Frangula alnus alnus Mill.</t>
  </si>
  <si>
    <t>Frangula alnus baetica (Willk. &amp; É. Rev.) Rivas Goday ex Devesa</t>
  </si>
  <si>
    <t>Frankenia boissieri Reut. ex Boiss.</t>
  </si>
  <si>
    <t>Frankenia composita Pau &amp; Font Quer</t>
  </si>
  <si>
    <t>Frankenia corymbosa Desf.</t>
  </si>
  <si>
    <t>Frankenia hirsuta L.</t>
  </si>
  <si>
    <t>Frankenia laevis L.</t>
  </si>
  <si>
    <t>Frankenia pulverulenta L.</t>
  </si>
  <si>
    <t>Frankenia thymifolia Desf.</t>
  </si>
  <si>
    <t>Fraxinus excelsior excelsior L.</t>
  </si>
  <si>
    <t>Fraxinus ornus L.</t>
  </si>
  <si>
    <t>Fraxinus pennsylvanica Marshall</t>
  </si>
  <si>
    <t>Freesia alba (G.L. Mey.) Gumbl.</t>
  </si>
  <si>
    <t>Freesia refracta (Jacq.) Klatt</t>
  </si>
  <si>
    <t>Fritillaria caballeroi F.M. Vázquez</t>
  </si>
  <si>
    <t>Fritillaria legionensis Llamas &amp; J. Andrés</t>
  </si>
  <si>
    <t>Fritillaria lusitanica Wikstr.</t>
  </si>
  <si>
    <t>Fritillaria pyrenaica L.</t>
  </si>
  <si>
    <t>Fritillaria stenophylla Boiss. &amp; Reut.</t>
  </si>
  <si>
    <t>Fuirena pubescens (Poir.) Kunth</t>
  </si>
  <si>
    <t>Fumana baetica Güemes</t>
  </si>
  <si>
    <t>Fumana ericifolia Wallr.</t>
  </si>
  <si>
    <t>Fumana ericoides (Cav.) Gand.</t>
  </si>
  <si>
    <t>Fumana fontanesii Clauson ex Pomel</t>
  </si>
  <si>
    <t>Fumana hispidula Loscos &amp; J. Pardo</t>
  </si>
  <si>
    <t>Fumana juniperina (Lag. ex Dunal) Pau</t>
  </si>
  <si>
    <t>Fumana lacidulemiensis Güemes</t>
  </si>
  <si>
    <t>Fumana laevipes (L.) Spach</t>
  </si>
  <si>
    <t>Fumana laevis (Cav.) Pau</t>
  </si>
  <si>
    <t>Fumana paradoxa Heywood</t>
  </si>
  <si>
    <t>Fumana procumbens (Dunal) Gren. &amp; Godr.</t>
  </si>
  <si>
    <t>Fumana scoparia Pomel</t>
  </si>
  <si>
    <t>Fumana thymifolia (L.) Spach ex Webb</t>
  </si>
  <si>
    <t>Fumaria agraria Lag.</t>
  </si>
  <si>
    <t>Fumaria barnolae barnolae Sennen &amp; Pau</t>
  </si>
  <si>
    <t>Fumaria bastardii Boreau</t>
  </si>
  <si>
    <t>Fumaria bicolor Nicotra</t>
  </si>
  <si>
    <t>Fumaria bracteosa Pomel</t>
  </si>
  <si>
    <t>Fumaria capreolata L.</t>
  </si>
  <si>
    <t>Fumaria densiflora DC.</t>
  </si>
  <si>
    <t>Fumaria faurei (Pugsley) Lidén</t>
  </si>
  <si>
    <t>Fumaria flabellata Gasp.</t>
  </si>
  <si>
    <t>Fumaria gaillardotii Boiss.</t>
  </si>
  <si>
    <t>Fumaria macrosepala macrosepala Boiss.</t>
  </si>
  <si>
    <t>Fumaria melillaica Pugsley</t>
  </si>
  <si>
    <t>Fumaria mirabilis Pugsley</t>
  </si>
  <si>
    <t>Fumaria munbyi Boiss. &amp; Reut.</t>
  </si>
  <si>
    <t>Fumaria muralis Sond. ex W.D.J. Koch</t>
  </si>
  <si>
    <t>Fumaria officinalis officinalis L.</t>
  </si>
  <si>
    <t>Fumaria officinalis wirtgenii (W.D.J. Koch) Arcang.</t>
  </si>
  <si>
    <t>Fumaria parviflora Lam.</t>
  </si>
  <si>
    <t>Fumaria petteri calcarata (Cadevall) Lidén &amp; A. Soler</t>
  </si>
  <si>
    <t>Fumaria pugsleyana (Maire ex Pugsley) Lidén</t>
  </si>
  <si>
    <t>Fumaria reuteri Boiss.</t>
  </si>
  <si>
    <t>Fumaria rupestris rupestris Boiss. &amp; Reut.</t>
  </si>
  <si>
    <t>Fumaria segetalis (Hammar) Cout.</t>
  </si>
  <si>
    <t>Fumaria sepium Boiss. &amp; Reut.</t>
  </si>
  <si>
    <t>Fumaria vaillantii Loisel.</t>
  </si>
  <si>
    <t>Furcraea selloi K. Koch</t>
  </si>
  <si>
    <t>Gagea bohemica (Zauschn.) Schult. &amp; Schult. fil.</t>
  </si>
  <si>
    <t>Gagea dubia A. Terracc.</t>
  </si>
  <si>
    <t>Gagea foliosa durieui (Parl.) G. López</t>
  </si>
  <si>
    <t>Gagea foliosa ellyptica A. Terracc.</t>
  </si>
  <si>
    <t>Gagea foliosa nevadensis (Boiss.) O. Bolós</t>
  </si>
  <si>
    <t>Gagea lacaitae A. Terracc.</t>
  </si>
  <si>
    <t>Gagea liotardii (Sternb.) Schult. &amp; Schult. fil.</t>
  </si>
  <si>
    <t>Gagea lutea (L.) Ker Gawl.</t>
  </si>
  <si>
    <t>Gagea mauritanica Durieu</t>
  </si>
  <si>
    <t>Gagea pratensis (Pers.) Dumort.</t>
  </si>
  <si>
    <t>Gagea reverchonii Degen</t>
  </si>
  <si>
    <t>Gagea soleirolii F.W. Schultz</t>
  </si>
  <si>
    <t>Gagea villosa (M. Bieb.) Sweet</t>
  </si>
  <si>
    <t>Gagea wilczekii Braun-Blanq. &amp; Maire</t>
  </si>
  <si>
    <t>Galactites duriaei Spach ex Durieu</t>
  </si>
  <si>
    <t>Galactites tomentosa Moench</t>
  </si>
  <si>
    <t>Galanthus nivalis L.</t>
  </si>
  <si>
    <t>Galega africana Mill.</t>
  </si>
  <si>
    <t>Galega cirujanoi García-Mur. &amp; Talavera</t>
  </si>
  <si>
    <t>Galega officinalis L.</t>
  </si>
  <si>
    <t>Galenia secunda (L. fil.) Sond.</t>
  </si>
  <si>
    <t>Galeopsis ladanum angustifolia (Ehrh. ex Hoffm.) Celak.</t>
  </si>
  <si>
    <t>Galeopsis ladanum carpetana (Willk.) O. Bolós &amp; Vigo</t>
  </si>
  <si>
    <t>Galeopsis ladanum ladanum L.</t>
  </si>
  <si>
    <t>Galeopsis pyrenaica Bartl.</t>
  </si>
  <si>
    <t>Galeopsis segetum Neck.</t>
  </si>
  <si>
    <t>Galeopsis tetrahit tetrahit L.</t>
  </si>
  <si>
    <t>Galium aparine aparine L.</t>
  </si>
  <si>
    <t>Galium aparine spurium (L.) Hartm.</t>
  </si>
  <si>
    <t>Galium arenarium Loisel.</t>
  </si>
  <si>
    <t>Galium baeticum (Rouy) Ehrend. &amp; Krendl</t>
  </si>
  <si>
    <t>Galium balearicum Briq.</t>
  </si>
  <si>
    <t>Galium belizianum Ortega Oliv.</t>
  </si>
  <si>
    <t>Galium boissierianum (Steud.) Ehrend. &amp; Krendl</t>
  </si>
  <si>
    <t>Galium boreale L.</t>
  </si>
  <si>
    <t>Galium brockmannii Briq.</t>
  </si>
  <si>
    <t>Galium broterianum Boiss. &amp; Reut.</t>
  </si>
  <si>
    <t>Galium cespitosum Lam.</t>
  </si>
  <si>
    <t>Galium cometerhizon Lapeyr.</t>
  </si>
  <si>
    <t>Galium concatenatum Coss.</t>
  </si>
  <si>
    <t>Galium crespianum J.J. Rodr.</t>
  </si>
  <si>
    <t>Galium debile Desv.</t>
  </si>
  <si>
    <t>Galium ephedroides Willk.</t>
  </si>
  <si>
    <t>Galium erythrorrhizon Boiss. &amp; Reut.</t>
  </si>
  <si>
    <t>Galium estebanii Sennen</t>
  </si>
  <si>
    <t>Galium friedrichii N. Torres</t>
  </si>
  <si>
    <t>Galium glaucum australe Franco</t>
  </si>
  <si>
    <t>Galium glaucum murcicum (Boiss. &amp; Reut.) O. Bolós &amp; Vigo</t>
  </si>
  <si>
    <t>Galium idubedae (Pau ex Debeaux) Pau</t>
  </si>
  <si>
    <t>Galium laevigatum L.</t>
  </si>
  <si>
    <t>Galium lucidum corrudifolium (Vill.) Bonnier</t>
  </si>
  <si>
    <t>Galium lucidum fruticescens (Cav.) O. Bolós &amp; Vigo</t>
  </si>
  <si>
    <t>Galium lucidum lucidum All.</t>
  </si>
  <si>
    <t>Galium marchandii Roem. &amp; Schult.</t>
  </si>
  <si>
    <t>Galium maritimum L.</t>
  </si>
  <si>
    <t>Galium minutulum Jord.</t>
  </si>
  <si>
    <t>Galium mollugo erectum Huds. ex Syme</t>
  </si>
  <si>
    <t>Galium mollugo mollugo L.</t>
  </si>
  <si>
    <t>Galium moralesianum Ortega Oliv. &amp; Devesa</t>
  </si>
  <si>
    <t>Galium murale (L.) All.</t>
  </si>
  <si>
    <t>Galium nevadense Boiss. &amp; Reut.</t>
  </si>
  <si>
    <t>Galium odoratum (L.) Scop.</t>
  </si>
  <si>
    <t>Galium palustre L.</t>
  </si>
  <si>
    <t>Galium papillosum helodes (Hoffmanns. &amp; Link) Ortega Oliv. &amp; Devesa</t>
  </si>
  <si>
    <t>Galium papillosum papillosum Lapeyr.</t>
  </si>
  <si>
    <t>Galium parisiense divaricatum (Pourr. ex Lam.) Rouy &amp; E.G. Camus</t>
  </si>
  <si>
    <t>Galium parisiense parisiense L.</t>
  </si>
  <si>
    <t>Galium pruinosum Boiss.</t>
  </si>
  <si>
    <t>Galium pulvinatum Boiss.</t>
  </si>
  <si>
    <t>Galium pusillum L.</t>
  </si>
  <si>
    <t>Galium pyrenaicum Gouan</t>
  </si>
  <si>
    <t>Galium rosellum (Boiss.) Boiss. &amp; Reut.</t>
  </si>
  <si>
    <t>Galium rotundifolium L.</t>
  </si>
  <si>
    <t>Galium saxatile L.</t>
  </si>
  <si>
    <t>Galium scabrum L.</t>
  </si>
  <si>
    <t>Galium setaceum Lam.</t>
  </si>
  <si>
    <t>Galium talaveranum Ortega Oliv. &amp; Devesa</t>
  </si>
  <si>
    <t>Galium tricornutum Dandy</t>
  </si>
  <si>
    <t>Galium tunetanum Lam.</t>
  </si>
  <si>
    <t>Galium uliginosum L.</t>
  </si>
  <si>
    <t>Galium valentinum Lange</t>
  </si>
  <si>
    <t>Galium verrucosum verrucosum Huds.</t>
  </si>
  <si>
    <t>Galium verticillatum Danthoine ex Lam.</t>
  </si>
  <si>
    <t>Galium verum verum L.</t>
  </si>
  <si>
    <t>Galium viridiflorum Boiss. &amp; Reut.</t>
  </si>
  <si>
    <t>Galium viscosum Vahl</t>
  </si>
  <si>
    <t>Garidella nigellastrum L.</t>
  </si>
  <si>
    <t>Genista ancistrocarpa Spach</t>
  </si>
  <si>
    <t>Genista anglica L.</t>
  </si>
  <si>
    <t>Genista ausetana (O. Bolós &amp; Vigo) Talavera</t>
  </si>
  <si>
    <t>Genista berberidea Lange</t>
  </si>
  <si>
    <t>Genista carpetana Lange</t>
  </si>
  <si>
    <t>Genista cinerascens Lange</t>
  </si>
  <si>
    <t>Genista cinerea (Vill.) DC.</t>
  </si>
  <si>
    <t>Genista dorycnifolia Font Quer</t>
  </si>
  <si>
    <t>Genista falcata Brot.</t>
  </si>
  <si>
    <t>Genista florida L.</t>
  </si>
  <si>
    <t>Genista haenseleri Boiss.</t>
  </si>
  <si>
    <t>Genista hirsuta erioclada (Spach) Raynaud</t>
  </si>
  <si>
    <t>Genista hirsuta hirsuta Vahl</t>
  </si>
  <si>
    <t>Genista hirsuta lanuginosa (Spach) Nyman</t>
  </si>
  <si>
    <t>Genista hispanica hispanica L.</t>
  </si>
  <si>
    <t>Genista hispanica occidentalis Rouy</t>
  </si>
  <si>
    <t>Genista hystrix Lange</t>
  </si>
  <si>
    <t>Genista jimenezii Pau</t>
  </si>
  <si>
    <t>Genista legionensis (Pau) M. Laínz</t>
  </si>
  <si>
    <t>Genista longipes longipes Pau</t>
  </si>
  <si>
    <t>Genista longipes viciosoi Talavera &amp; Cabezudo</t>
  </si>
  <si>
    <t>Genista majorica Cantó &amp; M.J. Sánchez</t>
  </si>
  <si>
    <t>Genista micrantha Gómez Ortega</t>
  </si>
  <si>
    <t>Genista obtusiramea J. Gay ex Spach</t>
  </si>
  <si>
    <t>Genista pilosa L.</t>
  </si>
  <si>
    <t>Genista polyanthos R. Roem. ex Willk.</t>
  </si>
  <si>
    <t>Genista pseudopilosa Coss.</t>
  </si>
  <si>
    <t>Genista pulchella Vis.</t>
  </si>
  <si>
    <t>Genista pumila pumila (Debeaux &amp; É. Rev. ex Hervier) Vierh.</t>
  </si>
  <si>
    <t>Genista pumila rigidissima (Vierh.) Talavera &amp; L. Sáez</t>
  </si>
  <si>
    <t>Genista ramosissima (Desf.) Poir.</t>
  </si>
  <si>
    <t>Genista sanabrensis Valdés Berm.</t>
  </si>
  <si>
    <t>Genista scorpius (L.) DC.</t>
  </si>
  <si>
    <t>Genista spartioides Spach</t>
  </si>
  <si>
    <t>Genista teretifolia Willk.</t>
  </si>
  <si>
    <t>Genista tinctoria L.</t>
  </si>
  <si>
    <t>Genista tournefortii tournefortii Spach</t>
  </si>
  <si>
    <t>Genista triacanthos Brot.</t>
  </si>
  <si>
    <t>Genista tricuspidata Desf.</t>
  </si>
  <si>
    <t>Genista tridens juniperina (Spach) Talavera &amp; P.E. Gibbs</t>
  </si>
  <si>
    <t>Genista tridens tridens (Cav.) DC.</t>
  </si>
  <si>
    <t>Genista umbellata equisetiformis (Spach) Rivas Goday &amp; Rivas Mart.</t>
  </si>
  <si>
    <t>Genista umbellata umbellata (L'Hér.) Dum. Cours.</t>
  </si>
  <si>
    <t>Genista valdes-bermejoi Talavera &amp; L. Sáez</t>
  </si>
  <si>
    <t>Genista valentina (Willd. ex Spreng.) Steud.</t>
  </si>
  <si>
    <t>Genista versicolor Boiss.</t>
  </si>
  <si>
    <t>Gennaria diphylla (Link) Parl.</t>
  </si>
  <si>
    <t>Gentiana acaulis L.</t>
  </si>
  <si>
    <t>Gentiana alpina Vill.</t>
  </si>
  <si>
    <t>Gentiana angustifolia angustifolia Vill.</t>
  </si>
  <si>
    <t>Gentiana angustifolia corbariensis (Braun-Blanq.) Renob.</t>
  </si>
  <si>
    <t>Gentiana boryi Boiss.</t>
  </si>
  <si>
    <t>Gentiana burseri burseri Lapeyr.</t>
  </si>
  <si>
    <t>Gentiana clusii E.P. Perrier &amp; Songeon</t>
  </si>
  <si>
    <t>Gentiana cruciata L.</t>
  </si>
  <si>
    <t>Gentiana lutea lutea L.</t>
  </si>
  <si>
    <t>Gentiana lutea montserratii (Vivant ex Greuter) Romo</t>
  </si>
  <si>
    <t>Gentiana nivalis L.</t>
  </si>
  <si>
    <t>Gentiana pneumonanthe L.</t>
  </si>
  <si>
    <t>Gentiana pyrenaica L.</t>
  </si>
  <si>
    <t>Gentiana sierrae Briq.</t>
  </si>
  <si>
    <t>Gentiana verna verna L.</t>
  </si>
  <si>
    <t>Gentianella amarella amarella (L.) Börner</t>
  </si>
  <si>
    <t>Gentianella campestris campestris (L.) Börner</t>
  </si>
  <si>
    <t>Gentianopsis ciliata ciliata (L.) Ma</t>
  </si>
  <si>
    <t>Geranium bohemicum L.</t>
  </si>
  <si>
    <t>Geranium cataractarum Coss.</t>
  </si>
  <si>
    <t>Geranium cazorlense Heywood</t>
  </si>
  <si>
    <t>Geranium cinereum Cav.</t>
  </si>
  <si>
    <t>Geranium collinum Stephan ex Willd.</t>
  </si>
  <si>
    <t>Geranium columbinum L.</t>
  </si>
  <si>
    <t>Geranium dissectum L.</t>
  </si>
  <si>
    <t>Geranium divaricatum Ehrh.</t>
  </si>
  <si>
    <t>Geranium dolomiticum Rothm.</t>
  </si>
  <si>
    <t>Geranium lanuginosum Lam.</t>
  </si>
  <si>
    <t>Geranium lucidum L.</t>
  </si>
  <si>
    <t>Geranium malviflorum Boiss. &amp; Reut.</t>
  </si>
  <si>
    <t>Geranium molle L.</t>
  </si>
  <si>
    <t>Geranium nodosum L.</t>
  </si>
  <si>
    <t>Geranium phaeum L.</t>
  </si>
  <si>
    <t>Geranium pratense L.</t>
  </si>
  <si>
    <t>Geranium purpureum Vill.</t>
  </si>
  <si>
    <t>Geranium pusillum L.</t>
  </si>
  <si>
    <t>Geranium pyrenaicum lusitanicum (Samp.) S. Ortiz</t>
  </si>
  <si>
    <t>Geranium pyrenaicum pyrenaicum Burm. fil.</t>
  </si>
  <si>
    <t>Geranium robertianum L.</t>
  </si>
  <si>
    <t>Geranium rotundifolium L.</t>
  </si>
  <si>
    <t>Geranium sanguineum L.</t>
  </si>
  <si>
    <t>Geranium subargenteum Lange</t>
  </si>
  <si>
    <t>Geranium sylvaticum L.</t>
  </si>
  <si>
    <t>Geum heterocarpum Boiss.</t>
  </si>
  <si>
    <t>Geum hispidum Fr.</t>
  </si>
  <si>
    <t>Geum montanum L.</t>
  </si>
  <si>
    <t>Geum pyrenaicum Mill.</t>
  </si>
  <si>
    <t>Geum rivale L.</t>
  </si>
  <si>
    <t>Geum sylvaticum Pourr.</t>
  </si>
  <si>
    <t>Geum urbanum L.</t>
  </si>
  <si>
    <t>Gladiolus communis L.</t>
  </si>
  <si>
    <t>Gladiolus italicus Mill.</t>
  </si>
  <si>
    <t>Glandora diffusa (Lag.) D.C. Thomas</t>
  </si>
  <si>
    <t>Glandora nitida (Ern) D.C. Thomas</t>
  </si>
  <si>
    <t>Glandora oleifolia (Lapeyr.) D.C. Thomas</t>
  </si>
  <si>
    <t>Glandora prostrata lusitanica (Samp.) D.C. Thomas</t>
  </si>
  <si>
    <t>Glandora prostrata prostrata (Loisel.) D.C. Thomas</t>
  </si>
  <si>
    <t>Glaucium corniculatum (L.) Rudolph</t>
  </si>
  <si>
    <t>Glaucium flavum Crantz</t>
  </si>
  <si>
    <t>Glaux maritima L.</t>
  </si>
  <si>
    <t>Glechoma hederacea L.</t>
  </si>
  <si>
    <t>Gleditsia triacanthos L.</t>
  </si>
  <si>
    <t>Glinus lotoides L.</t>
  </si>
  <si>
    <t>Globularia alypum L.</t>
  </si>
  <si>
    <t>Globularia bisnagarica L.</t>
  </si>
  <si>
    <t>Globularia cordifolia L.</t>
  </si>
  <si>
    <t>Globularia fuxeensis Giraudias</t>
  </si>
  <si>
    <t>Globularia majoricensis Gand.</t>
  </si>
  <si>
    <t>Globularia nudicaulis L.</t>
  </si>
  <si>
    <t>Globularia repens Lam.</t>
  </si>
  <si>
    <t>Globularia spinosa L.</t>
  </si>
  <si>
    <t>Globularia vulgaris L.</t>
  </si>
  <si>
    <t>Glycyrrhiza foetida Desf.</t>
  </si>
  <si>
    <t>Glycyrrhiza glabra L.</t>
  </si>
  <si>
    <t>Gomphocarpus fruticosus (L.) W.T. Aiton</t>
  </si>
  <si>
    <t>Gomphocarpus physocarpus E. Mey.</t>
  </si>
  <si>
    <t>Goodyera repens (L.) R. Br.</t>
  </si>
  <si>
    <t>Gossypium arboreum L.</t>
  </si>
  <si>
    <t>Gossypium barbadense L.</t>
  </si>
  <si>
    <t>Gossypium herbaceum L.</t>
  </si>
  <si>
    <t>Gossypium hirsutum L.</t>
  </si>
  <si>
    <t>Gratiola linifolia Vahl</t>
  </si>
  <si>
    <t>Gratiola officinalis L.</t>
  </si>
  <si>
    <t>Groenlandia densa (L.) Fourr.</t>
  </si>
  <si>
    <t>Guillonea scabra canescens (Boiss.) Nyman</t>
  </si>
  <si>
    <t>Guillonea scabra scabra (Cav.) Coss.</t>
  </si>
  <si>
    <t>Guiraoa arvensis Coss.</t>
  </si>
  <si>
    <t>Gymnadenia conopsea (L.) R. Br.</t>
  </si>
  <si>
    <t>Gymnadenia odoratissima (L.) Rich.</t>
  </si>
  <si>
    <t>Gymnocarpium dryopteris (L.) Newman</t>
  </si>
  <si>
    <t>Gymnocarpium robertianum (Hoffm.) Newman</t>
  </si>
  <si>
    <t>Gynandriris sisyrinchium (L.) Parl.</t>
  </si>
  <si>
    <t>Gypsophila bermejoi G. López</t>
  </si>
  <si>
    <t>Gypsophila elegans M. Bieb.</t>
  </si>
  <si>
    <t>Gypsophila montserratii Fern. Casas</t>
  </si>
  <si>
    <t>Gypsophila muralis L.</t>
  </si>
  <si>
    <t>Gypsophila pilosa Huds.</t>
  </si>
  <si>
    <t>Gypsophila repens L.</t>
  </si>
  <si>
    <t>Gypsophila struthium hispanica (Willk.) G. López</t>
  </si>
  <si>
    <t>Gypsophila struthium struthium L.</t>
  </si>
  <si>
    <t>Gypsophila tomentosa L.</t>
  </si>
  <si>
    <t>Gyrocaryum oppositifolium Valdés</t>
  </si>
  <si>
    <t>Hakea salicifolia (Vent.) B.L. Burtt</t>
  </si>
  <si>
    <t>Hakea sericea Schrad.</t>
  </si>
  <si>
    <t>Halimione portulacoides (L.) Aellen</t>
  </si>
  <si>
    <t>Halimium atriplicifolium atriplicifolium (Lam.) Spach</t>
  </si>
  <si>
    <t>Halimium calycinum (L.) K. Koch</t>
  </si>
  <si>
    <t>Halimium halimifolium halimifolium (L.) Willk.</t>
  </si>
  <si>
    <t>Halimium halimifolium multiflorum (Salzm. ex Dunal) Maire</t>
  </si>
  <si>
    <t>Halimium lasianthum alyssoides (Lam.) Greuter</t>
  </si>
  <si>
    <t>Halimium lasianthum lasianthum (Lam.) Spach</t>
  </si>
  <si>
    <t>Halimium ocymoides (Lam.) Willk.</t>
  </si>
  <si>
    <t>Halimium umbellatum umbellatum (L.) Spach</t>
  </si>
  <si>
    <t>Halimium umbellatum viscosum (Willk.) O. Bolós &amp; Vigo</t>
  </si>
  <si>
    <t>Halocnemum strobilaceum (Pall.) M. Bieb.</t>
  </si>
  <si>
    <t>Halogeton sativus (Loefl. ex L.) Moq.</t>
  </si>
  <si>
    <t>Halopeplis amplexicaulis (Vahl) Ung.-Sternb. ex Ces.</t>
  </si>
  <si>
    <t>Hammada articulata (Moq.) O. Bolós &amp; Vigo</t>
  </si>
  <si>
    <t>Haplophyllum bastetanum F.B. Navarro</t>
  </si>
  <si>
    <t>Haplophyllum linifolium linifolium (L.) G. Don</t>
  </si>
  <si>
    <t>Haplophyllum rosmarinifolium (Pers.) G. Don</t>
  </si>
  <si>
    <t>Hedera helix helix L.</t>
  </si>
  <si>
    <t>Hedera helix rhizomatifera McAllister</t>
  </si>
  <si>
    <t>Hedera hibernica (G. Kirchn.) Bean</t>
  </si>
  <si>
    <t>Hedera maderensis iberica McAllister</t>
  </si>
  <si>
    <t>Hedysarum boveanum costaetalentii (López Bernal</t>
  </si>
  <si>
    <t>Hedysarum boveanum europaeum Guitt. &amp; Kerguélen</t>
  </si>
  <si>
    <t>Hedysarum boveanum palentinum Valdés</t>
  </si>
  <si>
    <t>Hedysarum coronarium L.</t>
  </si>
  <si>
    <t>Hedysarum flexuosum L.</t>
  </si>
  <si>
    <t>Hedysarum glomeratum F. Dietr.</t>
  </si>
  <si>
    <t>Hedysarum spinosissimum L.</t>
  </si>
  <si>
    <t>Helianthemum aegyptiacum (L.) Mill.</t>
  </si>
  <si>
    <t>Helianthemum almeriense Pau</t>
  </si>
  <si>
    <t>Helianthemum alypoides Losa &amp; Rivas Goday</t>
  </si>
  <si>
    <t>Helianthemum angustatum Pomel</t>
  </si>
  <si>
    <t>Helianthemum apenninum apenninum (L.) Mill.</t>
  </si>
  <si>
    <t>Helianthemum apenninum cantabricum (M. Laínz) G. López</t>
  </si>
  <si>
    <t>Helianthemum apenninum cavanillesianum (M. Laínz) G. López</t>
  </si>
  <si>
    <t>Helianthemum apenninum estevei (Peinado &amp; Mart. Parras) G. López</t>
  </si>
  <si>
    <t>Helianthemum apenninum stoechadifolium (Brot.) Samp.</t>
  </si>
  <si>
    <t>Helianthemum apenninum suffruticosum (Boiss.) G. López</t>
  </si>
  <si>
    <t>Helianthemum apenninum urrielense (M. Laínz) G. López</t>
  </si>
  <si>
    <t>Helianthemum asperum asperum Lag. ex Dunal</t>
  </si>
  <si>
    <t>Helianthemum caput-felis Boiss.</t>
  </si>
  <si>
    <t>Helianthemum cinereum cinereum (Cav.) Pers.</t>
  </si>
  <si>
    <t>Helianthemum cinereum guadiccianum (Font Quer &amp; Rothm.) G. López</t>
  </si>
  <si>
    <t>Helianthemum cinereum hieronymi (Sennen) G. López</t>
  </si>
  <si>
    <t>Helianthemum cinereum rotundifolium (Dunal) Greuter &amp; Burdet</t>
  </si>
  <si>
    <t>Helianthemum hirtum (L.) Mill.</t>
  </si>
  <si>
    <t>Helianthemum ledifolium (L.) Mill.</t>
  </si>
  <si>
    <t>Helianthemum marifolium andalusicum (Font Quer &amp; Rothm.) G. López</t>
  </si>
  <si>
    <t>Helianthemum marifolium conquense Borja &amp; Rivas Goday ex G. López</t>
  </si>
  <si>
    <t>Helianthemum marifolium frigidulum (Cuatrec.) G. López</t>
  </si>
  <si>
    <t>Helianthemum marifolium marifolium (L.) Mill.</t>
  </si>
  <si>
    <t>Helianthemum marifolium molle (Cav.) G. López</t>
  </si>
  <si>
    <t>Helianthemum marifolium origanifolium (Lam.) G. López</t>
  </si>
  <si>
    <t>Helianthemum neopiliferum Muñoz Garm. &amp; C. Navarro</t>
  </si>
  <si>
    <t>Helianthemum nummularium (L.) Mill.</t>
  </si>
  <si>
    <t>Helianthemum oelandicum alpestre (Jacq.) Ces.</t>
  </si>
  <si>
    <t>Helianthemum oelandicum incanum (Willk.) G. López</t>
  </si>
  <si>
    <t>Helianthemum oelandicum italicum (L.) Ces.</t>
  </si>
  <si>
    <t>Helianthemum pannosum Boiss.</t>
  </si>
  <si>
    <t>Helianthemum papillare Boiss.</t>
  </si>
  <si>
    <t>Helianthemum polygonoides Peinado</t>
  </si>
  <si>
    <t>Helianthemum salicifolium (L.) Mill.</t>
  </si>
  <si>
    <t>Helianthemum sanguineum (Lag.) Lag. ex Dunal</t>
  </si>
  <si>
    <t>Helianthemum squamatum (L.) Dum. Cours.</t>
  </si>
  <si>
    <t>Helianthemum syriacum (Jacq.) Dum. Cours.</t>
  </si>
  <si>
    <t>Helianthemum violaceum (Cav.) Pers.</t>
  </si>
  <si>
    <t>Helianthemum viscarium Boiss. &amp; Reut.</t>
  </si>
  <si>
    <t>Helianthemum viscidulum raynaudii (Ortega Oliv.</t>
  </si>
  <si>
    <t>Helianthemum viscidulum viscidulum Boiss.</t>
  </si>
  <si>
    <t>Helicodiceros muscivorus (L. fil.) Engl.</t>
  </si>
  <si>
    <t>Heliotropium curassavicum L.</t>
  </si>
  <si>
    <t>Heliotropium europaeum L.</t>
  </si>
  <si>
    <t>Heliotropium supinum L.</t>
  </si>
  <si>
    <t>Helleborus foetidus L.</t>
  </si>
  <si>
    <t>Helleborus lividus lividus Aiton</t>
  </si>
  <si>
    <t>Helleborus viridis occidentalis (Reut.) Schiffn.</t>
  </si>
  <si>
    <t>Hepatica nobilis Schreb.</t>
  </si>
  <si>
    <t>Heracleum sphondylium L.</t>
  </si>
  <si>
    <t>Hermodactylus tuberosus (L.) Mill.</t>
  </si>
  <si>
    <t>Herniaria algarvica Chaudhri</t>
  </si>
  <si>
    <t>Herniaria baetica Boiss. &amp; Reut.</t>
  </si>
  <si>
    <t>Herniaria boissieri boissieri J. Gay</t>
  </si>
  <si>
    <t>Herniaria ciliolata robusta Chaudhri</t>
  </si>
  <si>
    <t>Herniaria cinerea DC.</t>
  </si>
  <si>
    <t>Herniaria fontanesii almeriana Brummitt &amp; Heywood</t>
  </si>
  <si>
    <t>Herniaria fruticosa L.</t>
  </si>
  <si>
    <t>Herniaria glabra L.</t>
  </si>
  <si>
    <t>Herniaria hirsuta hirsuta L.</t>
  </si>
  <si>
    <t>Herniaria latifolia Lapeyr.</t>
  </si>
  <si>
    <t>Herniaria lusitanica berlengiana Chaudhri</t>
  </si>
  <si>
    <t>Herniaria lusitanica lusitanica Chaudhri</t>
  </si>
  <si>
    <t>Herniaria maritima Link</t>
  </si>
  <si>
    <t>Herniaria scabrida guadarramica Chaudhri</t>
  </si>
  <si>
    <t>Herniaria scabrida scabrida Boiss.</t>
  </si>
  <si>
    <t>Hesperis laciniata All.</t>
  </si>
  <si>
    <t>Hesperis matronalis L.</t>
  </si>
  <si>
    <t>Heteranthera limosa (Sw.) Willd.</t>
  </si>
  <si>
    <t>Heteranthera reniformis Ruiz &amp; Pav.</t>
  </si>
  <si>
    <t>Heteranthera rotundifolia (Kunth) Griseb.</t>
  </si>
  <si>
    <t>Hibiscus palustris L.</t>
  </si>
  <si>
    <t>Hibiscus trionum L.</t>
  </si>
  <si>
    <t>Himantoglossum hircinum (L.) Spreng.</t>
  </si>
  <si>
    <t>Hippocrepis balearica Jacq.</t>
  </si>
  <si>
    <t>Hippocrepis biflora Spreng.</t>
  </si>
  <si>
    <t>Hippocrepis bourgaei (Nyman) Hervier</t>
  </si>
  <si>
    <t>Hippocrepis carpetana Lassen</t>
  </si>
  <si>
    <t>Hippocrepis castroviejoi Talavera &amp; E. Domínguez</t>
  </si>
  <si>
    <t>Hippocrepis ciliata Willd.</t>
  </si>
  <si>
    <t>Hippocrepis commutata Pau</t>
  </si>
  <si>
    <t>Hippocrepis comosa L.</t>
  </si>
  <si>
    <t>Hippocrepis eriocarpa (Boiss.) Boiss.</t>
  </si>
  <si>
    <t>Hippocrepis fruticescens Sennen</t>
  </si>
  <si>
    <t>Hippocrepis grosii (Pau) Boira</t>
  </si>
  <si>
    <t>Hippocrepis multisiliquosa L.</t>
  </si>
  <si>
    <t>Hippocrepis nevadensis (Hrabetová) Talavera &amp; E. Domínguez</t>
  </si>
  <si>
    <t>Hippocrepis prostrata Boiss.</t>
  </si>
  <si>
    <t>Hippocrepis rupestris Laza</t>
  </si>
  <si>
    <t>Hippocrepis salzmannii Boiss. &amp; Reut.</t>
  </si>
  <si>
    <t>Hippocrepis scabra DC.</t>
  </si>
  <si>
    <t>Hippocrepis scorpioides Req. ex Benth.</t>
  </si>
  <si>
    <t>Hippocrepis squamata (Cav.) Coss.</t>
  </si>
  <si>
    <t>Hippocrepis tavera-mendozae Talavera &amp; E. Domínguez</t>
  </si>
  <si>
    <t>Hippocrepis valentina Boiss.</t>
  </si>
  <si>
    <t>Hippophae rhamnoides fluviatilis Soest</t>
  </si>
  <si>
    <t>Hippuris vulgaris L.</t>
  </si>
  <si>
    <t>Hirschfeldia incana (L.) Lagr.-Foss.</t>
  </si>
  <si>
    <t>Hohenackeria exscapa (Steven) Koso-Pol.</t>
  </si>
  <si>
    <t>Hohenackeria polyodon Coss. &amp; Durieu</t>
  </si>
  <si>
    <t>Holosteum umbellatum L.</t>
  </si>
  <si>
    <t>Honckenya peploides (L.) Ehrh.</t>
  </si>
  <si>
    <t>Hormathophylla baetica P. Küpfer</t>
  </si>
  <si>
    <t>Hormathophylla cadevalliana (Pau) T.R. Dudley</t>
  </si>
  <si>
    <t>Hormathophylla lapeyrousiana (Jord.) P. Küpfer</t>
  </si>
  <si>
    <t>Hormathophylla longicaulis (Boiss.) Cullen &amp; T.R. Dudley</t>
  </si>
  <si>
    <t>Hormathophylla purpurea (Lag. &amp; Rodr.) P. Küpfer</t>
  </si>
  <si>
    <t>Hormathophylla reverchonii (Degen &amp; Hervier) Cullen &amp; T.R. Dudley</t>
  </si>
  <si>
    <t>Hormathophylla spinosa (L.) P. Küpfer</t>
  </si>
  <si>
    <t>Horminum pyrenaicum L.</t>
  </si>
  <si>
    <t>Hornungia petraea aragonensis (Loscos &amp; J. Pardo) Malag.</t>
  </si>
  <si>
    <t>Hornungia petraea petraea (L.) Rchb.</t>
  </si>
  <si>
    <t>Hugueninia tanacetifolia suffruticosa (H.J. Coste &amp; Soulié) P.W. Ball</t>
  </si>
  <si>
    <t>Humulus lupulus L.</t>
  </si>
  <si>
    <t>Hyacinthoides hispanica (Mill.) Rothm.</t>
  </si>
  <si>
    <t>Hyacinthoides mauritanica (Schousb.) Speta</t>
  </si>
  <si>
    <t>Hyacinthoides non-scripta (L.) Chouard ex Rothm.</t>
  </si>
  <si>
    <t>Hyacinthoides paivae S. Ortiz &amp; Rodr. Oubiña</t>
  </si>
  <si>
    <t>Hyacinthoides reverchonii (Degen &amp; Hervier) Speta</t>
  </si>
  <si>
    <t>Hydrangea macrophylla (Thunb.) Ser.</t>
  </si>
  <si>
    <t>Hydrocharis morsus-ranae L.</t>
  </si>
  <si>
    <t>Hydrocotyle bonariensis Lam.</t>
  </si>
  <si>
    <t>Hydrocotyle verticillata Thunb.</t>
  </si>
  <si>
    <t>Hydrocotyle vulgaris L.</t>
  </si>
  <si>
    <t>Hylotelephium maximum (L.) Holub</t>
  </si>
  <si>
    <t>Hylotelephium telephium (L.) H. Ohba</t>
  </si>
  <si>
    <t>Hymenocarpos cornicina (L.) Vis.</t>
  </si>
  <si>
    <t>Hymenocarpos hamosus (Desf.) Vis.</t>
  </si>
  <si>
    <t>Hymenocarpos lotoides (L.) Vis.</t>
  </si>
  <si>
    <t>Hymenolobus procumbens pauciflorus (W.D.J. Koch) Schinz &amp; Thell.</t>
  </si>
  <si>
    <t>Hymenolobus procumbens procumbens (L.) Nutt.</t>
  </si>
  <si>
    <t>Hymenophyllum tunbrigense (L.) Sm.</t>
  </si>
  <si>
    <t>Hyoscyamus albus L.</t>
  </si>
  <si>
    <t>Hyoscyamus niger L.</t>
  </si>
  <si>
    <t>Hypecoum imberbe Sm.</t>
  </si>
  <si>
    <t>Hypecoum littorale Wulfen</t>
  </si>
  <si>
    <t>Hypecoum pendulum L.</t>
  </si>
  <si>
    <t>Hypecoum procumbens L.</t>
  </si>
  <si>
    <t>Hypericum androsaemum L.</t>
  </si>
  <si>
    <t>Hypericum australe Ten.</t>
  </si>
  <si>
    <t>Hypericum balearicum L.</t>
  </si>
  <si>
    <t>Hypericum calycinum L.</t>
  </si>
  <si>
    <t>Hypericum caprifolium Boiss.</t>
  </si>
  <si>
    <t>Hypericum elodes L.</t>
  </si>
  <si>
    <t>Hypericum elongatum callithyrsum (Coss.) Á. Ramos</t>
  </si>
  <si>
    <t>Hypericum ericoides ericoides L.</t>
  </si>
  <si>
    <t>Hypericum hircinum cambessedesii (Coss. ex Barceló) Sauvage</t>
  </si>
  <si>
    <t>Hypericum hircinum majus (Aiton) N. Robson</t>
  </si>
  <si>
    <t>Hypericum hirsutum L.</t>
  </si>
  <si>
    <t>Hypericum humifusum L.</t>
  </si>
  <si>
    <t>Hypericum hyssopifolium Chaix</t>
  </si>
  <si>
    <t>Hypericum linariifolium Vahl</t>
  </si>
  <si>
    <t>Hypericum maculatum maculatum Crantz</t>
  </si>
  <si>
    <t>Hypericum montanum L.</t>
  </si>
  <si>
    <t>Hypericum nummularium L.</t>
  </si>
  <si>
    <t>Hypericum perfoliatum L.</t>
  </si>
  <si>
    <t>Hypericum perforatum angustifolium (DC.) A. Fröhl.</t>
  </si>
  <si>
    <t>Hypericum perforatum perforatum L.</t>
  </si>
  <si>
    <t>Hypericum pubescens Boiss.</t>
  </si>
  <si>
    <t>Hypericum pulchrum L.</t>
  </si>
  <si>
    <t>Hypericum richeri burseri (DC.) Nyman</t>
  </si>
  <si>
    <t>Hypericum robertii Coss. ex Batt.</t>
  </si>
  <si>
    <t>Hypericum tetrapterum Fr.</t>
  </si>
  <si>
    <t>Hypericum tomentosum L.</t>
  </si>
  <si>
    <t>Hypericum triquetrifolium Turra</t>
  </si>
  <si>
    <t>Hypericum undulatum Schousb. ex Willd.</t>
  </si>
  <si>
    <t>Hyssopus officinalis L.</t>
  </si>
  <si>
    <t>Iberis amara L.</t>
  </si>
  <si>
    <t>Iberis bernardiana Godr. &amp; Gren.</t>
  </si>
  <si>
    <t>Iberis carnosa carnosa Willd.</t>
  </si>
  <si>
    <t>Iberis carnosa embergeri (Serve) Moreno</t>
  </si>
  <si>
    <t>Iberis carnosa granatensis (Boiss. &amp; Reut.) Moreno</t>
  </si>
  <si>
    <t>Iberis carnosa hegelmaieri (Willk.) Moreno</t>
  </si>
  <si>
    <t>Iberis carnosa nafarroana Moreno</t>
  </si>
  <si>
    <t>Iberis ciliata ciliata All.</t>
  </si>
  <si>
    <t>Iberis ciliata contracta (Pers.) Moreno</t>
  </si>
  <si>
    <t>Iberis ciliata welwitschii (Boiss.) Moreno</t>
  </si>
  <si>
    <t>Iberis fontqueri Pau</t>
  </si>
  <si>
    <t>Iberis gibraltarica L.</t>
  </si>
  <si>
    <t>Iberis grosii Pau</t>
  </si>
  <si>
    <t>Iberis linifolia L.</t>
  </si>
  <si>
    <t>Iberis nazarita Moreno</t>
  </si>
  <si>
    <t>Iberis pectinata Boiss.</t>
  </si>
  <si>
    <t>Iberis pinnata L.</t>
  </si>
  <si>
    <t>Iberis procumbens microcarpa Franco &amp; P. Silva</t>
  </si>
  <si>
    <t>Iberis procumbens procumbens Lange</t>
  </si>
  <si>
    <t>Iberis saxatilis cinerea (Poir.) Font Quer</t>
  </si>
  <si>
    <t>Iberis saxatilis saxatilis L.</t>
  </si>
  <si>
    <t>Iberis sempervirens L.</t>
  </si>
  <si>
    <t>Iberis spathulata DC.</t>
  </si>
  <si>
    <t>Ilex aquifolium L.</t>
  </si>
  <si>
    <t>Illecebrum verticillatum L.</t>
  </si>
  <si>
    <t>Impatiens balfourii Hook. fil.</t>
  </si>
  <si>
    <t>Impatiens balsamina L.</t>
  </si>
  <si>
    <t>Impatiens noli-tangere L.</t>
  </si>
  <si>
    <t>Impatiens parviflora DC.</t>
  </si>
  <si>
    <t>Ipomoea imperati (Vahl) Griseb.</t>
  </si>
  <si>
    <t>Ipomoea indica (Burm.</t>
  </si>
  <si>
    <t>Ipomoea purpurea (L.) Roth</t>
  </si>
  <si>
    <t>Ipomoea sagittata Poir.</t>
  </si>
  <si>
    <t>Ipomoea triloba L.</t>
  </si>
  <si>
    <t>Iris albicans Lange</t>
  </si>
  <si>
    <t>Iris germanica L.</t>
  </si>
  <si>
    <t>Iris lutescens Lam.</t>
  </si>
  <si>
    <t>Isatis platyloba Link ex Steud.</t>
  </si>
  <si>
    <t>Isatis tinctoria tinctoria L.</t>
  </si>
  <si>
    <t>Isoetes durieui Bory</t>
  </si>
  <si>
    <t>Isoetes histrix Bory</t>
  </si>
  <si>
    <t>Isolepis cernua (Vahl) Roem. &amp; Schult.</t>
  </si>
  <si>
    <t>Isolepis fluitans (L.) R. Br.</t>
  </si>
  <si>
    <t>Isolepis pseudosetacea (Daveau) Gand.</t>
  </si>
  <si>
    <t>Isolepis setacea (L.) R. Br.</t>
  </si>
  <si>
    <t>Isopyrum thalictroides L.</t>
  </si>
  <si>
    <t>Ixia paniculata D. Delaroche</t>
  </si>
  <si>
    <t>Jasione cavanillesii C. Vicioso</t>
  </si>
  <si>
    <t>Jasione corymbosa Poir. ex Schult.</t>
  </si>
  <si>
    <t>Jasione crispa crispa (Pourr.) Samp.</t>
  </si>
  <si>
    <t>Jasione crispa mariana (Willk.) Rivas Mart.</t>
  </si>
  <si>
    <t>Jasione crispa tomentosa (A. DC.) Rivas Mart.</t>
  </si>
  <si>
    <t>Jasione crispa tristis (Bory) G. López</t>
  </si>
  <si>
    <t>Jasione foliosa Cav.</t>
  </si>
  <si>
    <t>Jasione laevis Lam.</t>
  </si>
  <si>
    <t>Jasione mansanetiana R. Roselló &amp; Peris</t>
  </si>
  <si>
    <t>Jasione maritima maritima (Duby) Merino</t>
  </si>
  <si>
    <t>Jasione montana montana L.</t>
  </si>
  <si>
    <t>Jasione penicillata Boiss.</t>
  </si>
  <si>
    <t>Jasione sessiliflora Boiss. &amp; Reut.</t>
  </si>
  <si>
    <t>Jasminum fruticans L.</t>
  </si>
  <si>
    <t>Jonopsidium abulense (Pau) Rothm.</t>
  </si>
  <si>
    <t>Jonopsidium acaule (Desf.) Rchb.</t>
  </si>
  <si>
    <t>Jonopsidium prolongoi (Boiss.) Batt.</t>
  </si>
  <si>
    <t>Jonopsidium savianum (Caruel) Ball ex Arcang.</t>
  </si>
  <si>
    <t>Juglans regia L.</t>
  </si>
  <si>
    <t>Juncus acutiflorus Ehrh. ex Hoffm.</t>
  </si>
  <si>
    <t>Juncus acutus acutus L.</t>
  </si>
  <si>
    <t>Juncus acutus leopoldi (Parl.) Snogerup</t>
  </si>
  <si>
    <t>Juncus alpino-articulatus alpino-articulatus Chaix</t>
  </si>
  <si>
    <t>Juncus articulatus articulatus L.</t>
  </si>
  <si>
    <t>Juncus balticus pyrenaeus (Jeanb. &amp; Timb.-Lagr.) P. Fourn.</t>
  </si>
  <si>
    <t>Juncus bufonius L.</t>
  </si>
  <si>
    <t>Juncus bulbosus L.</t>
  </si>
  <si>
    <t>Juncus capillaceus Lam.</t>
  </si>
  <si>
    <t>Juncus capitatus Weigel</t>
  </si>
  <si>
    <t>Juncus compressus Jacq.</t>
  </si>
  <si>
    <t>Juncus conglomeratus L.</t>
  </si>
  <si>
    <t>Juncus effusus L.</t>
  </si>
  <si>
    <t>Juncus emmanuelis A. Fern. &amp; J.G. Garcia</t>
  </si>
  <si>
    <t>Juncus filiformis L.</t>
  </si>
  <si>
    <t>Juncus foliosus Desf.</t>
  </si>
  <si>
    <t>Juncus fontanesii fontanesii J. Gay ex Laharpe</t>
  </si>
  <si>
    <t>Juncus gerardi Loisel.</t>
  </si>
  <si>
    <t>Juncus heterophyllus Dufour</t>
  </si>
  <si>
    <t>Juncus hybridus Brot.</t>
  </si>
  <si>
    <t>Juncus imbricatus Laharpe</t>
  </si>
  <si>
    <t>Juncus inflexus inflexus L.</t>
  </si>
  <si>
    <t>Juncus littoralis C.A. Mey.</t>
  </si>
  <si>
    <t>Juncus maritimus Lam.</t>
  </si>
  <si>
    <t>Juncus minutulus Albert &amp; Jahand. ex Prain</t>
  </si>
  <si>
    <t>Juncus pygmaeus Rich. ex Thuill.</t>
  </si>
  <si>
    <t>Juncus ranarius Songeon &amp; E.P. Perrier</t>
  </si>
  <si>
    <t>Juncus rechingeri Snogerup</t>
  </si>
  <si>
    <t>Juncus rugosus Steud.</t>
  </si>
  <si>
    <t>Juncus sorrentinii Parl.</t>
  </si>
  <si>
    <t>Juncus sphaerocarpus Nees ex Funck</t>
  </si>
  <si>
    <t>Juncus squarrosus L.</t>
  </si>
  <si>
    <t>Juncus striatus Schousb. ex E. Mey.</t>
  </si>
  <si>
    <t>Juncus subnodulosus Schrank</t>
  </si>
  <si>
    <t>Juncus subulatus Forssk.</t>
  </si>
  <si>
    <t>Juncus tenageia Ehrh. ex L. fil.</t>
  </si>
  <si>
    <t>Juncus tenuis Willd.</t>
  </si>
  <si>
    <t>Juncus tingitanus Maire &amp; Weiller</t>
  </si>
  <si>
    <t>Juncus trifidus L.</t>
  </si>
  <si>
    <t>Juncus triglumis triglumis L.</t>
  </si>
  <si>
    <t>Juncus valvatus Link</t>
  </si>
  <si>
    <t>Juniperus communis alpina (Suter) Celak.</t>
  </si>
  <si>
    <t>Juniperus communis communis L.</t>
  </si>
  <si>
    <t>Juniperus communis hemisphaerica (C. Presl) Nyman</t>
  </si>
  <si>
    <t>Juniperus navicularis Gand.</t>
  </si>
  <si>
    <t>Juniperus oxycedrus badia (H. Gay) Debeaux</t>
  </si>
  <si>
    <t>Juniperus oxycedrus macrocarpa (Sm.) Ball</t>
  </si>
  <si>
    <t>Juniperus oxycedrus oxycedrus L.</t>
  </si>
  <si>
    <t>Juniperus phoenicea phoenicea L.</t>
  </si>
  <si>
    <t>Juniperus phoenicea turbinata (Guss.) Nyman</t>
  </si>
  <si>
    <t>Juniperus sabina L.</t>
  </si>
  <si>
    <t>Juniperus thurifera L.</t>
  </si>
  <si>
    <t>Juno planifolia (Mill.) Asch.</t>
  </si>
  <si>
    <t>Jurinea fontqueri Cuatrec.</t>
  </si>
  <si>
    <t>Jurinea humilis (Desf.) DC.</t>
  </si>
  <si>
    <t>Jurinea pinnata (Lag. ex Pers.) DC.</t>
  </si>
  <si>
    <t>Kernera boissieri Reut.</t>
  </si>
  <si>
    <t>Kernera saxatilis (L.) Rchb.</t>
  </si>
  <si>
    <t>Kickxia cirrhosa (L.) Fritsch</t>
  </si>
  <si>
    <t>Kickxia commutata commutata (Bernh. ex Rchb.) Fritsch</t>
  </si>
  <si>
    <t>Kickxia elatine crinita (Mabille) Greuter</t>
  </si>
  <si>
    <t>Kickxia elatine elatine (L.) Dumort.</t>
  </si>
  <si>
    <t>Kickxia lanigera (Desf.) Hand.-Mazz.</t>
  </si>
  <si>
    <t>Kickxia spuria integrifolia (Brot.) R. Fern.</t>
  </si>
  <si>
    <t>Klasea algarbiensis (Cantó) Cantó</t>
  </si>
  <si>
    <t>Klasea boetica alcalae (Coss.) Cantó &amp; Rivas Mart.</t>
  </si>
  <si>
    <t>Klasea boetica boetica (Boiss. ex DC.) Holub</t>
  </si>
  <si>
    <t>Klasea boetica lusitanica (Cantó) Cantó &amp; Rivas Mart.</t>
  </si>
  <si>
    <t>Klasea flavescens flavescens (L.) Holub</t>
  </si>
  <si>
    <t>Klasea flavescens leucantha (Cav.) Cantó &amp; Rivas Mart.</t>
  </si>
  <si>
    <t>Klasea flavescens mucronata (Desf.) Cantó &amp; Rivas Mart.</t>
  </si>
  <si>
    <t>Klasea flavescens neglecta (Iljin) Greuter &amp; Wagenitz</t>
  </si>
  <si>
    <t>Klasea integrifolia integrifolia (Vahl) Greuter</t>
  </si>
  <si>
    <t>Klasea integrifolia monardii (Dufour) Cantó</t>
  </si>
  <si>
    <t>Klasea legionensis (Lacaita) Holub</t>
  </si>
  <si>
    <t>Klasea nudicaulis (L.) Fourr.</t>
  </si>
  <si>
    <t>Klasea pinnatifida (Cav.) Cass. ex Talavera</t>
  </si>
  <si>
    <t>Knautia arvensis (L.) Coult.</t>
  </si>
  <si>
    <t>Knautia collina (Req. ex Guérin) Jord.</t>
  </si>
  <si>
    <t>Knautia integrifolia (L.) Bertol.</t>
  </si>
  <si>
    <t>Knautia lebrunii J. Prudhomme</t>
  </si>
  <si>
    <t>Knautia legionensis (Lag.) DC.</t>
  </si>
  <si>
    <t>Knautia nevadensis (M. Winkl. ex Szabó) Szabó</t>
  </si>
  <si>
    <t>Knautia numantina (Pau) Devesa</t>
  </si>
  <si>
    <t>Knautia rupicola (Willk.) Font Quer</t>
  </si>
  <si>
    <t>Knautia subscaposa Boiss. &amp; Reut.</t>
  </si>
  <si>
    <t>Koelreuteria paniculata Laxm.</t>
  </si>
  <si>
    <t>Kosteletzkya pentacarpa (L.) Ledeb.</t>
  </si>
  <si>
    <t>Krascheninnikovia ceratoides (L.) Gueldenst.</t>
  </si>
  <si>
    <t>Krubera peregrina (L.) Hoffm.</t>
  </si>
  <si>
    <t>Kundmannia sicula (L.) DC.</t>
  </si>
  <si>
    <t>Laburnum anagyroides anagyroides Medik.</t>
  </si>
  <si>
    <t>Lafuentea rotundifolia Lag.</t>
  </si>
  <si>
    <t>Lagoecia cuminoides L.</t>
  </si>
  <si>
    <t>Lamium album album L.</t>
  </si>
  <si>
    <t>Lamium amplexicaule L.</t>
  </si>
  <si>
    <t>Lamium bifidum Cirillo</t>
  </si>
  <si>
    <t>Lamium coutinhoi J.G. Garcia</t>
  </si>
  <si>
    <t>Lamium flexuosum Ten.</t>
  </si>
  <si>
    <t>Lamium galeobdolon montanum (Pers.) Hayek</t>
  </si>
  <si>
    <t>Lamium gevorense (Gómez Hern.) Gómez Hern. &amp; A. Pujadas</t>
  </si>
  <si>
    <t>Lamium hybridum Vill.</t>
  </si>
  <si>
    <t>Lamium maculatum L.</t>
  </si>
  <si>
    <t>Lamium purpureum L.</t>
  </si>
  <si>
    <t>Lampranthus multiradiatus (Jacq.) N.E. Br.</t>
  </si>
  <si>
    <t>Lantana camara L.</t>
  </si>
  <si>
    <t>Lapiedra martinezii Lag.</t>
  </si>
  <si>
    <t>Lappula barbata (M. Bieb.) Gürke</t>
  </si>
  <si>
    <t>Lappula deflexa (Wahlenb.) Garcke</t>
  </si>
  <si>
    <t>Lappula patula (Lehm.) Asch. ex Gürke</t>
  </si>
  <si>
    <t>Lappula squarrosa squarrosa (Retz.) Dumort.</t>
  </si>
  <si>
    <t>Laserpitium eliasii eliasii Sennen &amp; Pau</t>
  </si>
  <si>
    <t>Laserpitium eliasii ordunae P. Monts.</t>
  </si>
  <si>
    <t>Laserpitium eliasii thalictrifolium (Samp.) P. Monts.</t>
  </si>
  <si>
    <t>Laserpitium gallicum gallicum L.</t>
  </si>
  <si>
    <t>Laserpitium gallicum majoricum Romo</t>
  </si>
  <si>
    <t>Laserpitium gallicum orospedanum Solanas</t>
  </si>
  <si>
    <t>Laserpitium gallicum paradoxum (A. Bolós &amp; Font Quer) P. Monts.</t>
  </si>
  <si>
    <t>Laserpitium latifolium latifolium L.</t>
  </si>
  <si>
    <t>Laserpitium latifolium merinoi P. Monts.</t>
  </si>
  <si>
    <t>Laserpitium latifolium nevadense Mart. Lirola</t>
  </si>
  <si>
    <t>Laserpitium longiradium Boiss.</t>
  </si>
  <si>
    <t>Laserpitium nestleri flabellatum P. Monts.</t>
  </si>
  <si>
    <t>Laserpitium nestleri lainzii P. Monts.</t>
  </si>
  <si>
    <t>Laserpitium nestleri nestleri Soy.-Will.</t>
  </si>
  <si>
    <t>Laserpitium prutenicum dufourianum (Rouy &amp; E.G. Camus) Braun-Blanq.</t>
  </si>
  <si>
    <t>Laserpitium siler L.</t>
  </si>
  <si>
    <t>Lathraea clandestina L.</t>
  </si>
  <si>
    <t>Lathraea squamaria L.</t>
  </si>
  <si>
    <t>Lathyrus amphicarpos L.</t>
  </si>
  <si>
    <t>Lathyrus angulatus L.</t>
  </si>
  <si>
    <t>Lathyrus annuus L.</t>
  </si>
  <si>
    <t>Lathyrus aphaca L.</t>
  </si>
  <si>
    <t>Lathyrus bauhinii Genty</t>
  </si>
  <si>
    <t>Lathyrus cicera L.</t>
  </si>
  <si>
    <t>Lathyrus cirrhosus Ser.</t>
  </si>
  <si>
    <t>Lathyrus clymenum L.</t>
  </si>
  <si>
    <t>Lathyrus filiformis (Lam.) J. Gay</t>
  </si>
  <si>
    <t>Lathyrus hirsutus L.</t>
  </si>
  <si>
    <t>Lathyrus inconspicuus L.</t>
  </si>
  <si>
    <t>Lathyrus latifolius L.</t>
  </si>
  <si>
    <t>Lathyrus linifolius (Reichard) Bässler</t>
  </si>
  <si>
    <t>Lathyrus niger (L.) Bernh.</t>
  </si>
  <si>
    <t>Lathyrus nissolia L.</t>
  </si>
  <si>
    <t>Lathyrus nudicaulis (Willk.) Amo</t>
  </si>
  <si>
    <t>Lathyrus occidentalis (Fisch. &amp; C.A. Mey.) Fritsch</t>
  </si>
  <si>
    <t>Lathyrus ochrus (L.) DC.</t>
  </si>
  <si>
    <t>Lathyrus odoratus L.</t>
  </si>
  <si>
    <t>Lathyrus pannonicus longestipulatus M. Laínz</t>
  </si>
  <si>
    <t>Lathyrus pisiformis L.</t>
  </si>
  <si>
    <t>Lathyrus pratensis L.</t>
  </si>
  <si>
    <t>Lathyrus pulcher J. Gay</t>
  </si>
  <si>
    <t>Lathyrus sativus L.</t>
  </si>
  <si>
    <t>Lathyrus saxatilis (Vent.) Vis.</t>
  </si>
  <si>
    <t>Lathyrus setifolius L.</t>
  </si>
  <si>
    <t>Lathyrus sphaericus Retz.</t>
  </si>
  <si>
    <t>Lathyrus sylvestris L.</t>
  </si>
  <si>
    <t>Lathyrus tingitanus L.</t>
  </si>
  <si>
    <t>Lathyrus tuberosus L.</t>
  </si>
  <si>
    <t>Lathyrus vernus vernus (L.) Bernh.</t>
  </si>
  <si>
    <t>Lathyrus vivantii P. Monts.</t>
  </si>
  <si>
    <t>Laurus nobilis L.</t>
  </si>
  <si>
    <t>Lavandula angustifolia pyrenaica (DC.) Guinea</t>
  </si>
  <si>
    <t>Lavandula dentata L.</t>
  </si>
  <si>
    <t>Lavandula lanata Boiss.</t>
  </si>
  <si>
    <t>Lavandula latifolia Medik.</t>
  </si>
  <si>
    <t>Lavandula multifida L.</t>
  </si>
  <si>
    <t>Lavandula pedunculata (Mill.) Cav.</t>
  </si>
  <si>
    <t>Lavandula stoechas luisieri (Rozeira) Rozeira</t>
  </si>
  <si>
    <t>Lavandula stoechas stoechas L.</t>
  </si>
  <si>
    <t>Lavandula viridis L'Hér.</t>
  </si>
  <si>
    <t>Lavatera arborea L.</t>
  </si>
  <si>
    <t>Lavatera cretica L.</t>
  </si>
  <si>
    <t>Lavatera maritima Gouan</t>
  </si>
  <si>
    <t>Lavatera maroccana (Batt. &amp; Trab.) Maire</t>
  </si>
  <si>
    <t>Lavatera mauritanica davaei (Cout.) Cout.</t>
  </si>
  <si>
    <t>Lavatera oblongifolia Boiss.</t>
  </si>
  <si>
    <t>Lavatera olbia L.</t>
  </si>
  <si>
    <t>Lavatera punctata All.</t>
  </si>
  <si>
    <t>Lavatera triloba pallescens (Moris) Nyman</t>
  </si>
  <si>
    <t>Lavatera triloba triloba L.</t>
  </si>
  <si>
    <t>Lavatera trimestris L.</t>
  </si>
  <si>
    <t>Legousia falcata (Ten.) Janch.</t>
  </si>
  <si>
    <t>Legousia hybrida (L.) Delarbre</t>
  </si>
  <si>
    <t>Legousia scabra (Lowe) Gamisans</t>
  </si>
  <si>
    <t>Legousia speculum-veneris (L.) Chaix</t>
  </si>
  <si>
    <t>Lemna gibba L.</t>
  </si>
  <si>
    <t>Lemna minor L.</t>
  </si>
  <si>
    <t>Lemna minuta Kunth</t>
  </si>
  <si>
    <t>Lemna trisulca L.</t>
  </si>
  <si>
    <t>Lemna valdiviana Phil.</t>
  </si>
  <si>
    <t>Lens culinaris Medik.</t>
  </si>
  <si>
    <t>Lens ervoides (Brign.) Grande</t>
  </si>
  <si>
    <t>Lens lamottei Czefr.</t>
  </si>
  <si>
    <t>Lens nigricans (M. Bieb.) Godr.</t>
  </si>
  <si>
    <t>Leonurus cardiaca L.</t>
  </si>
  <si>
    <t>Lepidium bonariense L.</t>
  </si>
  <si>
    <t>Lepidium calycotrichum Kunze</t>
  </si>
  <si>
    <t>Lepidium campestre (L.) R. Br.</t>
  </si>
  <si>
    <t>Lepidium cardamines L.</t>
  </si>
  <si>
    <t>Lepidium graminifolium L.</t>
  </si>
  <si>
    <t>Lepidium heterophyllum Benth.</t>
  </si>
  <si>
    <t>Lepidium hirtum (L.) Sm.</t>
  </si>
  <si>
    <t>Lepidium latifolium L.</t>
  </si>
  <si>
    <t>Lepidium perfoliatum L.</t>
  </si>
  <si>
    <t>Lepidium petrophilum Coss.</t>
  </si>
  <si>
    <t>Lepidium ruderale L.</t>
  </si>
  <si>
    <t>Lepidium sativum L.</t>
  </si>
  <si>
    <t>Lepidium spinosum Ard.</t>
  </si>
  <si>
    <t>Lepidium stylatum Lag. &amp; Rodr.</t>
  </si>
  <si>
    <t>Lepidium subulatum L.</t>
  </si>
  <si>
    <t>Lepidium villarsii anticarium (Valdés Berm. &amp; G. López) Hern.-Berm.</t>
  </si>
  <si>
    <t>Lepidium villarsii villarsii Gren. &amp; Godr.</t>
  </si>
  <si>
    <t>Lepidium virginicum L.</t>
  </si>
  <si>
    <t>Leucojum aestivum L.</t>
  </si>
  <si>
    <t>Leucojum autumnale L.</t>
  </si>
  <si>
    <t>Leucojum trichophyllum Schousb.</t>
  </si>
  <si>
    <t>Leucojum valentinum Pau</t>
  </si>
  <si>
    <t>Levisticum officinale W.D.J. Koch</t>
  </si>
  <si>
    <t>Ligusticum lucidum huteri (Porta) O. Bolós</t>
  </si>
  <si>
    <t>Ligusticum lucidum lucidum Mill.</t>
  </si>
  <si>
    <t>Ligustrum lucidum W.T. Aiton</t>
  </si>
  <si>
    <t>Ligustrum ovalifolium Hassk.</t>
  </si>
  <si>
    <t>Ligustrum vulgare L.</t>
  </si>
  <si>
    <t>Lilaea scilloides (Poir.) Hauman</t>
  </si>
  <si>
    <t>Lilaeopsis carolinensis J.M. Coult. &amp; Rose</t>
  </si>
  <si>
    <t>Lilium candidum L.</t>
  </si>
  <si>
    <t>Lilium martagon L.</t>
  </si>
  <si>
    <t>Lilium pyrenaicum Gouan</t>
  </si>
  <si>
    <t>Limniris pseudacorus (L.) Fuss</t>
  </si>
  <si>
    <t>Limodorum abortivum (L.) Sw.</t>
  </si>
  <si>
    <t>Limodorum trabutianum Batt.</t>
  </si>
  <si>
    <t>Limoniastrum monopetalum (L.) Boiss.</t>
  </si>
  <si>
    <t>Limonium album (Coincy) Sennen</t>
  </si>
  <si>
    <t>Limonium alcudianum Erben</t>
  </si>
  <si>
    <t>Limonium algarvense Erben</t>
  </si>
  <si>
    <t>Limonium angustebracteatum Erben</t>
  </si>
  <si>
    <t>Limonium antonii-llorensii L. Llorens</t>
  </si>
  <si>
    <t>Limonium aragonense (Debeaux) Font Quer</t>
  </si>
  <si>
    <t>Limonium artruchium Erben</t>
  </si>
  <si>
    <t>Limonium auriculae-ursifolium (Pourr.) Druce</t>
  </si>
  <si>
    <t>Limonium balearicum (Pignatti) Brullo</t>
  </si>
  <si>
    <t>Limonium bellidifolium (Gouan) Dumort.</t>
  </si>
  <si>
    <t>Limonium bianorii (Sennen &amp; Pau) Erben</t>
  </si>
  <si>
    <t>Limonium biflorum (Pignatti) Pignatti</t>
  </si>
  <si>
    <t>Limonium binervosum (G.E. Sm.) C.E. Salmon</t>
  </si>
  <si>
    <t>Limonium boirae L. Llorens &amp; Tébar</t>
  </si>
  <si>
    <t>Limonium bonafei Erben</t>
  </si>
  <si>
    <t>Limonium caesium (Girard) Kuntze</t>
  </si>
  <si>
    <t>Limonium camposanum Erben</t>
  </si>
  <si>
    <t>Limonium caprariense (Font Quer &amp; Marcos) Pignatti</t>
  </si>
  <si>
    <t>Limonium carpetanicum Erben</t>
  </si>
  <si>
    <t>Limonium carregadorense Erben</t>
  </si>
  <si>
    <t>Limonium carthaginense (Rouy) C.E. Hubb. &amp; Sandwith</t>
  </si>
  <si>
    <t>Limonium catalaunicum (Willk. &amp; Costa) Pignatti</t>
  </si>
  <si>
    <t>Limonium cavanillesii Erben</t>
  </si>
  <si>
    <t>Limonium cofrentanum Erben</t>
  </si>
  <si>
    <t>Limonium companyonis (Gren. &amp; Billot) Kuntze</t>
  </si>
  <si>
    <t>Limonium connivens Erben</t>
  </si>
  <si>
    <t>Limonium cossonianum Kuntze</t>
  </si>
  <si>
    <t>Limonium costae (Willk.) Pignatti</t>
  </si>
  <si>
    <t>Limonium daveaui Erben</t>
  </si>
  <si>
    <t>Limonium delicatulum (Girard) Kuntze</t>
  </si>
  <si>
    <t>Limonium densissimum (Pignatti) Pignatti</t>
  </si>
  <si>
    <t>Limonium dichotomum (Cav.) Kuntze</t>
  </si>
  <si>
    <t>Limonium diffusum (Pourr.) Kuntze</t>
  </si>
  <si>
    <t>Limonium dodartii (Girard) Kuntze</t>
  </si>
  <si>
    <t>Limonium dragonericum Erben</t>
  </si>
  <si>
    <t>Limonium dufourii (Girard) Kuntze</t>
  </si>
  <si>
    <t>Limonium ebusitanum (Font Quer) Font Quer</t>
  </si>
  <si>
    <t>Limonium echioides (L.) Mill.</t>
  </si>
  <si>
    <t>Limonium emarginatum (Willd.) Kuntze</t>
  </si>
  <si>
    <t>Limonium erectum Erben</t>
  </si>
  <si>
    <t>Limonium estevei Fern. Casas</t>
  </si>
  <si>
    <t>Limonium ferulaceum (L.) Chaz.</t>
  </si>
  <si>
    <t>Limonium fontqueri (Pau) L. Llorens</t>
  </si>
  <si>
    <t>Limonium furfuraceum (Lag.) Kuntze</t>
  </si>
  <si>
    <t>Limonium geronense Erben</t>
  </si>
  <si>
    <t>Limonium gibertii (Sennen) Sennen</t>
  </si>
  <si>
    <t>Limonium girardianum (Guss.) Fourr.</t>
  </si>
  <si>
    <t>Limonium grosii L. Llorens</t>
  </si>
  <si>
    <t>Limonium gymnesicum Erben</t>
  </si>
  <si>
    <t>Limonium heterospicatum Erben</t>
  </si>
  <si>
    <t>Limonium hibericum Erben</t>
  </si>
  <si>
    <t>Limonium humile Mill.</t>
  </si>
  <si>
    <t>Limonium insigne (Coss.) Kuntze</t>
  </si>
  <si>
    <t>Limonium latebracteatum Erben</t>
  </si>
  <si>
    <t>Limonium laxiusculum Franco</t>
  </si>
  <si>
    <t>Limonium lobatum (L. fil.) Chaz.</t>
  </si>
  <si>
    <t>Limonium lobetanicum Erben</t>
  </si>
  <si>
    <t>Limonium longebracteatum Erben</t>
  </si>
  <si>
    <t>Limonium magallufianum L. Llorens</t>
  </si>
  <si>
    <t>Limonium majoricum Pignatti</t>
  </si>
  <si>
    <t>Limonium majus (Boiss.) Erben</t>
  </si>
  <si>
    <t>Limonium malacitanum Díez Garretas</t>
  </si>
  <si>
    <t>Limonium marisolii L. Llorens</t>
  </si>
  <si>
    <t>Limonium migjornense L. Llorens</t>
  </si>
  <si>
    <t>Limonium minoricense Erben</t>
  </si>
  <si>
    <t>Limonium minus (Boiss.) Erben</t>
  </si>
  <si>
    <t>Limonium minutum (L.) Chaz.</t>
  </si>
  <si>
    <t>Limonium multiflorum Erben</t>
  </si>
  <si>
    <t>Limonium muradense Erben</t>
  </si>
  <si>
    <t>Limonium narbonense Mill.</t>
  </si>
  <si>
    <t>Limonium orellii Erben</t>
  </si>
  <si>
    <t>Limonium ovalifolium (Poir.) Kuntze</t>
  </si>
  <si>
    <t>Limonium parvibracteatum Pignatti</t>
  </si>
  <si>
    <t>Limonium paui Cámara &amp; Sennen</t>
  </si>
  <si>
    <t>Limonium plurisquamatum Erben</t>
  </si>
  <si>
    <t>Limonium portopetranum Erben</t>
  </si>
  <si>
    <t>Limonium pseudarticulatum Erben</t>
  </si>
  <si>
    <t>Limonium pseudebusitanum Erben</t>
  </si>
  <si>
    <t>Limonium pseudodictyocladum (Pignatti) L. Llorens</t>
  </si>
  <si>
    <t>Limonium quesadense Erben</t>
  </si>
  <si>
    <t>Limonium retusum L. Llorens</t>
  </si>
  <si>
    <t>Limonium revolutum Erben</t>
  </si>
  <si>
    <t>Limonium rigualii M.B. Crespo &amp; Erben</t>
  </si>
  <si>
    <t>Limonium ruizii (Font Quer) Fern. Casas</t>
  </si>
  <si>
    <t>Limonium santapolense Erben</t>
  </si>
  <si>
    <t>Limonium saxicola Erben</t>
  </si>
  <si>
    <t>Limonium scorpioides Erben</t>
  </si>
  <si>
    <t>Limonium sinuatum (L.) Mill.</t>
  </si>
  <si>
    <t>Limonium soboliferum Erben</t>
  </si>
  <si>
    <t>Limonium squarrosum Erben</t>
  </si>
  <si>
    <t>Limonium stenophyllum Erben</t>
  </si>
  <si>
    <t>Limonium subglabrum Erben</t>
  </si>
  <si>
    <t>Limonium sucronicum Erben</t>
  </si>
  <si>
    <t>Limonium supinum (Girard) Pignatti</t>
  </si>
  <si>
    <t>Limonium tabernense Erben</t>
  </si>
  <si>
    <t>Limonium tamarindanum Erben</t>
  </si>
  <si>
    <t>Limonium tenuicaule Erben</t>
  </si>
  <si>
    <t>Limonium thiniense Erben</t>
  </si>
  <si>
    <t>Limonium toletanum Erben</t>
  </si>
  <si>
    <t>Limonium tournefortii (Boiss.) Erben</t>
  </si>
  <si>
    <t>Limonium tremolsii (Rouy) Erben</t>
  </si>
  <si>
    <t>Limonium ugijarense Erben</t>
  </si>
  <si>
    <t>Limonium validum Erben</t>
  </si>
  <si>
    <t>Limonium viciosoi (Pau) Erben</t>
  </si>
  <si>
    <t>Limonium virgatum (Willd.) Fourr.</t>
  </si>
  <si>
    <t>Limonium vulgare Mill.</t>
  </si>
  <si>
    <t>Limonium wiedmannii Erben</t>
  </si>
  <si>
    <t>Limosella aquatica L.</t>
  </si>
  <si>
    <t>Linaria accitensis L. Sáez</t>
  </si>
  <si>
    <t>Linaria aeruginea aeruginea (Gouan) Cav.</t>
  </si>
  <si>
    <t>Linaria aeruginea cardonica (Font Quer) L. Sáez &amp; M. Sainz</t>
  </si>
  <si>
    <t>Linaria aeruginea nevadensis (Boiss.) D.A. Sutton</t>
  </si>
  <si>
    <t>Linaria aeruginea pruinosa (Sennen &amp; Pau) Chater &amp; Valdés</t>
  </si>
  <si>
    <t>Linaria algarviana Chav.</t>
  </si>
  <si>
    <t>Linaria alpina alpina (L.) Mill.</t>
  </si>
  <si>
    <t>Linaria alpina filicaulis (Boiss. ex Leresche &amp; Levier) M. Laínz</t>
  </si>
  <si>
    <t>Linaria amethystea amethystea (Vent.) Hoffmanns. &amp; Link</t>
  </si>
  <si>
    <t>Linaria amethystea ignescens (Kunze) D.A. Sutton</t>
  </si>
  <si>
    <t>Linaria amethystea multipunctata (Brot.) Chater &amp; D.A. Webb</t>
  </si>
  <si>
    <t>Linaria amoi Campo ex Amo</t>
  </si>
  <si>
    <t>Linaria angustissima (Loisel.) Borbás</t>
  </si>
  <si>
    <t>Linaria arenaria DC.</t>
  </si>
  <si>
    <t>Linaria arvensis (L.) Desf.</t>
  </si>
  <si>
    <t>Linaria badalii Loscos</t>
  </si>
  <si>
    <t>Linaria bipunctata bipunctata (L.) Chaz.</t>
  </si>
  <si>
    <t>Linaria bipunctata glutinosa (Hoffmanns. &amp; Link) D.A. Sutton</t>
  </si>
  <si>
    <t>Linaria bubanii Font Quer</t>
  </si>
  <si>
    <t>Linaria caesia (Pers.) F. Dietr.</t>
  </si>
  <si>
    <t>Linaria cavanillesii Chav.</t>
  </si>
  <si>
    <t>Linaria chalepensis (L.) Mill.</t>
  </si>
  <si>
    <t>Linaria clementei Haens.</t>
  </si>
  <si>
    <t>Linaria depauperata depauperata Leresche ex Lange</t>
  </si>
  <si>
    <t>Linaria depauperata hegelmaieri (Lange) De la Torre</t>
  </si>
  <si>
    <t>Linaria depauperata ilergabona (M.B. Crespo &amp; Arán) L. Sáez</t>
  </si>
  <si>
    <t>Linaria diffusa Hoffmanns. &amp; Link</t>
  </si>
  <si>
    <t>Linaria elegans Cav.</t>
  </si>
  <si>
    <t>Linaria gharbensis Batt. &amp; Pit.</t>
  </si>
  <si>
    <t>Linaria glacialis Boiss.</t>
  </si>
  <si>
    <t>Linaria glauca glauca (L.) Chaz.</t>
  </si>
  <si>
    <t>Linaria glauca olcadium Valdés &amp; D.A. Webb</t>
  </si>
  <si>
    <t>Linaria hirta (Loefl. ex L.) Moench</t>
  </si>
  <si>
    <t>Linaria huteri Lange</t>
  </si>
  <si>
    <t>Linaria incarnata (Vent.) Spreng.</t>
  </si>
  <si>
    <t>Linaria intricata Coincy</t>
  </si>
  <si>
    <t>Linaria latifolia Desf.</t>
  </si>
  <si>
    <t>Linaria micrantha (Cav.) Hoffmanns. &amp; Link</t>
  </si>
  <si>
    <t>Linaria munbyana Boiss. &amp; Reut.</t>
  </si>
  <si>
    <t>Linaria nigricans Lange</t>
  </si>
  <si>
    <t>Linaria nivea Boiss. &amp; Reut.</t>
  </si>
  <si>
    <t>Linaria oblongifolia aragonensis (Lange) D.A. Sutton</t>
  </si>
  <si>
    <t>Linaria oblongifolia benitoi (Fern. Casas) L. Sáez</t>
  </si>
  <si>
    <t>Linaria oblongifolia haenseleri (Boiss. &amp; Reut.) Valdés</t>
  </si>
  <si>
    <t>Linaria oblongifolia oblongifolia (Boiss.) Boiss. &amp; Reut.</t>
  </si>
  <si>
    <t>Linaria oligantha oligantha Lange</t>
  </si>
  <si>
    <t>Linaria oligantha valentina D.A. Sutton</t>
  </si>
  <si>
    <t>Linaria orbensis Carretero &amp; Boira</t>
  </si>
  <si>
    <t>Linaria pedunculata (L.) Chaz.</t>
  </si>
  <si>
    <t>Linaria pelisseriana (L.) Mill.</t>
  </si>
  <si>
    <t>Linaria platycalyx Boiss.</t>
  </si>
  <si>
    <t>Linaria polygalifolia aguillonensis (García Mart.) Castrov. &amp; Lago</t>
  </si>
  <si>
    <t>Linaria polygalifolia lamarckii (Rouy) D.A. Sutton</t>
  </si>
  <si>
    <t>Linaria polygalifolia polygalifolia Hoffmanns. &amp; Link</t>
  </si>
  <si>
    <t>Linaria propinqua Boiss. &amp; Reut.</t>
  </si>
  <si>
    <t>Linaria repens (L.) Mill.</t>
  </si>
  <si>
    <t>Linaria ricardoi Cout.</t>
  </si>
  <si>
    <t>Linaria salzmannii Boiss.</t>
  </si>
  <si>
    <t>Linaria saturejoides angustealata (Wilmott) Malag.</t>
  </si>
  <si>
    <t>Linaria saturejoides saturejoides Boiss.</t>
  </si>
  <si>
    <t>Linaria saxatilis (L.) Chaz.</t>
  </si>
  <si>
    <t>Linaria simplex Willd. ex Desf.</t>
  </si>
  <si>
    <t>Linaria spartea (L.) Chaz.</t>
  </si>
  <si>
    <t>Linaria supina maritima (Lam. &amp; DC.) M. Laínz</t>
  </si>
  <si>
    <t>Linaria supina supina (L.) Chaz.</t>
  </si>
  <si>
    <t>Linaria triornithophora (L.) Willd.</t>
  </si>
  <si>
    <t>Linaria triphylla (L.) Mill.</t>
  </si>
  <si>
    <t>Linaria tristis tristis (L.) Mill.</t>
  </si>
  <si>
    <t>Linaria tursica Valdés &amp; Cabezudo</t>
  </si>
  <si>
    <t>Linaria verticillata anticaria (Boiss. &amp; Reut.) L. Sáez &amp; M.B. Crespo</t>
  </si>
  <si>
    <t>Linaria verticillata cuartanensis (Degen &amp; Hervier) L. Sáez &amp; M.B. Crespo</t>
  </si>
  <si>
    <t>Linaria verticillata lilacina (Lange) L. Sáez &amp; M.B. Crespo</t>
  </si>
  <si>
    <t>Linaria verticillata verticillata Boiss.</t>
  </si>
  <si>
    <t>Linaria vulgaris Mill.</t>
  </si>
  <si>
    <t>Lindernia dubia (L.) Pennell</t>
  </si>
  <si>
    <t>Lindernia procumbens (Krock.) Philcox</t>
  </si>
  <si>
    <t>Linum alpinum Jacq.</t>
  </si>
  <si>
    <t>Linum appressum appressum Caball.</t>
  </si>
  <si>
    <t>Linum appressum commutatum Mart. Labarga &amp; Muñoz Garm.</t>
  </si>
  <si>
    <t>Linum appressum permixtum Mart. Labarga &amp; Muñoz Garm.</t>
  </si>
  <si>
    <t>Linum austriacum collinum (Guss. ex Boiss.) Nyman</t>
  </si>
  <si>
    <t>Linum bienne Mill.</t>
  </si>
  <si>
    <t>Linum campanulatum L.</t>
  </si>
  <si>
    <t>Linum carratracense (Rivas Goday &amp; Rivas Mart.) Mart. Labarga &amp; Muñoz Garm.</t>
  </si>
  <si>
    <t>Linum castroviejoi Mart. Labarga</t>
  </si>
  <si>
    <t>Linum catharticum L.</t>
  </si>
  <si>
    <t>Linum corymbulosum Rchb.</t>
  </si>
  <si>
    <t>Linum gaditanum Mart. Labarga &amp; Muñoz Garm.</t>
  </si>
  <si>
    <t>Linum grandiflorum Desf.</t>
  </si>
  <si>
    <t>Linum jimenezii jimenezii Pau</t>
  </si>
  <si>
    <t>Linum jimenezii willkommii Mart. Labarga &amp; Muñoz Garm.</t>
  </si>
  <si>
    <t>Linum marianorum arundanum Mart. Labarga &amp; Muñoz Garm.</t>
  </si>
  <si>
    <t>Linum marianorum marianorum (Bellot &amp; Rivas Goday) Mart. Labarga &amp; Muñoz Garm.</t>
  </si>
  <si>
    <t>Linum maritimum L.</t>
  </si>
  <si>
    <t>Linum milletii Sennen &amp; Gonzalo</t>
  </si>
  <si>
    <t>Linum narbonense barrasii (Pau) Mart. Labarga &amp; Muñoz Garm.</t>
  </si>
  <si>
    <t>Linum narbonense narbonense L.</t>
  </si>
  <si>
    <t>Linum salsoloides Lam.</t>
  </si>
  <si>
    <t>Linum setaceum Brot.</t>
  </si>
  <si>
    <t>Linum strictum spicatum (Pers.) Nyman</t>
  </si>
  <si>
    <t>Linum strictum strictum L.</t>
  </si>
  <si>
    <t>Linum suffruticosum crespoi Mart. Labarga &amp; Muñoz Garm.</t>
  </si>
  <si>
    <t>Linum suffruticosum differens (Pau) Rivas Goday &amp; Rivas Mart.</t>
  </si>
  <si>
    <t>Linum suffruticosum loeflingii Mart. Labarga &amp; Muñoz Garm.</t>
  </si>
  <si>
    <t>Linum suffruticosum montserratii Mart. Labarga &amp; Muñoz Garm.</t>
  </si>
  <si>
    <t>Linum suffruticosum suffruticosum L.</t>
  </si>
  <si>
    <t>Linum tejedense (C. Vicioso ex Pau) Mart. Labarga &amp; Muñoz Garm.</t>
  </si>
  <si>
    <t>Linum tenue Desf.</t>
  </si>
  <si>
    <t>Linum tenuifolium L.</t>
  </si>
  <si>
    <t>Linum trigynum L.</t>
  </si>
  <si>
    <t>Linum usitatissimum L.</t>
  </si>
  <si>
    <t>Linum viscosum L.</t>
  </si>
  <si>
    <t>Listera cordata (L.) R. Br.</t>
  </si>
  <si>
    <t>Listera ovata (L.) R. Br.</t>
  </si>
  <si>
    <t>Lithodora fruticosa (L.) Griseb.</t>
  </si>
  <si>
    <t>Lithospermum officinale L.</t>
  </si>
  <si>
    <t>Littorella uniflora (L.) Asch.</t>
  </si>
  <si>
    <t>Lobelia urens L.</t>
  </si>
  <si>
    <t>Lobularia libyca (Viv.) Meisn.</t>
  </si>
  <si>
    <t>Lobularia maritima columbretensis R. Fern.</t>
  </si>
  <si>
    <t>Lobularia maritima maritima (L.) Desv.</t>
  </si>
  <si>
    <t>Loeflingia baetica Lag.</t>
  </si>
  <si>
    <t>Loeflingia hispanica L.</t>
  </si>
  <si>
    <t>Loiseleuria procumbens (L.) Desv.</t>
  </si>
  <si>
    <t>Lomelosia cretica (L.) Greuter &amp; Burdet</t>
  </si>
  <si>
    <t>Lomelosia divaricata (Jacq.) Greuter &amp; Burdet</t>
  </si>
  <si>
    <t>Lomelosia graminifolia (L.) Greuter &amp; Burdet</t>
  </si>
  <si>
    <t>Lomelosia pulsatilloides macropoda (Costa ex Willk.) Greuter &amp; Burdet</t>
  </si>
  <si>
    <t>Lomelosia pulsatilloides pulsatilloides (Boiss.) Greuter &amp; Burdet</t>
  </si>
  <si>
    <t>Lomelosia simplex dentata (Jord. &amp; Fourr.) Greuter &amp; Burdet</t>
  </si>
  <si>
    <t>Lomelosia simplex simplex (Desf.) Raf.</t>
  </si>
  <si>
    <t>Lomelosia stellata (L.) Raf.</t>
  </si>
  <si>
    <t>Lonicera alpigena L.</t>
  </si>
  <si>
    <t>Lonicera arborea Boiss.</t>
  </si>
  <si>
    <t>Lonicera biflora Desf.</t>
  </si>
  <si>
    <t>Lonicera etrusca Santi</t>
  </si>
  <si>
    <t>Lonicera implexa Aiton</t>
  </si>
  <si>
    <t>Lonicera japonica Thunb.</t>
  </si>
  <si>
    <t>Lonicera nigra L.</t>
  </si>
  <si>
    <t>Lonicera periclymenum hispanica (Boiss. &amp; Reut.) Nyman</t>
  </si>
  <si>
    <t>Lonicera periclymenum periclymenum L.</t>
  </si>
  <si>
    <t>Lonicera pyrenaica majoricensis (Gand.) Gand.</t>
  </si>
  <si>
    <t>Lonicera pyrenaica pyrenaica L.</t>
  </si>
  <si>
    <t>Lonicera splendida Boiss.</t>
  </si>
  <si>
    <t>Lonicera xylosteum L.</t>
  </si>
  <si>
    <t>Lotononis lupinifolia (Boiss.) Benth.</t>
  </si>
  <si>
    <t>Lotus angustissimus L.</t>
  </si>
  <si>
    <t>Lotus arenarius Brot.</t>
  </si>
  <si>
    <t>Lotus castellanus Boiss. &amp; Reut.</t>
  </si>
  <si>
    <t>Lotus conimbricensis Brot.</t>
  </si>
  <si>
    <t>Lotus corniculatus alpinus (Schleich. ex DC.) Rothm.</t>
  </si>
  <si>
    <t>Lotus corniculatus carpetanus (Lacaita) Rivas Mart.</t>
  </si>
  <si>
    <t>Lotus corniculatus corniculatus L.</t>
  </si>
  <si>
    <t>Lotus corniculatus delortii (Timb.-Lagr.) O. Bolós &amp; Vigo</t>
  </si>
  <si>
    <t>Lotus corniculatus glacialis (Boiss.) Valdés</t>
  </si>
  <si>
    <t>Lotus corniculatus preslii (Ten.) P. Fourn.</t>
  </si>
  <si>
    <t>Lotus creticus L.</t>
  </si>
  <si>
    <t>Lotus cytisoides L.</t>
  </si>
  <si>
    <t>Lotus edulis L.</t>
  </si>
  <si>
    <t>Lotus glaber Mill.</t>
  </si>
  <si>
    <t>Lotus halophilus Boiss. &amp; Spruner</t>
  </si>
  <si>
    <t>Lotus hispidus Desf. ex DC.</t>
  </si>
  <si>
    <t>Lotus longisiliquosus R. Roem.</t>
  </si>
  <si>
    <t>Lotus ornithopodioides L.</t>
  </si>
  <si>
    <t>Lotus parviflorus Desf.</t>
  </si>
  <si>
    <t>Lotus pedunculatus Cav.</t>
  </si>
  <si>
    <t>Lotus tetraphyllus L.</t>
  </si>
  <si>
    <t>Ludwigia grandiflora (Michx.) Greuter &amp; Burdet</t>
  </si>
  <si>
    <t>Ludwigia palustris (L.) Elliott</t>
  </si>
  <si>
    <t>Ludwigia repens J.R. Forst.</t>
  </si>
  <si>
    <t>Lunaria annua annua L.</t>
  </si>
  <si>
    <t>Lunaria rediviva L.</t>
  </si>
  <si>
    <t>Lupinus albus L.</t>
  </si>
  <si>
    <t>Lupinus angustifolius L.</t>
  </si>
  <si>
    <t>Lupinus cosentinii Guss.</t>
  </si>
  <si>
    <t>Lupinus gredensis Gand.</t>
  </si>
  <si>
    <t>Lupinus hispanicus Boiss. &amp; Reut.</t>
  </si>
  <si>
    <t>Lupinus luteus L.</t>
  </si>
  <si>
    <t>Lupinus micranthus Guss.</t>
  </si>
  <si>
    <t>Lupinus polyphyllus Lindl.</t>
  </si>
  <si>
    <t>Luronium natans (L.) Raf.</t>
  </si>
  <si>
    <t>Luzula alpina Hoppe</t>
  </si>
  <si>
    <t>Luzula alpino-pilosa alpino-pilosa (Chaix) Breistr.</t>
  </si>
  <si>
    <t>Luzula caespitosa (J. Gay ex E. Mey.) Steud.</t>
  </si>
  <si>
    <t>Luzula campestris (L.) DC.</t>
  </si>
  <si>
    <t>Luzula congesta (Thuill.) Lej.</t>
  </si>
  <si>
    <t>Luzula desvauxii Kunth</t>
  </si>
  <si>
    <t>Luzula elegans Lowe</t>
  </si>
  <si>
    <t>Luzula forsteri forsteri (Sm.) Lam. &amp; DC.</t>
  </si>
  <si>
    <t>Luzula lactea (Link) E. Mey.</t>
  </si>
  <si>
    <t>Luzula lutea (All.) DC.</t>
  </si>
  <si>
    <t>Luzula luzulina (Vill.) Racib.</t>
  </si>
  <si>
    <t>Luzula luzuloides (Lam.) Dandy &amp; Wilmott</t>
  </si>
  <si>
    <t>Luzula multiflora monticola Kirschner</t>
  </si>
  <si>
    <t>Luzula multiflora multiflora (Ehrh.) Lej.</t>
  </si>
  <si>
    <t>Luzula nivea (L.) DC.</t>
  </si>
  <si>
    <t>Luzula pediformis (Chaix) DC.</t>
  </si>
  <si>
    <t>Luzula pilosa (L.) Willd.</t>
  </si>
  <si>
    <t>Luzula spicata (L.) DC.</t>
  </si>
  <si>
    <t>Luzula sudetica (Willd.) Schult.</t>
  </si>
  <si>
    <t>Luzula sylvatica sylvatica (Huds.) Gaudin</t>
  </si>
  <si>
    <t>Lychnis alpina L.</t>
  </si>
  <si>
    <t>Lychnis coronaria (L.) Desr.</t>
  </si>
  <si>
    <t>Lychnis flos-cuculi flos-cuculi L.</t>
  </si>
  <si>
    <t>Lychnis viscaria viscaria L.</t>
  </si>
  <si>
    <t>Lycianthes rantonnetii (Carrière) Bitter</t>
  </si>
  <si>
    <t>Lycium barbarum L.</t>
  </si>
  <si>
    <t>Lycium chinense Mill.</t>
  </si>
  <si>
    <t>Lycium europaeum L.</t>
  </si>
  <si>
    <t>Lycium ferocissimum Miers</t>
  </si>
  <si>
    <t>Lycium intricatum Boiss.</t>
  </si>
  <si>
    <t>Lycocarpus fugax (Lag.) O.E. Schulz</t>
  </si>
  <si>
    <t>Lycopodiella cernua (L.) Pic. Serm.</t>
  </si>
  <si>
    <t>Lycopodiella inundata (L.) Holub</t>
  </si>
  <si>
    <t>Lycopodium clavatum L.</t>
  </si>
  <si>
    <t>Lycopsis arvensis L.</t>
  </si>
  <si>
    <t>Lycopsis orientalis L.</t>
  </si>
  <si>
    <t>Lycopus europaeus L.</t>
  </si>
  <si>
    <t>Lysimachia ephemerum L.</t>
  </si>
  <si>
    <t>Lysimachia minoricensis J.J. Rodr.</t>
  </si>
  <si>
    <t>Lysimachia nemorum L.</t>
  </si>
  <si>
    <t>Lysimachia vulgaris L.</t>
  </si>
  <si>
    <t>Lythrum acutangulum Lag.</t>
  </si>
  <si>
    <t>Lythrum baeticum Gonz. Albo</t>
  </si>
  <si>
    <t>Lythrum borysthenicum (Schrank) Litv.</t>
  </si>
  <si>
    <t>Lythrum flexuosum Lag.</t>
  </si>
  <si>
    <t>Lythrum hyssopifolia L.</t>
  </si>
  <si>
    <t>Lythrum junceum Banks &amp; Sol.</t>
  </si>
  <si>
    <t>Lythrum portula (L.) D.A. Webb</t>
  </si>
  <si>
    <t>Lythrum salicaria L.</t>
  </si>
  <si>
    <t>Lythrum thymifolia L.</t>
  </si>
  <si>
    <t>Lythrum tribracteatum Spreng.</t>
  </si>
  <si>
    <t>Macrosyringion longiflorum (Lam.) Rothm.</t>
  </si>
  <si>
    <t>Magydaris panacifolia (Vahl) Lange</t>
  </si>
  <si>
    <t>Magydaris pastinacea (Lam.) Paol. &amp; Bég.</t>
  </si>
  <si>
    <t>Maianthemum bifolium (L.) F.W. Schmidt</t>
  </si>
  <si>
    <t>Malcolmia africana (L.) R. Br.</t>
  </si>
  <si>
    <t>Malcolmia flexuosa (Sm.) Sm.</t>
  </si>
  <si>
    <t>Malcolmia littorea (L.) R. Br.</t>
  </si>
  <si>
    <t>Malcolmia ramosissima (Desf.) Thell.</t>
  </si>
  <si>
    <t>Malcolmia triloba (L.) Spreng.</t>
  </si>
  <si>
    <t>Malope malacoides L.</t>
  </si>
  <si>
    <t>Malope trifida Cav.</t>
  </si>
  <si>
    <t>Malus domestica (Borkh.) Borkh.</t>
  </si>
  <si>
    <t>Malus sylvestris (L.) Mill.</t>
  </si>
  <si>
    <t>Malva aegyptia L.</t>
  </si>
  <si>
    <t>Malva alcea L.</t>
  </si>
  <si>
    <t>Malva cretica althaeoides (Cav.) Dalby</t>
  </si>
  <si>
    <t>Malva cretica cretica Cav.</t>
  </si>
  <si>
    <t>Malva hispanica L.</t>
  </si>
  <si>
    <t>Malva moschata L.</t>
  </si>
  <si>
    <t>Malva neglecta Wallr.</t>
  </si>
  <si>
    <t>Malva nicaeensis All.</t>
  </si>
  <si>
    <t>Malva parviflora L.</t>
  </si>
  <si>
    <t>Malva sylvestris L.</t>
  </si>
  <si>
    <t>Malva tournefortiana L.</t>
  </si>
  <si>
    <t>Malva trifida Cav.</t>
  </si>
  <si>
    <t>Malva verticillata L.</t>
  </si>
  <si>
    <t>Malvella sherardiana (L.) Jaub. &amp; Spach</t>
  </si>
  <si>
    <t>Mandragora autumnalis Bertol.</t>
  </si>
  <si>
    <t>Mantisalca cabezudoi E. Ruiz &amp; Devesa</t>
  </si>
  <si>
    <t>Mantisalca duriaei (Spach) Briq. &amp; Cavill.</t>
  </si>
  <si>
    <t>Mantisalca salmantica (L.) Briq. &amp; Cavill.</t>
  </si>
  <si>
    <t>Mantisalca spinulosa (Rouy) E. Ruiz &amp; Devesa</t>
  </si>
  <si>
    <t>Maresia nana (DC.) Batt.</t>
  </si>
  <si>
    <t>Margotia gummifera (Desf.) Lange</t>
  </si>
  <si>
    <t>Marrubium alysson L.</t>
  </si>
  <si>
    <t>Marrubium supinum L.</t>
  </si>
  <si>
    <t>Marrubium vulgare L.</t>
  </si>
  <si>
    <t>Marsilea batardae Launert</t>
  </si>
  <si>
    <t>Marsilea quadrifolia L.</t>
  </si>
  <si>
    <t>Marsilea strigosa Willd.</t>
  </si>
  <si>
    <t>Matthiola fruticulosa fruticulosa (Loefl. ex L.) Maire</t>
  </si>
  <si>
    <t>Matthiola fruticulosa valesiaca (J. Gay ex Boiss.) P.W. Ball</t>
  </si>
  <si>
    <t>Matthiola incana incana (L.) R. Br.</t>
  </si>
  <si>
    <t>Matthiola lunata DC.</t>
  </si>
  <si>
    <t>Matthiola parviflora (Schousb.) R. Br.</t>
  </si>
  <si>
    <t>Matthiola perennis Conti</t>
  </si>
  <si>
    <t>Matthiola sinuata (L.) R. Br.</t>
  </si>
  <si>
    <t>Matthiola tricuspidata (L.) R. Br.</t>
  </si>
  <si>
    <t>Maytenus senegalensis europaea (Boiss.) Rivas Mart. ex Güemes &amp; M.B. Crespo</t>
  </si>
  <si>
    <t>Meconopsis cambrica (L.) Vig.</t>
  </si>
  <si>
    <t>Medicago arabica (L.) Huds.</t>
  </si>
  <si>
    <t>Medicago arborea L.</t>
  </si>
  <si>
    <t>Medicago blancheana Boiss.</t>
  </si>
  <si>
    <t>Medicago citrina (Font Quer) Greuter</t>
  </si>
  <si>
    <t>Medicago coronata (L.) Bartal.</t>
  </si>
  <si>
    <t>Medicago disciformis DC.</t>
  </si>
  <si>
    <t>Medicago doliata Carmign.</t>
  </si>
  <si>
    <t>Medicago falcata L.</t>
  </si>
  <si>
    <t>Medicago hybrida (Pourr.) Trautv.</t>
  </si>
  <si>
    <t>Medicago intertexta (L.) Mill.</t>
  </si>
  <si>
    <t>Medicago italica (Mill.) Fiori</t>
  </si>
  <si>
    <t>Medicago laciniata (L.) Mill.</t>
  </si>
  <si>
    <t>Medicago littoralis Rohde ex Loisel.</t>
  </si>
  <si>
    <t>Medicago lupulina L.</t>
  </si>
  <si>
    <t>Medicago marina L.</t>
  </si>
  <si>
    <t>Medicago minima (L.) L.</t>
  </si>
  <si>
    <t>Medicago murex Willd.</t>
  </si>
  <si>
    <t>Medicago orbicularis (L.) Bartal.</t>
  </si>
  <si>
    <t>Medicago polymorpha L.</t>
  </si>
  <si>
    <t>Medicago praecox DC.</t>
  </si>
  <si>
    <t>Medicago radiata L.</t>
  </si>
  <si>
    <t>Medicago rigidula (L.) All.</t>
  </si>
  <si>
    <t>Medicago rugosa Desr.</t>
  </si>
  <si>
    <t>Medicago sativa L.</t>
  </si>
  <si>
    <t>Medicago scutellata (L.) Mill.</t>
  </si>
  <si>
    <t>Medicago secundiflora Durieu</t>
  </si>
  <si>
    <t>Medicago suffruticosa Ramond ex DC.</t>
  </si>
  <si>
    <t>Medicago truncatula Gaertn.</t>
  </si>
  <si>
    <t>Medicago turbinata (L.) All.</t>
  </si>
  <si>
    <t>Melampyrum arvense L.</t>
  </si>
  <si>
    <t>Melampyrum cristatum L.</t>
  </si>
  <si>
    <t>Melampyrum nemorosum catalaunicum (Freyn) Beauverd</t>
  </si>
  <si>
    <t>Melampyrum pratense latifolium Schübl. &amp; G. Martens</t>
  </si>
  <si>
    <t>Melampyrum pratense pratense L.</t>
  </si>
  <si>
    <t>Melampyrum sylvaticum sylvaticum L.</t>
  </si>
  <si>
    <t>Melia azedarach L.</t>
  </si>
  <si>
    <t>Melilotus albus Medik.</t>
  </si>
  <si>
    <t>Melilotus altissimus Thuill.</t>
  </si>
  <si>
    <t>Melilotus elegans Salzm. ex Ser.</t>
  </si>
  <si>
    <t>Melilotus indicus (L.) All.</t>
  </si>
  <si>
    <t>Melilotus infestus Guss.</t>
  </si>
  <si>
    <t>Melilotus italicus (L.) Lam.</t>
  </si>
  <si>
    <t>Melilotus officinalis (L.) Pall.</t>
  </si>
  <si>
    <t>Melilotus segetalis (Brot.) Ser.</t>
  </si>
  <si>
    <t>Melilotus siculus (Turra) B.D. Jacks.</t>
  </si>
  <si>
    <t>Melilotus speciosus Durieu</t>
  </si>
  <si>
    <t>Melilotus spicatus (Sm.) Breistr.</t>
  </si>
  <si>
    <t>Melilotus sulcatus Desf.</t>
  </si>
  <si>
    <t>Melissa officinalis L.</t>
  </si>
  <si>
    <t>Melittis melissophyllum L.</t>
  </si>
  <si>
    <t>Mentha aquatica L.</t>
  </si>
  <si>
    <t>Mentha arvensis L.</t>
  </si>
  <si>
    <t>Mentha cervina L.</t>
  </si>
  <si>
    <t>Mentha longifolia (L.) Huds.</t>
  </si>
  <si>
    <t>Mentha pulegium L.</t>
  </si>
  <si>
    <t>Mentha requienii Benth.</t>
  </si>
  <si>
    <t>Mentha spicata L.</t>
  </si>
  <si>
    <t>Mentha suaveolens Ehrh.</t>
  </si>
  <si>
    <t>Menyanthes trifoliata L.</t>
  </si>
  <si>
    <t>Mercurialis ambigua L. fil.</t>
  </si>
  <si>
    <t>Mercurialis annua L.</t>
  </si>
  <si>
    <t>Mercurialis elliptica Poir.</t>
  </si>
  <si>
    <t>Mercurialis huetii Hanry</t>
  </si>
  <si>
    <t>Mercurialis perennis L.</t>
  </si>
  <si>
    <t>Mercurialis reverchonii Rouy</t>
  </si>
  <si>
    <t>Mercurialis tomentosa L.</t>
  </si>
  <si>
    <t>Merendera androcymbioides Valdés</t>
  </si>
  <si>
    <t>Merendera filifolia Cambess.</t>
  </si>
  <si>
    <t>Merendera montana (Loefl. ex L.) Lange</t>
  </si>
  <si>
    <t>Mesembryanthemum crystallinum L.</t>
  </si>
  <si>
    <t>Mesembryanthemum nodiflorum L.</t>
  </si>
  <si>
    <t>Mespilus germanica L.</t>
  </si>
  <si>
    <t>Meum athamanticum Jacq.</t>
  </si>
  <si>
    <t>Microcnemum coralloides coralloides (Loscos &amp; J. Pardo) Buen</t>
  </si>
  <si>
    <t>Micromeria filiformis (Aiton) Benth.</t>
  </si>
  <si>
    <t>Micromeria fruticosa (L.) Druce</t>
  </si>
  <si>
    <t>Micromeria graeca graeca (L.) Benth. ex Rchb.</t>
  </si>
  <si>
    <t>Micromeria inodora (Desf.) Benth.</t>
  </si>
  <si>
    <t>Micromeria juliana (L.) Benth. ex Rchb.</t>
  </si>
  <si>
    <t>Micromeria nervosa (Desf.) Benth.</t>
  </si>
  <si>
    <t>Mimulus moschatus Douglas ex Lindl.</t>
  </si>
  <si>
    <t>Minuartia campestris campestris L.</t>
  </si>
  <si>
    <t>Minuartia cerastiifolia (Ramond ex DC.) Graebn.</t>
  </si>
  <si>
    <t>Minuartia cymifera (Rouy &amp; Foucaud) Graebn.</t>
  </si>
  <si>
    <t>Minuartia dichotoma Loefl. ex L.</t>
  </si>
  <si>
    <t>Minuartia funkii (Jord.) Graebn.</t>
  </si>
  <si>
    <t>Minuartia hamata (Hausskn. &amp; Bornm.) Mattf.</t>
  </si>
  <si>
    <t>Minuartia hybrida hybrida (Vill.) Schischk.</t>
  </si>
  <si>
    <t>Minuartia hybrida vaillantiana (Ser.) Friedrich</t>
  </si>
  <si>
    <t>Minuartia laricifolia laricifolia (L.) Schinz &amp; Thell.</t>
  </si>
  <si>
    <t>Minuartia mediterranea (Ledeb. ex Link) K. Malý</t>
  </si>
  <si>
    <t>Minuartia montana montana Loefl. ex L.</t>
  </si>
  <si>
    <t>Minuartia recurva (All.) Schinz &amp; Thell.</t>
  </si>
  <si>
    <t>Minuartia rostrata (Pers.) Rchb.</t>
  </si>
  <si>
    <t>Minuartia sedoides (L.) Hiern</t>
  </si>
  <si>
    <t>Minuartia valentina (Pau) Sennen</t>
  </si>
  <si>
    <t>Minuartia verna (L.) Hiern</t>
  </si>
  <si>
    <t>Minuartia villarii (Balb.) Wilczek &amp; Chenevard</t>
  </si>
  <si>
    <t>Mirabilis jalapa L.</t>
  </si>
  <si>
    <t>Misopates calycinum (Vent.) Rothm.</t>
  </si>
  <si>
    <t>Misopates microcarpum (Pomel) D.A. Sutton</t>
  </si>
  <si>
    <t>Misopates orontium (L.) Raf.</t>
  </si>
  <si>
    <t>Modiola caroliniana (L.) G. Don</t>
  </si>
  <si>
    <t>Moehringia fontqueri Pau</t>
  </si>
  <si>
    <t>Moehringia intricata castellana J.M. Monts.</t>
  </si>
  <si>
    <t>Moehringia intricata intricata Willk.</t>
  </si>
  <si>
    <t>Moehringia intricata tejedensis (Huter</t>
  </si>
  <si>
    <t>Moehringia muscosa L.</t>
  </si>
  <si>
    <t>Moehringia pentandra J. Gay</t>
  </si>
  <si>
    <t>Moehringia trinervia (L.) Clairv.</t>
  </si>
  <si>
    <t>Moenchia erecta erecta (L.) G. Gaertn.</t>
  </si>
  <si>
    <t>Moenchia erecta octandra (Ziz ex Mert. &amp; W.D.J. Koch) Gürke ex Cout.</t>
  </si>
  <si>
    <t>Mollugo cerviana (L.) Ser.</t>
  </si>
  <si>
    <t>Mollugo verticillata L.</t>
  </si>
  <si>
    <t>Molopospermum peloponnesiacum peloponnesiacum (L.) W.D.J. Koch</t>
  </si>
  <si>
    <t>Moluccella laevis L.</t>
  </si>
  <si>
    <t>Moluccella spinosa L.</t>
  </si>
  <si>
    <t>Moneses uniflora (L.) A. Gray</t>
  </si>
  <si>
    <t>Monotropa hypopitys L.</t>
  </si>
  <si>
    <t>Montia fontana amporitana Sennen</t>
  </si>
  <si>
    <t>Montia fontana chondrosperma (Fenzl) Walters</t>
  </si>
  <si>
    <t>Montia fontana fontana L.</t>
  </si>
  <si>
    <t>Montia perfoliata (Donn ex Willd.) Howell</t>
  </si>
  <si>
    <t>Moricandia arvensis (L.) DC.</t>
  </si>
  <si>
    <t>Moricandia foetida Bourg. ex Coss.</t>
  </si>
  <si>
    <t>Moricandia moricandioides baetica (Boiss. &amp; Reut.) Sobrino Vesperinas</t>
  </si>
  <si>
    <t>Moricandia moricandioides cavanillesiana (Font Quer &amp; A. Bolós) Greuter &amp; Burdet</t>
  </si>
  <si>
    <t>Moricandia moricandioides giennensis Valdés Berm.</t>
  </si>
  <si>
    <t>Moricandia moricandioides moricandioides (Boiss.) Heywood</t>
  </si>
  <si>
    <t>Morus alba L.</t>
  </si>
  <si>
    <t>Morus nigra L.</t>
  </si>
  <si>
    <t>Muehlenbeckia complexa (A. Cunn.) Meisn.</t>
  </si>
  <si>
    <t>Muehlenbeckia sagittifolia (Gómez Ortega) Meisn.</t>
  </si>
  <si>
    <t>Murbeckiella boryi (Boiss.) Rothm.</t>
  </si>
  <si>
    <t>Murbeckiella pinnatifida (Lam.) Rothm.</t>
  </si>
  <si>
    <t>Murbeckiella sousae Rothm.</t>
  </si>
  <si>
    <t>Muscari atlanticum Boiss. &amp; Reut.</t>
  </si>
  <si>
    <t>Muscari baeticum Blanca &amp; al.</t>
  </si>
  <si>
    <t>Muscari cazorlanum C. Soriano &amp; al.</t>
  </si>
  <si>
    <t>Muscari comosum (L.) Mill.</t>
  </si>
  <si>
    <t>Muscari matritensis Ruiz Rejón &amp; al.</t>
  </si>
  <si>
    <t>Muscari neglectum Guss. ex Ten.</t>
  </si>
  <si>
    <t>Muscari olivetorum Blanca</t>
  </si>
  <si>
    <t>Muscari parviflorum Desf.</t>
  </si>
  <si>
    <t>Myagrum perfoliatum L.</t>
  </si>
  <si>
    <t>Myoporum insulare R. Br.</t>
  </si>
  <si>
    <t>Myoporum laetum G. Forst.</t>
  </si>
  <si>
    <t>Myosotis alpestris alpestris F.W. Schmidt</t>
  </si>
  <si>
    <t>Myosotis alpestris pyrenaeorum (Blaise &amp; Kerguélen) Valdés</t>
  </si>
  <si>
    <t>Myosotis arvensis arvensis (L.) Hill</t>
  </si>
  <si>
    <t>Myosotis balbisiana Jord.</t>
  </si>
  <si>
    <t>Myosotis congesta É. Huet ex Albert &amp; A. Reyn.</t>
  </si>
  <si>
    <t>Myosotis debilis Pomel</t>
  </si>
  <si>
    <t>Myosotis decumbens teresiana (Sennen) Grau</t>
  </si>
  <si>
    <t>Myosotis discolor discolor Pers.</t>
  </si>
  <si>
    <t>Myosotis discolor dubia (Arrond.) Blaise</t>
  </si>
  <si>
    <t>Myosotis discolor rosmatina Valdés</t>
  </si>
  <si>
    <t>Myosotis hervei Sennen</t>
  </si>
  <si>
    <t>Myosotis laxa cespitosa (Schultz) Hyl. ex Nordh.</t>
  </si>
  <si>
    <t>Myosotis martini Sennen</t>
  </si>
  <si>
    <t>Myosotis minutiflora minutiflora Boiss. &amp; Reut.</t>
  </si>
  <si>
    <t>Myosotis minutiflora segobrigensis Valdés</t>
  </si>
  <si>
    <t>Myosotis persoonii Rouy</t>
  </si>
  <si>
    <t>Myosotis ramosissima gracillima (Loscos &amp; J. Pardo) Rivas Mart.</t>
  </si>
  <si>
    <t>Myosotis ramosissima ramosissima Rochel</t>
  </si>
  <si>
    <t>Myosotis refracta refracta Boiss.</t>
  </si>
  <si>
    <t>Myosotis secunda Al. Murray</t>
  </si>
  <si>
    <t>Myosotis sicula Guss.</t>
  </si>
  <si>
    <t>Myosotis stolonifera (J. Gay ex A. DC.) Leresche &amp; Levier</t>
  </si>
  <si>
    <t>Myosotis stricta Link ex Roem. &amp; Schult.</t>
  </si>
  <si>
    <t>Myosotis taverae Valdés</t>
  </si>
  <si>
    <t>Myosotis welwitschii Boiss. &amp; Reut.</t>
  </si>
  <si>
    <t>Myosoton aquaticum (L.) Moench</t>
  </si>
  <si>
    <t>Myosurus minimus L.</t>
  </si>
  <si>
    <t>Myosurus sessilis S. Watson</t>
  </si>
  <si>
    <t>Myrica faya Aiton</t>
  </si>
  <si>
    <t>Myrica gale L.</t>
  </si>
  <si>
    <t>Myricaria germanica (L.) Desv.</t>
  </si>
  <si>
    <t>Myriophyllum alterniflorum DC.</t>
  </si>
  <si>
    <t>Myriophyllum aquaticum (Velloso) Verdc.</t>
  </si>
  <si>
    <t>Myriophyllum heterophyllum Michx.</t>
  </si>
  <si>
    <t>Myriophyllum spicatum L.</t>
  </si>
  <si>
    <t>Myriophyllum verticillatum L.</t>
  </si>
  <si>
    <t>Myrrhis odorata (L.) Scop.</t>
  </si>
  <si>
    <t>Myrrhoides nodosa (L.) Cannon</t>
  </si>
  <si>
    <t>Myrtus communis L.</t>
  </si>
  <si>
    <t>Najas gracillima (A. Braun ex Engelm.) Magnus</t>
  </si>
  <si>
    <t>Najas graminea Delile</t>
  </si>
  <si>
    <t>Najas marina armata H. Lindb. ex Horn</t>
  </si>
  <si>
    <t>Najas marina marina L.</t>
  </si>
  <si>
    <t>Najas minor All.</t>
  </si>
  <si>
    <t>Narthecium ossifragum (L.) Huds.</t>
  </si>
  <si>
    <t>Naufraga balearica Constance &amp; Cannon</t>
  </si>
  <si>
    <t>Neatostema apulum (L.) I.M. Johnst.</t>
  </si>
  <si>
    <t>Neotinea maculata (Desf.) Stearn</t>
  </si>
  <si>
    <t>Neotorularia torulosa (Desf.) Hedge &amp; J. Léonard</t>
  </si>
  <si>
    <t>Neottia nidus-avis (L.) Rich.</t>
  </si>
  <si>
    <t>Nepeta apuleji Ucria</t>
  </si>
  <si>
    <t>Nepeta caerulea Aiton</t>
  </si>
  <si>
    <t>Nepeta cataria L.</t>
  </si>
  <si>
    <t>Nepeta granatensis Boiss.</t>
  </si>
  <si>
    <t>Nepeta hispanica Boiss. &amp; Reut.</t>
  </si>
  <si>
    <t>Nepeta latifolia DC.</t>
  </si>
  <si>
    <t>Nepeta multibracteata Desf.</t>
  </si>
  <si>
    <t>Nepeta nepetella aragonensis (Lam.) Nyman</t>
  </si>
  <si>
    <t>Nepeta nepetella laciniata (Willk.) Aedo</t>
  </si>
  <si>
    <t>Nepeta nepetella murcica (Guirao ex Willk.) Aedo</t>
  </si>
  <si>
    <t>Nepeta nepetella nepetella L.</t>
  </si>
  <si>
    <t>Nepeta tuberosa L.</t>
  </si>
  <si>
    <t>Nerium oleander oleander L.</t>
  </si>
  <si>
    <t>Neslia paniculata thracica (Velen.) Bornm.</t>
  </si>
  <si>
    <t>Nicandra physalodes (L.) Gaertn.</t>
  </si>
  <si>
    <t>Nicotiana alata Link &amp; Otto</t>
  </si>
  <si>
    <t>Nicotiana glauca Graham</t>
  </si>
  <si>
    <t>Nicotiana rustica L.</t>
  </si>
  <si>
    <t>Nicotiana tabacum L.</t>
  </si>
  <si>
    <t>Nigella damascena L.</t>
  </si>
  <si>
    <t>Nigella gallica Jord.</t>
  </si>
  <si>
    <t>Nigella papillosa atlantica (Murb.) G. López</t>
  </si>
  <si>
    <t>Nigella papillosa papillosa G. López</t>
  </si>
  <si>
    <t>Nigritella austriaca iberica (Teppner &amp; E. Klein) L. Sáez</t>
  </si>
  <si>
    <t>Nigritella gabasiana Teppner &amp; E. Klein</t>
  </si>
  <si>
    <t>Nonea calycina (Roem. &amp; Schult.) Selvi</t>
  </si>
  <si>
    <t>Nonea echioides (L.) Roem. &amp; Schult.</t>
  </si>
  <si>
    <t>Nonea lutea (Desr.) DC.</t>
  </si>
  <si>
    <t>Nonea micrantha Boiss. &amp; Reut.</t>
  </si>
  <si>
    <t>Nonea vesicaria (L.) Rchb.</t>
  </si>
  <si>
    <t>Nothobartsia asperrima (Link) Benedí &amp; Herrero</t>
  </si>
  <si>
    <t>Nothobartsia spicata (Ramond) Bolliger &amp; Molau</t>
  </si>
  <si>
    <t>Nothoscordum gracile (Dryand. ex Aiton) Stearn</t>
  </si>
  <si>
    <t>Notobasis syriaca (L.) Cass.</t>
  </si>
  <si>
    <t>Notoceras bicorne (Aiton) Amo</t>
  </si>
  <si>
    <t>Nuphar luteum luteum (L.) Sm.</t>
  </si>
  <si>
    <t>Nuphar luteum pumilum (Timm) Bonnier &amp; Layens</t>
  </si>
  <si>
    <t>Nymphaea alba L.</t>
  </si>
  <si>
    <t>Nymphoides peltata (S.G. Gmel.) Kuntze</t>
  </si>
  <si>
    <t>Odontitella virgata (Link) Rothm.</t>
  </si>
  <si>
    <t>Odontites bolligeri E. Rico</t>
  </si>
  <si>
    <t>Odontites cebennensis H.J. Coste &amp; Soulié</t>
  </si>
  <si>
    <t>Odontites foliosus Pérez Lara</t>
  </si>
  <si>
    <t>Odontites kaliformis (Pourr. ex Willd.) Pau</t>
  </si>
  <si>
    <t>Odontites luteus (L.) Clairv.</t>
  </si>
  <si>
    <t>Odontites pyrenaeus abilianus P. Monts.</t>
  </si>
  <si>
    <t>Odontites pyrenaeus pyrenaeus (Bubani) Rothm.</t>
  </si>
  <si>
    <t>Odontites recordonii Burnat &amp; Barbey</t>
  </si>
  <si>
    <t>Odontites vernus (Bellardi) Dumort.</t>
  </si>
  <si>
    <t>Odontites viscosus asturicus M. Laínz</t>
  </si>
  <si>
    <t>Odontites viscosus australis (Boiss.) Jahand. &amp; Maire</t>
  </si>
  <si>
    <t>Odontites viscosus granatensis (Boiss.) Bolliger</t>
  </si>
  <si>
    <t>Odontites viscosus viscosus (L.) Clairv.</t>
  </si>
  <si>
    <t>Oenanthe aquatica (L.) Poir.</t>
  </si>
  <si>
    <t>Oenanthe crocata L.</t>
  </si>
  <si>
    <t>Oenanthe fistulosa L.</t>
  </si>
  <si>
    <t>Oenanthe globulosa L.</t>
  </si>
  <si>
    <t>Oenanthe lachenalii C.C. Gmel.</t>
  </si>
  <si>
    <t>Oenanthe pimpinelloides L.</t>
  </si>
  <si>
    <t>Oenanthe silaifolia M. Bieb.</t>
  </si>
  <si>
    <t>Oenothera affinis Cambess.</t>
  </si>
  <si>
    <t>Oenothera biennis L.</t>
  </si>
  <si>
    <t>Oenothera drummondii drummondii Hook.</t>
  </si>
  <si>
    <t>Oenothera glazioviana Micheli</t>
  </si>
  <si>
    <t>Oenothera indecora bonariensis W. Dietr.</t>
  </si>
  <si>
    <t>Oenothera laciniata Hill</t>
  </si>
  <si>
    <t>Oenothera longiflora longiflora L.</t>
  </si>
  <si>
    <t>Oenothera rosea L'Hér. ex Aiton</t>
  </si>
  <si>
    <t>Oenothera speciosa Nutt.</t>
  </si>
  <si>
    <t>Oenothera stricta stricta Ledeb. ex Link</t>
  </si>
  <si>
    <t>Olea europaea europaea L.</t>
  </si>
  <si>
    <t>Omphalodes nitida (Hoffmanns. &amp; Link ex Willd.) Hoffmanns. &amp; Link</t>
  </si>
  <si>
    <t>Onobrychis argentea argentea Boiss.</t>
  </si>
  <si>
    <t>Onobrychis argentea hispanica (Širj.) P.W. Ball</t>
  </si>
  <si>
    <t>Onobrychis caput-galli (L.) Lam.</t>
  </si>
  <si>
    <t>Onobrychis humilis (L.) G. López</t>
  </si>
  <si>
    <t>Onobrychis matritensis Boiss. &amp; Reut.</t>
  </si>
  <si>
    <t>Onobrychis pyrenaica (Sennen) Sennen ex Širj.</t>
  </si>
  <si>
    <t>Onobrychis reuteri Leresche</t>
  </si>
  <si>
    <t>Onobrychis saxatilis (L.) Lam.</t>
  </si>
  <si>
    <t>Onobrychis stenorhiza DC.</t>
  </si>
  <si>
    <t>Onobrychis supina (Chaix ex Vill.) DC.</t>
  </si>
  <si>
    <t>Onobrychis viciifolia Scop.</t>
  </si>
  <si>
    <t>Ononis alopecuroides alopecuroides L.</t>
  </si>
  <si>
    <t>Ononis aragonensis Asso</t>
  </si>
  <si>
    <t>Ononis azcaratei Devesa</t>
  </si>
  <si>
    <t>Ononis baetica Clemente</t>
  </si>
  <si>
    <t>Ononis biflora Desf.</t>
  </si>
  <si>
    <t>Ononis broteriana DC.</t>
  </si>
  <si>
    <t>Ononis cephalotes Boiss.</t>
  </si>
  <si>
    <t>Ononis cintrana Brot.</t>
  </si>
  <si>
    <t>Ononis cossoniana Boiss. &amp; Reut.</t>
  </si>
  <si>
    <t>Ononis cristata Mill.</t>
  </si>
  <si>
    <t>Ononis dentata Sol. ex Lowe</t>
  </si>
  <si>
    <t>Ononis diffusa Ten.</t>
  </si>
  <si>
    <t>Ononis euphrasiifolia Desf.</t>
  </si>
  <si>
    <t>Ononis filicaulis Salzm. ex Boiss.</t>
  </si>
  <si>
    <t>Ononis fruticosa L.</t>
  </si>
  <si>
    <t>Ononis hackelii Lange</t>
  </si>
  <si>
    <t>Ononis hirta Poir.</t>
  </si>
  <si>
    <t>Ononis laxiflora Desf.</t>
  </si>
  <si>
    <t>Ononis leucotricha Coss.</t>
  </si>
  <si>
    <t>Ononis minutissima L.</t>
  </si>
  <si>
    <t>Ononis mitissima L.</t>
  </si>
  <si>
    <t>Ononis natrix L.</t>
  </si>
  <si>
    <t>Ononis ornithopodioides L.</t>
  </si>
  <si>
    <t>Ononis pendula boissieri (Širj.) Devesa</t>
  </si>
  <si>
    <t>Ononis pinnata Brot.</t>
  </si>
  <si>
    <t>Ononis pubescens L.</t>
  </si>
  <si>
    <t>Ononis pusilla pusilla L.</t>
  </si>
  <si>
    <t>Ononis pusilla saxicola (Boiss. &amp; Reut.) Malag.</t>
  </si>
  <si>
    <t>Ononis ramosissima Desf.</t>
  </si>
  <si>
    <t>Ononis reclinata mollis (Savi) Bég.</t>
  </si>
  <si>
    <t>Ononis reclinata reclinata L.</t>
  </si>
  <si>
    <t>Ononis reuteri Boiss.</t>
  </si>
  <si>
    <t>Ononis rotundifolia L.</t>
  </si>
  <si>
    <t>Ononis serrata Forssk.</t>
  </si>
  <si>
    <t>Ononis sicula Guss.</t>
  </si>
  <si>
    <t>Ononis speciosa Lag.</t>
  </si>
  <si>
    <t>Ononis spinosa antiquorum (L.) Arcang.</t>
  </si>
  <si>
    <t>Ononis spinosa australis (Širj.) Greuter &amp; Burdet</t>
  </si>
  <si>
    <t>Ononis spinosa maritima (Dumort.) P. Fourn.</t>
  </si>
  <si>
    <t>Ononis spinosa spinosa L.</t>
  </si>
  <si>
    <t>Ononis striata Gouan</t>
  </si>
  <si>
    <t>Ononis talaverae Devesa &amp; G. López</t>
  </si>
  <si>
    <t>Ononis tournefortii Coss.</t>
  </si>
  <si>
    <t>Ononis tridentata angustifolia (Lange) Devesa &amp; G. López</t>
  </si>
  <si>
    <t>Ononis tridentata crassifolia (Dufour ex Boiss.) Nyman</t>
  </si>
  <si>
    <t>Ononis tridentata tridentata L.</t>
  </si>
  <si>
    <t>Ononis varelae Devesa</t>
  </si>
  <si>
    <t>Ononis variegata L.</t>
  </si>
  <si>
    <t>Ononis viscosa brachycarpa (DC.) Batt.</t>
  </si>
  <si>
    <t>Ononis viscosa breviflora (DC.) Nyman</t>
  </si>
  <si>
    <t>Ononis viscosa crotalarioides (Coss.) Širj.</t>
  </si>
  <si>
    <t>Ononis viscosa porrigens Ball</t>
  </si>
  <si>
    <t>Ononis viscosa subcordata (Cav.) Širj.</t>
  </si>
  <si>
    <t>Onopordum acanthium acanthium L.</t>
  </si>
  <si>
    <t>Onopordum acaulon L.</t>
  </si>
  <si>
    <t>Onopordum corymbosum corymbosum Willk.</t>
  </si>
  <si>
    <t>Onopordum hinojense Talavera</t>
  </si>
  <si>
    <t>Onopordum illyricum illyricum L.</t>
  </si>
  <si>
    <t>Onopordum macracanthum Schousb.</t>
  </si>
  <si>
    <t>Onopordum nervosum Boiss.</t>
  </si>
  <si>
    <t>Onosma bubanii Stroh</t>
  </si>
  <si>
    <t>Onosma fastigiata fastigiata (Braun-Blanq.) Lacaita</t>
  </si>
  <si>
    <t>Onosma fastigiata pyrenaica (Braun-Blanq.) Valdés</t>
  </si>
  <si>
    <t>Onosma tricerosperma granatensis (Debeaux &amp; Degen) Stroh</t>
  </si>
  <si>
    <t>Onosma tricerosperma mauretanica (Maire) G. López</t>
  </si>
  <si>
    <t>Onosma tricerosperma tricerosperma Lag.</t>
  </si>
  <si>
    <t>Ophioglossum azoricum C. Presl</t>
  </si>
  <si>
    <t>Ophioglossum lusitanicum L.</t>
  </si>
  <si>
    <t>Ophioglossum vulgatum L.</t>
  </si>
  <si>
    <t>Ophrys apifera Huds.</t>
  </si>
  <si>
    <t>Ophrys atlantica Munby</t>
  </si>
  <si>
    <t>Ophrys aveyronensis (J.J. Wood) P. Delforge</t>
  </si>
  <si>
    <t>Ophrys bertolonii balearica (P. Delforge) L. Sáez &amp; Rosselló</t>
  </si>
  <si>
    <t>Ophrys bertolonii catalaunica (O. Danesch &amp; E. Danesch) Soca</t>
  </si>
  <si>
    <t>Ophrys bombyliflora Link</t>
  </si>
  <si>
    <t>Ophrys fusca bilunulata (Risso) Aldasoro &amp; L. Sáez</t>
  </si>
  <si>
    <t>Ophrys fusca dyris (Maire) Soó</t>
  </si>
  <si>
    <t>Ophrys fusca fusca Link</t>
  </si>
  <si>
    <t>Ophrys insectifera aymoninii Breistr.</t>
  </si>
  <si>
    <t>Ophrys insectifera insectifera L.</t>
  </si>
  <si>
    <t>Ophrys scolopax Cav.</t>
  </si>
  <si>
    <t>Ophrys speculum lusitanica O. Danesch &amp; E. Danesch</t>
  </si>
  <si>
    <t>Ophrys speculum speculum Link</t>
  </si>
  <si>
    <t>Ophrys sphegodes Mill.</t>
  </si>
  <si>
    <t>Ophrys tenthredinifera tenthredinifera Willd.</t>
  </si>
  <si>
    <t>Opopanax chironium W.D.J. Koch</t>
  </si>
  <si>
    <t>Opuntia ammophila Small</t>
  </si>
  <si>
    <t>Opuntia dillenii (Ker Gawl.) Haw.</t>
  </si>
  <si>
    <t>Opuntia imbricata (Haw.) DC.</t>
  </si>
  <si>
    <t>Opuntia maxima Mill.</t>
  </si>
  <si>
    <t>Opuntia stricta (Haw.) Haw.</t>
  </si>
  <si>
    <t>Opuntia subulata (Muehlenpf.) Engelm.</t>
  </si>
  <si>
    <t>Opuntia vulgaris Mill.</t>
  </si>
  <si>
    <t>Orchis cazorlensis Lacaita</t>
  </si>
  <si>
    <t>Orchis collina Banks &amp; Sol. ex Russell</t>
  </si>
  <si>
    <t>Orchis conica Willd.</t>
  </si>
  <si>
    <t>Orchis coriophora L.</t>
  </si>
  <si>
    <t>Orchis italica Poir.</t>
  </si>
  <si>
    <t>Orchis langei K. Richt.</t>
  </si>
  <si>
    <t>Orchis laxiflora Lam.</t>
  </si>
  <si>
    <t>Orchis longicornu Poir.</t>
  </si>
  <si>
    <t>Orchis mascula L.</t>
  </si>
  <si>
    <t>Orchis militaris L.</t>
  </si>
  <si>
    <t>Orchis morio L.</t>
  </si>
  <si>
    <t>Orchis pallens L.</t>
  </si>
  <si>
    <t>Orchis palustris Jacq.</t>
  </si>
  <si>
    <t>Orchis papilionacea L.</t>
  </si>
  <si>
    <t>Orchis provincialis Balb. ex Lam. &amp; DC.</t>
  </si>
  <si>
    <t>Orchis purpurea Huds.</t>
  </si>
  <si>
    <t>Orchis simia Lam.</t>
  </si>
  <si>
    <t>Orchis spitzelii Saut. ex W.D.J. Koch</t>
  </si>
  <si>
    <t>Orchis ustulata L.</t>
  </si>
  <si>
    <t>Origanum compactum Benth.</t>
  </si>
  <si>
    <t>Origanum majorana L.</t>
  </si>
  <si>
    <t>Origanum vulgare virens (Hoffmanns. &amp; Link) Bonnier &amp; Layens</t>
  </si>
  <si>
    <t>Origanum vulgare vulgare L.</t>
  </si>
  <si>
    <t>Orlaya daucoides (L.) Greuter</t>
  </si>
  <si>
    <t>Orlaya grandiflora (L.) Hoffm.</t>
  </si>
  <si>
    <t>Ornithogalum arabicum L.</t>
  </si>
  <si>
    <t>Ornithogalum baeticum Boiss.</t>
  </si>
  <si>
    <t>Ornithogalum bourgaeanum Jord. &amp; Fourr.</t>
  </si>
  <si>
    <t>Ornithogalum broteri M. Laínz</t>
  </si>
  <si>
    <t>Ornithogalum concinnum Salisb.</t>
  </si>
  <si>
    <t>Ornithogalum divergens Boreau</t>
  </si>
  <si>
    <t>Ornithogalum narbonense L.</t>
  </si>
  <si>
    <t>Ornithogalum pyrenaicum pyrenaicum L.</t>
  </si>
  <si>
    <t>Ornithogalum reverchonii Lange ex Willk.</t>
  </si>
  <si>
    <t>Ornithopus compressus L.</t>
  </si>
  <si>
    <t>Ornithopus perpusillus L.</t>
  </si>
  <si>
    <t>Ornithopus pinnatus (Mill.) Druce</t>
  </si>
  <si>
    <t>Ornithopus sativus isthmocarpus (Coss.) Dostál</t>
  </si>
  <si>
    <t>Ornithopus sativus sativus Brot.</t>
  </si>
  <si>
    <t>Orobanche alba Stephan ex Willd.</t>
  </si>
  <si>
    <t>Orobanche artemisiae-campestris Vaucher ex Gaudin</t>
  </si>
  <si>
    <t>Orobanche austrohispanica M.J.Y. Foley</t>
  </si>
  <si>
    <t>Orobanche ballotae A. Pujadas</t>
  </si>
  <si>
    <t>Orobanche calendulae Pomel</t>
  </si>
  <si>
    <t>Orobanche caryophyllacea Sm.</t>
  </si>
  <si>
    <t>Orobanche cernua L.</t>
  </si>
  <si>
    <t>Orobanche crenata Forssk.</t>
  </si>
  <si>
    <t>Orobanche densiflora Salzm. ex Reut.</t>
  </si>
  <si>
    <t>Orobanche foetida Poir.</t>
  </si>
  <si>
    <t>Orobanche gracilis Sm.</t>
  </si>
  <si>
    <t>Orobanche haenseleri Reut.</t>
  </si>
  <si>
    <t>Orobanche hederae Vaucher ex Duby</t>
  </si>
  <si>
    <t>Orobanche laserpitii-sileris Reut. ex Jord.</t>
  </si>
  <si>
    <t>Orobanche minor Sm.</t>
  </si>
  <si>
    <t>Orobanche rapum-genistae Thuill.</t>
  </si>
  <si>
    <t>Orobanche reticulata reticulata Wallr.</t>
  </si>
  <si>
    <t>Orobanche teucrii Holandre</t>
  </si>
  <si>
    <t>Ortegia hispanica Loefl. ex L.</t>
  </si>
  <si>
    <t>Orthilia secunda (L.) House</t>
  </si>
  <si>
    <t>Osmunda regalis L.</t>
  </si>
  <si>
    <t>Osyris alba L.</t>
  </si>
  <si>
    <t>Osyris lanceolata Hochst. &amp; Steud.</t>
  </si>
  <si>
    <t>Oxalis acetosella acetosella L.</t>
  </si>
  <si>
    <t>Oxalis articulata Savigny</t>
  </si>
  <si>
    <t>Oxalis bowiei W.T. Aiton ex G. Don</t>
  </si>
  <si>
    <t>Oxalis corniculata L.</t>
  </si>
  <si>
    <t>Oxalis debilis Kunth</t>
  </si>
  <si>
    <t>Oxalis dillenii Jacq.</t>
  </si>
  <si>
    <t>Oxalis incarnata L.</t>
  </si>
  <si>
    <t>Oxalis latifolia Kunth</t>
  </si>
  <si>
    <t>Oxalis pes-caprae L.</t>
  </si>
  <si>
    <t>Oxalis purpurea L.</t>
  </si>
  <si>
    <t>Oxyria digyna (L.) Hill</t>
  </si>
  <si>
    <t>Oxytropis amethystea Arv.-Touv.</t>
  </si>
  <si>
    <t>Oxytropis campestris campestris (L.) DC.</t>
  </si>
  <si>
    <t>Oxytropis foucaudii Gillot</t>
  </si>
  <si>
    <t>Oxytropis halleri halleri W.D.J. Koch</t>
  </si>
  <si>
    <t>Oxytropis jabalambrensis (Pau) Podlech</t>
  </si>
  <si>
    <t>Oxytropis lapponica (Wahlenb.) J. Gay</t>
  </si>
  <si>
    <t>Oxytropis neglecta Ten.</t>
  </si>
  <si>
    <t>Paeonia broteri Boiss. &amp; Reut.</t>
  </si>
  <si>
    <t>Paeonia cambessedesii (Willk.) Willk.</t>
  </si>
  <si>
    <t>Paeonia coriacea Boiss.</t>
  </si>
  <si>
    <t>Paeonia mascula mascula (L.) Mill.</t>
  </si>
  <si>
    <t>Paeonia officinalis microcarpa (Boiss. &amp; Reut.) Nyman</t>
  </si>
  <si>
    <t>Paliurus spina-christi Mill.</t>
  </si>
  <si>
    <t>Pancratium maritimum L.</t>
  </si>
  <si>
    <t>Papaver argemone L.</t>
  </si>
  <si>
    <t>Papaver dubium L.</t>
  </si>
  <si>
    <t>Papaver hybridum L.</t>
  </si>
  <si>
    <t>Papaver lapeyrousianum Gutermann</t>
  </si>
  <si>
    <t>Papaver pinnatifidum Moris</t>
  </si>
  <si>
    <t>Papaver rhoeas L.</t>
  </si>
  <si>
    <t>Papaver rupifragum Boiss. &amp; Reut.</t>
  </si>
  <si>
    <t>Papaver somniferum setigerum (DC.) Arcang.</t>
  </si>
  <si>
    <t>Papaver somniferum somniferum L.</t>
  </si>
  <si>
    <t>Paradisea liliastrum (L.) Bertol.</t>
  </si>
  <si>
    <t>Paradisea lusitanica (Cout.) Samp.</t>
  </si>
  <si>
    <t>Parentucellia latifolia (L.) Caruel</t>
  </si>
  <si>
    <t>Parentucellia viscosa (L.) Caruel</t>
  </si>
  <si>
    <t>Parietaria judaica L.</t>
  </si>
  <si>
    <t>Parietaria lusitanica lusitanica L.</t>
  </si>
  <si>
    <t>Parietaria mauritanica Durieu</t>
  </si>
  <si>
    <t>Paris quadrifolia L.</t>
  </si>
  <si>
    <t>Parnassia palustris L.</t>
  </si>
  <si>
    <t>Paronychia aretioides Pourr. ex DC.</t>
  </si>
  <si>
    <t>Paronychia argentea Lam.</t>
  </si>
  <si>
    <t>Paronychia capitata capitata (L.) Lam.</t>
  </si>
  <si>
    <t>Paronychia chlorothyrsa chlorothyrsa Murb.</t>
  </si>
  <si>
    <t>Paronychia echinulata Chater</t>
  </si>
  <si>
    <t>Paronychia kapela baetica P. Küpfer</t>
  </si>
  <si>
    <t>Paronychia kapela kapela (Hacq.) A. Kern.</t>
  </si>
  <si>
    <t>Paronychia kapela serpyllifolia (Chaix) Graebn.</t>
  </si>
  <si>
    <t>Paronychia polygonifolia (Vill.) DC.</t>
  </si>
  <si>
    <t>Paronychia rouyana Coincy</t>
  </si>
  <si>
    <t>Paronychia suffruticosa hirsuta Chaudhri</t>
  </si>
  <si>
    <t>Paronychia suffruticosa suffruticosa (L.) DC.</t>
  </si>
  <si>
    <t>Parthenocissus quinquefolia (L.) Planch.</t>
  </si>
  <si>
    <t>Pastinaca lucida L.</t>
  </si>
  <si>
    <t>Pastinaca sativa sativa L.</t>
  </si>
  <si>
    <t>Pastinaca sativa sylvestris (Mill.) Rouy &amp; E.G. Camus</t>
  </si>
  <si>
    <t>Patellifolia patellaris (Moq.) A.J. Scott</t>
  </si>
  <si>
    <t>Pedicularis comosa asparagoides (Lapeyr.) P. Fourn.</t>
  </si>
  <si>
    <t>Pedicularis comosa comosa L.</t>
  </si>
  <si>
    <t>Pedicularis foliosa foliosa L.</t>
  </si>
  <si>
    <t>Pedicularis kerneri Dalla Torre</t>
  </si>
  <si>
    <t>Pedicularis mixta Gren.</t>
  </si>
  <si>
    <t>Pedicularis pyrenaica praetermissa I. Soriano</t>
  </si>
  <si>
    <t>Pedicularis pyrenaica pyrenaica J. Gay</t>
  </si>
  <si>
    <t>Pedicularis rosea allionii (Rchb. fil.) Arcang.</t>
  </si>
  <si>
    <t>Pedicularis schizocalyx (Lange) Steininger</t>
  </si>
  <si>
    <t>Pedicularis sylvatica lusitanica (Hoffmanns. &amp; Link) Cout.</t>
  </si>
  <si>
    <t>Pedicularis sylvatica sylvatica L.</t>
  </si>
  <si>
    <t>Pedicularis tuberosa L.</t>
  </si>
  <si>
    <t>Pedicularis verticillata caespitosa (Webb) I. Soriano</t>
  </si>
  <si>
    <t>Pedicularis verticillata verticillata L.</t>
  </si>
  <si>
    <t>Peganum harmala L.</t>
  </si>
  <si>
    <t>Pelargonium cucullatum cucullatum (L.) L'Hér.</t>
  </si>
  <si>
    <t>Pelargonium graveolens L'Hér.</t>
  </si>
  <si>
    <t>Pellaea calomelanos (Sw.) Link</t>
  </si>
  <si>
    <t>Pentaglottis sempervirens (L.) Tausch</t>
  </si>
  <si>
    <t>Periploca graeca L.</t>
  </si>
  <si>
    <t>Periploca laevigata Aiton</t>
  </si>
  <si>
    <t>Petrocallis pyrenaica (L.) R. Br.</t>
  </si>
  <si>
    <t>Petrocoptis crassifolia Rouy</t>
  </si>
  <si>
    <t>Petrocoptis grandiflora Rothm.</t>
  </si>
  <si>
    <t>Petrocoptis guarensis Fern. Casas</t>
  </si>
  <si>
    <t>Petrocoptis hispanica (Willk.) Pau</t>
  </si>
  <si>
    <t>Petrocoptis montserratii Fern. Casas</t>
  </si>
  <si>
    <t>Petrocoptis montsicciana O. Bolós &amp; Rivas Mart.</t>
  </si>
  <si>
    <t>Petrocoptis pardoi Pau</t>
  </si>
  <si>
    <t>Petrocoptis pseudoviscosa Fern. Casas</t>
  </si>
  <si>
    <t>Petrocoptis pyrenaica glaucifolia (Lag.) P. Monts. &amp; Fern. Casas</t>
  </si>
  <si>
    <t>Petrocoptis pyrenaica pyrenaica (Bergeret) A. Braun ex Walp.</t>
  </si>
  <si>
    <t>Petrocoptis pyrenaica viscosa (Rothm.) P. Monts. &amp; Fern. Casas</t>
  </si>
  <si>
    <t>Petrorhagia dubia (Raf.) G. López &amp; Romo</t>
  </si>
  <si>
    <t>Petrorhagia nanteuilii (Burnat) P.W. Ball &amp; Heywood</t>
  </si>
  <si>
    <t>Petrorhagia prolifera (L.) P.W. Ball &amp; Heywood</t>
  </si>
  <si>
    <t>Petrorhagia saxifraga (L.) Link</t>
  </si>
  <si>
    <t>Petroselinum crispum (Mill.) Fuss</t>
  </si>
  <si>
    <t>Petroselinum segetum (L.) W.D.J. Koch</t>
  </si>
  <si>
    <t>Peucedanum carvifolia Crantz ex Vill.</t>
  </si>
  <si>
    <t>Peucedanum cervaria (L.) Lapeyr.</t>
  </si>
  <si>
    <t>Peucedanum gallicum Latourr.</t>
  </si>
  <si>
    <t>Peucedanum hispanicum (Boiss.) Endl.</t>
  </si>
  <si>
    <t>Peucedanum lancifolium Hoffmanns. &amp; Link ex Lange</t>
  </si>
  <si>
    <t>Peucedanum officinale brachyradium García-Martín &amp; Silvestre</t>
  </si>
  <si>
    <t>Peucedanum officinale officinale L.</t>
  </si>
  <si>
    <t>Peucedanum oreoselinum (L.) Moench</t>
  </si>
  <si>
    <t>Peucedanum ostruthium (L.) W.D.J. Koch</t>
  </si>
  <si>
    <t>Peucedanum schottii Besser ex DC.</t>
  </si>
  <si>
    <t>Peucedanum venetum (Spreng.) W.D.J. Koch</t>
  </si>
  <si>
    <t>Phacelia tanacetifolia Benth.</t>
  </si>
  <si>
    <t>Phegopteris connectilis (Michx.) Watt</t>
  </si>
  <si>
    <t>Philadelphus coronarius L.</t>
  </si>
  <si>
    <t>Phillyrea angustifolia L.</t>
  </si>
  <si>
    <t>Phillyrea latifolia L.</t>
  </si>
  <si>
    <t>Phlomis crinita crinita Cav.</t>
  </si>
  <si>
    <t>Phlomis crinita malacitana (Pau) Cabezudo</t>
  </si>
  <si>
    <t>Phlomis herba-venti L.</t>
  </si>
  <si>
    <t>Phlomis italica L.</t>
  </si>
  <si>
    <t>Phlomis lychnitis L.</t>
  </si>
  <si>
    <t>Phlomis purpurea L.</t>
  </si>
  <si>
    <t>Phoenix canariensis Chabaud</t>
  </si>
  <si>
    <t>Phoenix dactylifera L.</t>
  </si>
  <si>
    <t>Phyla filiformis (Schrad.) Meikle</t>
  </si>
  <si>
    <t>Phyla nodiflora (L.) Greene</t>
  </si>
  <si>
    <t>Phyllodoce caerulea (L.) Bab.</t>
  </si>
  <si>
    <t>Physalis alkekengi L.</t>
  </si>
  <si>
    <t>Physalis ixocarpa Brot. ex Hornem.</t>
  </si>
  <si>
    <t>Physalis peruviana L.</t>
  </si>
  <si>
    <t>Physalis philadelphica Lam.</t>
  </si>
  <si>
    <t>Physocarpus opulifolius (L.) Maxim.</t>
  </si>
  <si>
    <t>Physospermum cornubiense (L.) DC.</t>
  </si>
  <si>
    <t>Phyteuma charmelii Vill.</t>
  </si>
  <si>
    <t>Phyteuma globulariifolium Sternb. &amp; Hoppe</t>
  </si>
  <si>
    <t>Phyteuma hemisphaericum L.</t>
  </si>
  <si>
    <t>Phyteuma orbiculare L.</t>
  </si>
  <si>
    <t>Phyteuma spicatum L.</t>
  </si>
  <si>
    <t>Phytolacca americana L.</t>
  </si>
  <si>
    <t>Phytolacca dioica L.</t>
  </si>
  <si>
    <t>Phytolacca heterotepala H. Walter</t>
  </si>
  <si>
    <t>Picnomon acarna (L.) Cass.</t>
  </si>
  <si>
    <t>Pilularia globulifera L.</t>
  </si>
  <si>
    <t>Pilularia minuta Durieu</t>
  </si>
  <si>
    <t>Pimpinella bicknellii Briq.</t>
  </si>
  <si>
    <t>Pimpinella espanensis M. Hiroe</t>
  </si>
  <si>
    <t>Pimpinella major (L.) Huds.</t>
  </si>
  <si>
    <t>Pimpinella procumbens (Boiss.) Pau</t>
  </si>
  <si>
    <t>Pimpinella saxifraga L.</t>
  </si>
  <si>
    <t>Pimpinella siifolia Leresche</t>
  </si>
  <si>
    <t>Pimpinella tragium lithophila (Schischk.) Tutin</t>
  </si>
  <si>
    <t>Pimpinella villosa Schousb.</t>
  </si>
  <si>
    <t>Pinguicula alpina L.</t>
  </si>
  <si>
    <t>Pinguicula dertosensis (Cañig.) Mateo &amp; M.B. Crespo</t>
  </si>
  <si>
    <t>Pinguicula grandiflora grandiflora Lam.</t>
  </si>
  <si>
    <t>Pinguicula longifolia longifolia Ramond ex DC.</t>
  </si>
  <si>
    <t>Pinguicula lusitanica L.</t>
  </si>
  <si>
    <t>Pinguicula mundi Blanca</t>
  </si>
  <si>
    <t>Pinguicula nevadensis (H. Lindb.) Casper</t>
  </si>
  <si>
    <t>Pinguicula vallisneriifolia Webb</t>
  </si>
  <si>
    <t>Pinguicula vulgaris L.</t>
  </si>
  <si>
    <t>Pinus halepensis Mill.</t>
  </si>
  <si>
    <t>Pinus nigra salzmannii (Dunal) Franco</t>
  </si>
  <si>
    <t>Pinus pinaster Aiton</t>
  </si>
  <si>
    <t>Pinus pinea L.</t>
  </si>
  <si>
    <t>Pinus radiata D. Don</t>
  </si>
  <si>
    <t>Pinus sylvestris L.</t>
  </si>
  <si>
    <t>Pinus uncinata Ramond ex DC.</t>
  </si>
  <si>
    <t>Pistacia lentiscus L.</t>
  </si>
  <si>
    <t>Pistacia terebinthus L.</t>
  </si>
  <si>
    <t>Pistacia vera L.</t>
  </si>
  <si>
    <t>Pistorinia breviflora Boiss.</t>
  </si>
  <si>
    <t>Pistorinia hispanica (L.) DC.</t>
  </si>
  <si>
    <t>Pisum sativum elatius (M. Bieb.) Asch. &amp; Graebn.</t>
  </si>
  <si>
    <t>Pisum sativum sativum L.</t>
  </si>
  <si>
    <t>Pittosporum tobira (Thunb.) W.T. Aiton</t>
  </si>
  <si>
    <t>Pittosporum undulatum Vent.</t>
  </si>
  <si>
    <t>Plantago afra L.</t>
  </si>
  <si>
    <t>Plantago albicans L.</t>
  </si>
  <si>
    <t>Plantago algarbiensis Samp.</t>
  </si>
  <si>
    <t>Plantago alpina L.</t>
  </si>
  <si>
    <t>Plantago amplexicaulis amplexicaulis Cav.</t>
  </si>
  <si>
    <t>Plantago arenaria Waldst. &amp; Kit.</t>
  </si>
  <si>
    <t>Plantago argentea Chaix</t>
  </si>
  <si>
    <t>Plantago asperrima Gand. ex Hervier</t>
  </si>
  <si>
    <t>Plantago bellardii All.</t>
  </si>
  <si>
    <t>Plantago cornutii Gouan</t>
  </si>
  <si>
    <t>Plantago coronopus L.</t>
  </si>
  <si>
    <t>Plantago crassifolia Forssk.</t>
  </si>
  <si>
    <t>Plantago holosteum Scop.</t>
  </si>
  <si>
    <t>Plantago lagopus L.</t>
  </si>
  <si>
    <t>Plantago lanceolata L.</t>
  </si>
  <si>
    <t>Plantago loeflingii Loefl. ex L.</t>
  </si>
  <si>
    <t>Plantago macrorhiza Poir.</t>
  </si>
  <si>
    <t>Plantago major L.</t>
  </si>
  <si>
    <t>Plantago maritima maritima L.</t>
  </si>
  <si>
    <t>Plantago maritima serpentina (All.) Arcang.</t>
  </si>
  <si>
    <t>Plantago media L.</t>
  </si>
  <si>
    <t>Plantago monosperma discolor (Gand.) M. Laínz</t>
  </si>
  <si>
    <t>Plantago monosperma monosperma Pourr.</t>
  </si>
  <si>
    <t>Plantago nivalis Boiss.</t>
  </si>
  <si>
    <t>Plantago notata Lag.</t>
  </si>
  <si>
    <t>Plantago ovata Forssk.</t>
  </si>
  <si>
    <t>Plantago sempervirens Crantz</t>
  </si>
  <si>
    <t>Plantago serraria L.</t>
  </si>
  <si>
    <t>Plantago subulata L.</t>
  </si>
  <si>
    <t>Platanthera algeriensis Batt. &amp; Trab.</t>
  </si>
  <si>
    <t>Platanthera bifolia (L.) Rich.</t>
  </si>
  <si>
    <t>Platanthera chlorantha (Custer) Rchb.</t>
  </si>
  <si>
    <t>Platycapnos saxicola Willk.</t>
  </si>
  <si>
    <t>Platycapnos spicata (L.) Bernh.</t>
  </si>
  <si>
    <t>Platycapnos tenuiloba parallela Lidén</t>
  </si>
  <si>
    <t>Platycapnos tenuiloba tenuiloba Pomel</t>
  </si>
  <si>
    <t>Plumbago auriculata Lam.</t>
  </si>
  <si>
    <t>Plumbago europaea L.</t>
  </si>
  <si>
    <t>Polycarpon alsinifolium (Biv.) DC.</t>
  </si>
  <si>
    <t>Polycarpon polycarpoides catalaunicum O. Bolós &amp; Vigo</t>
  </si>
  <si>
    <t>Polycarpon polycarpoides colomense (Porta) Pedrol</t>
  </si>
  <si>
    <t>Polycarpon polycarpoides herniarioides (Ball) Maire &amp; Weiller</t>
  </si>
  <si>
    <t>Polycarpon tetraphyllum diphyllum (Cav.) O. Bolós &amp; Font Quer</t>
  </si>
  <si>
    <t>Polycarpon tetraphyllum tetraphyllum (L.) L.</t>
  </si>
  <si>
    <t>Polycnemum arvense L.</t>
  </si>
  <si>
    <t>Polygala alpestris alpestris Rchb.</t>
  </si>
  <si>
    <t>Polygala alpina (Poir. ex DC.) Steud.</t>
  </si>
  <si>
    <t>Polygala baetica Willk.</t>
  </si>
  <si>
    <t>Polygala balansae Coss.</t>
  </si>
  <si>
    <t>Polygala boissieri Coss.</t>
  </si>
  <si>
    <t>Polygala calcarea F.W. Schultz</t>
  </si>
  <si>
    <t>Polygala edmundi Chodat</t>
  </si>
  <si>
    <t>Polygala exilis DC.</t>
  </si>
  <si>
    <t>Polygala microphylla L.</t>
  </si>
  <si>
    <t>Polygala monspeliaca L.</t>
  </si>
  <si>
    <t>Polygala nicaeensis gerundensis (O. Bolós &amp; Vigo) Á.M. Hern.</t>
  </si>
  <si>
    <t>Polygala rupestris Pourr.</t>
  </si>
  <si>
    <t>Polygala serpyllifolia Hosé</t>
  </si>
  <si>
    <t>Polygala vayredae Costa</t>
  </si>
  <si>
    <t>Polygala vulgaris L.</t>
  </si>
  <si>
    <t>Polygala webbiana Coss.</t>
  </si>
  <si>
    <t>Polygonatum multiflorum (L.) All.</t>
  </si>
  <si>
    <t>Polygonatum odoratum (Mill.) Druce</t>
  </si>
  <si>
    <t>Polygonatum verticillatum (L.) All.</t>
  </si>
  <si>
    <t>Polygonum alpinum All.</t>
  </si>
  <si>
    <t>Polygonum amphibium L.</t>
  </si>
  <si>
    <t>Polygonum arenastrum Boreau</t>
  </si>
  <si>
    <t>Polygonum aviculare L.</t>
  </si>
  <si>
    <t>Polygonum bellardii All.</t>
  </si>
  <si>
    <t>Polygonum bistorta bistorta L.</t>
  </si>
  <si>
    <t>Polygonum capitatum Buch.-Ham. ex D. Don</t>
  </si>
  <si>
    <t>Polygonum equisetiforme Sm.</t>
  </si>
  <si>
    <t>Polygonum hydropiper L.</t>
  </si>
  <si>
    <t>Polygonum lapathifolium L.</t>
  </si>
  <si>
    <t>Polygonum maritimum L.</t>
  </si>
  <si>
    <t>Polygonum minus Huds.</t>
  </si>
  <si>
    <t>Polygonum mite Schrank</t>
  </si>
  <si>
    <t>Polygonum orientale L.</t>
  </si>
  <si>
    <t>Polygonum persicaria L.</t>
  </si>
  <si>
    <t>Polygonum robertii Loisel.</t>
  </si>
  <si>
    <t>Polygonum romanum balearicum Raffaelli &amp; L. Villar</t>
  </si>
  <si>
    <t>Polygonum rurivagum Jord. ex Boreau</t>
  </si>
  <si>
    <t>Polygonum salicifolium Brouss. ex Willd.</t>
  </si>
  <si>
    <t>Polygonum viviparum L.</t>
  </si>
  <si>
    <t>Polypodium interjectum Shivas</t>
  </si>
  <si>
    <t>Polypodium vulgare L.</t>
  </si>
  <si>
    <t>Polystichum aculeatum (L.) Roth</t>
  </si>
  <si>
    <t>Polystichum lonchitis (L.) Roth</t>
  </si>
  <si>
    <t>Polystichum setiferum (Forssk.) Woyn.</t>
  </si>
  <si>
    <t>Populus alba L.</t>
  </si>
  <si>
    <t>Populus nigra L.</t>
  </si>
  <si>
    <t>Populus tremula L.</t>
  </si>
  <si>
    <t>Portulaca oleracea granulatostellulata (Poelln.) Danin &amp; H.G. Baker</t>
  </si>
  <si>
    <t>Portulaca oleracea nitida Danin &amp; H.G. Baker</t>
  </si>
  <si>
    <t>Portulaca oleracea oleracea L.</t>
  </si>
  <si>
    <t>Portulaca oleracea papillatostellulata Danin &amp; H.G. Baker</t>
  </si>
  <si>
    <t>Portulaca oleracea stellata Danin &amp; H.G. Baker</t>
  </si>
  <si>
    <t>Potamogeton alpinus Balb.</t>
  </si>
  <si>
    <t>Potamogeton berchtoldii Fieber</t>
  </si>
  <si>
    <t>Potamogeton coloratus Hornem.</t>
  </si>
  <si>
    <t>Potamogeton crispus L.</t>
  </si>
  <si>
    <t>Potamogeton filiformis Pers.</t>
  </si>
  <si>
    <t>Potamogeton gramineus L.</t>
  </si>
  <si>
    <t>Potamogeton lucens L.</t>
  </si>
  <si>
    <t>Potamogeton natans L.</t>
  </si>
  <si>
    <t>Potamogeton nodosus Poir.</t>
  </si>
  <si>
    <t>Potamogeton pectinatus L.</t>
  </si>
  <si>
    <t>Potamogeton perfoliatus L.</t>
  </si>
  <si>
    <t>Potamogeton polygonifolius Pourr.</t>
  </si>
  <si>
    <t>Potamogeton praelongus Wulfen</t>
  </si>
  <si>
    <t>Potamogeton pusillus L.</t>
  </si>
  <si>
    <t>Potamogeton trichoides Cham. &amp; Schltdl.</t>
  </si>
  <si>
    <t>Potentilla alchimilloides Lapeyr.</t>
  </si>
  <si>
    <t>Potentilla anserina anserina L.</t>
  </si>
  <si>
    <t>Potentilla argentea L.</t>
  </si>
  <si>
    <t>Potentilla asturica Rothm.</t>
  </si>
  <si>
    <t>Potentilla aurea aurea L.</t>
  </si>
  <si>
    <t>Potentilla brauniana Hoppe</t>
  </si>
  <si>
    <t>Potentilla caulescens L.</t>
  </si>
  <si>
    <t>Potentilla cinerea Chaix ex Vill.</t>
  </si>
  <si>
    <t>Potentilla crantzii (Crantz) Beck ex Fritsch</t>
  </si>
  <si>
    <t>Potentilla erecta (L.) Raeusch.</t>
  </si>
  <si>
    <t>Potentilla frigida Vill.</t>
  </si>
  <si>
    <t>Potentilla fruticosa L.</t>
  </si>
  <si>
    <t>Potentilla grandiflora L.</t>
  </si>
  <si>
    <t>Potentilla hirta L.</t>
  </si>
  <si>
    <t>Potentilla hispanica Zimmeter</t>
  </si>
  <si>
    <t>Potentilla inclinata Vill.</t>
  </si>
  <si>
    <t>Potentilla micrantha Ramond ex DC.</t>
  </si>
  <si>
    <t>Potentilla montana Brot.</t>
  </si>
  <si>
    <t>Potentilla neumanniana Rchb.</t>
  </si>
  <si>
    <t>Potentilla nevadensis Boiss.</t>
  </si>
  <si>
    <t>Potentilla nivalis asturica (Font Quer &amp; Guinea) M. Laínz</t>
  </si>
  <si>
    <t>Potentilla nivalis nivalis Lapeyr.</t>
  </si>
  <si>
    <t>Potentilla palustris (L.) Scop.</t>
  </si>
  <si>
    <t>Potentilla pensylvanica L.</t>
  </si>
  <si>
    <t>Potentilla pyrenaica Ramond ex DC.</t>
  </si>
  <si>
    <t>Potentilla recta L.</t>
  </si>
  <si>
    <t>Potentilla reptans L.</t>
  </si>
  <si>
    <t>Potentilla reuteri Boiss.</t>
  </si>
  <si>
    <t>Potentilla rupestris L.</t>
  </si>
  <si>
    <t>Potentilla sterilis (L.) Garcke</t>
  </si>
  <si>
    <t>Potentilla supina L.</t>
  </si>
  <si>
    <t>Prangos trifida (Mill.) Herrnst. &amp; Heyn</t>
  </si>
  <si>
    <t>Prasium majus L.</t>
  </si>
  <si>
    <t>Primula acaulis acaulis (L.) L.</t>
  </si>
  <si>
    <t>Primula acaulis balearica (Willk.) Greuter &amp; Burdet ex Greuter</t>
  </si>
  <si>
    <t>Primula elatior elatior (L.) L.</t>
  </si>
  <si>
    <t>Primula elatior intricata (Gren. &amp; Godr.) Widmer</t>
  </si>
  <si>
    <t>Primula elatior lofthousei (Hesl.-Harr.) W.W. Sm. &amp; H.R. Fletcher</t>
  </si>
  <si>
    <t>Primula farinosa L.</t>
  </si>
  <si>
    <t>Primula hirsuta All.</t>
  </si>
  <si>
    <t>Primula integrifolia L.</t>
  </si>
  <si>
    <t>Primula latifolia Lapeyr.</t>
  </si>
  <si>
    <t>Primula pedemontana Thomas ex Gaudin</t>
  </si>
  <si>
    <t>Primula veris columnae (Ten.) Maire &amp; Petitm.</t>
  </si>
  <si>
    <t>Primula veris veris L.</t>
  </si>
  <si>
    <t>Pritzelago alpina alpina (L.) Kuntze</t>
  </si>
  <si>
    <t>Pritzelago alpina auerswaldii (Willk.) Greuter &amp; Burdet</t>
  </si>
  <si>
    <t>Proboscidea louisianica (Mill.) Thell.</t>
  </si>
  <si>
    <t>Prunella grandiflora (L.) Scholler</t>
  </si>
  <si>
    <t>Prunella hyssopifolia L.</t>
  </si>
  <si>
    <t>Prunella laciniata (L.) L.</t>
  </si>
  <si>
    <t>Prunella vulgaris L.</t>
  </si>
  <si>
    <t>Prunus avium L.</t>
  </si>
  <si>
    <t>Prunus dulcis (Mill.) D.A. Webb</t>
  </si>
  <si>
    <t>Prunus insititia L.</t>
  </si>
  <si>
    <t>Prunus laurocerasus L.</t>
  </si>
  <si>
    <t>Prunus lusitanica lusitanica L.</t>
  </si>
  <si>
    <t>Prunus mahaleb L.</t>
  </si>
  <si>
    <t>Prunus padus padus L.</t>
  </si>
  <si>
    <t>Prunus prostrata Labill.</t>
  </si>
  <si>
    <t>Prunus ramburii Boiss.</t>
  </si>
  <si>
    <t>Prunus spinosa L.</t>
  </si>
  <si>
    <t>Pseudomisopates rivas-martinezii (Sánchez Mata) Güemes</t>
  </si>
  <si>
    <t>Pseudorchis albida (L.) Á. Love &amp; D. Love</t>
  </si>
  <si>
    <t>Pseudorlaya minuscula (Pau) M. Laínz</t>
  </si>
  <si>
    <t>Pseudorlaya pumila (L.) Grande</t>
  </si>
  <si>
    <t>Pseudoscabiosa grosii (Font Quer) Devesa</t>
  </si>
  <si>
    <t>Pseudoscabiosa saxatilis (Cav.) Devesa</t>
  </si>
  <si>
    <t>Psilotum nudum (L.) P. Beauv.</t>
  </si>
  <si>
    <t>Pteranthus dichotomus Forssk.</t>
  </si>
  <si>
    <t>Pteris cretica L.</t>
  </si>
  <si>
    <t>Pteris incompleta Cav.</t>
  </si>
  <si>
    <t>Pteris vittata L.</t>
  </si>
  <si>
    <t>Pterocarya stenoptera C. DC.</t>
  </si>
  <si>
    <t>Pterocephalidium diandrum (Lag.) G. López</t>
  </si>
  <si>
    <t>Pterocephalus spathulatus (Lag.) Coult.</t>
  </si>
  <si>
    <t>Pterospartum tridentatum cantabricum (Spach) Talavera &amp; P.E. Gibbs</t>
  </si>
  <si>
    <t>Pterospartum tridentatum lasianthum (Spach) Talavera &amp; P.E. Gibbs</t>
  </si>
  <si>
    <t>Pterospartum tridentatum tridentatum (L.) Willk.</t>
  </si>
  <si>
    <t>Ptilostemon casabonae (L.) Greuter</t>
  </si>
  <si>
    <t>Ptilostemon hispanicus (Lam.) Greuter</t>
  </si>
  <si>
    <t>Ptychotis saxifraga (L.) Loret &amp; Barrandon</t>
  </si>
  <si>
    <t>Pulmonaria affinis Jord. ex F.W. Schultz</t>
  </si>
  <si>
    <t>Pulmonaria longifolia (Bastard) Boreau</t>
  </si>
  <si>
    <t>Pulsatilla alpina (L.) Delarbre</t>
  </si>
  <si>
    <t>Pulsatilla rubra Delarbre</t>
  </si>
  <si>
    <t>Pulsatilla vernalis (L.) Mill.</t>
  </si>
  <si>
    <t>Punica granatum L.</t>
  </si>
  <si>
    <t>Putoria calabrica (L. fil.) DC.</t>
  </si>
  <si>
    <t>Pycnocomon intermedium (Lag.) Greuter &amp; Burdet</t>
  </si>
  <si>
    <t>Pycnocomon rutifolium (Vahl) Hoffmanns. &amp; Link</t>
  </si>
  <si>
    <t>Pyracantha coccinea M. Roem.</t>
  </si>
  <si>
    <t>Pyrola chlorantha Sw.</t>
  </si>
  <si>
    <t>Pyrola minor L.</t>
  </si>
  <si>
    <t>Pyrus bourgaeana Decne.</t>
  </si>
  <si>
    <t>Pyrus communis L.</t>
  </si>
  <si>
    <t>Pyrus cordata Desv.</t>
  </si>
  <si>
    <t>Pyrus spinosa Forssk.</t>
  </si>
  <si>
    <t>Quercus canariensis Willd.</t>
  </si>
  <si>
    <t>Quercus cerris L.</t>
  </si>
  <si>
    <t>Quercus coccifera L.</t>
  </si>
  <si>
    <t>Quercus faginea broteroi (Cout.) A. Camus</t>
  </si>
  <si>
    <t>Quercus faginea faginea Lam.</t>
  </si>
  <si>
    <t>Quercus ilex ballota (Desf.) Samp.</t>
  </si>
  <si>
    <t>Quercus ilex ilex L.</t>
  </si>
  <si>
    <t>Quercus lusitanica Lam.</t>
  </si>
  <si>
    <t>Quercus petraea huguetiana Franco &amp; G. López</t>
  </si>
  <si>
    <t>Quercus petraea petraea (Matt.) Liebl.</t>
  </si>
  <si>
    <t>Quercus pyrenaica Willd.</t>
  </si>
  <si>
    <t>Quercus robur L.</t>
  </si>
  <si>
    <t>Quercus rubra L.</t>
  </si>
  <si>
    <t>Quercus suber L.</t>
  </si>
  <si>
    <t>Radiola linoides Roth</t>
  </si>
  <si>
    <t>Ramonda myconi (L.) Rchb.</t>
  </si>
  <si>
    <t>Ranunculus abnormis Cutanda &amp; Willk.</t>
  </si>
  <si>
    <t>Ranunculus acetosellifolius Boiss.</t>
  </si>
  <si>
    <t>Ranunculus aconitifolius L.</t>
  </si>
  <si>
    <t>Ranunculus acris despectus M. Laínz</t>
  </si>
  <si>
    <t>Ranunculus aduncus Gren.</t>
  </si>
  <si>
    <t>Ranunculus alnetorum W. Koch</t>
  </si>
  <si>
    <t>Ranunculus alpestris L.</t>
  </si>
  <si>
    <t>Ranunculus amplexicaulis L.</t>
  </si>
  <si>
    <t>Ranunculus angustifolius DC.</t>
  </si>
  <si>
    <t>Ranunculus aquatilis L.</t>
  </si>
  <si>
    <t>Ranunculus arvensis L.</t>
  </si>
  <si>
    <t>Ranunculus barceloi Grau</t>
  </si>
  <si>
    <t>Ranunculus batrachioides brachypodus G. López</t>
  </si>
  <si>
    <t>Ranunculus bulbosus aleae (Willk.) Rouy &amp; Foucaud</t>
  </si>
  <si>
    <t>Ranunculus bulbosus bulbosus L.</t>
  </si>
  <si>
    <t>Ranunculus bulbosus castellanus (Boiss. &amp; Reut. ex Freyn) P.W. Ball &amp; Heywood</t>
  </si>
  <si>
    <t>Ranunculus bullatus L.</t>
  </si>
  <si>
    <t>Ranunculus bupleuroides Brot.</t>
  </si>
  <si>
    <t>Ranunculus carinthiacus Hoppe</t>
  </si>
  <si>
    <t>Ranunculus carlittensis (Sennen) Grau</t>
  </si>
  <si>
    <t>Ranunculus demissus DC.</t>
  </si>
  <si>
    <t>Ranunculus envalirensis Grau</t>
  </si>
  <si>
    <t>Ranunculus ficaria bulbilifer Lambinon</t>
  </si>
  <si>
    <t>Ranunculus ficaria ficaria L.</t>
  </si>
  <si>
    <t>Ranunculus flammula L.</t>
  </si>
  <si>
    <t>Ranunculus glacialis L.</t>
  </si>
  <si>
    <t>Ranunculus gouanii Willd.</t>
  </si>
  <si>
    <t>Ranunculus gramineus L.</t>
  </si>
  <si>
    <t>Ranunculus granatensis Boiss.</t>
  </si>
  <si>
    <t>Ranunculus gregarius Brot.</t>
  </si>
  <si>
    <t>Ranunculus hederaceus L.</t>
  </si>
  <si>
    <t>Ranunculus henriquesii Freyn</t>
  </si>
  <si>
    <t>Ranunculus lateriflorus DC.</t>
  </si>
  <si>
    <t>Ranunculus lingua L.</t>
  </si>
  <si>
    <t>Ranunculus longipes Lange ex Cutanda</t>
  </si>
  <si>
    <t>Ranunculus macrophyllus Desf.</t>
  </si>
  <si>
    <t>Ranunculus malessanus Degen &amp; Hervier</t>
  </si>
  <si>
    <t>Ranunculus monspeliacus L.</t>
  </si>
  <si>
    <t>Ranunculus montserratii Grau</t>
  </si>
  <si>
    <t>Ranunculus muricatus L.</t>
  </si>
  <si>
    <t>Ranunculus nigrescens Freyn</t>
  </si>
  <si>
    <t>Ranunculus nodiflorus L.</t>
  </si>
  <si>
    <t>Ranunculus ollissiponensis alpinus (Boiss. &amp; Reut.) Grau</t>
  </si>
  <si>
    <t>Ranunculus ollissiponensis ollissiponensis Pers.</t>
  </si>
  <si>
    <t>Ranunculus ololeucos J. Lloyd</t>
  </si>
  <si>
    <t>Ranunculus omiophyllus Ten.</t>
  </si>
  <si>
    <t>Ranunculus ophioglossifolius Vill.</t>
  </si>
  <si>
    <t>Ranunculus paludosus Poir.</t>
  </si>
  <si>
    <t>Ranunculus parnassiifolius cabrerensis Rothm.</t>
  </si>
  <si>
    <t>Ranunculus parnassiifolius favargeri P. Küpfer</t>
  </si>
  <si>
    <t>Ranunculus parnassiifolius parnassiifolius L.</t>
  </si>
  <si>
    <t>Ranunculus parviflorus L.</t>
  </si>
  <si>
    <t>Ranunculus peltatus baudotii (Godr.) C.D.K. Cook</t>
  </si>
  <si>
    <t>Ranunculus peltatus peltatus Schrank</t>
  </si>
  <si>
    <t>Ranunculus peltatus saniculifolius (Viv.) C.D.K. Cook</t>
  </si>
  <si>
    <t>Ranunculus penicillatus (Dumort.) Bab.</t>
  </si>
  <si>
    <t>Ranunculus platanifolius L.</t>
  </si>
  <si>
    <t>Ranunculus pseudomillefoliatus Grau</t>
  </si>
  <si>
    <t>Ranunculus pyrenaeus L.</t>
  </si>
  <si>
    <t>Ranunculus repens L.</t>
  </si>
  <si>
    <t>Ranunculus ruscinonensis Landolt</t>
  </si>
  <si>
    <t>Ranunculus sardous Crantz</t>
  </si>
  <si>
    <t>Ranunculus sceleratus L.</t>
  </si>
  <si>
    <t>Ranunculus seguieri Vill.</t>
  </si>
  <si>
    <t>Ranunculus serpens Schrank</t>
  </si>
  <si>
    <t>Ranunculus spicatus blepharicarpos (Boiss.) Grau</t>
  </si>
  <si>
    <t>Ranunculus thora L.</t>
  </si>
  <si>
    <t>Ranunculus trichophyllus eradicatus (Laest.) C.D.K. Cook</t>
  </si>
  <si>
    <t>Ranunculus trichophyllus trichophyllus Chaix</t>
  </si>
  <si>
    <t>Ranunculus trilobus Desf.</t>
  </si>
  <si>
    <t>Ranunculus tripartitus DC.</t>
  </si>
  <si>
    <t>Ranunculus tuberosus Lapeyr.</t>
  </si>
  <si>
    <t>Ranunculus valdesii Grau</t>
  </si>
  <si>
    <t>Ranunculus weyleri Marès ex Willk.</t>
  </si>
  <si>
    <t>Raphanus raphanistrum landra (Moretti ex DC.) Bonnier &amp; Layens</t>
  </si>
  <si>
    <t>Raphanus raphanistrum raphanistrum L.</t>
  </si>
  <si>
    <t>Raphanus sativus L.</t>
  </si>
  <si>
    <t>Rapistrum rugosum linnaeanum (Coss.) Rouy &amp; Foucaud</t>
  </si>
  <si>
    <t>Rapistrum rugosum rugosum (L.) All.</t>
  </si>
  <si>
    <t>Reseda alba alba L.</t>
  </si>
  <si>
    <t>Reseda alba hookeri (Guss.) Arcang.</t>
  </si>
  <si>
    <t>Reseda barrelieri Bertol. ex Müll. Arg.</t>
  </si>
  <si>
    <t>Reseda complicata Bory</t>
  </si>
  <si>
    <t>Reseda glauca L.</t>
  </si>
  <si>
    <t>Reseda gredensis (Cutanda &amp; Willk.) Müll. Arg.</t>
  </si>
  <si>
    <t>Reseda jacquinii litigiosa (Sennen &amp; Pau) Abdallah &amp; De Wit</t>
  </si>
  <si>
    <t>Reseda lanceolata constricta (Lange) Valdés Berm.</t>
  </si>
  <si>
    <t>Reseda lanceolata lanceolata Lag.</t>
  </si>
  <si>
    <t>Reseda lutea lutea L.</t>
  </si>
  <si>
    <t>Reseda lutea vivantii (P. Monts.) Rovira</t>
  </si>
  <si>
    <t>Reseda luteola L.</t>
  </si>
  <si>
    <t>Reseda media Lag.</t>
  </si>
  <si>
    <t>Reseda phyteuma L.</t>
  </si>
  <si>
    <t>Reseda stricta funkii (Willk.) Losa &amp; Rivas Goday</t>
  </si>
  <si>
    <t>Reseda stricta stricta Pers.</t>
  </si>
  <si>
    <t>Reseda suffruticosa Loefl. ex Koelp.</t>
  </si>
  <si>
    <t>Reseda undata leucantha (Hegelm. ex Lange) Aránega ex Valdés Berm.</t>
  </si>
  <si>
    <t>Reseda undata undata L.</t>
  </si>
  <si>
    <t>Reseda virgata Boiss. &amp; Reut.</t>
  </si>
  <si>
    <t>Retama monosperma (L.) Boiss.</t>
  </si>
  <si>
    <t>Retama sphaerocarpa (L.) Boiss.</t>
  </si>
  <si>
    <t>Reynoutria japonica Houtt.</t>
  </si>
  <si>
    <t>Rhamnus alaternus alaternus L.</t>
  </si>
  <si>
    <t>Rhamnus alaternus munyozgarmendiae Rivas Mart. &amp; J.M. Pizarro</t>
  </si>
  <si>
    <t>Rhamnus alpina alpina L.</t>
  </si>
  <si>
    <t>Rhamnus cathartica L.</t>
  </si>
  <si>
    <t>Rhamnus infectoria L.</t>
  </si>
  <si>
    <t>Rhamnus ludovici-salvatoris Chodat</t>
  </si>
  <si>
    <t>Rhamnus lycioides borgiae Rivas Mart. &amp; J.M. Pizarro</t>
  </si>
  <si>
    <t>Rhamnus lycioides laderoi Rivas Mart. &amp; J.M. Pizarro</t>
  </si>
  <si>
    <t>Rhamnus lycioides lycioides L.</t>
  </si>
  <si>
    <t>Rhamnus myrtifolia iranzoi Rivas Mart. &amp; J.M. Pizarro</t>
  </si>
  <si>
    <t>Rhamnus myrtifolia myrtifolia Willk.</t>
  </si>
  <si>
    <t>Rhamnus oleoides assoana Rivas Mart. &amp; J.M. Pizarro</t>
  </si>
  <si>
    <t>Rhamnus oleoides bourgaeana (Gand.) Rivas Mart. &amp; J.M. Pizarro</t>
  </si>
  <si>
    <t>Rhamnus oleoides oleoides L.</t>
  </si>
  <si>
    <t>Rhamnus oleoides rivasgodayana Rivas Mart. &amp; J.M. Pizarro</t>
  </si>
  <si>
    <t>Rhamnus pumila legionensis Rothm.</t>
  </si>
  <si>
    <t>Rhamnus pumila pumila Turra</t>
  </si>
  <si>
    <t>Rhamnus saxatilis saxatilis Jacq.</t>
  </si>
  <si>
    <t>Rhamnus velutina almeriensis Rivas Mart. &amp; J.M. Pizarro</t>
  </si>
  <si>
    <t>Rhamnus velutina velutina Boiss.</t>
  </si>
  <si>
    <t>Rhaponticoides africana (Lam.) M.V. Agab. &amp; Greuter</t>
  </si>
  <si>
    <t>Rhaponticoides alpina (L.) M.V. Agab. &amp; Greuter</t>
  </si>
  <si>
    <t>Rhaponticoides fraylensis (Sch. Bip. ex Nyman) M.V. Agab. &amp; Greuter</t>
  </si>
  <si>
    <t>Rhaponticum centauroides (L.) O. Bolós</t>
  </si>
  <si>
    <t>Rhaponticum coniferum (L.) Greuter</t>
  </si>
  <si>
    <t>Rhaponticum exaltatum (Cutanda ex Willk.) Greuter</t>
  </si>
  <si>
    <t>Rhaponticum longifolium (Hoffmanns. &amp; Link) Dittrich</t>
  </si>
  <si>
    <t>Rhaponticum repens (L.) Hidalgo</t>
  </si>
  <si>
    <t>Rhinanthus angustifolius C.C. Gmel.</t>
  </si>
  <si>
    <t>Rhinanthus burnatii (Chabert) Soó</t>
  </si>
  <si>
    <t>Rhinanthus minor L.</t>
  </si>
  <si>
    <t>Rhinanthus pumilus pumilus (Sterneck) Pau</t>
  </si>
  <si>
    <t>Rhodalsine geniculata (Poir.) F.N. Williams</t>
  </si>
  <si>
    <t>Rhodiola rosea L.</t>
  </si>
  <si>
    <t>Rhododendron ferrugineum L.</t>
  </si>
  <si>
    <t>Rhododendron ponticum baeticum (Boiss. &amp; Reut.) Hand.-Mazz.</t>
  </si>
  <si>
    <t>Rhus coriaria L.</t>
  </si>
  <si>
    <t>Rhus typhina L.</t>
  </si>
  <si>
    <t>Rhynchospora alba (L.) Vahl</t>
  </si>
  <si>
    <t>Rhynchospora fusca (L.) W.T. Aiton</t>
  </si>
  <si>
    <t>Rhynchospora modesti-lucennoi Castrov.</t>
  </si>
  <si>
    <t>Ribes alpinum L.</t>
  </si>
  <si>
    <t>Ribes petraeum Wulfen</t>
  </si>
  <si>
    <t>Ribes rubrum L.</t>
  </si>
  <si>
    <t>Ribes uva-crispa L.</t>
  </si>
  <si>
    <t>Ricinus communis L.</t>
  </si>
  <si>
    <t>Ridolfia segetum (L.) Moris</t>
  </si>
  <si>
    <t>Robinia pseudoacacia L.</t>
  </si>
  <si>
    <t>Rochelia disperma disperma (L. fil.) K. Koch</t>
  </si>
  <si>
    <t>Roemeria hybrida (L.) DC.</t>
  </si>
  <si>
    <t>Romulea bulbocodium (L.) Sebast. &amp; Mauri</t>
  </si>
  <si>
    <t>Romulea clusiana (Lange) Nyman</t>
  </si>
  <si>
    <t>Romulea columnae assumptionis (Garcias Font) O. Bolós</t>
  </si>
  <si>
    <t>Romulea columnae columnae Sebast. &amp; Mauri</t>
  </si>
  <si>
    <t>Romulea ramiflora gaditana (Kunze) Marais</t>
  </si>
  <si>
    <t>Romulea ramiflora ramiflora Ten.</t>
  </si>
  <si>
    <t>Rorippa amphibia (L.) Besser</t>
  </si>
  <si>
    <t>Rorippa islandica (Gunnerus) Borbás</t>
  </si>
  <si>
    <t>Rorippa microphylla (Boenn. ex Rchb.) Hyl.</t>
  </si>
  <si>
    <t>Rorippa nasturtium-aquaticum (L.) Hayek</t>
  </si>
  <si>
    <t>Rorippa palustris (L.) Besser</t>
  </si>
  <si>
    <t>Rorippa pyrenaica (All.) Rchb.</t>
  </si>
  <si>
    <t>Rorippa sylvestris sylvestris (L.) Besser</t>
  </si>
  <si>
    <t>Rorippa valdes-bermejoi (Castrov.) Mart.-Laborde &amp; Castrov.</t>
  </si>
  <si>
    <t>Rosa agrestis Savi</t>
  </si>
  <si>
    <t>Rosa arvensis Huds.</t>
  </si>
  <si>
    <t>Rosa canina L.</t>
  </si>
  <si>
    <t>Rosa dumalis Bechst.</t>
  </si>
  <si>
    <t>Rosa elliptica Tausch</t>
  </si>
  <si>
    <t>Rosa foetida Herrm.</t>
  </si>
  <si>
    <t>Rosa gallica L.</t>
  </si>
  <si>
    <t>Rosa glauca Pourr.</t>
  </si>
  <si>
    <t>Rosa micrantha Borrer ex Sm.</t>
  </si>
  <si>
    <t>Rosa moschata Herrm.</t>
  </si>
  <si>
    <t>Rosa pendulina L.</t>
  </si>
  <si>
    <t>Rosa pimpinellifolia L.</t>
  </si>
  <si>
    <t>Rosa pouzinii Tratt.</t>
  </si>
  <si>
    <t>Rosa rubiginosa L.</t>
  </si>
  <si>
    <t>Rosa sempervirens L.</t>
  </si>
  <si>
    <t>Rosa sicula Tratt.</t>
  </si>
  <si>
    <t>Rosa stylosa Desv.</t>
  </si>
  <si>
    <t>Rosa tomentosa Sm.</t>
  </si>
  <si>
    <t>Rosa villosa L.</t>
  </si>
  <si>
    <t>Rosmarinus eriocalix Jord. &amp; Fourr.</t>
  </si>
  <si>
    <t>Rosmarinus officinalis L.</t>
  </si>
  <si>
    <t>Rosmarinus tomentosus Hub.-Mor. &amp; Maire</t>
  </si>
  <si>
    <t>Rotala indica (Willd.) Koehne</t>
  </si>
  <si>
    <t>Rubia agostinhoi Dans. &amp; P. Silva</t>
  </si>
  <si>
    <t>Rubia balearica balearica (Willk.) Porta</t>
  </si>
  <si>
    <t>Rubia balearica caespitosa (Font Quer &amp; Marcos) Rosselló</t>
  </si>
  <si>
    <t>Rubia peregrina L.</t>
  </si>
  <si>
    <t>Rubia tinctorum L.</t>
  </si>
  <si>
    <t>Rubus brigantinus Samp.</t>
  </si>
  <si>
    <t>Rubus caesius L.</t>
  </si>
  <si>
    <t>Rubus canescens DC.</t>
  </si>
  <si>
    <t>Rubus castellarnaui Pau</t>
  </si>
  <si>
    <t>Rubus castroviejoi Monasterio-Huelin</t>
  </si>
  <si>
    <t>Rubus cyclops Monasterio-Huelin</t>
  </si>
  <si>
    <t>Rubus galloecicus Pau</t>
  </si>
  <si>
    <t>Rubus genevieri Boreau</t>
  </si>
  <si>
    <t>Rubus henriquesii Samp.</t>
  </si>
  <si>
    <t>Rubus hirtus Waldst. &amp; Kit.</t>
  </si>
  <si>
    <t>Rubus idaeus L.</t>
  </si>
  <si>
    <t>Rubus laciniatus Willd.</t>
  </si>
  <si>
    <t>Rubus lainzii H.E. Weber</t>
  </si>
  <si>
    <t>Rubus lucensis H.E. Weber &amp; Monasterio-Huelin</t>
  </si>
  <si>
    <t>Rubus muricola Sennen</t>
  </si>
  <si>
    <t>Rubus pauanus Monasterio-Huelin</t>
  </si>
  <si>
    <t>Rubus peratticus Samp.</t>
  </si>
  <si>
    <t>Rubus praecox Bertol.</t>
  </si>
  <si>
    <t>Rubus radula Weihe</t>
  </si>
  <si>
    <t>Rubus sampaioanus Sudre ex Samp.</t>
  </si>
  <si>
    <t>Rubus saxatilis L.</t>
  </si>
  <si>
    <t>Rubus ulmifolius Schott</t>
  </si>
  <si>
    <t>Rubus urbionicus Monasterio-Huelin</t>
  </si>
  <si>
    <t>Rubus vagabundus Samp.</t>
  </si>
  <si>
    <t>Rubus vestitus Weihe</t>
  </si>
  <si>
    <t>Rubus vigoi R. Roselló</t>
  </si>
  <si>
    <t>Rumex acetosa acetosa L.</t>
  </si>
  <si>
    <t>Rumex acetosa biformis (Lange) Castrov. &amp; Valdés Berm.</t>
  </si>
  <si>
    <t>Rumex acetosella acetosella L.</t>
  </si>
  <si>
    <t>Rumex acetosella angiocarpus (Murb.) Murb.</t>
  </si>
  <si>
    <t>Rumex aquitanicus Rech. fil.</t>
  </si>
  <si>
    <t>Rumex arifolius All.</t>
  </si>
  <si>
    <t>Rumex bucephalophorus aegaeus Rech. fil.</t>
  </si>
  <si>
    <t>Rumex bucephalophorus bucephalophorus L.</t>
  </si>
  <si>
    <t>Rumex bucephalophorus gallicus (Steinh.) Rech. fil.</t>
  </si>
  <si>
    <t>Rumex bucephalophorus hispanicus (Steinh.) Rech. fil.</t>
  </si>
  <si>
    <t>Rumex conglomeratus Murray</t>
  </si>
  <si>
    <t>Rumex crispus L.</t>
  </si>
  <si>
    <t>Rumex cristatus DC.</t>
  </si>
  <si>
    <t>Rumex dentatus callosissimus (Meisn.) Rech. fil.</t>
  </si>
  <si>
    <t>Rumex frutescens Thouars</t>
  </si>
  <si>
    <t>Rumex hydrolapathum Huds.</t>
  </si>
  <si>
    <t>Rumex induratus Boiss. &amp; Reut.</t>
  </si>
  <si>
    <t>Rumex intermedius DC.</t>
  </si>
  <si>
    <t>Rumex longifolius DC.</t>
  </si>
  <si>
    <t>Rumex obtusifolius L.</t>
  </si>
  <si>
    <t>Rumex palustris Sm.</t>
  </si>
  <si>
    <t>Rumex papillaris Boiss. &amp; Reut.</t>
  </si>
  <si>
    <t>Rumex pseudalpinus Höfft</t>
  </si>
  <si>
    <t>Rumex pulcher pulcher L.</t>
  </si>
  <si>
    <t>Rumex pulcher woodsii (De Not.) Arcang.</t>
  </si>
  <si>
    <t>Rumex roseus L.</t>
  </si>
  <si>
    <t>Rumex rupestris Le Gall</t>
  </si>
  <si>
    <t>Rumex sanguineus L.</t>
  </si>
  <si>
    <t>Rumex scutatus L.</t>
  </si>
  <si>
    <t>Rumex suffruticosus J. Gay ex Willk.</t>
  </si>
  <si>
    <t>Rumex thyrsoides Desf.</t>
  </si>
  <si>
    <t>Rupicapnos africana decipiens (Pugsley) Maire</t>
  </si>
  <si>
    <t>Ruppia cirrhosa (Petagna) Grande</t>
  </si>
  <si>
    <t>Ruppia drepanensis Tineo ex Guss.</t>
  </si>
  <si>
    <t>Ruppia maritima L.</t>
  </si>
  <si>
    <t>Ruscus aculeatus L.</t>
  </si>
  <si>
    <t>Ruscus hypophyllum L.</t>
  </si>
  <si>
    <t>Ruta angustifolia Pers.</t>
  </si>
  <si>
    <t>Ruta chalepensis L.</t>
  </si>
  <si>
    <t>Ruta montana (L.) L.</t>
  </si>
  <si>
    <t>Sagina apetala Ard.</t>
  </si>
  <si>
    <t>Sagina maritima Don</t>
  </si>
  <si>
    <t>Sagina merinoi Pau ex Merino</t>
  </si>
  <si>
    <t>Sagina nodosa (L.) Fenzl</t>
  </si>
  <si>
    <t>Sagina procumbens L.</t>
  </si>
  <si>
    <t>Sagina sabuletorum J. Gay ex Lange</t>
  </si>
  <si>
    <t>Sagina saginoides (L.) H. Karst.</t>
  </si>
  <si>
    <t>Sagina subulata (Sw.) C. Presl</t>
  </si>
  <si>
    <t>Sagittaria calycina Engelm.</t>
  </si>
  <si>
    <t>Sagittaria latifolia Willd.</t>
  </si>
  <si>
    <t>Sagittaria sagittifolia L.</t>
  </si>
  <si>
    <t>Salicornia dolichostachya Moss</t>
  </si>
  <si>
    <t>Salicornia emerici Duval-Jouve</t>
  </si>
  <si>
    <t>Salicornia ramosissima Woods</t>
  </si>
  <si>
    <t>Salix alba L.</t>
  </si>
  <si>
    <t>Salix atrocinerea Brot.</t>
  </si>
  <si>
    <t>Salix aurita L.</t>
  </si>
  <si>
    <t>Salix bicolor Willd.</t>
  </si>
  <si>
    <t>Salix breviserrata Flod.</t>
  </si>
  <si>
    <t>Salix cantabrica Rech. fil.</t>
  </si>
  <si>
    <t>Salix caprea L.</t>
  </si>
  <si>
    <t>Salix daphnoides Vill.</t>
  </si>
  <si>
    <t>Salix eleagnos Scop.</t>
  </si>
  <si>
    <t>Salix fragilis L.</t>
  </si>
  <si>
    <t>Salix hastata L.</t>
  </si>
  <si>
    <t>Salix herbacea L.</t>
  </si>
  <si>
    <t>Salix pedicellata Desf.</t>
  </si>
  <si>
    <t>Salix pentandra L.</t>
  </si>
  <si>
    <t>Salix purpurea L.</t>
  </si>
  <si>
    <t>Salix pyrenaica Gouan</t>
  </si>
  <si>
    <t>Salix repens L.</t>
  </si>
  <si>
    <t>Salix reticulata L.</t>
  </si>
  <si>
    <t>Salix retusa L.</t>
  </si>
  <si>
    <t>Salix salviifolia Brot.</t>
  </si>
  <si>
    <t>Salix tarraconensis Pau</t>
  </si>
  <si>
    <t>Salix triandra L.</t>
  </si>
  <si>
    <t>Salix viminalis L.</t>
  </si>
  <si>
    <t>Salpichroa origanifolia (Lam.) Baill.</t>
  </si>
  <si>
    <t>Salsola genistoides Juss. ex Poir.</t>
  </si>
  <si>
    <t>Salsola kali L.</t>
  </si>
  <si>
    <t>Salsola oppositifolia Desf.</t>
  </si>
  <si>
    <t>Salsola papillosa Willk.</t>
  </si>
  <si>
    <t>Salsola soda L.</t>
  </si>
  <si>
    <t>Salsola vermiculata L.</t>
  </si>
  <si>
    <t>Salsola webbii Moq.</t>
  </si>
  <si>
    <t>Salvia aethiopis L.</t>
  </si>
  <si>
    <t>Salvia argentea L.</t>
  </si>
  <si>
    <t>Salvia barrelieri Etl.</t>
  </si>
  <si>
    <t>Salvia candelabrum Boiss.</t>
  </si>
  <si>
    <t>Salvia fruticosa Mill.</t>
  </si>
  <si>
    <t>Salvia glutinosa L.</t>
  </si>
  <si>
    <t>Salvia lavandulifolia blancoana (Webb &amp; Heldr.) Rosúa &amp; Blanca</t>
  </si>
  <si>
    <t>Salvia lavandulifolia lavandulifolia Vahl</t>
  </si>
  <si>
    <t>Salvia lavandulifolia mariolensis (Figuerola) Alcaraz &amp; De la Torre</t>
  </si>
  <si>
    <t>Salvia lavandulifolia oxyodon (Webb &amp; Heldr.) Rivas Goday &amp; Rivas Mart.</t>
  </si>
  <si>
    <t>Salvia lavandulifolia vellerea (Cuatrec.) Rivas Goday &amp; Rivas Mart.</t>
  </si>
  <si>
    <t>Salvia microphylla Kunth</t>
  </si>
  <si>
    <t>Salvia officinalis L.</t>
  </si>
  <si>
    <t>Salvia phlomoides boissieri (De Noé) Rosúa &amp; Blanca</t>
  </si>
  <si>
    <t>Salvia phlomoides phlomoides Asso</t>
  </si>
  <si>
    <t>Salvia pratensis L.</t>
  </si>
  <si>
    <t>Salvia sclarea L.</t>
  </si>
  <si>
    <t>Salvia sclareoides Brot.</t>
  </si>
  <si>
    <t>Salvia sylvestris L.</t>
  </si>
  <si>
    <t>Salvia valentina Vahl</t>
  </si>
  <si>
    <t>Salvia verbenaca L.</t>
  </si>
  <si>
    <t>Salvia verticillata L.</t>
  </si>
  <si>
    <t>Salvia viridis L.</t>
  </si>
  <si>
    <t>Salvinia natans (L.) All.</t>
  </si>
  <si>
    <t>Sambucus ebulus L.</t>
  </si>
  <si>
    <t>Sambucus nigra nigra L.</t>
  </si>
  <si>
    <t>Sambucus racemosa L.</t>
  </si>
  <si>
    <t>Samolus valerandi L.</t>
  </si>
  <si>
    <t>Sanguisorba ancistroides (Desf.) Ces.</t>
  </si>
  <si>
    <t>Sanguisorba hybrida (L.) Font Quer</t>
  </si>
  <si>
    <t>Sanguisorba lateriflora (Coss.) A. Braun &amp; C.D. Bouché</t>
  </si>
  <si>
    <t>Sanguisorba minor balearica (Bourg. ex Nyman) Muñoz Garm. &amp; C. Navarro</t>
  </si>
  <si>
    <t>Sanguisorba minor minor Scop.</t>
  </si>
  <si>
    <t>Sanguisorba officinalis L.</t>
  </si>
  <si>
    <t>Sanguisorba rupicola (Boiss. &amp; Reut.) A. Braun &amp; C.D. Bouché</t>
  </si>
  <si>
    <t>Sanguisorba verrucosa (Link ex G. Don) Ces.</t>
  </si>
  <si>
    <t>Sanicula europaea L.</t>
  </si>
  <si>
    <t>Saponaria bellidifolia Sm.</t>
  </si>
  <si>
    <t>Saponaria caespitosa DC.</t>
  </si>
  <si>
    <t>Saponaria glutinosa M. Bieb.</t>
  </si>
  <si>
    <t>Saponaria ocymoides L.</t>
  </si>
  <si>
    <t>Saponaria officinalis L.</t>
  </si>
  <si>
    <t>Sarcocapnos baetica baetica (Boiss. &amp; Reut.) Nyman</t>
  </si>
  <si>
    <t>Sarcocapnos baetica integrifolia (Boiss.) Nyman</t>
  </si>
  <si>
    <t>Sarcocapnos crassifolia speciosa (Boiss.) Rouy</t>
  </si>
  <si>
    <t>Sarcocapnos enneaphylla (L.) DC.</t>
  </si>
  <si>
    <t>Sarcocornia fruticosa (L.) A.J. Scott</t>
  </si>
  <si>
    <t>Sarcocornia perennis alpini (Lag.) Castrov.</t>
  </si>
  <si>
    <t>Sarcocornia perennis perennis (Mill.) A.J. Scott</t>
  </si>
  <si>
    <t>Satureja cuneifolia Ten.</t>
  </si>
  <si>
    <t>Satureja hortensis L.</t>
  </si>
  <si>
    <t>Satureja innota (Pau) Font Quer</t>
  </si>
  <si>
    <t>Satureja intricata Lange</t>
  </si>
  <si>
    <t>Satureja montana montana L.</t>
  </si>
  <si>
    <t>Saussurea alpina (L.) DC.</t>
  </si>
  <si>
    <t>Saxifraga aizoides L.</t>
  </si>
  <si>
    <t>Saxifraga androsacea L.</t>
  </si>
  <si>
    <t>Saxifraga aquatica Lapeyr.</t>
  </si>
  <si>
    <t>Saxifraga aretioides Lapeyr.</t>
  </si>
  <si>
    <t>Saxifraga aspera L.</t>
  </si>
  <si>
    <t>Saxifraga babiana T.E. Díaz &amp; Fern. Prieto</t>
  </si>
  <si>
    <t>Saxifraga biternata Boiss.</t>
  </si>
  <si>
    <t>Saxifraga bourgeana Boiss. &amp; Reut.</t>
  </si>
  <si>
    <t>Saxifraga bryoides L.</t>
  </si>
  <si>
    <t>Saxifraga caesia L.</t>
  </si>
  <si>
    <t>Saxifraga camposii camposii Boiss. &amp; Reut.</t>
  </si>
  <si>
    <t>Saxifraga camposii leptophylla (Willk.) D.A. Webb</t>
  </si>
  <si>
    <t>Saxifraga canaliculata Boiss. &amp; Reut. ex Engl.</t>
  </si>
  <si>
    <t>Saxifraga carpetana carpetana Boiss. &amp; Reut.</t>
  </si>
  <si>
    <t>Saxifraga catalaunica Boiss. &amp; Reut.</t>
  </si>
  <si>
    <t>Saxifraga cintrana Kuzinsky ex Willk.</t>
  </si>
  <si>
    <t>Saxifraga clusii Gouan</t>
  </si>
  <si>
    <t>Saxifraga conifera Coss. &amp; Durieu</t>
  </si>
  <si>
    <t>Saxifraga corsica cossoniana (Boiss. &amp; Reut.) D.A. Webb</t>
  </si>
  <si>
    <t>Saxifraga cotyledon L.</t>
  </si>
  <si>
    <t>Saxifraga cuneata Willd.</t>
  </si>
  <si>
    <t>Saxifraga dichotoma Willd.</t>
  </si>
  <si>
    <t>Saxifraga erioblasta Boiss. &amp; Reut.</t>
  </si>
  <si>
    <t>Saxifraga felineri P. Vargas</t>
  </si>
  <si>
    <t>Saxifraga fragilis fragilis Schrank</t>
  </si>
  <si>
    <t>Saxifraga fragilis paniculata (Pau) Muñoz Garm. &amp; P. Vargas</t>
  </si>
  <si>
    <t>Saxifraga fragosoi Sennen</t>
  </si>
  <si>
    <t>Saxifraga gemmulosa Boiss.</t>
  </si>
  <si>
    <t>Saxifraga genesiana P. Vargas</t>
  </si>
  <si>
    <t>Saxifraga geranioides L.</t>
  </si>
  <si>
    <t>Saxifraga globulifera Desf.</t>
  </si>
  <si>
    <t>Saxifraga granulata L.</t>
  </si>
  <si>
    <t>Saxifraga haenseleri Boiss. &amp; Reut.</t>
  </si>
  <si>
    <t>Saxifraga hariotii Luizet &amp; Soulié</t>
  </si>
  <si>
    <t>Saxifraga hirsuta hirsuta L.</t>
  </si>
  <si>
    <t>Saxifraga hirsuta paucicrenata (Leresche ex Gillot) D.A. Webb</t>
  </si>
  <si>
    <t>Saxifraga intricata Lapeyr.</t>
  </si>
  <si>
    <t>Saxifraga latepetiolata Willk.</t>
  </si>
  <si>
    <t>Saxifraga lepismigena Planellas</t>
  </si>
  <si>
    <t>Saxifraga longifolia Lapeyr.</t>
  </si>
  <si>
    <t>Saxifraga losae Sennen ex Luizet</t>
  </si>
  <si>
    <t>Saxifraga media Gouan</t>
  </si>
  <si>
    <t>Saxifraga moncayensis D.A. Webb</t>
  </si>
  <si>
    <t>Saxifraga moschata Wulfen</t>
  </si>
  <si>
    <t>Saxifraga nevadensis Boiss.</t>
  </si>
  <si>
    <t>Saxifraga oppositifolia oppositifolia L.</t>
  </si>
  <si>
    <t>Saxifraga oppositifolia paradoxa D.A. Webb</t>
  </si>
  <si>
    <t>Saxifraga paniculata Mill.</t>
  </si>
  <si>
    <t>Saxifraga pentadactylis almanzorii P. Vargas</t>
  </si>
  <si>
    <t>Saxifraga pentadactylis pentadactylis Lapeyr.</t>
  </si>
  <si>
    <t>Saxifraga pentadactylis willkommiana (Boiss. ex Willk.) Rivas Mart.</t>
  </si>
  <si>
    <t>Saxifraga praetermissa D.A. Webb</t>
  </si>
  <si>
    <t>Saxifraga pubescens iratiana (F.W. Schultz) Engl. &amp; Irmsch.</t>
  </si>
  <si>
    <t>Saxifraga pubescens pubescens Pourr.</t>
  </si>
  <si>
    <t>Saxifraga retusa retusa Gouan</t>
  </si>
  <si>
    <t>Saxifraga reuteriana Boiss.</t>
  </si>
  <si>
    <t>Saxifraga rigoi rigoi Porta</t>
  </si>
  <si>
    <t>Saxifraga rotundifolia rotundifolia L.</t>
  </si>
  <si>
    <t>Saxifraga spathularis Brot.</t>
  </si>
  <si>
    <t>Saxifraga stellaris L.</t>
  </si>
  <si>
    <t>Saxifraga trabutiana Engl. &amp; Irmsch.</t>
  </si>
  <si>
    <t>Saxifraga tridactylites L.</t>
  </si>
  <si>
    <t>Saxifraga trifurcata Schrad.</t>
  </si>
  <si>
    <t>Saxifraga umbrosa L.</t>
  </si>
  <si>
    <t>Saxifraga vayredana Luizet</t>
  </si>
  <si>
    <t>Scabiosa andryalifolia (Pau) Devesa</t>
  </si>
  <si>
    <t>Scabiosa atropurpurea L.</t>
  </si>
  <si>
    <t>Scabiosa cinerea Lapeyr. ex Lam.</t>
  </si>
  <si>
    <t>Scabiosa columbaria affinis (Gren. &amp; Godr.) Nyman</t>
  </si>
  <si>
    <t>Scabiosa columbaria columbaria L.</t>
  </si>
  <si>
    <t>Scabiosa galianoi Devesa</t>
  </si>
  <si>
    <t>Scabiosa turolensis grosii (Pau) Greuter &amp; Burdet</t>
  </si>
  <si>
    <t>Scabiosa turolensis turolensis Pau</t>
  </si>
  <si>
    <t>Scandix australis australis L.</t>
  </si>
  <si>
    <t>Scandix australis brevirostris (Boiss. &amp; Reut.) Thell.</t>
  </si>
  <si>
    <t>Scandix australis microcarpa (Lange) Thell.</t>
  </si>
  <si>
    <t>Scandix macrorhyncha Fisch. &amp; C.A. Mey.</t>
  </si>
  <si>
    <t>Scandix pecten-veneris L.</t>
  </si>
  <si>
    <t>Scandix stellata Banks &amp; Sol.</t>
  </si>
  <si>
    <t>Schenkia elegans (Samp.) Díaz Lifante</t>
  </si>
  <si>
    <t>Schenkia spicata (L.) G. Mans.</t>
  </si>
  <si>
    <t>Schinus molle L.</t>
  </si>
  <si>
    <t>Schoenoplectus corymbosus (Roth ex Roem. &amp; Schult.) J. Raynal</t>
  </si>
  <si>
    <t>Schoenoplectus lacustris glaucus (Sm. ex Hartm.) Bech.</t>
  </si>
  <si>
    <t>Schoenoplectus lacustris lacustris (L.) Palla</t>
  </si>
  <si>
    <t>Schoenoplectus litoralis (Schrad.) Palla</t>
  </si>
  <si>
    <t>Schoenoplectus pungens (Vahl) Palla</t>
  </si>
  <si>
    <t>Schoenoplectus triqueter (L.) Palla</t>
  </si>
  <si>
    <t>Schoenus nigricans L.</t>
  </si>
  <si>
    <t>Scilla autumnalis L.</t>
  </si>
  <si>
    <t>Scilla hyacinthoides L.</t>
  </si>
  <si>
    <t>Scilla lilio-hyacinthus L.</t>
  </si>
  <si>
    <t>Scilla monophyllos Link</t>
  </si>
  <si>
    <t>Scilla numidica Poir.</t>
  </si>
  <si>
    <t>Scilla obtusifolia Poir.</t>
  </si>
  <si>
    <t>Scilla peruviana L.</t>
  </si>
  <si>
    <t>Scilla verna ramburii (Boiss.) K. Richt.</t>
  </si>
  <si>
    <t>Scilla verna verna Huds.</t>
  </si>
  <si>
    <t>Scirpoides holoschoenus (L.) Soják</t>
  </si>
  <si>
    <t>Scirpus sylvaticus L.</t>
  </si>
  <si>
    <t>Scleranthus annuus L.</t>
  </si>
  <si>
    <t>Scleranthus burnatii Briq.</t>
  </si>
  <si>
    <t>Scleranthus delortii Gren.</t>
  </si>
  <si>
    <t>Scleranthus perennis L.</t>
  </si>
  <si>
    <t>Scleranthus polycarpos L.</t>
  </si>
  <si>
    <t>Scleranthus polycnemoides Willk. &amp; Costa</t>
  </si>
  <si>
    <t>Scleranthus uncinatus Schur</t>
  </si>
  <si>
    <t>Scleranthus verticillatus Tausch</t>
  </si>
  <si>
    <t>Scorpiurus muricatus L.</t>
  </si>
  <si>
    <t>Scorpiurus subvillosus L.</t>
  </si>
  <si>
    <t>Scorpiurus sulcatus L.</t>
  </si>
  <si>
    <t>Scorpiurus vermiculatus L.</t>
  </si>
  <si>
    <t>Scrophularia alpestris J. Gay ex Benth.</t>
  </si>
  <si>
    <t>Scrophularia arguta Sol.</t>
  </si>
  <si>
    <t>Scrophularia auriculata auriculata L.</t>
  </si>
  <si>
    <t>Scrophularia auriculata valentina (Rouy) Ortega Oliv.</t>
  </si>
  <si>
    <t>Scrophularia bourgaeana Lange</t>
  </si>
  <si>
    <t>Scrophularia canina canina L.</t>
  </si>
  <si>
    <t>Scrophularia canina ramosissima (Loisel.) P. Fourn.</t>
  </si>
  <si>
    <t>Scrophularia crithmifolia Boiss.</t>
  </si>
  <si>
    <t>Scrophularia frutescens L.</t>
  </si>
  <si>
    <t>Scrophularia grandiflora DC.</t>
  </si>
  <si>
    <t>Scrophularia herminii Hoffmanns. &amp; Link</t>
  </si>
  <si>
    <t>Scrophularia laxiflora Lange</t>
  </si>
  <si>
    <t>Scrophularia lyrata Willd.</t>
  </si>
  <si>
    <t>Scrophularia nodosa L.</t>
  </si>
  <si>
    <t>Scrophularia oxyrhyncha Coincy</t>
  </si>
  <si>
    <t>Scrophularia peregrina L.</t>
  </si>
  <si>
    <t>Scrophularia pyrenaica Benth.</t>
  </si>
  <si>
    <t>Scrophularia reuteri Daveau</t>
  </si>
  <si>
    <t>Scrophularia sambucifolia mellifera (L'Hér. ex Sol.) Maire</t>
  </si>
  <si>
    <t>Scrophularia sambucifolia sambucifolia L.</t>
  </si>
  <si>
    <t>Scrophularia scorodonia L.</t>
  </si>
  <si>
    <t>Scrophularia sublyrata Brot.</t>
  </si>
  <si>
    <t>Scrophularia tanacetifolia Willd.</t>
  </si>
  <si>
    <t>Scrophularia valdesii Ortega Oliv. &amp; Devesa</t>
  </si>
  <si>
    <t>Scrophularia viciosoi Ortega Oliv. &amp; Devesa</t>
  </si>
  <si>
    <t>Scutellaria alpina alpina L.</t>
  </si>
  <si>
    <t>Scutellaria balearica Barceló</t>
  </si>
  <si>
    <t>Scutellaria galericulata L.</t>
  </si>
  <si>
    <t>Scutellaria minor Huds.</t>
  </si>
  <si>
    <t>Scutellaria orientalis hispanica (Boiss.) Greuter &amp; Burdet</t>
  </si>
  <si>
    <t>Securigera varia (L.) Lassen</t>
  </si>
  <si>
    <t>Sedum acre L.</t>
  </si>
  <si>
    <t>Sedum aetnense aetnense Tineo</t>
  </si>
  <si>
    <t>Sedum album L.</t>
  </si>
  <si>
    <t>Sedum alpestre Vill.</t>
  </si>
  <si>
    <t>Sedum amplexicaule DC.</t>
  </si>
  <si>
    <t>Sedum andegavense (DC.) Desv.</t>
  </si>
  <si>
    <t>Sedum anglicum Huds.</t>
  </si>
  <si>
    <t>Sedum annuum L.</t>
  </si>
  <si>
    <t>Sedum arenarium Brot.</t>
  </si>
  <si>
    <t>Sedum atratum atratum L.</t>
  </si>
  <si>
    <t>Sedum brevifolium DC.</t>
  </si>
  <si>
    <t>Sedum caespitosum (Cav.) DC.</t>
  </si>
  <si>
    <t>Sedum candollei Raym.-Hamet</t>
  </si>
  <si>
    <t>Sedum cepaea L.</t>
  </si>
  <si>
    <t>Sedum dasyphyllum L.</t>
  </si>
  <si>
    <t>Sedum forsterianum Sm.</t>
  </si>
  <si>
    <t>Sedum gypsicola Boiss. &amp; Reut.</t>
  </si>
  <si>
    <t>Sedum hirsutum All.</t>
  </si>
  <si>
    <t>Sedum lagascae Pau</t>
  </si>
  <si>
    <t>Sedum maireanum Sennen</t>
  </si>
  <si>
    <t>Sedum melanantherum DC.</t>
  </si>
  <si>
    <t>Sedum montanum E.P. Perrier &amp; Songeon</t>
  </si>
  <si>
    <t>Sedum mucizonia (Ortega) Raym.-Hamet</t>
  </si>
  <si>
    <t>Sedum nevadense Coss.</t>
  </si>
  <si>
    <t>Sedum pedicellatum Boiss. &amp; Reut.</t>
  </si>
  <si>
    <t>Sedum pruinatum Brot.</t>
  </si>
  <si>
    <t>Sedum rubens L.</t>
  </si>
  <si>
    <t>Sedum rupestre L.</t>
  </si>
  <si>
    <t>Sedum sediforme (Jacq.) Pau</t>
  </si>
  <si>
    <t>Sedum stellatum L.</t>
  </si>
  <si>
    <t>Sedum villosum villosum L.</t>
  </si>
  <si>
    <t>Selaginella denticulata (L.) Spring</t>
  </si>
  <si>
    <t>Selaginella kraussiana (Kunze) A. Braun</t>
  </si>
  <si>
    <t>Selaginella selaginoides (L.) P. Beauv. ex Schrank &amp; Mart.</t>
  </si>
  <si>
    <t>Selinum broteri Hoffmanns. &amp; Link</t>
  </si>
  <si>
    <t>Selinum pyrenaeum (L.) Gouan</t>
  </si>
  <si>
    <t>Sempervivum arachnoideum L.</t>
  </si>
  <si>
    <t>Sempervivum minutum (Kunze ex Willk.) Nyman ex Pau</t>
  </si>
  <si>
    <t>Sempervivum montanum montanum L.</t>
  </si>
  <si>
    <t>Sempervivum tectorum L.</t>
  </si>
  <si>
    <t>Sempervivum vicentei Pau</t>
  </si>
  <si>
    <t>Serapias cordigera cordigera L.</t>
  </si>
  <si>
    <t>Serapias nurrica Corrias</t>
  </si>
  <si>
    <t>Serapias parviflora Parl.</t>
  </si>
  <si>
    <t>Serapias perez-chiscanoi Acedo</t>
  </si>
  <si>
    <t>Serapias strictiflora Welw. ex Veiga</t>
  </si>
  <si>
    <t>Serapias vomeracea (Burm. fil.) Briq.</t>
  </si>
  <si>
    <t>Serratula tinctoria L.</t>
  </si>
  <si>
    <t>Sesamoides interrupta (Boreau) G. López</t>
  </si>
  <si>
    <t>Sesamoides minor (Lange) Kuntze</t>
  </si>
  <si>
    <t>Sesamoides purpurascens purpurascens (L.) G. López</t>
  </si>
  <si>
    <t>Sesamoides spathulifolia (Revelière ex Boreau) Rothm.</t>
  </si>
  <si>
    <t>Sesamoides suffruticosa (Lange) Kuntze</t>
  </si>
  <si>
    <t>Seseli annuum annuum L.</t>
  </si>
  <si>
    <t>Seseli cantabricum Lange</t>
  </si>
  <si>
    <t>Seseli elatum L.</t>
  </si>
  <si>
    <t>Seseli farrenyi Molero &amp; J. Pujadas</t>
  </si>
  <si>
    <t>Seseli intricatum Boiss.</t>
  </si>
  <si>
    <t>Seseli libanotis (L.) W.D.J. Koch</t>
  </si>
  <si>
    <t>Seseli montanum granatense (Willk.) C. Pardo</t>
  </si>
  <si>
    <t>Seseli montanum montanum L.</t>
  </si>
  <si>
    <t>Seseli montanum peixotoanum (Samp.) M. Laínz</t>
  </si>
  <si>
    <t>Seseli peucedanoides (M. Bieb.) Koso-Pol.</t>
  </si>
  <si>
    <t>Seseli tortuosum L.</t>
  </si>
  <si>
    <t>Sesuvium portulacastrum (L.) L.</t>
  </si>
  <si>
    <t>Sherardia arvensis L.</t>
  </si>
  <si>
    <t>Sibbaldia procumbens L.</t>
  </si>
  <si>
    <t>Sibthorpia africana L.</t>
  </si>
  <si>
    <t>Sibthorpia europaea L.</t>
  </si>
  <si>
    <t>Sibthorpia peregrina L.</t>
  </si>
  <si>
    <t>Sida rhombifolia L.</t>
  </si>
  <si>
    <t>Sida spinosa L.</t>
  </si>
  <si>
    <t>Sideritis arborescens Salzm. ex Benth.</t>
  </si>
  <si>
    <t>Sideritis bourgaeana Boiss. &amp; Reut.</t>
  </si>
  <si>
    <t>Sideritis bubanii Font Quer</t>
  </si>
  <si>
    <t>Sideritis carbonellii Socorro</t>
  </si>
  <si>
    <t>Sideritis chamaedryfolia Cav.</t>
  </si>
  <si>
    <t>Sideritis dianica D. Rivera</t>
  </si>
  <si>
    <t>Sideritis endressii Willk.</t>
  </si>
  <si>
    <t>Sideritis fruticulosa Pourr.</t>
  </si>
  <si>
    <t>Sideritis glacialis Boiss.</t>
  </si>
  <si>
    <t>Sideritis glauca Cav.</t>
  </si>
  <si>
    <t>Sideritis grandiflora Salzm. ex Benth.</t>
  </si>
  <si>
    <t>Sideritis hirsuta L.</t>
  </si>
  <si>
    <t>Sideritis hyssopifolia L.</t>
  </si>
  <si>
    <t>Sideritis ibanyezii Pau</t>
  </si>
  <si>
    <t>Sideritis ilicifolia Willd.</t>
  </si>
  <si>
    <t>Sideritis incana L.</t>
  </si>
  <si>
    <t>Sideritis lacaitae Font Quer</t>
  </si>
  <si>
    <t>Sideritis lasiantha Pers.</t>
  </si>
  <si>
    <t>Sideritis leucantha Cav.</t>
  </si>
  <si>
    <t>Sideritis lurida J. Gay ex Lacaita</t>
  </si>
  <si>
    <t>Sideritis montana L.</t>
  </si>
  <si>
    <t>Sideritis montserratiana Stübing</t>
  </si>
  <si>
    <t>Sideritis osteoxylla (Pau ex Vicioso) Alcaraz</t>
  </si>
  <si>
    <t>Sideritis ovata Cav.</t>
  </si>
  <si>
    <t>Sideritis paulii Pau</t>
  </si>
  <si>
    <t>Sideritis pungens Benth.</t>
  </si>
  <si>
    <t>Sideritis pusilla (Lange) Pau</t>
  </si>
  <si>
    <t>Sideritis reverchonii Willk.</t>
  </si>
  <si>
    <t>Sideritis romana L.</t>
  </si>
  <si>
    <t>Sideritis serrata Lag.</t>
  </si>
  <si>
    <t>Sideritis spinulosa Barnades ex Asso</t>
  </si>
  <si>
    <t>Sideritis stachydioides Willk.</t>
  </si>
  <si>
    <t>Sideritis tragoriganum Lag.</t>
  </si>
  <si>
    <t>Silaum silaus (L.) Schinz &amp; Thell.</t>
  </si>
  <si>
    <t>Silene acaulis (L.) Jacq.</t>
  </si>
  <si>
    <t>Silene acutifolia Link ex Rohrb.</t>
  </si>
  <si>
    <t>Silene aellenii Sennen</t>
  </si>
  <si>
    <t>Silene almolae J. Gay</t>
  </si>
  <si>
    <t>Silene andryalifolia Pomel</t>
  </si>
  <si>
    <t>Silene armeria L.</t>
  </si>
  <si>
    <t>Silene auriculifolia Pomel</t>
  </si>
  <si>
    <t>Silene behen L.</t>
  </si>
  <si>
    <t>Silene bellidifolia Juss. ex Jacq.</t>
  </si>
  <si>
    <t>Silene borderei Jord.</t>
  </si>
  <si>
    <t>Silene boryi Boiss.</t>
  </si>
  <si>
    <t>Silene cambessedesii Boiss. &amp; Reut.</t>
  </si>
  <si>
    <t>Silene ciliata Pourr.</t>
  </si>
  <si>
    <t>Silene cintrana Rothm.</t>
  </si>
  <si>
    <t>Silene coelirosa (L.) Godr.</t>
  </si>
  <si>
    <t>Silene colorata Poir.</t>
  </si>
  <si>
    <t>Silene conica conica L.</t>
  </si>
  <si>
    <t>Silene conoidea L.</t>
  </si>
  <si>
    <t>Silene coutinhoi Rothm. &amp; P. Silva</t>
  </si>
  <si>
    <t>Silene cretica L.</t>
  </si>
  <si>
    <t>Silene dichotoma dichotoma Ehrh.</t>
  </si>
  <si>
    <t>Silene diclinis (Lag.) M. Laínz</t>
  </si>
  <si>
    <t>Silene dioica (L.) Clairv.</t>
  </si>
  <si>
    <t>Silene disticha Willd.</t>
  </si>
  <si>
    <t>Silene echinata Otth</t>
  </si>
  <si>
    <t>Silene fernandezii Jeanm.</t>
  </si>
  <si>
    <t>Silene foetida foetida Link</t>
  </si>
  <si>
    <t>Silene foetida gayana Talavera</t>
  </si>
  <si>
    <t>Silene fuscata Link ex Brot.</t>
  </si>
  <si>
    <t>Silene gaditana Talavera &amp; Bocquet</t>
  </si>
  <si>
    <t>Silene gallica L.</t>
  </si>
  <si>
    <t>Silene germana J. Gay</t>
  </si>
  <si>
    <t>Silene gracilis DC.</t>
  </si>
  <si>
    <t>Silene hifacensis Rouy ex Willk.</t>
  </si>
  <si>
    <t>Silene inaperta inaperta L.</t>
  </si>
  <si>
    <t>Silene inaperta serpentinicola Talavera</t>
  </si>
  <si>
    <t>Silene italica italica (L.) Pers.</t>
  </si>
  <si>
    <t>Silene laeta (Aiton) Godr.</t>
  </si>
  <si>
    <t>Silene latifolia Poir.</t>
  </si>
  <si>
    <t>Silene legionensis Lag.</t>
  </si>
  <si>
    <t>Silene linicola C.C. Gmel.</t>
  </si>
  <si>
    <t>Silene littorea adscendens (Lag.) Rivas Goday</t>
  </si>
  <si>
    <t>Silene littorea littorea Brot.</t>
  </si>
  <si>
    <t>Silene longicilia (Brot.) Otth</t>
  </si>
  <si>
    <t>Silene mariana Pau</t>
  </si>
  <si>
    <t>Silene marizii Samp.</t>
  </si>
  <si>
    <t>Silene mellifera Boiss. &amp; Reut.</t>
  </si>
  <si>
    <t>Silene micropetala Lag.</t>
  </si>
  <si>
    <t>Silene mollissima (L.) Pers.</t>
  </si>
  <si>
    <t>Silene muscipula L.</t>
  </si>
  <si>
    <t>Silene neglecta Ten.</t>
  </si>
  <si>
    <t>Silene nemoralis Waldst. &amp; Kit.</t>
  </si>
  <si>
    <t>Silene niceensis All.</t>
  </si>
  <si>
    <t>Silene nocturna L.</t>
  </si>
  <si>
    <t>Silene nutans nutans L.</t>
  </si>
  <si>
    <t>Silene obtusifolia Willd.</t>
  </si>
  <si>
    <t>Silene oropediorum Coss. ex Batt.</t>
  </si>
  <si>
    <t>Silene otites otites (L.) Wibel</t>
  </si>
  <si>
    <t>Silene pendula L.</t>
  </si>
  <si>
    <t>Silene portensis portensis L.</t>
  </si>
  <si>
    <t>Silene psammitis lasiostyla (Boiss.) Rivas Goday</t>
  </si>
  <si>
    <t>Silene psammitis psammitis Link ex Spreng.</t>
  </si>
  <si>
    <t>Silene pseudoatocion Desf.</t>
  </si>
  <si>
    <t>Silene pusilla Waldst. &amp; Kit.</t>
  </si>
  <si>
    <t>Silene ramosissima Desf.</t>
  </si>
  <si>
    <t>Silene rothmaleri P. Silva</t>
  </si>
  <si>
    <t>Silene rubella rubella L.</t>
  </si>
  <si>
    <t>Silene rubella segetalis (Dufour) Nyman</t>
  </si>
  <si>
    <t>Silene rupestris L.</t>
  </si>
  <si>
    <t>Silene saxifraga L.</t>
  </si>
  <si>
    <t>Silene scabriflora gallaecica Talavera</t>
  </si>
  <si>
    <t>Silene scabriflora megacalycina Talavera</t>
  </si>
  <si>
    <t>Silene scabriflora scabriflora Brot.</t>
  </si>
  <si>
    <t>Silene scabriflora tuberculata (Ball) Talavera</t>
  </si>
  <si>
    <t>Silene sclerocarpa Dufour</t>
  </si>
  <si>
    <t>Silene secundiflora Otth</t>
  </si>
  <si>
    <t>Silene sedoides Poir.</t>
  </si>
  <si>
    <t>Silene sennenii Pau</t>
  </si>
  <si>
    <t>Silene stockenii Chater</t>
  </si>
  <si>
    <t>Silene stricta L.</t>
  </si>
  <si>
    <t>Silene tomentosa Otth</t>
  </si>
  <si>
    <t>Silene tridentata Desf.</t>
  </si>
  <si>
    <t>Silene uniflora thorei (Dufour) Jalas</t>
  </si>
  <si>
    <t>Silene uniflora uniflora Roth</t>
  </si>
  <si>
    <t>Silene viridiflora L.</t>
  </si>
  <si>
    <t>Silene vulgaris commutata (Guss.) Hayek</t>
  </si>
  <si>
    <t>Silene vulgaris glareosa (Jord.) Marsden-Jones &amp; Turrill</t>
  </si>
  <si>
    <t>Silene vulgaris prostrata (Gaudin) Schinz &amp; Thell.</t>
  </si>
  <si>
    <t>Silene vulgaris vulgaris (Moench) Garcke</t>
  </si>
  <si>
    <t>Silybum eburneum Coss. &amp; Durieu</t>
  </si>
  <si>
    <t>Silybum marianum (L.) Gaertn.</t>
  </si>
  <si>
    <t>Simethis mattiazzii (Vand.) Sacc.</t>
  </si>
  <si>
    <t>Sinapis alba dissecta (Lag.) Bonnier</t>
  </si>
  <si>
    <t>Sinapis alba mairei (H. Lindb.) Maire</t>
  </si>
  <si>
    <t>Sinapis arvensis L.</t>
  </si>
  <si>
    <t>Sinapis flexuosa Poir.</t>
  </si>
  <si>
    <t>Sison amomum L.</t>
  </si>
  <si>
    <t>Sisymbrella aspera aspera (L.) Spach</t>
  </si>
  <si>
    <t>Sisymbrella aspera praeterita Heywood</t>
  </si>
  <si>
    <t>Sisymbrium altissimum L.</t>
  </si>
  <si>
    <t>Sisymbrium assoanum Loscos &amp; J. Pardo</t>
  </si>
  <si>
    <t>Sisymbrium austriacum chrysanthum (Jord.) Rouy &amp; Foucaud</t>
  </si>
  <si>
    <t>Sisymbrium austriacum contortum (Cav.) Rouy &amp; Foucaud</t>
  </si>
  <si>
    <t>Sisymbrium austriacum hispanicum (Jacq.) P.W. Ball &amp; Heywood</t>
  </si>
  <si>
    <t>Sisymbrium cavanillesianum Castrov. &amp; Valdés Berm.</t>
  </si>
  <si>
    <t>Sisymbrium crassifolium Cav.</t>
  </si>
  <si>
    <t>Sisymbrium erysimoides Desf.</t>
  </si>
  <si>
    <t>Sisymbrium irio L.</t>
  </si>
  <si>
    <t>Sisymbrium macroloma Pomel</t>
  </si>
  <si>
    <t>Sisymbrium officinale (L.) Scop.</t>
  </si>
  <si>
    <t>Sisymbrium orientale L.</t>
  </si>
  <si>
    <t>Sisymbrium polyceratium L.</t>
  </si>
  <si>
    <t>Sisymbrium runcinatum Lag. ex DC.</t>
  </si>
  <si>
    <t>Sisyrinchium angustifolium Mill.</t>
  </si>
  <si>
    <t>Sisyrinchium rosulatum E.P. Bicknell</t>
  </si>
  <si>
    <t>Sium latifolium L.</t>
  </si>
  <si>
    <t>Smilax aspera L.</t>
  </si>
  <si>
    <t>Smyrnium olusatrum L.</t>
  </si>
  <si>
    <t>Smyrnium perfoliatum L.</t>
  </si>
  <si>
    <t>Solanum bonariense L.</t>
  </si>
  <si>
    <t>Solanum carolinense L.</t>
  </si>
  <si>
    <t>Solanum chenopodioides Lam.</t>
  </si>
  <si>
    <t>Solanum citrullifolium A. Braun</t>
  </si>
  <si>
    <t>Solanum dulcamara L.</t>
  </si>
  <si>
    <t>Solanum elaeagnifolium Cav.</t>
  </si>
  <si>
    <t>Solanum laciniatum Aiton</t>
  </si>
  <si>
    <t>Solanum laxum Spreng.</t>
  </si>
  <si>
    <t>Solanum linnaeanum Hepper &amp; P.-M.L. Jaeger</t>
  </si>
  <si>
    <t>Solanum mauritianum Scop.</t>
  </si>
  <si>
    <t>Solanum nigrum L.</t>
  </si>
  <si>
    <t>Solanum physalifolium Rusby</t>
  </si>
  <si>
    <t>Solanum pseudocapsicum L.</t>
  </si>
  <si>
    <t>Solanum rostratum Dunal</t>
  </si>
  <si>
    <t>Solanum sarrachoides Sendtn.</t>
  </si>
  <si>
    <t>Solanum sisymbriifolium Lam.</t>
  </si>
  <si>
    <t>Solanum triflorum Nutt.</t>
  </si>
  <si>
    <t>Solanum villosum Mill.</t>
  </si>
  <si>
    <t>Soldanella alpina alpina L.</t>
  </si>
  <si>
    <t>Soldanella alpina cantabrica Kress</t>
  </si>
  <si>
    <t>Soldanella villosa Darracq ex Labarrère</t>
  </si>
  <si>
    <t>Soleirolia soleirolii (Req.) Dandy</t>
  </si>
  <si>
    <t>Solenanthus reverchonii Debeaux ex Degen</t>
  </si>
  <si>
    <t>Solenopsis balearica (E. Wimm.) Aldasoro</t>
  </si>
  <si>
    <t>Solenopsis laurentia (L.) C. Presl</t>
  </si>
  <si>
    <t>Sophora japonica L.</t>
  </si>
  <si>
    <t>Sorbaria tomentosa (Lindl.) Rehder</t>
  </si>
  <si>
    <t>Sorbus aria (L.) Crantz</t>
  </si>
  <si>
    <t>Sorbus aucuparia L.</t>
  </si>
  <si>
    <t>Sorbus chamaemespilus (L.) Crantz</t>
  </si>
  <si>
    <t>Sorbus domestica L.</t>
  </si>
  <si>
    <t>Sorbus hybrida L.</t>
  </si>
  <si>
    <t>Sorbus intermedia (Ehrh.) Pers.</t>
  </si>
  <si>
    <t>Sorbus latifolia (Lam.) Pers.</t>
  </si>
  <si>
    <t>Sorbus sudetica (Tausch) Bluff</t>
  </si>
  <si>
    <t>Sorbus torminalis (L.) Crantz</t>
  </si>
  <si>
    <t>Sparganium angustifolium Michx.</t>
  </si>
  <si>
    <t>Sparganium emersum emersum Rehmann</t>
  </si>
  <si>
    <t>Sparganium erectum erectum L.</t>
  </si>
  <si>
    <t>Sparganium erectum microcarpum (Neuman) Domin</t>
  </si>
  <si>
    <t>Sparganium erectum neglectum (Beeby) Schinz &amp; Thell.</t>
  </si>
  <si>
    <t>Sparganium erectum oocarpum (Celak.) Domin</t>
  </si>
  <si>
    <t>Sparganium natans L.</t>
  </si>
  <si>
    <t>Spartium junceum L.</t>
  </si>
  <si>
    <t>Spergula arvensis L.</t>
  </si>
  <si>
    <t>Spergula fallax (Lowe) E.H.L. Krause</t>
  </si>
  <si>
    <t>Spergula morisonii Boreau</t>
  </si>
  <si>
    <t>Spergula pentandra L.</t>
  </si>
  <si>
    <t>Spergula viscosa Lag.</t>
  </si>
  <si>
    <t>Spergularia australis (Samp.) Prain</t>
  </si>
  <si>
    <t>Spergularia bocconei (Scheele) Graebn.</t>
  </si>
  <si>
    <t>Spergularia capillacea (Kindb.) Willk.</t>
  </si>
  <si>
    <t>Spergularia diandra (Guss.) Boiss.</t>
  </si>
  <si>
    <t>Spergularia fimbriata Boiss. &amp; Reut.</t>
  </si>
  <si>
    <t>Spergularia heldreichii Foucaud</t>
  </si>
  <si>
    <t>Spergularia marina (L.) Besser</t>
  </si>
  <si>
    <t>Spergularia media (L.) C. Presl</t>
  </si>
  <si>
    <t>Spergularia nicaeensis Sarato ex Burnat</t>
  </si>
  <si>
    <t>Spergularia purpurea (Pers.) D. Don</t>
  </si>
  <si>
    <t>Spergularia rubra (L.) J. Presl &amp; C. Presl</t>
  </si>
  <si>
    <t>Spergularia rupicola Lebel ex Le Jol.</t>
  </si>
  <si>
    <t>Spergularia segetalis (L.) G. Don</t>
  </si>
  <si>
    <t>Spergularia tangerina P. Monnier</t>
  </si>
  <si>
    <t>Spinacia oleracea L.</t>
  </si>
  <si>
    <t>Spiraea crenata parvifolia (Pau) Romo</t>
  </si>
  <si>
    <t>Spiraea hypericifolia obovata (Waldst. &amp; Kit. ex Willd.) H. Huber</t>
  </si>
  <si>
    <t>Spiraea salicifolia L.</t>
  </si>
  <si>
    <t>Spiranthes aestivalis (Poir.) Rich.</t>
  </si>
  <si>
    <t>Spiranthes spiralis (L.) Chevall.</t>
  </si>
  <si>
    <t>Spirodela polyrrhiza (L.) Schleid.</t>
  </si>
  <si>
    <t>Spirodela punctata (G. Mey.) C.H. Thomps.</t>
  </si>
  <si>
    <t>Stachys alopecuros (L.) Benth.</t>
  </si>
  <si>
    <t>Stachys alpina L.</t>
  </si>
  <si>
    <t>Stachys annua (L.) L.</t>
  </si>
  <si>
    <t>Stachys arvensis (L.) L.</t>
  </si>
  <si>
    <t>Stachys brachyclada De Noé</t>
  </si>
  <si>
    <t>Stachys byzantina K. Koch</t>
  </si>
  <si>
    <t>Stachys circinata L'Hér.</t>
  </si>
  <si>
    <t>Stachys germanica L.</t>
  </si>
  <si>
    <t>Stachys heraclea All.</t>
  </si>
  <si>
    <t>Stachys maritima Gouan</t>
  </si>
  <si>
    <t>Stachys ocymastrum (L.) Briq.</t>
  </si>
  <si>
    <t>Stachys officinalis (L.) Trevis.</t>
  </si>
  <si>
    <t>Stachys palustris L.</t>
  </si>
  <si>
    <t>Stachys recta L.</t>
  </si>
  <si>
    <t>Stachys sylvatica L.</t>
  </si>
  <si>
    <t>Staehelina baetica DC.</t>
  </si>
  <si>
    <t>Staehelina dubia L.</t>
  </si>
  <si>
    <t>Stauracanthus boivinii (Webb) Samp.</t>
  </si>
  <si>
    <t>Stauracanthus genistoides (Brot.) Samp.</t>
  </si>
  <si>
    <t>Stauracanthus spectabilis Webb</t>
  </si>
  <si>
    <t>Stegnogramma pozoi (Lag.) K. Iwats.</t>
  </si>
  <si>
    <t>Stellaria alsine Grimm</t>
  </si>
  <si>
    <t>Stellaria graminea L.</t>
  </si>
  <si>
    <t>Stellaria holostea L.</t>
  </si>
  <si>
    <t>Stellaria media (L.) Vill.</t>
  </si>
  <si>
    <t>Stellaria neglecta Weihe</t>
  </si>
  <si>
    <t>Stellaria nemorum montana (Pierrat) Berher</t>
  </si>
  <si>
    <t>Stellaria nemorum nemorum L.</t>
  </si>
  <si>
    <t>Stellaria pallida (Dumort.) Piré</t>
  </si>
  <si>
    <t>Sternbergia colchiciflora Waldst.</t>
  </si>
  <si>
    <t>Sternbergia lutea (L.) Spreng.</t>
  </si>
  <si>
    <t>Stoibrax dichotomum (L.) Raf.</t>
  </si>
  <si>
    <t>Streptopus amplexifolius (L.) DC.</t>
  </si>
  <si>
    <t>Suaeda albescens Lázaro Ibiza</t>
  </si>
  <si>
    <t>Suaeda maritima (L.) Dumort.</t>
  </si>
  <si>
    <t>Suaeda pruinosa Lange</t>
  </si>
  <si>
    <t>Suaeda spicata (Willd.) Moq.</t>
  </si>
  <si>
    <t>Suaeda splendens (Pourr.) Gren. &amp; Godr.</t>
  </si>
  <si>
    <t>Suaeda vera Forssk. ex J.F. Gmel.</t>
  </si>
  <si>
    <t>Subularia aquatica L.</t>
  </si>
  <si>
    <t>Succisa pinnatifida Lange</t>
  </si>
  <si>
    <t>Succisa pratensis Moench</t>
  </si>
  <si>
    <t>Succisella andreae-molinae Pajarón &amp; Escudero</t>
  </si>
  <si>
    <t>Succisella carvalhoana (Mariz) Baksay</t>
  </si>
  <si>
    <t>Succisella microcephala (Willk.) Beck</t>
  </si>
  <si>
    <t>Succowia balearica (L.) Medik.</t>
  </si>
  <si>
    <t>Swertia perennis L.</t>
  </si>
  <si>
    <t>Symphoricarpos albus (L.) S.F. Blake</t>
  </si>
  <si>
    <t>Symphytum asperum Lepech.</t>
  </si>
  <si>
    <t>Symphytum officinale L.</t>
  </si>
  <si>
    <t>Symphytum tuberosum tuberosum L.</t>
  </si>
  <si>
    <t>Syringa vulgaris L.</t>
  </si>
  <si>
    <t>Tamarix africana Poir.</t>
  </si>
  <si>
    <t>Tamarix boveana Bunge</t>
  </si>
  <si>
    <t>Tamarix dalmatica B.R. Baum</t>
  </si>
  <si>
    <t>Tamarix gallica L.</t>
  </si>
  <si>
    <t>Tamarix mascatensis Bunge</t>
  </si>
  <si>
    <t>Tamarix parviflora DC.</t>
  </si>
  <si>
    <t>Tamus communis L.</t>
  </si>
  <si>
    <t>Taxus baccata L.</t>
  </si>
  <si>
    <t>Teesdalia coronopifolia (J.P. Bergeret) Thell.</t>
  </si>
  <si>
    <t>Teesdalia nudicaulis (L.) R. Br.</t>
  </si>
  <si>
    <t>Teesdaliopsis conferta (Lag.) Rothm.</t>
  </si>
  <si>
    <t>Telephium imperati imperati L.</t>
  </si>
  <si>
    <t>Teline linifolia linifolia (L.) Webb</t>
  </si>
  <si>
    <t>Teline monspessulana (L.) K. Koch</t>
  </si>
  <si>
    <t>Teline patens (DC.) Talavera &amp; P.E. Gibbs</t>
  </si>
  <si>
    <t>Teline tribracteolata (Webb) Talavera &amp; P.E. Gibbs</t>
  </si>
  <si>
    <t>Tetraclinis articulata (Vahl) Mast.</t>
  </si>
  <si>
    <t>Tetraena alba (L. fil.) Beier &amp; Thulin</t>
  </si>
  <si>
    <t>Tetragonia tetragonoides (Pall.) Kuntze</t>
  </si>
  <si>
    <t>Tetragonolobus conjugatus requienii (Mauri ex Sanguin.) E. Domínguez &amp; Galiano</t>
  </si>
  <si>
    <t>Tetragonolobus maritimus (L.) Roth</t>
  </si>
  <si>
    <t>Tetragonolobus purpureus Moench</t>
  </si>
  <si>
    <t>Teucrium algarbiense (Cout.) Cout.</t>
  </si>
  <si>
    <t>Teucrium angustissimum Schreb.</t>
  </si>
  <si>
    <t>Teucrium aragonense Loscos &amp; J. Pardo</t>
  </si>
  <si>
    <t>Teucrium aristatum Pérez Lara</t>
  </si>
  <si>
    <t>Teucrium asiaticum L.</t>
  </si>
  <si>
    <t>Teucrium aureum aureum Schreb.</t>
  </si>
  <si>
    <t>Teucrium aureum turdetanum Devesa &amp; Valdés Berm.</t>
  </si>
  <si>
    <t>Teucrium balearicum (Pau) Castrov. &amp; Bayon</t>
  </si>
  <si>
    <t>Teucrium balthazaris Sennen</t>
  </si>
  <si>
    <t>Teucrium bicoloreum Pau ex Vicioso</t>
  </si>
  <si>
    <t>Teucrium botrys L.</t>
  </si>
  <si>
    <t>Teucrium bracteatum Desf.</t>
  </si>
  <si>
    <t>Teucrium buxifolium Schreb.</t>
  </si>
  <si>
    <t>Teucrium campanulatum L.</t>
  </si>
  <si>
    <t>Teucrium capitatum capitatum L.</t>
  </si>
  <si>
    <t>Teucrium capitatum gracillimum (Rouy) Valdés Berm.</t>
  </si>
  <si>
    <t>Teucrium capitatum majoricum (Rouy) T. Navarro &amp; Rosúa</t>
  </si>
  <si>
    <t>Teucrium carolipaui carolipaui Vicioso ex Pau</t>
  </si>
  <si>
    <t>Teucrium carolipaui fontqueri (Sennen) Rivas Mart.</t>
  </si>
  <si>
    <t>Teucrium carthaginense Lange</t>
  </si>
  <si>
    <t>Teucrium chamaedrys L.</t>
  </si>
  <si>
    <t>Teucrium charidemi Sandwith</t>
  </si>
  <si>
    <t>Teucrium chrysotrichum Lange</t>
  </si>
  <si>
    <t>Teucrium compactum Clemente ex Lag.</t>
  </si>
  <si>
    <t>Teucrium dunense Sennen</t>
  </si>
  <si>
    <t>Teucrium edetanum M.B. Crespo</t>
  </si>
  <si>
    <t>Teucrium eriocephalum almeriense (C.E. Hubb. &amp; Sandwith) T. Navarro &amp; Rosúa</t>
  </si>
  <si>
    <t>Teucrium eriocephalum eriocephalum Willk.</t>
  </si>
  <si>
    <t>Teucrium expassum Pau</t>
  </si>
  <si>
    <t>Teucrium flavum flavum L.</t>
  </si>
  <si>
    <t>Teucrium flavum glaucum (Jord. &amp; Fourr.) Ronniger</t>
  </si>
  <si>
    <t>Teucrium fragile Boiss.</t>
  </si>
  <si>
    <t>Teucrium franchetianum Rouy &amp; Coincy</t>
  </si>
  <si>
    <t>Teucrium freynii É. Rev. ex Willk.</t>
  </si>
  <si>
    <t>Teucrium fruticans L.</t>
  </si>
  <si>
    <t>Teucrium gnaphalodes L'Hér.</t>
  </si>
  <si>
    <t>Teucrium haenseleri Boiss.</t>
  </si>
  <si>
    <t>Teucrium hieronymi Sennen</t>
  </si>
  <si>
    <t>Teucrium hifacense Pau</t>
  </si>
  <si>
    <t>Teucrium homotrichum (Font Quer) Rivas Mart.</t>
  </si>
  <si>
    <t>Teucrium intricatum Lange</t>
  </si>
  <si>
    <t>Teucrium lanigerum Lag.</t>
  </si>
  <si>
    <t>Teucrium leonis Sennen</t>
  </si>
  <si>
    <t>Teucrium lepicephalum Pau</t>
  </si>
  <si>
    <t>Teucrium libanitis Schreb.</t>
  </si>
  <si>
    <t>Teucrium lusitanicum aureoforme (Rouy) Valdés Berm. &amp; Sánchez Crespo</t>
  </si>
  <si>
    <t>Teucrium lusitanicum clementiae T. Navarro</t>
  </si>
  <si>
    <t>Teucrium lusitanicum lusitanicum Schreb.</t>
  </si>
  <si>
    <t>Teucrium montanum montanum L.</t>
  </si>
  <si>
    <t>Teucrium murcicum Sennen</t>
  </si>
  <si>
    <t>Teucrium oxylepis Font Quer</t>
  </si>
  <si>
    <t>Teucrium polium polium L.</t>
  </si>
  <si>
    <t>Teucrium pseudochamaepitys L.</t>
  </si>
  <si>
    <t>Teucrium pseudoscorodonia Desf.</t>
  </si>
  <si>
    <t>Teucrium pugionifolium Pau</t>
  </si>
  <si>
    <t>Teucrium pumilum Loefl. ex L.</t>
  </si>
  <si>
    <t>Teucrium pyrenaicum guarensis P. Monts.</t>
  </si>
  <si>
    <t>Teucrium pyrenaicum pyrenaicum L.</t>
  </si>
  <si>
    <t>Teucrium resupinatum Desf.</t>
  </si>
  <si>
    <t>Teucrium reverchonii Willk. ex Hack.</t>
  </si>
  <si>
    <t>Teucrium rivasii Rigual ex Greuter &amp; Burdet</t>
  </si>
  <si>
    <t>Teucrium rixanense Ruiz Torre &amp; Ruiz Cast.</t>
  </si>
  <si>
    <t>Teucrium rotundifolium Schreb.</t>
  </si>
  <si>
    <t>Teucrium salviastrum Schreb.</t>
  </si>
  <si>
    <t>Teucrium scordium scordium L.</t>
  </si>
  <si>
    <t>Teucrium scorodonia L.</t>
  </si>
  <si>
    <t>Teucrium similatum T. Navarro &amp; Rosúa</t>
  </si>
  <si>
    <t>Teucrium spinosum L.</t>
  </si>
  <si>
    <t>Teucrium subspinosum Pourr. ex Willd.</t>
  </si>
  <si>
    <t>Teucrium thymifolium Schreb.</t>
  </si>
  <si>
    <t>Teucrium turredanum Losa &amp; Rivas Goday</t>
  </si>
  <si>
    <t>Teucrium vincentinum Rouy</t>
  </si>
  <si>
    <t>Teucrium webbianum Boiss.</t>
  </si>
  <si>
    <t>Thalictrum alpinum L.</t>
  </si>
  <si>
    <t>Thalictrum aquilegiifolium L.</t>
  </si>
  <si>
    <t>Thalictrum flavum costae (Timb.-Lagr. ex Debeaux) Rouy &amp; Foucaud</t>
  </si>
  <si>
    <t>Thalictrum flavum flavum L.</t>
  </si>
  <si>
    <t>Thalictrum foetidum valentinum O. Bolós &amp; Vigo</t>
  </si>
  <si>
    <t>Thalictrum macrocarpum Gren.</t>
  </si>
  <si>
    <t>Thalictrum maritimum Dufour</t>
  </si>
  <si>
    <t>Thalictrum minus matritense (Pau) P. Monts.</t>
  </si>
  <si>
    <t>Thalictrum minus minus L.</t>
  </si>
  <si>
    <t>Thalictrum minus pubescens Schleich. ex Arcang.</t>
  </si>
  <si>
    <t>Thalictrum morisonii mediterraneum (Jord.) P.W. Ball</t>
  </si>
  <si>
    <t>Thalictrum speciosissimum L.</t>
  </si>
  <si>
    <t>Thalictrum tuberosum L.</t>
  </si>
  <si>
    <t>Thapsia garganica L.</t>
  </si>
  <si>
    <t>Thapsia gymnesica Rosselló &amp; A. Pujadas</t>
  </si>
  <si>
    <t>Thapsia minor Hoffmanns. &amp; Link</t>
  </si>
  <si>
    <t>Thapsia nitida Lacaita</t>
  </si>
  <si>
    <t>Thapsia transtagana Brot.</t>
  </si>
  <si>
    <t>Thapsia villosa L.</t>
  </si>
  <si>
    <t>Theligonum cynocrambe L.</t>
  </si>
  <si>
    <t>Thelypteris palustris Schott</t>
  </si>
  <si>
    <t>Thesium alpinum alpinum L.</t>
  </si>
  <si>
    <t>Thesium catalaunicum Pedrol &amp; M. Laínz</t>
  </si>
  <si>
    <t>Thesium humifusum DC.</t>
  </si>
  <si>
    <t>Thesium humile Vahl</t>
  </si>
  <si>
    <t>Thesium pyrenaicum pyrenaicum Pourr.</t>
  </si>
  <si>
    <t>Thlaspi alliaceum L.</t>
  </si>
  <si>
    <t>Thlaspi arvense L.</t>
  </si>
  <si>
    <t>Thlaspi brachypetalum Jord.</t>
  </si>
  <si>
    <t>Thlaspi caerulescens J. Presl &amp; C. Presl</t>
  </si>
  <si>
    <t>Thlaspi nevadense Boiss. &amp; Reut.</t>
  </si>
  <si>
    <t>Thlaspi occitanicum Jord.</t>
  </si>
  <si>
    <t>Thlaspi perfoliatum L.</t>
  </si>
  <si>
    <t>Thlaspi stenopterum Boiss. &amp; Reut.</t>
  </si>
  <si>
    <t>Thymbra capitata (L.) Cav.</t>
  </si>
  <si>
    <t>Thymelaea argentata (Lam.) Pau</t>
  </si>
  <si>
    <t>Thymelaea broteriana Cout.</t>
  </si>
  <si>
    <t>Thymelaea calycina (Lapeyr.) Meisn.</t>
  </si>
  <si>
    <t>Thymelaea coridifolia coridifolia (Lam.) Endl.</t>
  </si>
  <si>
    <t>Thymelaea coridifolia dendrobryum (Rothm.) M. Laínz</t>
  </si>
  <si>
    <t>Thymelaea dioica (Gouan) All.</t>
  </si>
  <si>
    <t>Thymelaea granatensis (Pau) Lacaita</t>
  </si>
  <si>
    <t>Thymelaea gussonei Boreau</t>
  </si>
  <si>
    <t>Thymelaea hirsuta (L.) Endl.</t>
  </si>
  <si>
    <t>Thymelaea lanuginosa (Lam.) Ceballos &amp; C. Vicioso</t>
  </si>
  <si>
    <t>Thymelaea lythroides Barratte &amp; Murb.</t>
  </si>
  <si>
    <t>Thymelaea passerina (L.) Coss. &amp; Germ.</t>
  </si>
  <si>
    <t>Thymelaea procumbens A. Fern. &amp; R. Fern.</t>
  </si>
  <si>
    <t>Thymelaea pubescens elliptica (Boiss.) Kit Tan</t>
  </si>
  <si>
    <t>Thymelaea pubescens pubescens (L.) Meisn.</t>
  </si>
  <si>
    <t>Thymelaea ruizii Loscos</t>
  </si>
  <si>
    <t>Thymelaea salsa Murb.</t>
  </si>
  <si>
    <t>Thymelaea sanamunda All.</t>
  </si>
  <si>
    <t>Thymelaea subrepens Lange</t>
  </si>
  <si>
    <t>Thymelaea tartonraira valentina (Pau) O. Bolós &amp; Vigo</t>
  </si>
  <si>
    <t>Thymelaea tinctoria nivalis (Ramond) Nyman</t>
  </si>
  <si>
    <t>Thymelaea tinctoria tinctoria (Pourr.) Endl.</t>
  </si>
  <si>
    <t>Thymelaea velutina (Pourr. ex Cambess.) Endl.</t>
  </si>
  <si>
    <t>Thymelaea villosa (L.) Endl.</t>
  </si>
  <si>
    <t>Thymus albicans Hoffmanns. &amp; Link</t>
  </si>
  <si>
    <t>Thymus antoninae Rouy &amp; Coincy</t>
  </si>
  <si>
    <t>Thymus baeticus Boiss. ex Lacaita</t>
  </si>
  <si>
    <t>Thymus bracteatus Lange ex Cutanda</t>
  </si>
  <si>
    <t>Thymus caespititius Brot.</t>
  </si>
  <si>
    <t>Thymus camphoratus Hoffmanns. &amp; Link</t>
  </si>
  <si>
    <t>Thymus capitellatus Hoffmanns. &amp; Link</t>
  </si>
  <si>
    <t>Thymus carnosus Boiss.</t>
  </si>
  <si>
    <t>Thymus fontqueri (Jalas) Molero &amp; Rovira</t>
  </si>
  <si>
    <t>Thymus froelichianus Opiz</t>
  </si>
  <si>
    <t>Thymus funkii burilloi Sánchez Gómez</t>
  </si>
  <si>
    <t>Thymus funkii funkii Coss.</t>
  </si>
  <si>
    <t>Thymus funkii sabulicola (Coss.) Sánchez Gómez</t>
  </si>
  <si>
    <t>Thymus granatensis granatensis Boiss.</t>
  </si>
  <si>
    <t>Thymus granatensis micranthus (Willk.) O. Bolós &amp; Vigo</t>
  </si>
  <si>
    <t>Thymus herba-barona bivalens Mayol</t>
  </si>
  <si>
    <t>Thymus hyemalis hyemalis Lange</t>
  </si>
  <si>
    <t>Thymus hyemalis millefloris (D. Rivera, Flores &amp; Laencina) R. Morales</t>
  </si>
  <si>
    <t>Thymus lacaitae Pau</t>
  </si>
  <si>
    <t>Thymus leptophyllus izcoi (Rivas Mart., A. Molina &amp; G. Navarro) R. Morales</t>
  </si>
  <si>
    <t>Thymus leptophyllus leptophyllus Lange</t>
  </si>
  <si>
    <t>Thymus leptophyllus paui R. Morales</t>
  </si>
  <si>
    <t>Thymus longicaulis C. Presl</t>
  </si>
  <si>
    <t>Thymus longiflorus Boiss.</t>
  </si>
  <si>
    <t>Thymus loscosii Willk.</t>
  </si>
  <si>
    <t>Thymus lotocephalus G. López &amp; R. Morales</t>
  </si>
  <si>
    <t>Thymus mastichina donyanae R. Morales</t>
  </si>
  <si>
    <t>Thymus mastichina mastichina (L.) L.</t>
  </si>
  <si>
    <t>Thymus mastigophorus Lacaita</t>
  </si>
  <si>
    <t>Thymus membranaceus Boiss.</t>
  </si>
  <si>
    <t>Thymus moroderi Pau ex Mart. Mart.</t>
  </si>
  <si>
    <t>Thymus nervosus J. Gay ex Willk.</t>
  </si>
  <si>
    <t>Thymus orospedanus Villar</t>
  </si>
  <si>
    <t>Thymus piperella L.</t>
  </si>
  <si>
    <t>Thymus praecox britannicus (Ronniger) Holub</t>
  </si>
  <si>
    <t>Thymus praecox polytrichus (A. Kern. ex Borbás) Jalas</t>
  </si>
  <si>
    <t>Thymus pulegioides L.</t>
  </si>
  <si>
    <t>Thymus richardii ebusitanus (Font Quer) Jalas</t>
  </si>
  <si>
    <t>Thymus richardii richardii Pers.</t>
  </si>
  <si>
    <t>Thymus richardii vigoi Riera</t>
  </si>
  <si>
    <t>Thymus serpylloides gadorensis (Pau) Jalas</t>
  </si>
  <si>
    <t>Thymus serpylloides serpylloides Bory</t>
  </si>
  <si>
    <t>Thymus villosus lusitanicus (Boiss.) Cout.</t>
  </si>
  <si>
    <t>Thymus villosus velascoi R. Morales &amp; G. López</t>
  </si>
  <si>
    <t>Thymus villosus villosus L.</t>
  </si>
  <si>
    <t>Thymus vulgaris aestivus (Reut. ex Willk.) A. Bolós &amp; O. Bolós</t>
  </si>
  <si>
    <t>Thymus vulgaris vulgaris L.</t>
  </si>
  <si>
    <t>Thymus willdenowii Boiss.</t>
  </si>
  <si>
    <t>Thymus willkommii Ronniger</t>
  </si>
  <si>
    <t>Thymus zygis gracilis (Boiss.) R. Morales</t>
  </si>
  <si>
    <t>Thymus zygis sylvestris (Hoffmanns. &amp; Link) Cout.</t>
  </si>
  <si>
    <t>Thymus zygis zygis Loefl. ex L.</t>
  </si>
  <si>
    <t>Tilia cordata Mill.</t>
  </si>
  <si>
    <t>Tilia platyphyllos platyphyllos Scop.</t>
  </si>
  <si>
    <t>Tilia tomentosa Moench</t>
  </si>
  <si>
    <t>Tofieldia calyculata (L.) Wahlenb.</t>
  </si>
  <si>
    <t>Tofieldia pusilla pusilla (Michx.) Pers.</t>
  </si>
  <si>
    <t>Tordylium apulum L.</t>
  </si>
  <si>
    <t>Tordylium maximum L.</t>
  </si>
  <si>
    <t>Tordylium officinale L.</t>
  </si>
  <si>
    <t>Torilis arvensis neglecta (Spreng.) Thell.</t>
  </si>
  <si>
    <t>Torilis arvensis purpurea (Ten.) Hayek</t>
  </si>
  <si>
    <t>Torilis arvensis recta Jury</t>
  </si>
  <si>
    <t>Torilis elongata (Hoffmanns. &amp; Link) Samp.</t>
  </si>
  <si>
    <t>Torilis japonica (Houtt.) DC.</t>
  </si>
  <si>
    <t>Torilis leptophylla (L.) Rchb. fil.</t>
  </si>
  <si>
    <t>Torilis nodosa (L.) Gaertn.</t>
  </si>
  <si>
    <t>Torilis webbii Jury</t>
  </si>
  <si>
    <t>Tozzia alpina alpina L.</t>
  </si>
  <si>
    <t>Trachelium caeruleum caeruleum L.</t>
  </si>
  <si>
    <t>Tradescantia fluminensis Vell.</t>
  </si>
  <si>
    <t>Trapa natans L.</t>
  </si>
  <si>
    <t>Tribulus terrestris L.</t>
  </si>
  <si>
    <t>Trichophorum cespitosum (L.) Hartm.</t>
  </si>
  <si>
    <t>Trifolium alexandrinum L.</t>
  </si>
  <si>
    <t>Trifolium alpinum L.</t>
  </si>
  <si>
    <t>Trifolium angustifolium L.</t>
  </si>
  <si>
    <t>Trifolium arvense L.</t>
  </si>
  <si>
    <t>Trifolium aureum Pollich</t>
  </si>
  <si>
    <t>Trifolium badium Schreb.</t>
  </si>
  <si>
    <t>Trifolium bocconei Savi</t>
  </si>
  <si>
    <t>Trifolium boissieri Guss.</t>
  </si>
  <si>
    <t>Trifolium campestre Schreb.</t>
  </si>
  <si>
    <t>Trifolium cernuum Brot.</t>
  </si>
  <si>
    <t>Trifolium cherleri L.</t>
  </si>
  <si>
    <t>Trifolium diffusum Ehrh.</t>
  </si>
  <si>
    <t>Trifolium dubium Sibth.</t>
  </si>
  <si>
    <t>Trifolium fragiferum L.</t>
  </si>
  <si>
    <t>Trifolium gemellum Pourr. ex Willd.</t>
  </si>
  <si>
    <t>Trifolium glomeratum L.</t>
  </si>
  <si>
    <t>Trifolium hirtum All.</t>
  </si>
  <si>
    <t>Trifolium hybridum L.</t>
  </si>
  <si>
    <t>Trifolium incarnatum L.</t>
  </si>
  <si>
    <t>Trifolium isthmocarpum Brot.</t>
  </si>
  <si>
    <t>Trifolium lappaceum L.</t>
  </si>
  <si>
    <t>Trifolium leucanthum M. Bieb.</t>
  </si>
  <si>
    <t>Trifolium ligusticum Balb. ex Loisel.</t>
  </si>
  <si>
    <t>Trifolium lucanicum Gasp. ex Guss.</t>
  </si>
  <si>
    <t>Trifolium medium medium L.</t>
  </si>
  <si>
    <t>Trifolium michelianum Savi</t>
  </si>
  <si>
    <t>Trifolium micranthum Viv.</t>
  </si>
  <si>
    <t>Trifolium montanum L.</t>
  </si>
  <si>
    <t>Trifolium mutabile Port.</t>
  </si>
  <si>
    <t>Trifolium nigrescens nigrescens Viv.</t>
  </si>
  <si>
    <t>Trifolium obscurum Savi</t>
  </si>
  <si>
    <t>Trifolium occidentale Coombe</t>
  </si>
  <si>
    <t>Trifolium ochroleucon Huds.</t>
  </si>
  <si>
    <t>Trifolium ornithopodioides L.</t>
  </si>
  <si>
    <t>Trifolium pallescens Schreb.</t>
  </si>
  <si>
    <t>Trifolium pallidum Waldst. &amp; Kit.</t>
  </si>
  <si>
    <t>Trifolium pannonicum pannonicum Jacq.</t>
  </si>
  <si>
    <t>Trifolium patens Schreb.</t>
  </si>
  <si>
    <t>Trifolium phleoides phleoides Pourr. ex Willd.</t>
  </si>
  <si>
    <t>Trifolium phleoides willkommii (Chabert) Muñoz Rodr.</t>
  </si>
  <si>
    <t>Trifolium physodes M. Bieb.</t>
  </si>
  <si>
    <t>Trifolium pratense baeticum (Boiss.) C. Vicioso</t>
  </si>
  <si>
    <t>Trifolium pratense pratense L.</t>
  </si>
  <si>
    <t>Trifolium repens L.</t>
  </si>
  <si>
    <t>Trifolium resupinatum L.</t>
  </si>
  <si>
    <t>Trifolium retusum L.</t>
  </si>
  <si>
    <t>Trifolium rubens L.</t>
  </si>
  <si>
    <t>Trifolium scabrum L.</t>
  </si>
  <si>
    <t>Trifolium spadiceum L.</t>
  </si>
  <si>
    <t>Trifolium spumosum L.</t>
  </si>
  <si>
    <t>Trifolium squamosum L.</t>
  </si>
  <si>
    <t>Trifolium squarrosum L.</t>
  </si>
  <si>
    <t>Trifolium stellatum L.</t>
  </si>
  <si>
    <t>Trifolium striatum brevidens (Lange) Muñoz Rodr.</t>
  </si>
  <si>
    <t>Trifolium striatum striatum L.</t>
  </si>
  <si>
    <t>Trifolium strictum L.</t>
  </si>
  <si>
    <t>Trifolium suaveolens Willd.</t>
  </si>
  <si>
    <t>Trifolium subterraneum oxaloides Nyman</t>
  </si>
  <si>
    <t>Trifolium subterraneum subterraneum L.</t>
  </si>
  <si>
    <t>Trifolium suffocatum L.</t>
  </si>
  <si>
    <t>Trifolium sylvaticum Gérard ex Loisel.</t>
  </si>
  <si>
    <t>Trifolium thalii Vill.</t>
  </si>
  <si>
    <t>Trifolium tomentosum L.</t>
  </si>
  <si>
    <t>Triglochin barrelieri Loisel.</t>
  </si>
  <si>
    <t>Triglochin laxiflora Guss.</t>
  </si>
  <si>
    <t>Triglochin maritima L.</t>
  </si>
  <si>
    <t>Triglochin palustris L.</t>
  </si>
  <si>
    <t>Triglochin striata Ruiz &amp; Pav.</t>
  </si>
  <si>
    <t>Trigonella caerulea (L.) Ser.</t>
  </si>
  <si>
    <t>Trigonella foenum-graecum L.</t>
  </si>
  <si>
    <t>Trigonella gladiata Steven ex M. Bieb.</t>
  </si>
  <si>
    <t>Trigonella monspeliaca L.</t>
  </si>
  <si>
    <t>Trigonella ovalis Boiss.</t>
  </si>
  <si>
    <t>Trigonella polyceratia L.</t>
  </si>
  <si>
    <t>Triguera osbeckii (L.) Willk.</t>
  </si>
  <si>
    <t>Trinia dufourii DC.</t>
  </si>
  <si>
    <t>Trinia glauca (L.) Dumort.</t>
  </si>
  <si>
    <t>Tripodion tetraphyllum (L.) Fourr.</t>
  </si>
  <si>
    <t>Trollius europaeus L.</t>
  </si>
  <si>
    <t>Tropaeolum majus L.</t>
  </si>
  <si>
    <t>Tulipa sylvestris australis (Link) Pamp.</t>
  </si>
  <si>
    <t>Tulipa sylvestris sylvestris L.</t>
  </si>
  <si>
    <t>Turgenia latifolia (L.) Hoffm.</t>
  </si>
  <si>
    <t>Typha angustifolia L.</t>
  </si>
  <si>
    <t>Typha domingensis Pers.</t>
  </si>
  <si>
    <t>Typha latifolia L.</t>
  </si>
  <si>
    <t>Tyrimnus leucographus (L.) Cass.</t>
  </si>
  <si>
    <t>Ulex airensis Espírito Santo &amp; al.</t>
  </si>
  <si>
    <t>Ulex argenteus argenteus Welw. ex Webb</t>
  </si>
  <si>
    <t>Ulex argenteus subsericeus (Cout.) Rothm.</t>
  </si>
  <si>
    <t>Ulex australis australis Clemente</t>
  </si>
  <si>
    <t>Ulex australis welwitschianus (Planch.) Espírito Santo &amp; al.</t>
  </si>
  <si>
    <t>Ulex baeticus baeticus Boiss.</t>
  </si>
  <si>
    <t>Ulex baeticus scaber (Kunze) Cubas</t>
  </si>
  <si>
    <t>Ulex borgiae Rivas Mart.</t>
  </si>
  <si>
    <t>Ulex canescens Lange</t>
  </si>
  <si>
    <t>Ulex densus Welw. ex Webb</t>
  </si>
  <si>
    <t>Ulex erinaceus Welw. ex Webb</t>
  </si>
  <si>
    <t>Ulex eriocladus C. Vicioso</t>
  </si>
  <si>
    <t>Ulex europaeus europaeus L.</t>
  </si>
  <si>
    <t>Ulex europaeus latebracteatus (Mariz) Rothm.</t>
  </si>
  <si>
    <t>Ulex gallii breoganii (Castrov. &amp; Valdés Berm.) Rivas Mart. &amp; al.</t>
  </si>
  <si>
    <t>Ulex gallii gallii Planch.</t>
  </si>
  <si>
    <t>Ulex jussiaei Webb</t>
  </si>
  <si>
    <t>Ulex micranthus Lange</t>
  </si>
  <si>
    <t>Ulex minor Roth</t>
  </si>
  <si>
    <t>Ulex parviflorus parviflorus Pourr.</t>
  </si>
  <si>
    <t>Ulex parviflorus rivasgodayanus Cubas</t>
  </si>
  <si>
    <t>Ulmus glabra Huds.</t>
  </si>
  <si>
    <t>Ulmus laevis Pall.</t>
  </si>
  <si>
    <t>Ulmus minor Mill.</t>
  </si>
  <si>
    <t>Umbilicus gaditanus Boiss.</t>
  </si>
  <si>
    <t>Umbilicus heylandianus Webb</t>
  </si>
  <si>
    <t>Umbilicus rupestris (Salisb.) Dandy</t>
  </si>
  <si>
    <t>Urginea fugax (Moris) Steinh.</t>
  </si>
  <si>
    <t>Urginea maritima (L.) Baker</t>
  </si>
  <si>
    <t>Urginea undulata (Desf.) Steinh.</t>
  </si>
  <si>
    <t>Urtica bianorii (Knoche) Paiva</t>
  </si>
  <si>
    <t>Urtica dioica L.</t>
  </si>
  <si>
    <t>Urtica membranacea Poir.</t>
  </si>
  <si>
    <t>Urtica pilulifera L.</t>
  </si>
  <si>
    <t>Urtica urens L.</t>
  </si>
  <si>
    <t>Utricularia australis R. Br.</t>
  </si>
  <si>
    <t>Utricularia gibba L.</t>
  </si>
  <si>
    <t>Utricularia minor L.</t>
  </si>
  <si>
    <t>Utricularia subulata L.</t>
  </si>
  <si>
    <t>Utricularia vulgaris L.</t>
  </si>
  <si>
    <t>Vaccaria hispanica (Mill.) Rauschert</t>
  </si>
  <si>
    <t>Vaccinium myrtillus L.</t>
  </si>
  <si>
    <t>Vaccinium uliginosum L.</t>
  </si>
  <si>
    <t>Vaccinium vitis-idaea L.</t>
  </si>
  <si>
    <t>Valantia hispida L.</t>
  </si>
  <si>
    <t>Valantia lainzii Devesa &amp; Ortega Oliv.</t>
  </si>
  <si>
    <t>Valantia muralis L.</t>
  </si>
  <si>
    <t>Valeriana apula Pourr.</t>
  </si>
  <si>
    <t>Valeriana dioica L.</t>
  </si>
  <si>
    <t>Valeriana longiflora longiflora Willk.</t>
  </si>
  <si>
    <t>Valeriana longiflora paui (Cámara) P. Monts.</t>
  </si>
  <si>
    <t>Valeriana montana L.</t>
  </si>
  <si>
    <t>Valeriana officinalis officinalis L.</t>
  </si>
  <si>
    <t>Valeriana officinalis sambucifolia (J.C. Mikan ex Pohl) Celak.</t>
  </si>
  <si>
    <t>Valeriana officinalis tenuifolia (Vahl) Schübl. &amp; G. Martens</t>
  </si>
  <si>
    <t>Valeriana pyrenaica L.</t>
  </si>
  <si>
    <t>Valeriana tripteris tarraconensis (Pau) Devesa</t>
  </si>
  <si>
    <t>Valeriana tripteris tripteris L.</t>
  </si>
  <si>
    <t>Valeriana tuberosa L.</t>
  </si>
  <si>
    <t>Valerianella coronata (L.) DC.</t>
  </si>
  <si>
    <t>Valerianella dentata (L.) Pollich</t>
  </si>
  <si>
    <t>Valerianella discoidea (L.) Loisel.</t>
  </si>
  <si>
    <t>Valerianella echinata (L.) DC.</t>
  </si>
  <si>
    <t>Valerianella eriocarpa Desv.</t>
  </si>
  <si>
    <t>Valerianella fusiformis Pau</t>
  </si>
  <si>
    <t>Valerianella locusta locusta (L.) Laterr.</t>
  </si>
  <si>
    <t>Valerianella locusta lusitanica (Pau ex Font Quer) M. Laínz</t>
  </si>
  <si>
    <t>Valerianella martinii Loscos</t>
  </si>
  <si>
    <t>Valerianella microcarpa Loisel.</t>
  </si>
  <si>
    <t>Valerianella multidentata Loscos &amp; J. Pardo</t>
  </si>
  <si>
    <t>Valerianella orientalis (Schltdl.) Boiss. &amp; Balansa</t>
  </si>
  <si>
    <t>Vallisneria spiralis L.</t>
  </si>
  <si>
    <t>Vandenboschia speciosa (Willd.) G. Kunkel</t>
  </si>
  <si>
    <t>Velezia rigida Loefl. ex L.</t>
  </si>
  <si>
    <t>Vella lucentina M.B. Crespo</t>
  </si>
  <si>
    <t>Vella pseudocytisus paui Gómez-Campo</t>
  </si>
  <si>
    <t>Vella pseudocytisus pseudocytisus L.</t>
  </si>
  <si>
    <t>Vella spinosa Boiss.</t>
  </si>
  <si>
    <t>Veratrum album L.</t>
  </si>
  <si>
    <t>Verbascum barnadesii Vahl</t>
  </si>
  <si>
    <t>Verbascum blattaria L.</t>
  </si>
  <si>
    <t>Verbascum boerhavii L.</t>
  </si>
  <si>
    <t>Verbascum chaixii chaixii Vill.</t>
  </si>
  <si>
    <t>Verbascum charidemi Murb.</t>
  </si>
  <si>
    <t>Verbascum creticum (L.) Cav.</t>
  </si>
  <si>
    <t>Verbascum dentifolium Delile</t>
  </si>
  <si>
    <t>Verbascum erosum Cav.</t>
  </si>
  <si>
    <t>Verbascum faurei commixtum (Murb.) Benedí</t>
  </si>
  <si>
    <t>Verbascum fontqueri Benedí &amp; J.M. Monts.</t>
  </si>
  <si>
    <t>Verbascum giganteum giganteum Willk.</t>
  </si>
  <si>
    <t>Verbascum giganteum martinezii Valdés</t>
  </si>
  <si>
    <t>Verbascum hervieri Degen</t>
  </si>
  <si>
    <t>Verbascum levanticum I.K. Ferguson</t>
  </si>
  <si>
    <t>Verbascum litigiosum Samp.</t>
  </si>
  <si>
    <t>Verbascum lychnitis L.</t>
  </si>
  <si>
    <t>Verbascum masguindalii (Pau) Benedí &amp; J.M. Monts.</t>
  </si>
  <si>
    <t>Verbascum nevadense Boiss.</t>
  </si>
  <si>
    <t>Verbascum nigrum nigrum L.</t>
  </si>
  <si>
    <t>Verbascum prunellii V. Rodr. &amp; Valdés Berm.</t>
  </si>
  <si>
    <t>Verbascum pseudocreticum Benedí &amp; J.M. Monts.</t>
  </si>
  <si>
    <t>Verbascum pulverulentum Vill.</t>
  </si>
  <si>
    <t>Verbascum rotundifolium haenseleri (Boiss.) Murb.</t>
  </si>
  <si>
    <t>Verbascum rotundifolium ripacurcicum O. Bolós &amp; Vigo</t>
  </si>
  <si>
    <t>Verbascum simplex Hoffmanns. &amp; Link</t>
  </si>
  <si>
    <t>Verbascum sinuatum L.</t>
  </si>
  <si>
    <t>Verbascum thapsus L.</t>
  </si>
  <si>
    <t>Verbascum virgatum Stokes</t>
  </si>
  <si>
    <t>Verbena bonariensis L.</t>
  </si>
  <si>
    <t>Verbena litoralis Kunth</t>
  </si>
  <si>
    <t>Verbena officinalis L.</t>
  </si>
  <si>
    <t>Verbena rigida Spreng.</t>
  </si>
  <si>
    <t>Verbena supina L.</t>
  </si>
  <si>
    <t>Veronica acinifolia L.</t>
  </si>
  <si>
    <t>Veronica agrestis L.</t>
  </si>
  <si>
    <t>Veronica alpina L.</t>
  </si>
  <si>
    <t>Veronica anagallis-aquatica anagallis-aquatica L.</t>
  </si>
  <si>
    <t>Veronica anagalloides anagalloides Guss.</t>
  </si>
  <si>
    <t>Veronica aphylla L.</t>
  </si>
  <si>
    <t>Veronica aragonensis Stroh</t>
  </si>
  <si>
    <t>Veronica arvensis L.</t>
  </si>
  <si>
    <t>Veronica beccabunga beccabunga L.</t>
  </si>
  <si>
    <t>Veronica bellidioides L.</t>
  </si>
  <si>
    <t>Veronica catenata Pennell</t>
  </si>
  <si>
    <t>Veronica chamaedrys chamaedrys L.</t>
  </si>
  <si>
    <t>Veronica chamaepithyoides Lam.</t>
  </si>
  <si>
    <t>Veronica cymbalaria Bodard</t>
  </si>
  <si>
    <t>Veronica dillenii Crantz</t>
  </si>
  <si>
    <t>Veronica filiformis Sm.</t>
  </si>
  <si>
    <t>Veronica fruticans cantabrica M. Laínz</t>
  </si>
  <si>
    <t>Veronica fruticans fruticans Jacq.</t>
  </si>
  <si>
    <t>Veronica fruticulosa L.</t>
  </si>
  <si>
    <t>Veronica hederifolia L.</t>
  </si>
  <si>
    <t>Veronica mampodrensis Losa &amp; P. Monts.</t>
  </si>
  <si>
    <t>Veronica micrantha Hoffmanns. &amp; Link</t>
  </si>
  <si>
    <t>Veronica montana L.</t>
  </si>
  <si>
    <t>Veronica nevadensis (Pau) Pau</t>
  </si>
  <si>
    <t>Veronica nummularia Gouan</t>
  </si>
  <si>
    <t>Veronica officinalis L.</t>
  </si>
  <si>
    <t>Veronica orsiniana Ten.</t>
  </si>
  <si>
    <t>Veronica panormitana panormitana Tineo ex Guss.</t>
  </si>
  <si>
    <t>Veronica peregrina peregrina L.</t>
  </si>
  <si>
    <t>Veronica persica Poir.</t>
  </si>
  <si>
    <t>Veronica polita Fr.</t>
  </si>
  <si>
    <t>Veronica ponae Gouan</t>
  </si>
  <si>
    <t>Veronica praecox All.</t>
  </si>
  <si>
    <t>Veronica scheereri (J.-P. Brandt) Holub</t>
  </si>
  <si>
    <t>Veronica scutellata L.</t>
  </si>
  <si>
    <t>Veronica sennenii (Pau) M.M. Mart. Ort. &amp; E. Rico</t>
  </si>
  <si>
    <t>Veronica serpyllifolia serpyllifolia L.</t>
  </si>
  <si>
    <t>Veronica sibthorpioides Debeaux</t>
  </si>
  <si>
    <t>Veronica spicata spicata L.</t>
  </si>
  <si>
    <t>Veronica tenuifolia fontqueri (Pau) M.M. Mart. Ort. &amp; E. Rico</t>
  </si>
  <si>
    <t>Veronica tenuifolia javalambrensis (Pau) Molero &amp; J. Pujadas</t>
  </si>
  <si>
    <t>Veronica tenuifolia tenuifolia Asso</t>
  </si>
  <si>
    <t>Veronica trichadena Jord. &amp; Fourr.</t>
  </si>
  <si>
    <t>Veronica triloba (Opiz) Opiz</t>
  </si>
  <si>
    <t>Veronica triphyllos L.</t>
  </si>
  <si>
    <t>Veronica urticifolia Jacq.</t>
  </si>
  <si>
    <t>Veronica verna L.</t>
  </si>
  <si>
    <t>Viburnum lantana L.</t>
  </si>
  <si>
    <t>Viburnum opulus L.</t>
  </si>
  <si>
    <t>Viburnum tinus L.</t>
  </si>
  <si>
    <t>Vicia altissima Desf.</t>
  </si>
  <si>
    <t>Vicia amphicarpa L.</t>
  </si>
  <si>
    <t>Vicia angustifolia L.</t>
  </si>
  <si>
    <t>Vicia argentea Lapeyr.</t>
  </si>
  <si>
    <t>Vicia articulata Hornem.</t>
  </si>
  <si>
    <t>Vicia benghalensis L.</t>
  </si>
  <si>
    <t>Vicia bifoliolata J.J. Rodr.</t>
  </si>
  <si>
    <t>Vicia bithynica (L.) L.</t>
  </si>
  <si>
    <t>Vicia cordata Hoppe</t>
  </si>
  <si>
    <t>Vicia cracca L.</t>
  </si>
  <si>
    <t>Vicia dasycarpa Ten.</t>
  </si>
  <si>
    <t>Vicia disperma DC.</t>
  </si>
  <si>
    <t>Vicia eriocarpa (Hausskn.) Halácsy</t>
  </si>
  <si>
    <t>Vicia ervilia (L.) Willd.</t>
  </si>
  <si>
    <t>Vicia faba L.</t>
  </si>
  <si>
    <t>Vicia glauca giennensis (Cuatrec.) Blanca &amp; F. Valle</t>
  </si>
  <si>
    <t>Vicia hirsuta (L.) Gray</t>
  </si>
  <si>
    <t>Vicia hybrida L.</t>
  </si>
  <si>
    <t>Vicia incana Gouan</t>
  </si>
  <si>
    <t>Vicia lathyroides L.</t>
  </si>
  <si>
    <t>Vicia leucantha Biv.</t>
  </si>
  <si>
    <t>Vicia loiseleurii (M. Bieb.) Litv.</t>
  </si>
  <si>
    <t>Vicia lutea cavanillesii (Mart. Mart.) Romero Zarco</t>
  </si>
  <si>
    <t>Vicia lutea lutea L.</t>
  </si>
  <si>
    <t>Vicia lutea vestita (Boiss.) Rouy</t>
  </si>
  <si>
    <t>Vicia melanops Sm.</t>
  </si>
  <si>
    <t>Vicia monantha calcarata (Desf.) Romero Zarco</t>
  </si>
  <si>
    <t>Vicia narbonensis L.</t>
  </si>
  <si>
    <t>Vicia onobrychioides L.</t>
  </si>
  <si>
    <t>Vicia orobus DC.</t>
  </si>
  <si>
    <t>Vicia pannonica Crantz</t>
  </si>
  <si>
    <t>Vicia parviflora Cav.</t>
  </si>
  <si>
    <t>Vicia peregrina L.</t>
  </si>
  <si>
    <t>Vicia pseudocracca Bertol.</t>
  </si>
  <si>
    <t>Vicia pubescens (DC.) Link</t>
  </si>
  <si>
    <t>Vicia pyrenaica Pourr.</t>
  </si>
  <si>
    <t>Vicia sativa macrocarpa (Moris) Arcang.</t>
  </si>
  <si>
    <t>Vicia sativa sativa L.</t>
  </si>
  <si>
    <t>Vicia sepium L.</t>
  </si>
  <si>
    <t>Vicia tenuifolia Roth</t>
  </si>
  <si>
    <t>Vicia tetrasperma (L.) Schreb.</t>
  </si>
  <si>
    <t>Vicia vicioides (Desf.) Cout.</t>
  </si>
  <si>
    <t>Vicia villosa Roth</t>
  </si>
  <si>
    <t>Vinca difformis difformis Pourr.</t>
  </si>
  <si>
    <t>Vinca major major L.</t>
  </si>
  <si>
    <t>Vinca minor L.</t>
  </si>
  <si>
    <t>Vincetoxicum hirundinaria Medik.</t>
  </si>
  <si>
    <t>Vincetoxicum nigrum (L.) Moench</t>
  </si>
  <si>
    <t>Viola alba Besser</t>
  </si>
  <si>
    <t>Viola arborescens L.</t>
  </si>
  <si>
    <t>Viola arvensis Murray</t>
  </si>
  <si>
    <t>Viola biflora L.</t>
  </si>
  <si>
    <t>Viola bubanii Timb.-Lagr.</t>
  </si>
  <si>
    <t>Viola canina L.</t>
  </si>
  <si>
    <t>Viola cazorlensis Gand.</t>
  </si>
  <si>
    <t>Viola cornuta L.</t>
  </si>
  <si>
    <t>Viola crassiuscula Bory</t>
  </si>
  <si>
    <t>Viola demetria Prolongo ex Boiss.</t>
  </si>
  <si>
    <t>Viola diversifolia (Ging.) W. Becker</t>
  </si>
  <si>
    <t>Viola hirta L.</t>
  </si>
  <si>
    <t>Viola jaubertiana Marès &amp; Vigin.</t>
  </si>
  <si>
    <t>Viola kitaibeliana Schult.</t>
  </si>
  <si>
    <t>Viola lactea Sm.</t>
  </si>
  <si>
    <t>Viola langeana Valentine</t>
  </si>
  <si>
    <t>Viola mirabilis L.</t>
  </si>
  <si>
    <t>Viola montcaunica Pau</t>
  </si>
  <si>
    <t>Viola odorata L.</t>
  </si>
  <si>
    <t>Viola palustris palustris L.</t>
  </si>
  <si>
    <t>Viola parvula Tineo</t>
  </si>
  <si>
    <t>Viola pyrenaica Ramond ex DC.</t>
  </si>
  <si>
    <t>Viola reichenbachiana Jord. ex Boreau</t>
  </si>
  <si>
    <t>Viola riviniana Rchb.</t>
  </si>
  <si>
    <t>Viola rupestris rupestris F.W. Schmidt</t>
  </si>
  <si>
    <t>Viola saxatilis F.W. Schmidt</t>
  </si>
  <si>
    <t>Viola suavis M. Bieb.</t>
  </si>
  <si>
    <t>Viola willkommii R. Roem.</t>
  </si>
  <si>
    <t>Viscum album L.</t>
  </si>
  <si>
    <t>Viscum cruciatum Sieber ex Boiss.</t>
  </si>
  <si>
    <t>Vitex agnus-castus L.</t>
  </si>
  <si>
    <t>Vitis vinifera L.</t>
  </si>
  <si>
    <t>Volutaria crupinoides (Desf.) Maire</t>
  </si>
  <si>
    <t>Volutaria muricata (L.) Maire</t>
  </si>
  <si>
    <t>Volutaria tubuliflora (Murb.) Sennen</t>
  </si>
  <si>
    <t>Wahlenbergia hederacea (L.) Rchb.</t>
  </si>
  <si>
    <t>Wahlenbergia lobelioides nutabunda (Guss.) Murb.</t>
  </si>
  <si>
    <t>Washingtonia robusta H. Wendl.</t>
  </si>
  <si>
    <t>Watsonia meriana (L.) Mill.</t>
  </si>
  <si>
    <t>Wigandia caracasana Kunth</t>
  </si>
  <si>
    <t>Withania frutescens (L.) Pauquy</t>
  </si>
  <si>
    <t>Withania somnifera (L.) Dunal</t>
  </si>
  <si>
    <t>Wolffia arrhiza (L.) Horkel ex Wimm.</t>
  </si>
  <si>
    <t>Woodsia alpina (Bolton) Gray</t>
  </si>
  <si>
    <t>Woodwardia radicans (L.) Sm.</t>
  </si>
  <si>
    <t>Xatardia scabra (Lapeyr.) Meisn.</t>
  </si>
  <si>
    <t>Xeranthemum annuum L.</t>
  </si>
  <si>
    <t>Xeranthemum cylindraceum Sm.</t>
  </si>
  <si>
    <t>Xeranthemum inapertum (L.) Mill.</t>
  </si>
  <si>
    <t>Xiphion boissieri (Henriq.) Rodion.</t>
  </si>
  <si>
    <t>Xiphion filifolium (Boiss.) Klatt</t>
  </si>
  <si>
    <t>Xiphion latifolium Mill.</t>
  </si>
  <si>
    <t>Xiphion serotinum (Willk.) Soják</t>
  </si>
  <si>
    <t>Xiphion vulgare Mill.</t>
  </si>
  <si>
    <t>Yucca aloifolia L.</t>
  </si>
  <si>
    <t>Yucca gloriosa L.</t>
  </si>
  <si>
    <t>Zannichellia contorta (Desf.) Cham. &amp; Schltdl.</t>
  </si>
  <si>
    <t>Zannichellia obtusifolia Talavera</t>
  </si>
  <si>
    <t>Zannichellia palustris L.</t>
  </si>
  <si>
    <t>Zannichellia pedunculata Rchb.</t>
  </si>
  <si>
    <t>Zannichellia peltata Bertol.</t>
  </si>
  <si>
    <t>Zantedeschia aethiopica (L.) Spreng.</t>
  </si>
  <si>
    <t>Ziziphora aragonensis Pau</t>
  </si>
  <si>
    <t>Ziziphora hispanica L.</t>
  </si>
  <si>
    <t>Ziziphus lotus (L.) Lam.</t>
  </si>
  <si>
    <t>Zygophyllum fabago L.</t>
  </si>
  <si>
    <t>Trifolium vesiculosum Savi</t>
  </si>
  <si>
    <t>Serapias lingua L.</t>
  </si>
  <si>
    <t>SpeciesName</t>
  </si>
  <si>
    <r>
      <t>Balao, F., Lorenzo, M. T., Sánchez-Robles, J. M., Paun, O., García-Castaño, J. L., &amp; Terrab, A. (2019). Early diversification and permeable species boundaries in the Mediterranean firs. </t>
    </r>
    <r>
      <rPr>
        <i/>
        <sz val="10"/>
        <color rgb="FF222222"/>
        <rFont val="Arial"/>
        <family val="2"/>
      </rPr>
      <t>Annals of botany</t>
    </r>
    <r>
      <rPr>
        <sz val="10"/>
        <color rgb="FF222222"/>
        <rFont val="Arial"/>
        <family val="2"/>
      </rPr>
      <t>.</t>
    </r>
  </si>
  <si>
    <t>migjornensis</t>
  </si>
  <si>
    <t>Sáez, L., E. Guasp, P.P. Ferrer-Gallego, J. López-Alvarado &amp; J.A. Rosselló (2019). On  the  taxonomic  identity  and  status  of  Silene  sericea  var.  balearica  (sect.  Dipterosperma, Caryophyllaceae). Med. Bot. 40: 193-202</t>
  </si>
  <si>
    <t>Limonium ilergabonum López-Alvarado, Cobacho, Arán &amp; L. Sáez</t>
  </si>
  <si>
    <t>ilergabonum</t>
  </si>
  <si>
    <t>Class</t>
  </si>
  <si>
    <t>Order</t>
  </si>
  <si>
    <t>Family</t>
  </si>
  <si>
    <t>Achyrophorus rutea (Talavera) Talavera</t>
  </si>
  <si>
    <t>Magnoliopsida</t>
  </si>
  <si>
    <t>Asterales</t>
  </si>
  <si>
    <t>Asteraceae</t>
  </si>
  <si>
    <t>Achyrophorus stuessyi F.J.Jiménez, M.Ángeles &amp; M.Talavera</t>
  </si>
  <si>
    <t>Achyrophorus valdesii F.J.Jiménez, M.Ángeles &amp; M.Talavera</t>
  </si>
  <si>
    <t>Andryala agardhii Haens. ex DC.</t>
  </si>
  <si>
    <t>Andryala cintrana Talavera &amp; M.Talavera</t>
  </si>
  <si>
    <t>Andryala ragusina L.</t>
  </si>
  <si>
    <t>Andryala rothia Pers.</t>
  </si>
  <si>
    <t>Arctotheca calendula (L.) Levyns</t>
  </si>
  <si>
    <t>Arctotheca tristis (L.) M.Talavera &amp; Talavera</t>
  </si>
  <si>
    <t>Arctotis stoechadifolia P.J.Bergius</t>
  </si>
  <si>
    <t>Avellara fistulosa (Brot.) Blanca &amp; C.Díaz</t>
  </si>
  <si>
    <t>Catananche lutea L.</t>
  </si>
  <si>
    <t>Cicerbita alpina Wallr.</t>
  </si>
  <si>
    <t>Cichorium endivia L.</t>
  </si>
  <si>
    <t>Cichorium pumilum Jacq.</t>
  </si>
  <si>
    <t>Crepis alpina L.</t>
  </si>
  <si>
    <t>Crepis bermejana M.Talavera, Sánch.Casim.-Sor. &amp; Talavera</t>
  </si>
  <si>
    <t>Crepis blattarioides Vill.</t>
  </si>
  <si>
    <t>Crepis erythia</t>
  </si>
  <si>
    <t>Crepis granatensis (Willk.) Blanca &amp; Cueto</t>
  </si>
  <si>
    <t>Crepis nicaeensis Balb.</t>
  </si>
  <si>
    <t>Crepis novoana S.Ortiz, X.Soñora &amp; Rodr.Oubiña</t>
  </si>
  <si>
    <t>Crepis paludosa Moench</t>
  </si>
  <si>
    <t>Crepis pyrenaica (L.) Greuter</t>
  </si>
  <si>
    <t>Crepis salzmannii Babc.</t>
  </si>
  <si>
    <t>Crepis tingitana Ball</t>
  </si>
  <si>
    <t>Crepis triasii (Cambess.) Nyman</t>
  </si>
  <si>
    <t>Geropogon hybridus Sch.Bip.</t>
  </si>
  <si>
    <t>Hedypnois arenaria DC.</t>
  </si>
  <si>
    <t>Hedypnois cretica (L.) Willd.</t>
  </si>
  <si>
    <t>Hieracium andurense Arv.-Touv.</t>
  </si>
  <si>
    <t>Hieracium aragonense Scheele</t>
  </si>
  <si>
    <t>Hieracium argyreum Arv.-Touv. &amp; Gaut.</t>
  </si>
  <si>
    <t>Hieracium candidum Scheele</t>
  </si>
  <si>
    <t>Hieracium gymnocerinthe Arv.-Touv. &amp; Gaut.</t>
  </si>
  <si>
    <t>Hieracium lainzii de Retz</t>
  </si>
  <si>
    <t>Hieracium lychnitis Scheele</t>
  </si>
  <si>
    <t>Hieracium mixtum Lapeyr. ex Froel.</t>
  </si>
  <si>
    <t>Hieracium recoderi de Retz</t>
  </si>
  <si>
    <t>Hispidella hispanica Barnadez ex Lam.</t>
  </si>
  <si>
    <t>Koelpinia linearis Pall.</t>
  </si>
  <si>
    <t>Lactuca plumieri Gren. &amp; Godr.</t>
  </si>
  <si>
    <t>Lactuca saligna L.</t>
  </si>
  <si>
    <t>Lactuca tenerrima Pourr.</t>
  </si>
  <si>
    <t>Launaea arborescens (Batt.) Murb.</t>
  </si>
  <si>
    <t>Launaea cervicornis (Boiss.) Font Quer &amp; Rothm.</t>
  </si>
  <si>
    <t>Launaea lanifera Pau</t>
  </si>
  <si>
    <t>Launaea nudicaulis (L.) Hook.f.</t>
  </si>
  <si>
    <t>Leontodon boryi Boiss. ex DC.</t>
  </si>
  <si>
    <t>Leontodon caroliaedoi Talavera &amp; M.Talavera</t>
  </si>
  <si>
    <t>Leontodon farinosus Merino &amp; Pau</t>
  </si>
  <si>
    <t>Picris cupuligera Walp.</t>
  </si>
  <si>
    <t>Picris hispanica (Willd.) P.D.Sell</t>
  </si>
  <si>
    <t>Pilosella argyrocoma F.W.Schultz &amp; Sch.Bip.</t>
  </si>
  <si>
    <t>Pilosella breviscapa (DC.) Soják</t>
  </si>
  <si>
    <t>Pilosella capillata (Arv.-Touv.) Mateo</t>
  </si>
  <si>
    <t>Pilosella castellana F.W.Schultz &amp; Sch.Bip.</t>
  </si>
  <si>
    <t>Pilosella lactocantabrica Mateo &amp; Egido</t>
  </si>
  <si>
    <t>Pilosella pseudopilosella (Ten.) Soják</t>
  </si>
  <si>
    <t>Pilosella saussureoides Arv.-Touv.</t>
  </si>
  <si>
    <t>Pilosella vahlii (Froel.) F.W.Schultz &amp; Sch.Bip.</t>
  </si>
  <si>
    <t>Prenanthes purpurea L.</t>
  </si>
  <si>
    <t>Reichardia picroides (L.) Roth</t>
  </si>
  <si>
    <t>Rhagadiolus edulis Gaertn.</t>
  </si>
  <si>
    <t>Scolymus maculatus L.</t>
  </si>
  <si>
    <t>Scorzonera albicans Coss.</t>
  </si>
  <si>
    <t>Scorzonera aristata Ramond ex DC.</t>
  </si>
  <si>
    <t>Scorzonera parviflora Jacq.</t>
  </si>
  <si>
    <t>Scorzonera reverchonii O.Debeaux ex Hervier</t>
  </si>
  <si>
    <t>Scorzoneroides microcephala (Boiss. ex DC.) Holub</t>
  </si>
  <si>
    <t>Scorzoneroides palisiae (Izuzq.) Greuter &amp; Talavera</t>
  </si>
  <si>
    <t>Sonchus aquatilis Pourr.</t>
  </si>
  <si>
    <t>Sonchus crassifolius Pourr. ex Willd.</t>
  </si>
  <si>
    <t>Sonchus microcephalus Mejías</t>
  </si>
  <si>
    <t>Sonchus pustulatus Willk.</t>
  </si>
  <si>
    <t>Taraxacum acutangulum Markl.</t>
  </si>
  <si>
    <t>Taraxacum andorriense Sahlin</t>
  </si>
  <si>
    <t>Taraxacum aragonicum Sahlin</t>
  </si>
  <si>
    <t>Taraxacum ayllonense A.Galán &amp; Vicente Orell.</t>
  </si>
  <si>
    <t>Taraxacum cantabricum A.Galán &amp; Vicente Orell.</t>
  </si>
  <si>
    <t>Taraxacum ciliare Soest</t>
  </si>
  <si>
    <t>Taraxacum columnare Pau ex Hand.-Mazz.</t>
  </si>
  <si>
    <t>Taraxacum cordatum Palmgr.</t>
  </si>
  <si>
    <t>Taraxacum decastroi A.Galán &amp; Vicente Orell.</t>
  </si>
  <si>
    <t>Taraxacum dentilobum Soest</t>
  </si>
  <si>
    <t>Taraxacum drucei Dahlst.</t>
  </si>
  <si>
    <t>Taraxacum duriense Soest</t>
  </si>
  <si>
    <t>Taraxacum ekmanii Dahlst.</t>
  </si>
  <si>
    <t>Taraxacum elegantius Kirschner, H.Øllg. &amp; Štěpánek</t>
  </si>
  <si>
    <t>Taraxacum estrelense A.Galán &amp; Vicente Orell.</t>
  </si>
  <si>
    <t>Taraxacum fontanum Hand.-Mazz.</t>
  </si>
  <si>
    <t>Taraxacum gaditanum Talavera</t>
  </si>
  <si>
    <t>Taraxacum glandiforme Sonck</t>
  </si>
  <si>
    <t>Taraxacum hispanicum H.Lindb.</t>
  </si>
  <si>
    <t>Taraxacum iberanthum Sahlin</t>
  </si>
  <si>
    <t>Taraxacum infradentatum Sonck</t>
  </si>
  <si>
    <t>Taraxacum lacianense A.Galán &amp; Vicente Orell.</t>
  </si>
  <si>
    <t>Taraxacum leucopodum G.E.Haglund</t>
  </si>
  <si>
    <t>Taraxacum litophyllum De Langhe &amp; Soest</t>
  </si>
  <si>
    <t>Taraxacum majoricense A.Galán &amp; L.Sáez</t>
  </si>
  <si>
    <t>Taraxacum malato-belizii</t>
  </si>
  <si>
    <t>Taraxacum marklundii Palmgr.</t>
  </si>
  <si>
    <t>Taraxacum mediterraneum Soest</t>
  </si>
  <si>
    <t>Taraxacum mimuloides H.Lindb.</t>
  </si>
  <si>
    <t>Taraxacum navacerradense A.J.Richards</t>
  </si>
  <si>
    <t>Taraxacum nietoi A.J.Richards</t>
  </si>
  <si>
    <t>Taraxacum nordstedtii Dahlst.</t>
  </si>
  <si>
    <t>Taraxacum obovatum (Willd.) DC.</t>
  </si>
  <si>
    <t>Taraxacum panalpinum Soest</t>
  </si>
  <si>
    <t>Taraxacum penyalarense A.Galán, E.Linares &amp; Vicente Orell.</t>
  </si>
  <si>
    <t>Taraxacum pinto-silvae Soest</t>
  </si>
  <si>
    <t>Taraxacum polyodon Dahlst.</t>
  </si>
  <si>
    <t>Taraxacum praesigne Sahlin</t>
  </si>
  <si>
    <t>Taraxacum pyropappum</t>
  </si>
  <si>
    <t>Taraxacum rubicundum Dahlst.</t>
  </si>
  <si>
    <t>Taraxacum schroeterianum Hand.-Mazz.</t>
  </si>
  <si>
    <t>Taraxacum sundbergii Dahlst.</t>
  </si>
  <si>
    <t>Taraxacum tarraconense Sennen</t>
  </si>
  <si>
    <t>Taraxacum teres Sonck</t>
  </si>
  <si>
    <t>Taraxacum triforme Soest</t>
  </si>
  <si>
    <t>Taraxacum vinosum Soest</t>
  </si>
  <si>
    <t>Tolpis nemoralis Font Quer</t>
  </si>
  <si>
    <t>Tolpis umbellata Bertol.</t>
  </si>
  <si>
    <t>Tragopogon angustifolius Bellardi ex Willd.</t>
  </si>
  <si>
    <t>Tragopogon castellanus Levier</t>
  </si>
  <si>
    <t>Tragopogon cazorlanus C.Díaz &amp; Blanca</t>
  </si>
  <si>
    <t>Tragopogon lainzii Suár.-Sant., P.S.Soltis, Soltis, C.Díaz &amp; Blanca</t>
  </si>
  <si>
    <t>Tragopogon lamottei Rouy</t>
  </si>
  <si>
    <t>Tragopogon pseudocastellanus Blanca &amp; C.Díaz</t>
  </si>
  <si>
    <t>Urospermum dalechampii (L.) Scop. ex F.W.Schmidt</t>
  </si>
  <si>
    <t>Urospermum picroides (L.) Scop. ex F.W.Schmidt</t>
  </si>
  <si>
    <t>Achillea ageratum L.</t>
  </si>
  <si>
    <t>Achillea arabica Kotschy.</t>
  </si>
  <si>
    <t>Achillea chamaemelifolia Pourr.</t>
  </si>
  <si>
    <t>Achillea filipendulina Lam.</t>
  </si>
  <si>
    <t>Ageratina adenophora (Spreng.) R.M.King &amp; H.Rob.</t>
  </si>
  <si>
    <t>Ambrosia psilostachya DC.</t>
  </si>
  <si>
    <t>Anacyclus clavatus (Desf.) Pers.</t>
  </si>
  <si>
    <t>Anacyclus valentinus L.</t>
  </si>
  <si>
    <t>Anthemis alpestris (Hoffmanns. &amp; Link) R.Fernandes</t>
  </si>
  <si>
    <t>Anthemis funkii (Sch.Bip. ex Willk. &amp; Lange) Benedí</t>
  </si>
  <si>
    <t>Artemisia absinthium L.</t>
  </si>
  <si>
    <t>Artemisia aethiopica L.</t>
  </si>
  <si>
    <t>Artemisia arborescens L.</t>
  </si>
  <si>
    <t>Artemisia assoana Willk.</t>
  </si>
  <si>
    <t>Artemisia barrelieri Besser</t>
  </si>
  <si>
    <t>Artemisia eriantha Ten.</t>
  </si>
  <si>
    <t>Artemisia tournefortiana Rchb.</t>
  </si>
  <si>
    <t>Aster linosyris (L.) Bernh.</t>
  </si>
  <si>
    <t>Aster sedifolius L.</t>
  </si>
  <si>
    <t>Aster willkommii Sch.Bip. ex Willk.</t>
  </si>
  <si>
    <t>Asteriscus aquaticus (L.) Less.</t>
  </si>
  <si>
    <t>Asteriscus maritimus Less.</t>
  </si>
  <si>
    <t>Asteriscus spinosus Sch.Bip.</t>
  </si>
  <si>
    <t>Bellis cordifolia Willk.</t>
  </si>
  <si>
    <t>Bellis microcephala Lange</t>
  </si>
  <si>
    <t>Bellis perennis L.</t>
  </si>
  <si>
    <t>Bellium artrutxense P.Fraga &amp; Rosselló</t>
  </si>
  <si>
    <t>Bombycilaena discolor (Pers.) M.Laínz</t>
  </si>
  <si>
    <t>Bombycilaena erecta (L.) Smoljan.</t>
  </si>
  <si>
    <t>Calendula tripterocarpa Rupr.</t>
  </si>
  <si>
    <t>Castrilanthemum debeauxii (Degen, Hervier &amp; E.Rev.) Vogt &amp; Oberpr.</t>
  </si>
  <si>
    <t>Centipeda cunninghamii (DC.) A.Braun &amp; Asch.</t>
  </si>
  <si>
    <t>Chamaemelum fuscatum (Brot.) Vasc.</t>
  </si>
  <si>
    <t>Chiliadenus glutinosus Fourr.</t>
  </si>
  <si>
    <t>Cladanthus arabicus (L.) Cass.</t>
  </si>
  <si>
    <t>Cota altissima (L.) J.Gay</t>
  </si>
  <si>
    <t>Cota oretana (Carretero) Oberpr. &amp; Greuter</t>
  </si>
  <si>
    <t>Cota triumfetti (All.) J.Gay</t>
  </si>
  <si>
    <t>Daveaua anthemoides Mariz</t>
  </si>
  <si>
    <t>Dittrichia graveolens (L.) Greuter</t>
  </si>
  <si>
    <t>Erigeron aragonensis Vierh.</t>
  </si>
  <si>
    <t>Erigeron atticus Vill.</t>
  </si>
  <si>
    <t>Erigeron cabelloi A.Pujadas, García-Salmones &amp; E.López</t>
  </si>
  <si>
    <t>Erigeron major Vierh.</t>
  </si>
  <si>
    <t>Euphrosyne xanthiifolia (Nutt.) A.Gray</t>
  </si>
  <si>
    <t>Filago albicans Andrés-Sánchez, M.M.Mart.Ort. &amp; E.Rico</t>
  </si>
  <si>
    <t>Filago castroviejoi Andrés-Sánchez, D.Gut.Larr., E.Rico &amp; M.M.Mart.Ort.</t>
  </si>
  <si>
    <t>Filago congesta Guss. ex DC.</t>
  </si>
  <si>
    <t>Filago crocidion (Pomel) Chrtek &amp; Holub</t>
  </si>
  <si>
    <t>Filago desertorum Pomel</t>
  </si>
  <si>
    <t>Filago duriaei Coss. ex Lange</t>
  </si>
  <si>
    <t>Filago fuscescens Pomel</t>
  </si>
  <si>
    <t>Filago gaditana (Pau) Andrés-Sánchez &amp; Galbany</t>
  </si>
  <si>
    <t>Filago germanica L.</t>
  </si>
  <si>
    <t>Filago hispanica (Degen &amp; Hervier) Chrtek &amp; Holub</t>
  </si>
  <si>
    <t>Filago lusitanica (Samp.) P.Silva</t>
  </si>
  <si>
    <t>Filago mareotica Delile</t>
  </si>
  <si>
    <t>Filago petro-ianii Rita &amp; Dittrich</t>
  </si>
  <si>
    <t>Filago ramosissima Lange</t>
  </si>
  <si>
    <t>Gamochaeta coarctata (Willd.) Kerguélen</t>
  </si>
  <si>
    <t>Gamochaeta pensylvanica (Willd.) Cabrera</t>
  </si>
  <si>
    <t>Gamochaeta subfalcata (Cabrera) Cabrera</t>
  </si>
  <si>
    <t>Glebionis segetum Fourr.</t>
  </si>
  <si>
    <t>Helichrysum foetidum Moench</t>
  </si>
  <si>
    <t>Helichrysum luteoalbum (L.) Rchb.</t>
  </si>
  <si>
    <t>Helichrysum massanellanum Herrando, J.M.Blanco, L.Sáez &amp; Galbany</t>
  </si>
  <si>
    <t>Helichrysum petiolare Hilliard &amp; B.L.Burtt</t>
  </si>
  <si>
    <t>Helichrysum valentinum Rouy</t>
  </si>
  <si>
    <t>Hymenostemma pseudanthemis Kunze ex Willk.</t>
  </si>
  <si>
    <t>Inula bifrons L.</t>
  </si>
  <si>
    <t>Inula conyzae (Griess.) Meikle</t>
  </si>
  <si>
    <t>Inula helenioides DC.</t>
  </si>
  <si>
    <t>Inula helvetica Weber</t>
  </si>
  <si>
    <t>Inula langeana Beck</t>
  </si>
  <si>
    <t>Jasonia tuberosa (L.) DC.</t>
  </si>
  <si>
    <t>Lasiopogon muscoides DC.</t>
  </si>
  <si>
    <t>Lepidophorum repandum DC.</t>
  </si>
  <si>
    <t>Leucanthemopsis boissieri Pedrol</t>
  </si>
  <si>
    <t>Leucanthemopsis heywoodii Pedrol</t>
  </si>
  <si>
    <t>Leucanthemopsis pectinata (L.) G.López &amp; C.E.Jarvis</t>
  </si>
  <si>
    <t>Leucanthemum ageratifolium Pau</t>
  </si>
  <si>
    <t>Leucanthemum aligulatum Vogt</t>
  </si>
  <si>
    <t>Leucanthemum cacuminis Vogt, Konowalik &amp; Oberpr.</t>
  </si>
  <si>
    <t>Leucanthemum cantabricum Sennen</t>
  </si>
  <si>
    <t>Leucanthemum catalaunicum Vogt</t>
  </si>
  <si>
    <t>Leucanthemum crassifolium Lange</t>
  </si>
  <si>
    <t>Leucanthemum eliasii (Sennen &amp; Pau) Vogt, Konowalik &amp; Oberpr.</t>
  </si>
  <si>
    <t>Leucanthemum favargeri Vogt</t>
  </si>
  <si>
    <t>Leucanthemum gallaecicum Rodr.Oubiña &amp; S.Ortiz</t>
  </si>
  <si>
    <t>Leucanthemum lacustre (Brot.) Samp.</t>
  </si>
  <si>
    <t>Leucanthemum maestracense Vogt &amp; F.H.Hellw.</t>
  </si>
  <si>
    <t>Leucanthemum maximum DC.</t>
  </si>
  <si>
    <t>Leucanthemum montserratianum Vogt</t>
  </si>
  <si>
    <t>Leucanthemum pallens DC.</t>
  </si>
  <si>
    <t>Leucanthemum pluriflorum Pau</t>
  </si>
  <si>
    <t>Leucanthemum pseudosylvaticum (Vogt) Vogt &amp; Oberpr.</t>
  </si>
  <si>
    <t>Logfia clementei (Willk.) Holub</t>
  </si>
  <si>
    <t>Logfia gallica Coss. &amp; Germ.</t>
  </si>
  <si>
    <t>Logfia minima Dumort.</t>
  </si>
  <si>
    <t>Matricaria aurea (Loefl.) Sch.Bip.</t>
  </si>
  <si>
    <t>Matricaria discoidea DC.</t>
  </si>
  <si>
    <t>Mauranthemum decipiens (Pomel) Vogt &amp; Oberpr.</t>
  </si>
  <si>
    <t>Micropus supinus L.</t>
  </si>
  <si>
    <t>Omalotheca hoppeana (W.D.J.Koch) Sch.Bip. &amp; F.W.Schultz</t>
  </si>
  <si>
    <t>Omalotheca norvegica (Gunnerus) Sch.Bip. &amp; F.W.Schultz</t>
  </si>
  <si>
    <t>Omalotheca supina (L.) DC.</t>
  </si>
  <si>
    <t>Omalotheca sylvatica (L.) Sch.Bip. &amp; F.W.Schultz</t>
  </si>
  <si>
    <t>Otanthus maritimus (L.) Hoffmanns. &amp; Link</t>
  </si>
  <si>
    <t>Otospermum glabrum (Lag.) Willk.</t>
  </si>
  <si>
    <t>Petasites paradoxus (Retz.) Baumg.</t>
  </si>
  <si>
    <t>Petasites pyrenaicus (Loefl.) G.López</t>
  </si>
  <si>
    <t>Phagnalon sordidum (L.) Rchb.</t>
  </si>
  <si>
    <t>Plecostachys serpyllifolia (P.J.Bergius) Hilliard &amp; B.L.Burtt</t>
  </si>
  <si>
    <t>Prolongoa hispanica G.López &amp; C.E.Jarvis</t>
  </si>
  <si>
    <t>Pulicaria odora (L.) Rchb.</t>
  </si>
  <si>
    <t>Pulicaria sicula (L.) Moris</t>
  </si>
  <si>
    <t>Rhodanthemum arundanum (Boiss.) B.H.Wilcox, K.Bremer &amp; Humphries</t>
  </si>
  <si>
    <t>Santolina ageratifolia</t>
  </si>
  <si>
    <t>Santolina canescens Lag.</t>
  </si>
  <si>
    <t>Santolina elegans Boiss. ex DC.</t>
  </si>
  <si>
    <t>Santolina ericoides hort. ex Poir.</t>
  </si>
  <si>
    <t>Santolina impressa Hoffmanns. &amp; Link</t>
  </si>
  <si>
    <t>Santolina melidensis (Rodr.Oubiña &amp; S.Ortiz) Rodr.Oubiña &amp; S.Ortiz</t>
  </si>
  <si>
    <t>Santolina montiberica (Riv.-Guerra) R.Carbajal, L.Sáez, M.Serrano &amp; S.Ortiz</t>
  </si>
  <si>
    <t>Santolina semidentata Hoffmanns. &amp; Link</t>
  </si>
  <si>
    <t>Santolina vedranensis (O.Bolòs &amp; Vigo) L.Sáez, M.Serrano, S.Ortiz &amp; R.Carbajal</t>
  </si>
  <si>
    <t>Santolina virens Mill.</t>
  </si>
  <si>
    <t>Santolina viscosa Lag.</t>
  </si>
  <si>
    <t>Senecio adonidifolius Loisel.</t>
  </si>
  <si>
    <t>Senecio altissimus Mill.</t>
  </si>
  <si>
    <t>Senecio angulatus L.f.</t>
  </si>
  <si>
    <t>Senecio auricula Bourg. ex Coss.</t>
  </si>
  <si>
    <t>Senecio bayonnensis Boiss.</t>
  </si>
  <si>
    <t>Senecio boissieri DC.</t>
  </si>
  <si>
    <t>Senecio carpetanus Boiss. &amp; Reut.</t>
  </si>
  <si>
    <t>Senecio flavus (Decne.) Sch.Bip.</t>
  </si>
  <si>
    <t>Senecio gallicus Vill. ex Chaix</t>
  </si>
  <si>
    <t>Senecio inaequidens DC.</t>
  </si>
  <si>
    <t>Senecio lagascanus DC.</t>
  </si>
  <si>
    <t>Senecio legionensis Lange</t>
  </si>
  <si>
    <t>Senecio leucophyllus DC.</t>
  </si>
  <si>
    <t>Senecio lopezii Boiss.</t>
  </si>
  <si>
    <t>Senecio malacitanus Huter</t>
  </si>
  <si>
    <t>Senecio minutus DC.</t>
  </si>
  <si>
    <t>Senecio provincialis Druce</t>
  </si>
  <si>
    <t>Senecio quinqueradiatus Boiss. ex DC.</t>
  </si>
  <si>
    <t>Senecio tamoides DC.</t>
  </si>
  <si>
    <t>Senecio varicosus L.f.</t>
  </si>
  <si>
    <t>Symphyotrichum pilosum (Willd.) G.L.Nesom</t>
  </si>
  <si>
    <t>Symphyotrichum squamatum (Spreng.) G.L.Nesom</t>
  </si>
  <si>
    <t>Tagetes minuta L.</t>
  </si>
  <si>
    <t>Tanacetum balsamita L.</t>
  </si>
  <si>
    <t>Tanacetum cinerariifolium Sch.Bip.</t>
  </si>
  <si>
    <t>Tanacetum mucronulatum (Hoffmanns. &amp; Link) Heywood</t>
  </si>
  <si>
    <t>Tanacetum parthenium Sch.Bip.</t>
  </si>
  <si>
    <t>Tanacetum vahlii DC.</t>
  </si>
  <si>
    <t>Tripleurospermum inodorum (L.) Sch.Bip.</t>
  </si>
  <si>
    <t>Tussilago farfara L.</t>
  </si>
  <si>
    <t>Vogtia annua (L.) Oberpr. &amp; Sonboli</t>
  </si>
  <si>
    <t>Vogtia microphylla (DC.) Oberpr. &amp; Sonboli</t>
  </si>
  <si>
    <t>Achnatherum bromoides (L.) P.Beauv.</t>
  </si>
  <si>
    <t>Poales</t>
  </si>
  <si>
    <t>Poaceae</t>
  </si>
  <si>
    <t>Achnatherum calamagrostis P.Beauv.</t>
  </si>
  <si>
    <t>Aegilops biuncialis Vis.</t>
  </si>
  <si>
    <t>Aegilops neglecta Req. ex Bertol.</t>
  </si>
  <si>
    <t>Aegilops triuncialis L.</t>
  </si>
  <si>
    <t>Aegilops ventricosa Tausch</t>
  </si>
  <si>
    <t>Agropyron desertorum Schult.</t>
  </si>
  <si>
    <t>Agrostis curtisii Kerguélen</t>
  </si>
  <si>
    <t>Agrostis hesperica Romero García, Blanca &amp; C.Morales</t>
  </si>
  <si>
    <t>Agrostis nevadensis Boiss.</t>
  </si>
  <si>
    <t>Agrostis schleicheri Jord. &amp; Verl.</t>
  </si>
  <si>
    <t>Agrostis schraderiana Bech.</t>
  </si>
  <si>
    <t>Agrostis tileni Nieto Fel. &amp; Castrov.</t>
  </si>
  <si>
    <t>Neoschischkinia pourretii (Willd.) Valdés &amp; H.Scholz</t>
  </si>
  <si>
    <t>Neoschischkinia elegans (Thore) Tzvelev</t>
  </si>
  <si>
    <t>Agrostis castellana Boiss. &amp; Reut.</t>
  </si>
  <si>
    <t>Neoschischkinia nebulosa (Boiss. &amp; Reut.) Tzvelev</t>
  </si>
  <si>
    <t>Aira cupaniana Guss.</t>
  </si>
  <si>
    <t>Aira praecox L.</t>
  </si>
  <si>
    <t>Aira uniaristata Lag. &amp; Rodr.</t>
  </si>
  <si>
    <t>Airopsis tenella Coss. &amp; Durieu</t>
  </si>
  <si>
    <t>Alopecurus arundinaceus Poir.</t>
  </si>
  <si>
    <t>Alopecurus myosuroides Huds.</t>
  </si>
  <si>
    <t>Amelichloa brachychaeta (Godr.) Arriaga &amp; Barkworth</t>
  </si>
  <si>
    <t>Amelichloa caudata (Trin.) Arriaga &amp; Barkworth</t>
  </si>
  <si>
    <t>Ammochloa palaestina Boiss.</t>
  </si>
  <si>
    <t>Andropogon distachyos L.</t>
  </si>
  <si>
    <t>Anthoxanthum amarum Brot.</t>
  </si>
  <si>
    <t>Anthoxanthum odoratum L.</t>
  </si>
  <si>
    <t>Apera interrupta (L.) P.Beauv.</t>
  </si>
  <si>
    <t>Arundo micrantha Lam.</t>
  </si>
  <si>
    <t>Avellinia festucoides (Link) Valdés &amp; H.Scholz</t>
  </si>
  <si>
    <t>Avellinia longiaristata (Font Quer) Romero Zarco &amp; L.Sáez</t>
  </si>
  <si>
    <t>Avenella stricta (Hack.) P.Silva</t>
  </si>
  <si>
    <t>Bellardiochloa variegata (Lam.) Kerguélen</t>
  </si>
  <si>
    <t>Bothriochloa laguroides (DC.) Herter</t>
  </si>
  <si>
    <t>Brachypodium phoenicoides (L.) Roem. &amp; Schult.</t>
  </si>
  <si>
    <t>Brachypodium retusum P.Beauv.</t>
  </si>
  <si>
    <t>Brachypodium rupestre (Host) Roem. &amp; Schult.</t>
  </si>
  <si>
    <t>Brachypodium hybridum Catalán, Joch.Müll., Hasterok &amp; G.Jenkins</t>
  </si>
  <si>
    <t>Brachypodium stacei Catalán, Joch.Müll., L.A.J.Mur &amp; T.Langdon</t>
  </si>
  <si>
    <t>Briza maxima L.</t>
  </si>
  <si>
    <t>Briza media L.</t>
  </si>
  <si>
    <t>Briza minor L.</t>
  </si>
  <si>
    <t>Calamagrostis epigejos (L.) Roth</t>
  </si>
  <si>
    <t>Castellia tuberculosa (Moris) Bor</t>
  </si>
  <si>
    <t>Catapodium marinum (L.) C.E.Hubb.</t>
  </si>
  <si>
    <t>Catapodium zwierleinii (Lojac.) Brullo</t>
  </si>
  <si>
    <t>Cenchrus americanus (L.) Morrone</t>
  </si>
  <si>
    <t>Cenchrus clandestinus (Hochst. ex Chiov.) Morrone</t>
  </si>
  <si>
    <t>Cenchrus longisetus M.C.Johnst.</t>
  </si>
  <si>
    <t>Cenchrus setaceus (Forssk.) Morrone</t>
  </si>
  <si>
    <t>Cenchrus spinifex Cav.</t>
  </si>
  <si>
    <t>Chloris gayana Kunth</t>
  </si>
  <si>
    <t>Cleistogenes serotina (L.) Keng</t>
  </si>
  <si>
    <t>Corynephorus articulatus P.Beauv.</t>
  </si>
  <si>
    <t>Corynephorus divaricatus (Pourr.) Breistr.</t>
  </si>
  <si>
    <t>Corynephorus macrantherus Boiss. &amp; Reut.</t>
  </si>
  <si>
    <t>Crypsis aculeata Aiton</t>
  </si>
  <si>
    <t>Ctenopsis delicatula (Lag.) Paunero</t>
  </si>
  <si>
    <t>Ctenopsis gypsophila (Hack.) Paunero</t>
  </si>
  <si>
    <t>Cynosurus cristatus L.</t>
  </si>
  <si>
    <t>Cynosurus echinatus L.</t>
  </si>
  <si>
    <t>Cynosurus effusus Link</t>
  </si>
  <si>
    <t>Desmazeria sicula Dumort.</t>
  </si>
  <si>
    <t>Digitaria violascens Link</t>
  </si>
  <si>
    <t>Echinaria capitata (L.) Desf.</t>
  </si>
  <si>
    <t>Echinochloa colona (L.) Link</t>
  </si>
  <si>
    <t>Echinochloa oryzoides (Ard.) Fritsch</t>
  </si>
  <si>
    <t>Ehrharta erecta Lam.</t>
  </si>
  <si>
    <t>Elymus curvifolius (Lange) Melderis</t>
  </si>
  <si>
    <t>Elymus athericus (Link) Kerguélen</t>
  </si>
  <si>
    <t>Elymus hispidus (Opiz) Melderis</t>
  </si>
  <si>
    <t>Elymus hispanicus (Boiss.) Talavera</t>
  </si>
  <si>
    <t>Enneapogon persicus Boiss.</t>
  </si>
  <si>
    <t>Eragrostis collina Trin.</t>
  </si>
  <si>
    <t>Eragrostis papposa Steud.</t>
  </si>
  <si>
    <t>Triplachne nitens Link</t>
  </si>
  <si>
    <t>Gastridium lainzii (Romero García) Romero Zarco</t>
  </si>
  <si>
    <t>Gastridium phleoides (Nees &amp; Meyen) C.E.Hubb.</t>
  </si>
  <si>
    <t>Gastridium ventricosum (Gouan) Schinz &amp; Thell.</t>
  </si>
  <si>
    <t>Gaudinia hispanica Stace &amp; Tutin</t>
  </si>
  <si>
    <t>Helictochloa crassifolia (Font Quer) Romero Zarco</t>
  </si>
  <si>
    <t>Helictochloa murcica (Holub) Romero Zarco</t>
  </si>
  <si>
    <t>Helictochloa lusitanica (Romero Zarco) Romero Zarco</t>
  </si>
  <si>
    <t>Helictochloa cintrana (Röser) Romero Zarco</t>
  </si>
  <si>
    <t>Helictochloa hackelii (Henriq.) Romero Zarco</t>
  </si>
  <si>
    <t>Helictochloa levis (Hack.) Romero Zarco</t>
  </si>
  <si>
    <t>Helictochloa marginata (Lowe) Romero Zarco</t>
  </si>
  <si>
    <t>Helictotrichon cantabricum (Lag.) Gervais</t>
  </si>
  <si>
    <t>Helictotrichon devesae Romero Zarco</t>
  </si>
  <si>
    <t>Helictotrichon sarracenorum (Gand.) Holub</t>
  </si>
  <si>
    <t>Helictotrichon thorei Röser</t>
  </si>
  <si>
    <t>Helictotrichon pallens (Link) J.M.Couderc &amp; Guédès</t>
  </si>
  <si>
    <t>Hemarthria altissima (Poir.) Stapf &amp; C.E.Hubb.</t>
  </si>
  <si>
    <t>Holcus caespitosus Boiss.</t>
  </si>
  <si>
    <t>Holcus grandiflorus Boiss. &amp; Reut.</t>
  </si>
  <si>
    <t>Hordelymus europaeus (L.) Harz</t>
  </si>
  <si>
    <t>Hyparrhenia sinaica (Delile) Llauradó ex G.López</t>
  </si>
  <si>
    <t>Jarava plumosa (Spreng.) S.W.L.Jacobs &amp; J.Everett</t>
  </si>
  <si>
    <t>Koeleria crassipes Lange</t>
  </si>
  <si>
    <t>Koeleria filifolia (Domin) Ujhelyi</t>
  </si>
  <si>
    <t>Koeleria vallesiana Asch. &amp; Graebn.</t>
  </si>
  <si>
    <t>Koeleria castellana Boiss. &amp; Reut.</t>
  </si>
  <si>
    <t>Leymus arenarius Hochst.</t>
  </si>
  <si>
    <t>Linkagrostis juressi (Link) Romero García, Blanca &amp; C.Morales</t>
  </si>
  <si>
    <t>Lygeum spartum L.</t>
  </si>
  <si>
    <t>Melica bocquetii Talavera</t>
  </si>
  <si>
    <t>Melica ciliata L.</t>
  </si>
  <si>
    <t>Melica humilis Boiss.</t>
  </si>
  <si>
    <t>Melica amethystina Pourr.</t>
  </si>
  <si>
    <t>Melica minuta L.</t>
  </si>
  <si>
    <t>Melica uniflora Retz.</t>
  </si>
  <si>
    <t>Micropyropsis tuberosa Romero Zarco &amp; Cabezudo</t>
  </si>
  <si>
    <t>Micropyrum patens Rothm. ex Pilger</t>
  </si>
  <si>
    <t>Micropyrum tenellum (L.) Link</t>
  </si>
  <si>
    <t>Molineriella australis (Paunero) E.Rico</t>
  </si>
  <si>
    <t>Molineriella laevis Rouy</t>
  </si>
  <si>
    <t>Molineriella minuta Rouy</t>
  </si>
  <si>
    <t>Moorochloa eruciformis (Sm.) Veldkamp</t>
  </si>
  <si>
    <t>Narduroides salzmannii Rouy</t>
  </si>
  <si>
    <t>Nardus stricta L.</t>
  </si>
  <si>
    <t>Nassella neesiana (Trin. &amp; Rupr.) Barkworth</t>
  </si>
  <si>
    <t>Oreochloa confusa Rouy</t>
  </si>
  <si>
    <t>Oreochloa elegans Sennen</t>
  </si>
  <si>
    <t>Panicum antidotale Retz.</t>
  </si>
  <si>
    <t>Hainardia cylindrica (Willd.) Greuter</t>
  </si>
  <si>
    <t>Parapholis filiformis (Roth) C.E.Hubb.</t>
  </si>
  <si>
    <t>Parapholis incurva (L.) C.E.Hubb.</t>
  </si>
  <si>
    <t>Parapholis marginata Runemark</t>
  </si>
  <si>
    <t>Parapholis pycnantha (Hack. ex Druce) C.E.Hubb.</t>
  </si>
  <si>
    <t>Parapholis strigosa (Dumort.) C.E.Hubb.</t>
  </si>
  <si>
    <t>Paspalum urvillei Steud.</t>
  </si>
  <si>
    <t>Periballia involucrata Janka</t>
  </si>
  <si>
    <t>Phalaris brachystachys Link</t>
  </si>
  <si>
    <t>Phalaris coerulescens Desf.</t>
  </si>
  <si>
    <t>Phalaris minor Retz.</t>
  </si>
  <si>
    <t>Phalaris paradoxa L.</t>
  </si>
  <si>
    <t>Phalaris stenoptera Hack.</t>
  </si>
  <si>
    <t>Phalaris truncata Guss.</t>
  </si>
  <si>
    <t>Phleum pratense L.</t>
  </si>
  <si>
    <t>Phleum arenarium L.</t>
  </si>
  <si>
    <t>Phleum paniculatum Huds.</t>
  </si>
  <si>
    <t>Phyllostachys bambusoides Siebold &amp; Zucc.</t>
  </si>
  <si>
    <t>Piptatherum coerulescens P.Beauv.</t>
  </si>
  <si>
    <t>Poa ligulata Boiss.</t>
  </si>
  <si>
    <t>Poa chaixii Vill.</t>
  </si>
  <si>
    <t>Poa infirma Kunth</t>
  </si>
  <si>
    <t>Poa legionensis (M.Laínz) Fern.Casas &amp; M.Laínz</t>
  </si>
  <si>
    <t>Polypogon viridis (Gouan) Breistr.</t>
  </si>
  <si>
    <t>Polytrias indica (Houtt.) Veldkamp</t>
  </si>
  <si>
    <t>Puccinellia caespitosa G.Monts. &amp; J.M.Monts.</t>
  </si>
  <si>
    <t>Puccinellia hispanica Julià &amp; J.M.Monts.</t>
  </si>
  <si>
    <t>Puccinellia pungens (Pau) Paunero</t>
  </si>
  <si>
    <t>Puccinellia rupestris Fernald &amp; Weath.</t>
  </si>
  <si>
    <t>Rostraria cristata (L.) Tzvelev</t>
  </si>
  <si>
    <t>Rostraria hispida (Savi) Doğan</t>
  </si>
  <si>
    <t>Rostraria litorea (All.) Holub</t>
  </si>
  <si>
    <t>Rostraria salzmannii (Boiss. &amp; Reut.) Holub</t>
  </si>
  <si>
    <t>Secale strictum C.Presl</t>
  </si>
  <si>
    <t>Sesleria caerulea (L.) Ard.</t>
  </si>
  <si>
    <t>Sesleria insularis Sommier</t>
  </si>
  <si>
    <t>Setaria adhaerens (Forssk.) Chiov.</t>
  </si>
  <si>
    <t>Setaria faberi R.A.W.Herrm.</t>
  </si>
  <si>
    <t>Setaria verticillata (L.) P.Beauv.</t>
  </si>
  <si>
    <t>Setaria verticilliformis Dumort.</t>
  </si>
  <si>
    <t>Spartina alterniflora Loisel.</t>
  </si>
  <si>
    <t>Sporobolus pungens Kunth</t>
  </si>
  <si>
    <t>Stipa offneri Breistr.</t>
  </si>
  <si>
    <t>Taeniatherum caput-medusae (L.) Nevski</t>
  </si>
  <si>
    <t>Trisetaria aurea (Ten.) Pignatti</t>
  </si>
  <si>
    <t>Trisetaria dufourei (Boiss.) Paunero</t>
  </si>
  <si>
    <t>Trisetaria loeflingiana (L.) Paunero</t>
  </si>
  <si>
    <t>Trisetaria ovata (Cav.) Paunero</t>
  </si>
  <si>
    <t>Trisetaria panicea (Lam.) Paunero</t>
  </si>
  <si>
    <t>Trisetaria scabriuscula (Lag.) Paunero</t>
  </si>
  <si>
    <t>Trisetum glaciale (Bory) Boiss.</t>
  </si>
  <si>
    <t>Trisetum velutinum Boiss.</t>
  </si>
  <si>
    <t>Urochloa platyphylla (Munro ex C.Wright) R.D.Webster</t>
  </si>
  <si>
    <t>Vulpia geniculata Link</t>
  </si>
  <si>
    <t>Vulpia unilateralis (L.) Stace</t>
  </si>
  <si>
    <t>Wangenheimia lima Trin.</t>
  </si>
  <si>
    <t>Avena byzantina K.Koch</t>
  </si>
  <si>
    <t>Avena murphyi Ladizinsky</t>
  </si>
  <si>
    <t>Avena longiglumis Durieu</t>
  </si>
  <si>
    <t>Festuca summilusitana Franco &amp; Rocha Afonso</t>
  </si>
  <si>
    <t>Festuca segimonensis Fuente, Joch.Müll. &amp; Ortúñez</t>
  </si>
  <si>
    <t>Festuca hystrix Boiss.</t>
  </si>
  <si>
    <t>Festuca clementei Boiss.</t>
  </si>
  <si>
    <t>Festuca plicata Hack.</t>
  </si>
  <si>
    <t>Festuca occitanica (Litard.) Auquier &amp; Kerguélen</t>
  </si>
  <si>
    <t>Festuca reverchonii Hack.</t>
  </si>
  <si>
    <t>Festuca aragonensis (Willk.) Fuente &amp; Ortúñez</t>
  </si>
  <si>
    <t>Festuca altopyrenaica Fuente &amp; Ortúñez</t>
  </si>
  <si>
    <t>Festuca vettonica Fuente, Ortúñez &amp; Ferrero Lom.</t>
  </si>
  <si>
    <t>Festuca niphobia (St.-Yves) Kerguélen</t>
  </si>
  <si>
    <t>Festuca valentina (St.-Yves) Markgr.-Dann.</t>
  </si>
  <si>
    <t>Festuca michaelis Cebolla &amp; Rivas Ponce</t>
  </si>
  <si>
    <t>Festuca longiauriculata Fuente, Ortúñez &amp; Ferrero Lom.</t>
  </si>
  <si>
    <t>Festuca vasconcensis (Markgr.-Dann.) P.Auguier &amp; Kerguélen</t>
  </si>
  <si>
    <t>Festuca liviensis (Verg.) Markgr.-Dann.</t>
  </si>
  <si>
    <t>Festuca airoides Lam.</t>
  </si>
  <si>
    <t>Festuca lemanii Bastard</t>
  </si>
  <si>
    <t>Festuca capillifolia Dufour ex Roem. &amp; Schult.</t>
  </si>
  <si>
    <t>Festuca duriotagana Franco &amp; Rocha Afonso</t>
  </si>
  <si>
    <t>Festuca juncifolia St.-Amans</t>
  </si>
  <si>
    <t>Festuca pyrenaica Reut.</t>
  </si>
  <si>
    <t>Festuca rothmaleri (Litard.) Markgr.-Dann.</t>
  </si>
  <si>
    <t>Festuca paucispicula Fuente &amp; Sánchez Mata</t>
  </si>
  <si>
    <t>Festuca burnatii St.-Yves</t>
  </si>
  <si>
    <t>Festuca coerulescens Desf.</t>
  </si>
  <si>
    <t>Festuca patula Desf.</t>
  </si>
  <si>
    <t>Festuca scariosa Pau</t>
  </si>
  <si>
    <t>Festuca lasto Boiss.</t>
  </si>
  <si>
    <t>Festuca interrupta Desf.</t>
  </si>
  <si>
    <t>Bromus cabrerensis Acedo &amp; Llamas</t>
  </si>
  <si>
    <t>Bromus carinatus Hook. &amp; Arn.</t>
  </si>
  <si>
    <t>Bromus catharticus Vahl</t>
  </si>
  <si>
    <t>Bromus fasciculatus C.Presl</t>
  </si>
  <si>
    <t>Bromus lanceolatus Roth</t>
  </si>
  <si>
    <t>Bromus lepidus Holmb.</t>
  </si>
  <si>
    <t>Bromus nervosus Acedo &amp; Llamas</t>
  </si>
  <si>
    <t>Bromus parvispiculatus H.Scholz</t>
  </si>
  <si>
    <t>Bromus picoeuropeanus Acedo &amp; Llamas</t>
  </si>
  <si>
    <t>Leersia hexandra Sw.</t>
  </si>
  <si>
    <t>Erodium aguilellae López Udias, Fabregat &amp; Mateo</t>
  </si>
  <si>
    <t>Geraniales</t>
  </si>
  <si>
    <t>Geraniaceae</t>
  </si>
  <si>
    <t>Erodium astragaloides Boiss. &amp; Reut.</t>
  </si>
  <si>
    <t>Erodium boissieri Coss.</t>
  </si>
  <si>
    <t>Erodium carvifolium Boiss. &amp; Reut.</t>
  </si>
  <si>
    <t>Erodium cazorlanum Heywood</t>
  </si>
  <si>
    <t>Erodium daucoides Boiss.</t>
  </si>
  <si>
    <t>Erodium macrocalyx (G.López) López Udias, Fabregat &amp; Mateo</t>
  </si>
  <si>
    <t>Erodium paularense Fern.Gonz. &amp; Izco</t>
  </si>
  <si>
    <t>Erodium recoderi Auriault &amp; Guitt.</t>
  </si>
  <si>
    <t>Erodium rupicola Boiss.</t>
  </si>
  <si>
    <t>Erodium sanguis-christi Sennen</t>
  </si>
  <si>
    <t>Erodium mouretii Pit.</t>
  </si>
  <si>
    <t>Erodium tordylioides L'Hér. ex DC.</t>
  </si>
  <si>
    <t>Brassicales</t>
  </si>
  <si>
    <t>Brassicaceae</t>
  </si>
  <si>
    <t>Alyssum cacuminum Španiel, Marhold &amp; Lihová</t>
  </si>
  <si>
    <t>Ericales</t>
  </si>
  <si>
    <t>Primulaceae</t>
  </si>
  <si>
    <t>Arabis beirana P.Silveira, Paiva &amp; N.Marcos</t>
  </si>
  <si>
    <t>Piperales</t>
  </si>
  <si>
    <t>Aristolochiaceae</t>
  </si>
  <si>
    <t>Caryophyllales</t>
  </si>
  <si>
    <t>Plumbaginaceae</t>
  </si>
  <si>
    <t>Armeria castrovalnerana Alejandre, Barredo &amp; M.J.Escal.</t>
  </si>
  <si>
    <t>Armeria rivasmartinezii Sard.Rosc. &amp; Nieto Fel.</t>
  </si>
  <si>
    <t>Armeria trianoi Nieto Fel.</t>
  </si>
  <si>
    <t>Polypodiopsida</t>
  </si>
  <si>
    <t>Polypodiales</t>
  </si>
  <si>
    <t>Aspleniaceae</t>
  </si>
  <si>
    <t>Astragalus devesae Talavera, A.González &amp; G.López</t>
  </si>
  <si>
    <t>Fabales</t>
  </si>
  <si>
    <t>Fabaceae</t>
  </si>
  <si>
    <t>Biscutella conquensis Mateo &amp; M.B.Crespo</t>
  </si>
  <si>
    <t>Biscutella dufourii Mateo &amp; M.B.Crespo</t>
  </si>
  <si>
    <t>Biscutella ebusitana Rosselló, N.Torres &amp; L.Sáez</t>
  </si>
  <si>
    <t>Biscutella hozensis Mateo &amp; M.B.Crespo</t>
  </si>
  <si>
    <t>Biscutella maestratensis Mateo &amp; M.B.Crespo</t>
  </si>
  <si>
    <t>Biscutella marinae M.B.Crespo, Mateo &amp; Solanas</t>
  </si>
  <si>
    <t>Biscutella segurae Mateo &amp; M.B.Crespo</t>
  </si>
  <si>
    <t>Capparis zoharyi Inocencio, D.Rivera, Obón &amp; Alcaraz</t>
  </si>
  <si>
    <t>Capparaceae</t>
  </si>
  <si>
    <t>Cardamine castellana Lihová &amp; Marhold</t>
  </si>
  <si>
    <t>Cyperaceae</t>
  </si>
  <si>
    <t>Chaenorhinum gamezii Güemes, F.Marchal, E.Carrió &amp; Blasco</t>
  </si>
  <si>
    <t>Lamiales</t>
  </si>
  <si>
    <t>Plantaginaceae</t>
  </si>
  <si>
    <t>Coronilla montserratii P.Fraga &amp; Rosselló</t>
  </si>
  <si>
    <t>Coronilla talaverae Lahora &amp; Sánchez-Gómez</t>
  </si>
  <si>
    <t>Cotoneaster majoricensis L.Sáez &amp; Rosselló</t>
  </si>
  <si>
    <t>Rosales</t>
  </si>
  <si>
    <t>Rosaceae</t>
  </si>
  <si>
    <t>Cytisus insularis S.Ortiz &amp; Pulgar</t>
  </si>
  <si>
    <t>Dactylorhiza irenica F.M.Vázquez</t>
  </si>
  <si>
    <t>Asparagales</t>
  </si>
  <si>
    <t>Orchidaceae</t>
  </si>
  <si>
    <t>Ranunculales</t>
  </si>
  <si>
    <t>Ranunculaceae</t>
  </si>
  <si>
    <t>Caryophyllaceae</t>
  </si>
  <si>
    <t>Dianthus edetanus (M.B.Crespo &amp; Mateo) M.B.Crespo &amp; Mateo</t>
  </si>
  <si>
    <t>Ericaceae</t>
  </si>
  <si>
    <t>Erysimum javalambrense Mateo, M.B.Crespo &amp; López Udias</t>
  </si>
  <si>
    <t>Erysimum portugalense Polatschek</t>
  </si>
  <si>
    <t>Malpighiales</t>
  </si>
  <si>
    <t>Euphorbiaceae</t>
  </si>
  <si>
    <t>Malvales</t>
  </si>
  <si>
    <t>Cistaceae</t>
  </si>
  <si>
    <t>Helianthemum dianicum Pérez Dacosta, M.B.Crespo &amp; Mateo</t>
  </si>
  <si>
    <t>Helianthemum edetanum Mateo, Fabado &amp; C.Torres</t>
  </si>
  <si>
    <t>Helianthemum guerrae Sánchez-Gómez, J.S.Carrion &amp; M.A.Carrión</t>
  </si>
  <si>
    <t>Helianthemum tinetense M.Mayor &amp; Fern.Benito</t>
  </si>
  <si>
    <t>Campanulaceae</t>
  </si>
  <si>
    <t>Juncus fernandez-carvajaliae Romero Zarco &amp; Arán</t>
  </si>
  <si>
    <t>Juncaceae</t>
  </si>
  <si>
    <t>Limonium alicunense F.Gómiz García</t>
  </si>
  <si>
    <t>Limonium carvalhoi Rosselló &amp; L.Sáez</t>
  </si>
  <si>
    <t>Limonium cordovillense Stübing &amp; Cirujano</t>
  </si>
  <si>
    <t>Limonium ejulabilis Rosselló, Mus &amp; J.X.Soler</t>
  </si>
  <si>
    <t>Limonium inexpectans L.Sáez &amp; Rosselló</t>
  </si>
  <si>
    <t>Limonium interjectum J.X.Soler &amp; Rosselló</t>
  </si>
  <si>
    <t>Limonium leonardi-llorensii L.Sáez, Á.C.Carvalho &amp; Rosselló</t>
  </si>
  <si>
    <t>Limonium mansanetianum M.B.Crespo &amp; Lledó</t>
  </si>
  <si>
    <t>Limonium mateoi Erben &amp; Arán</t>
  </si>
  <si>
    <t>Limonium nydeggeri Erben</t>
  </si>
  <si>
    <t>Limonium perplexum L.Sáez &amp; Rosselló</t>
  </si>
  <si>
    <t>Limonium pinillense R.Roselló &amp; Peris</t>
  </si>
  <si>
    <t>Limonium rosselloi P.P.Ferrer, R.Roselló &amp; E.Laguna</t>
  </si>
  <si>
    <t>Limonium scopulorum M.B.Crespo &amp; Lledó</t>
  </si>
  <si>
    <t>Limonium serpentinicum R.Pino, Silva Pando &amp; J.J.Pino</t>
  </si>
  <si>
    <t>Limonium silvestrei Aparicio</t>
  </si>
  <si>
    <t>Limonium tobarrense J.Moreno, Terrones, M.Á.Alonso, Juan &amp; M.B.Crespo</t>
  </si>
  <si>
    <t>Limonium vigoi L.Sáez, Curcó &amp; Rosselló</t>
  </si>
  <si>
    <t>Lotus lourdes-santiagoi Pina &amp; Valdés</t>
  </si>
  <si>
    <t>Orobanchaceae</t>
  </si>
  <si>
    <t>Orobanche iammonensis A.Pujadas &amp; P.Fraga</t>
  </si>
  <si>
    <t>Phelipanche aedoi Carlón, G.Gómez, M.Laínz, Moreno Mor., Ó.Sánchez &amp; Schneew.</t>
  </si>
  <si>
    <t>Phelipanche camphorosmae Carlón, G.Gómez, M.Laínz, Moreno Mor., Ó.Sánchez &amp; Schneew.</t>
  </si>
  <si>
    <t>Phelipanche lainzii Gómez Nav., R.Roselló, Peris, A.Valdés &amp; Sanchis</t>
  </si>
  <si>
    <t>Phelipanche lavandulaceoides Carlón, G.Gómez, M.Laínz, Moreno Mor., Ó.Sánchez &amp; Schneew.</t>
  </si>
  <si>
    <t>Phelipanche resedarum Carlón, G.Gómez, M.Laínz, Moreno Mor., Ó.Sánchez &amp; Schneew.</t>
  </si>
  <si>
    <t>Polycarpon dunense P.Fraga &amp; Rosselló</t>
  </si>
  <si>
    <t>Quercus orocantabrica Rivas Mart., Penas, T.E.Díaz &amp; Llamas</t>
  </si>
  <si>
    <t>Fagales</t>
  </si>
  <si>
    <t>Fagaceae</t>
  </si>
  <si>
    <t>Quercus pauciradiata Penas, Llamas, Pérez Morales &amp; Acedo</t>
  </si>
  <si>
    <t>Ranunculus cherubicus (J.A.Sánchez Rodr., M.J.Elías &amp; M.A.Martín) Fern.Prieto, Sanna, M.Pérez &amp; Cires</t>
  </si>
  <si>
    <t>Ranunculus supracondemiensis Grau, Ehr.Bayer &amp; G.López</t>
  </si>
  <si>
    <t>Resedaceae</t>
  </si>
  <si>
    <t>Rivasmartinezia cazorlana Blanca, Cueto, Benavente &amp; J.Fuentes</t>
  </si>
  <si>
    <t>Apiales</t>
  </si>
  <si>
    <t>Apiaceae</t>
  </si>
  <si>
    <t>Rivasmartinezia vazquezii Fern.Prieto &amp; Cires</t>
  </si>
  <si>
    <t>Papaveraceae</t>
  </si>
  <si>
    <t>Sarcocapnos pulcherrima C.Morales &amp; Romero García</t>
  </si>
  <si>
    <t>Sarcocornia hispanica Fuente, Rufo &amp; Sánchez Mata</t>
  </si>
  <si>
    <t>Chenopodiaceae</t>
  </si>
  <si>
    <t>Sarcocapnos saetabensis Mateo &amp; Figuerola</t>
  </si>
  <si>
    <t>Saxifragales</t>
  </si>
  <si>
    <t>Crassulaceae</t>
  </si>
  <si>
    <t>Serapias maria F.M.Vázquez</t>
  </si>
  <si>
    <t>Silene gazulensis A.Galán, J.E.Cortés, Vicente Orell. &amp; Mor.Alonso</t>
  </si>
  <si>
    <t>Sisymbrium isatidifolium Blanca, Cueto &amp; J.Fuentes</t>
  </si>
  <si>
    <t>Lamiaceae</t>
  </si>
  <si>
    <t>Teucrium miragestorum Gómez Nav., R.Roselló, P.P.Ferrer &amp; Peris</t>
  </si>
  <si>
    <t>Teucrium moleromesae Sánchez-Gómez, T.Navarro, J.F.Jiménez, J.B.Vera, Mota &amp; del Río</t>
  </si>
  <si>
    <t>Trinia castroviejoi Gómez Nav., R.Roselló, E.Laguna, P.P.Ferrer, Peris, A.Guillén, A.Valdés &amp; Sanchis</t>
  </si>
  <si>
    <t>Vella castrilensis Vivero, Prados, Hern.-Berm., M.B.Crespo, S.Ríos &amp; Lledó</t>
  </si>
  <si>
    <t>Viola lainzii P.Monts.</t>
  </si>
  <si>
    <t>Violaceae</t>
  </si>
  <si>
    <t>Astragalus castroviejoi Talavera &amp; Sánchez-Gómez</t>
  </si>
  <si>
    <t>Biscutella atropurpurea Mateo &amp; Figuerola</t>
  </si>
  <si>
    <t>Nyctaginaceae</t>
  </si>
  <si>
    <t>Campanula cabezudoi Cano-Maq. &amp; Talavera</t>
  </si>
  <si>
    <t>Diplotaxis tenuisiliqua Delile</t>
  </si>
  <si>
    <t>Gadoria falukei Güemes &amp; Mota</t>
  </si>
  <si>
    <t>Juncus maroccanus Kirschner</t>
  </si>
  <si>
    <t>Ononis rentonarensis M.B.Crespo &amp; Serra</t>
  </si>
  <si>
    <t>Orobanche loscosii Carlón, M.Laínz, Moreno Mor. &amp; Ó.Sánchez</t>
  </si>
  <si>
    <t>Orobanche lycoctoni Rhiner</t>
  </si>
  <si>
    <t>Orobanche montserratii A.Pujadas &amp; D.Gómez</t>
  </si>
  <si>
    <t>Polygonaceae</t>
  </si>
  <si>
    <t>Rosa jacetana P.Monts.</t>
  </si>
  <si>
    <t>Urticaceae</t>
  </si>
  <si>
    <t>Galium javalambrense López Udias, Mateo &amp; M.B.Crespo</t>
  </si>
  <si>
    <t>Gentianales</t>
  </si>
  <si>
    <t>Rubiaceae</t>
  </si>
  <si>
    <t>Hymenophyllales</t>
  </si>
  <si>
    <t>Hymenophyllaceae</t>
  </si>
  <si>
    <t>Asplenium azomanes Rosselló, Cubas &amp; Rebassa</t>
  </si>
  <si>
    <t>Asplenium csikii Kümmerle &amp; András.</t>
  </si>
  <si>
    <t>Asplenium hispanicum (Coss.) Greuter &amp; Burdet</t>
  </si>
  <si>
    <t>Cystopteridaceae</t>
  </si>
  <si>
    <t>Dryopteris borreri Newman</t>
  </si>
  <si>
    <t>Dryopteridaceae</t>
  </si>
  <si>
    <t>Dryopteris mindshelkensis N.Pavl.</t>
  </si>
  <si>
    <t>Lycopodiopsida</t>
  </si>
  <si>
    <t>Lycopodiales</t>
  </si>
  <si>
    <t>Lycopodiaceae</t>
  </si>
  <si>
    <t>Isoetes creussensis Lazare &amp; S.Riba</t>
  </si>
  <si>
    <t>Isoetales</t>
  </si>
  <si>
    <t>Isoetaceae</t>
  </si>
  <si>
    <t>Isoetes fluitans M.I.Romero</t>
  </si>
  <si>
    <t>Oreopteris limbosperma (All.) Holub</t>
  </si>
  <si>
    <t>Thelypteridaceae</t>
  </si>
  <si>
    <t>Pteridaceae</t>
  </si>
  <si>
    <t>Polypodiaceae</t>
  </si>
  <si>
    <t>Dennstaedtiaceae</t>
  </si>
  <si>
    <t>Blechnaceae</t>
  </si>
  <si>
    <t>Woodsia pulchella Bertol.</t>
  </si>
  <si>
    <t>Woodsiaceae</t>
  </si>
  <si>
    <t>Erysimum penyalarense (Pau) Polatschek</t>
  </si>
  <si>
    <t>Erysimum mayorii Álv.Mart., Nava &amp; Fern.Casado</t>
  </si>
  <si>
    <t>Narcissus calcicola Mendonça</t>
  </si>
  <si>
    <t>Amaryllidaceae</t>
  </si>
  <si>
    <t>Narcissus cuatrecasasii Fern.Casas, M.Laínz &amp; Ruiz Rejon</t>
  </si>
  <si>
    <t>Narcissus rupicola Dufour ex Schult.f.</t>
  </si>
  <si>
    <t>Narcissus scaberulus Henriq.</t>
  </si>
  <si>
    <t>Narcissus cavanillesii Barra &amp; G.López</t>
  </si>
  <si>
    <t>Narcissus cerrolazae Ureña</t>
  </si>
  <si>
    <t>Narcissus cordubensis Fern.Casas</t>
  </si>
  <si>
    <t>Narcissus fernandesii Pedro</t>
  </si>
  <si>
    <t>Narcissus viridiflorus Schousb.</t>
  </si>
  <si>
    <t>Narcissus willkommii (Samp.) A.Fern.</t>
  </si>
  <si>
    <t>Narcissus baeticus Fern.Casas</t>
  </si>
  <si>
    <t>Narcissus gaditanus Boiss. &amp; Reut.</t>
  </si>
  <si>
    <t>Narcissus cantabricus DC.</t>
  </si>
  <si>
    <t>Narcissus abscissus Schult.f.</t>
  </si>
  <si>
    <t>Narcissus alpestris Pugsley</t>
  </si>
  <si>
    <t>Narcissus asturiensis (Jord.) Pugsley</t>
  </si>
  <si>
    <t>Narcissus confusus Pugsley</t>
  </si>
  <si>
    <t>Narcissus cyclamineus DC.</t>
  </si>
  <si>
    <t>Narcissus jacetanus Fern.Casas</t>
  </si>
  <si>
    <t>Narcissus macrolobus (Jord.) Pugsley</t>
  </si>
  <si>
    <t>Narcissus minor L.</t>
  </si>
  <si>
    <t>Narcissus moleroi Fern.Casas</t>
  </si>
  <si>
    <t>Narcissus nobilis Schult.f.</t>
  </si>
  <si>
    <t>Narcissus pallidiflorus Pugsley</t>
  </si>
  <si>
    <t>Narcissus primigenius (Fernández Suárez ex M.Laínz) Fern.Casas &amp; M.Laínz</t>
  </si>
  <si>
    <t>Narcissus portensis Pugsley</t>
  </si>
  <si>
    <t>Narcissus alcaracensis S.Ríos, D.Rivera, Alcaraz &amp; Obón</t>
  </si>
  <si>
    <t>Narcissus nevadensis Pugsley</t>
  </si>
  <si>
    <t>Narcissus segurensis S.Ríos, D.Rivera, Alcaraz &amp; Obón</t>
  </si>
  <si>
    <t>Narcissus yepesii S.Ríos, D.Rivera, Alcaraz &amp; Obón</t>
  </si>
  <si>
    <t>Narcissus elegans Spach</t>
  </si>
  <si>
    <t>Narcissus miniatus Donn.-Morg., Koop. &amp; Zonn.</t>
  </si>
  <si>
    <t>Narcissus dubius Gouan</t>
  </si>
  <si>
    <t>Narcissus tortifolius Fern.Casas</t>
  </si>
  <si>
    <t>Narcissus pachybolbus Durieu</t>
  </si>
  <si>
    <t>Narcissus panizzianus Parl.</t>
  </si>
  <si>
    <t>Helianthemum marminorense Alcaraz, Peinado &amp; Mart.Parras</t>
  </si>
  <si>
    <t>Helianthemum motae Sánchez-Gómez, J.F.Jiménez &amp; J.B.Vera</t>
  </si>
  <si>
    <t>Linaria qartobensis Blanca, Cueto, J.Fuentes, L.Sáez &amp; Tarifa</t>
  </si>
  <si>
    <t>Iberodes brassicifolia (Lag.) M.Serrano, R.Carbajal &amp; S.Ortiz</t>
  </si>
  <si>
    <t>Boraginales</t>
  </si>
  <si>
    <t>Boraginaceae</t>
  </si>
  <si>
    <t>Iberodes commutata (G.López) M.Serrano, R.Carbajal &amp; S.Ortiz</t>
  </si>
  <si>
    <t>Iberodes kuzinskyana (Willk.) M.Serrano, R.Carbajal &amp; S.Ortiz</t>
  </si>
  <si>
    <t>Iberodes linifolia (L.) M.Serrano, R.Carbajal &amp; S.Ortiz</t>
  </si>
  <si>
    <t>Anacyclus alboranensis Esteve &amp; Varo</t>
  </si>
  <si>
    <t>Armeria grajoana Casim.-Sor.Solanas &amp; Cabezudo</t>
  </si>
  <si>
    <t>Campanula matritensis A.DC.</t>
  </si>
  <si>
    <t>Carex lucennoiberica Maguilla &amp; M.Escudero</t>
  </si>
  <si>
    <t>Sarcocornia lagascae Fuente, Rufo &amp; Sánchez Mata</t>
  </si>
  <si>
    <t>Sarcocornia pruinosa Fuente, Rufo &amp; Sánchez Mata</t>
  </si>
  <si>
    <t>Sideritis tugiensis S.Ríos, M.B.Crespo &amp; D.Rivera</t>
  </si>
  <si>
    <t>Alchemilla fageti S.E.Fröhner</t>
  </si>
  <si>
    <t>Alchemilla angustata S.E.Fröhner</t>
  </si>
  <si>
    <t>Orobanche bartlingii Griseb.</t>
  </si>
  <si>
    <t>Linaria argillicola Juan, Blanca, Cueto, J.Fuentes &amp; L.Sáez</t>
  </si>
  <si>
    <t>Lentibulariaceae</t>
  </si>
  <si>
    <t>Primula subpyrenaica Aymerich, L.Sáez &amp; López-Alvarado</t>
  </si>
  <si>
    <t>Spinulum annotinum (L.) A.Haines</t>
  </si>
  <si>
    <t>Medicago lesinsii E.Small</t>
  </si>
  <si>
    <t>Linaria viscosa Dum.Cours.</t>
  </si>
  <si>
    <t>Linaria onubensis Pau</t>
  </si>
  <si>
    <t>Linaria becerrae Blanca, Cueto &amp; J.Fuentes</t>
  </si>
  <si>
    <t>Oleaceae</t>
  </si>
  <si>
    <t>Limonium ilergabonum López-Alvarado, Cobacho, Arán &amp; L.Sáez</t>
  </si>
  <si>
    <t>Andryala arenaria (DC.) Boiss. &amp; Reut.</t>
  </si>
  <si>
    <t>Andryala integrifolia L.</t>
  </si>
  <si>
    <t>Arnoseris minima (L.) Schweigg. &amp; Körte</t>
  </si>
  <si>
    <t>Catananche caerulea L.</t>
  </si>
  <si>
    <t>Chondrilla juncea L.</t>
  </si>
  <si>
    <t>Cichorium intybus L.</t>
  </si>
  <si>
    <t>Crepis albida Vill.</t>
  </si>
  <si>
    <t>Crepis bellidifolia Loisel.</t>
  </si>
  <si>
    <t>Crepis biennis L.</t>
  </si>
  <si>
    <t>Crepis bursifolia L.</t>
  </si>
  <si>
    <t>Crepis capillaris (L.) Wallr.</t>
  </si>
  <si>
    <t>Crepis pygmaea L.</t>
  </si>
  <si>
    <t>Crepis vesicaria L.</t>
  </si>
  <si>
    <t>Hieracium amplexicaule L.</t>
  </si>
  <si>
    <t>Hieracium murorum L.</t>
  </si>
  <si>
    <t>Helminthotheca spinosa (DC.) Talavera &amp; Tremetsberger</t>
  </si>
  <si>
    <t>Hieracium bombycinum Boiss. &amp; Reut. ex Rchb. fil.</t>
  </si>
  <si>
    <t>Hieracium elisaeanum Arv.-Touv. ex Willk.</t>
  </si>
  <si>
    <t>Hieracium erosulum Arv.-Touv. &amp; Gaut.</t>
  </si>
  <si>
    <t>Hieracium glaucinum Jord.</t>
  </si>
  <si>
    <t>Hieracium hastile Arv.-Touv. &amp; Gaut.</t>
  </si>
  <si>
    <t>Hieracium hypochoeroides S. Gibson</t>
  </si>
  <si>
    <t>Hieracium lachenalii Suter</t>
  </si>
  <si>
    <t>Hieracium sabaudum L.</t>
  </si>
  <si>
    <t>Hieracium umbellatum L.</t>
  </si>
  <si>
    <t>Hyoseris radiata L.</t>
  </si>
  <si>
    <t>Hyoseris scabra L.</t>
  </si>
  <si>
    <t>Hypochaeris glabra L.</t>
  </si>
  <si>
    <t>Hieracium neocerinthe Fr.</t>
  </si>
  <si>
    <t>Hieracium nobile Gren. &amp; Godr.</t>
  </si>
  <si>
    <t>Lactuca sativa L.</t>
  </si>
  <si>
    <t>Lactuca serriola L.</t>
  </si>
  <si>
    <t>Lactuca virosa L.</t>
  </si>
  <si>
    <t>Lapsana communis L.</t>
  </si>
  <si>
    <t>Picris hieracioides L.</t>
  </si>
  <si>
    <t>Hieracium violettianum Jeanb. &amp; Timb.-Lagr.</t>
  </si>
  <si>
    <t>Scolymus hispanicus L.</t>
  </si>
  <si>
    <t>Pilosella galiciana (Pau) M. Laínz</t>
  </si>
  <si>
    <t>Pinopsida</t>
  </si>
  <si>
    <t>Pinales</t>
  </si>
  <si>
    <t>Pinaceae</t>
  </si>
  <si>
    <t>Malvaceae</t>
  </si>
  <si>
    <t>Acanthaceae</t>
  </si>
  <si>
    <t>Sapindales</t>
  </si>
  <si>
    <t>Sapindaceae</t>
  </si>
  <si>
    <t>Amaranthaceae</t>
  </si>
  <si>
    <t>Asparagaceae</t>
  </si>
  <si>
    <t>Simaroubaceae</t>
  </si>
  <si>
    <t>Aizoaceae</t>
  </si>
  <si>
    <t>Alismatales</t>
  </si>
  <si>
    <t>Alismataceae</t>
  </si>
  <si>
    <t>Betulaceae</t>
  </si>
  <si>
    <t>Asphodelaceae</t>
  </si>
  <si>
    <t>Verbenaceae</t>
  </si>
  <si>
    <t>Potamogetonaceae</t>
  </si>
  <si>
    <t>Myrtales</t>
  </si>
  <si>
    <t>Lythraceae</t>
  </si>
  <si>
    <t>Phyllanthaceae</t>
  </si>
  <si>
    <t>Liliales</t>
  </si>
  <si>
    <t>Colchicaceae</t>
  </si>
  <si>
    <t>Apocynaceae</t>
  </si>
  <si>
    <t>Santalales</t>
  </si>
  <si>
    <t>Viscaceae</t>
  </si>
  <si>
    <t>Sapotaceae</t>
  </si>
  <si>
    <t>Araceae</t>
  </si>
  <si>
    <t>Athyriaceae</t>
  </si>
  <si>
    <t>Solanales</t>
  </si>
  <si>
    <t>Solanaceae</t>
  </si>
  <si>
    <t>Salviniales</t>
  </si>
  <si>
    <t>Salviniaceae</t>
  </si>
  <si>
    <t>Hyacinthaceae</t>
  </si>
  <si>
    <t>Berberidaceae</t>
  </si>
  <si>
    <t>Elatinaceae</t>
  </si>
  <si>
    <t>Gentianaceae</t>
  </si>
  <si>
    <t>Hydrocharitaceae</t>
  </si>
  <si>
    <t>Dioscoreales</t>
  </si>
  <si>
    <t>Dioscoreaceae</t>
  </si>
  <si>
    <t>Ophioglossales</t>
  </si>
  <si>
    <t>Ophioglossaceae</t>
  </si>
  <si>
    <t>Cucurbitales</t>
  </si>
  <si>
    <t>Cucurbitaceae</t>
  </si>
  <si>
    <t>Scrophulariaceae</t>
  </si>
  <si>
    <t>Butomaceae</t>
  </si>
  <si>
    <t>Buxales</t>
  </si>
  <si>
    <t>Buxaceae</t>
  </si>
  <si>
    <t>Convolvulaceae</t>
  </si>
  <si>
    <t>Bignoniaceae</t>
  </si>
  <si>
    <t>Zingiberales</t>
  </si>
  <si>
    <t>Cannaceae</t>
  </si>
  <si>
    <t>Cannabaceae</t>
  </si>
  <si>
    <t>Casuarinaceae</t>
  </si>
  <si>
    <t>Dipsacales</t>
  </si>
  <si>
    <t>Caprifoliaceae</t>
  </si>
  <si>
    <t>Ceratophyllales</t>
  </si>
  <si>
    <t>Ceratophyllaceae</t>
  </si>
  <si>
    <t>Arecales</t>
  </si>
  <si>
    <t>Arecaceae</t>
  </si>
  <si>
    <t>Saxifragaceae</t>
  </si>
  <si>
    <t>Onagraceae</t>
  </si>
  <si>
    <t>Cleomaceae</t>
  </si>
  <si>
    <t>Rutaceae</t>
  </si>
  <si>
    <t>Coriariaceae</t>
  </si>
  <si>
    <t>Cornales</t>
  </si>
  <si>
    <t>Cornaceae</t>
  </si>
  <si>
    <t>Iridaceae</t>
  </si>
  <si>
    <t>Cyatheales</t>
  </si>
  <si>
    <t>Culcitaceae</t>
  </si>
  <si>
    <t>Cupressales</t>
  </si>
  <si>
    <t>Cupressaceae</t>
  </si>
  <si>
    <t>Cymodoceaceae</t>
  </si>
  <si>
    <t>Cynomoriaceae</t>
  </si>
  <si>
    <t>Cytinaceae</t>
  </si>
  <si>
    <t>Thymelaeaceae</t>
  </si>
  <si>
    <t>Davalliaceae</t>
  </si>
  <si>
    <t>Ebenaceae</t>
  </si>
  <si>
    <t>Droseraceae</t>
  </si>
  <si>
    <t>Drosophyllaceae</t>
  </si>
  <si>
    <t>Commelinales</t>
  </si>
  <si>
    <t>Pontederiaceae</t>
  </si>
  <si>
    <t>Elaeagnaceae</t>
  </si>
  <si>
    <t>Gnetopsida</t>
  </si>
  <si>
    <t>Ephedrales</t>
  </si>
  <si>
    <t>Ephedraceae</t>
  </si>
  <si>
    <t>Equisetales</t>
  </si>
  <si>
    <t>Equisetaceae</t>
  </si>
  <si>
    <t>Liliaceae</t>
  </si>
  <si>
    <t>Escalloniales</t>
  </si>
  <si>
    <t>Escalloniaceae</t>
  </si>
  <si>
    <t>Myrtaceae</t>
  </si>
  <si>
    <t>Celastrales</t>
  </si>
  <si>
    <t>Celastraceae</t>
  </si>
  <si>
    <t>Zygophyllales</t>
  </si>
  <si>
    <t>Zygophyllaceae</t>
  </si>
  <si>
    <t>Moraceae</t>
  </si>
  <si>
    <t>Rhamnaceae</t>
  </si>
  <si>
    <t>Frankeniaceae</t>
  </si>
  <si>
    <t>Molluginaceae</t>
  </si>
  <si>
    <t>Proteales</t>
  </si>
  <si>
    <t>Proteaceae</t>
  </si>
  <si>
    <t>Araliaceae</t>
  </si>
  <si>
    <t>Heliotropiaceae</t>
  </si>
  <si>
    <t>Hydrangeaceae</t>
  </si>
  <si>
    <t>Hypericaceae</t>
  </si>
  <si>
    <t>Aquifoliales</t>
  </si>
  <si>
    <t>Aquifoliaceae</t>
  </si>
  <si>
    <t>Balsaminaceae</t>
  </si>
  <si>
    <t>Juglandaceae</t>
  </si>
  <si>
    <t>Laurales</t>
  </si>
  <si>
    <t>Lauraceae</t>
  </si>
  <si>
    <t>Linderniaceae</t>
  </si>
  <si>
    <t>Linaceae</t>
  </si>
  <si>
    <t>Marsileaceae</t>
  </si>
  <si>
    <t>Meliaceae</t>
  </si>
  <si>
    <t>Menyanthaceae</t>
  </si>
  <si>
    <t>Phrymaceae</t>
  </si>
  <si>
    <t>Montiaceae</t>
  </si>
  <si>
    <t>Myricaceae</t>
  </si>
  <si>
    <t>Tamaricaceae</t>
  </si>
  <si>
    <t>Haloragaceae</t>
  </si>
  <si>
    <t>Nartheciaceae</t>
  </si>
  <si>
    <t>Nymphaeales</t>
  </si>
  <si>
    <t>Nymphaeaceae</t>
  </si>
  <si>
    <t>Cactaceae</t>
  </si>
  <si>
    <t>Osmundales</t>
  </si>
  <si>
    <t>Osmundaceae</t>
  </si>
  <si>
    <t>Santalaceae</t>
  </si>
  <si>
    <t>Oxalidales</t>
  </si>
  <si>
    <t>Oxalidaceae</t>
  </si>
  <si>
    <t>Paeoniaceae</t>
  </si>
  <si>
    <t>Melanthiaceae</t>
  </si>
  <si>
    <t>Vitales</t>
  </si>
  <si>
    <t>Vitaceae</t>
  </si>
  <si>
    <t>Nitrariaceae</t>
  </si>
  <si>
    <t>Hydrophyllaceae</t>
  </si>
  <si>
    <t>Phytolaccaceae</t>
  </si>
  <si>
    <t>Anacardiaceae</t>
  </si>
  <si>
    <t>Pittosporaceae</t>
  </si>
  <si>
    <t>Polygalaceae</t>
  </si>
  <si>
    <t>Salicaceae</t>
  </si>
  <si>
    <t>Portulacaceae</t>
  </si>
  <si>
    <t>Martyniaceae</t>
  </si>
  <si>
    <t>Psilotales</t>
  </si>
  <si>
    <t>Psilotaceae</t>
  </si>
  <si>
    <t>Gesneriaceae</t>
  </si>
  <si>
    <t>Grossulariaceae</t>
  </si>
  <si>
    <t>Adoxaceae</t>
  </si>
  <si>
    <t>Selaginellales</t>
  </si>
  <si>
    <t>Selaginellaceae</t>
  </si>
  <si>
    <t>Smilacaceae</t>
  </si>
  <si>
    <t>Typhaceae</t>
  </si>
  <si>
    <t>Taxaceae</t>
  </si>
  <si>
    <t>Thesiaceae</t>
  </si>
  <si>
    <t>Tofieldiaceae</t>
  </si>
  <si>
    <t>Commelinaceae</t>
  </si>
  <si>
    <t>Juncaginaceae</t>
  </si>
  <si>
    <t>Tropaeolaceae</t>
  </si>
  <si>
    <t>Ulmaceae</t>
  </si>
  <si>
    <t>Namaceae</t>
  </si>
  <si>
    <t>Basellaceae</t>
  </si>
  <si>
    <t>Scorzonera angustifolia L.</t>
  </si>
  <si>
    <t>Scorzonera hirsuta L.</t>
  </si>
  <si>
    <t>Scorzonera hispanica L.</t>
  </si>
  <si>
    <t>Scorzonera humilis L.</t>
  </si>
  <si>
    <t>Sonchus maritimus L.</t>
  </si>
  <si>
    <t>Sonchus oleraceus L.</t>
  </si>
  <si>
    <t>Sonchus tenerrimus L.</t>
  </si>
  <si>
    <t>Scorzonera baetica (Boiss. ex DC.) Boiss.</t>
  </si>
  <si>
    <t>Taraxacum gasparrinii Lojac.</t>
  </si>
  <si>
    <t>Thrincia hispida Roth</t>
  </si>
  <si>
    <t>Thrincia lusitanica M. Talavera &amp; S. Talavera</t>
  </si>
  <si>
    <t>Thrincia saxatilis (Lam.) Holub &amp; Moravec</t>
  </si>
  <si>
    <t>Thrincia tingitana Boiss. &amp; Reuter</t>
  </si>
  <si>
    <t>Thrincia tuberosa (L.) DC.</t>
  </si>
  <si>
    <t>Tragopogon crocifolius L.</t>
  </si>
  <si>
    <t>Tragopogon porrifolius L.</t>
  </si>
  <si>
    <t>Tragopogon pratensis L.</t>
  </si>
  <si>
    <t>Achillea millefolium L.</t>
  </si>
  <si>
    <t>Achillea odorata L.</t>
  </si>
  <si>
    <t>Achillea tomentosa L.</t>
  </si>
  <si>
    <t>Ambrosia artemisiifolia L.</t>
  </si>
  <si>
    <t>Ambrosia maritima L.</t>
  </si>
  <si>
    <t>Ambrosia trifida L.</t>
  </si>
  <si>
    <t>Achillea roseoalba Ehrend.</t>
  </si>
  <si>
    <t>Anthemis cotula L.</t>
  </si>
  <si>
    <t>Anthemis bourgaei Boiss. &amp; Reut.</t>
  </si>
  <si>
    <t>Artemisia annua L.</t>
  </si>
  <si>
    <t>Artemisia campestris L.</t>
  </si>
  <si>
    <t>Artemisia crithmifolia L.</t>
  </si>
  <si>
    <t>Artemisia armeniaca Lam.</t>
  </si>
  <si>
    <t>Artemisia vulgaris L.</t>
  </si>
  <si>
    <t>Aster alpinus L.</t>
  </si>
  <si>
    <t>Aster tripolium L.</t>
  </si>
  <si>
    <t>Baccharis halimifolia L.</t>
  </si>
  <si>
    <t>Bellium bellidioides L.</t>
  </si>
  <si>
    <t>Bidens cernua L.</t>
  </si>
  <si>
    <t>Bidens frondosa L.</t>
  </si>
  <si>
    <t>Bidens pilosa L.</t>
  </si>
  <si>
    <t>Bidens tripartita L.</t>
  </si>
  <si>
    <t>Calendula arvensis L.</t>
  </si>
  <si>
    <t>Calendula officinalis L.</t>
  </si>
  <si>
    <t>Carpesium cernuum L.</t>
  </si>
  <si>
    <t>Cotula coronopifolia L.</t>
  </si>
  <si>
    <t>Doronicum pardalianches L.</t>
  </si>
  <si>
    <t>Doronicum plantagineum L.</t>
  </si>
  <si>
    <t>Erigeron acris L.</t>
  </si>
  <si>
    <t>Erigeron alpinus L.</t>
  </si>
  <si>
    <t>Erigeron uniflorus L.</t>
  </si>
  <si>
    <t>Eupatorium cannabinum L.</t>
  </si>
  <si>
    <t>Filago arvensis L.</t>
  </si>
  <si>
    <t>Filago pygmaea L.</t>
  </si>
  <si>
    <t>Filago pyramidata L.</t>
  </si>
  <si>
    <t>Helianthus annuus L.</t>
  </si>
  <si>
    <t>Helianthus tuberosus L.</t>
  </si>
  <si>
    <t>Galinsoga</t>
  </si>
  <si>
    <t>Crepis lampsanoides (Gouan) Tausch</t>
  </si>
  <si>
    <t>Crepis mollis (Jacq.) Asch.</t>
  </si>
  <si>
    <t>Crepis oporinoides Boiss. ex Froel.</t>
  </si>
  <si>
    <t>Crepis pusilla (Sommier) Merxm.</t>
  </si>
  <si>
    <t>Crepis sancta (L.) Bornm.</t>
  </si>
  <si>
    <t>Crepis taraxacifolia Thuill.</t>
  </si>
  <si>
    <t>Crepis zacintha (L.) Loisel.</t>
  </si>
  <si>
    <t>Gazania rigens (L.) Gaertn.</t>
  </si>
  <si>
    <t>Hedypnois rhagadioloides (L.) F.W.Schmidt</t>
  </si>
  <si>
    <t>Helminthotheca comosa (Boiss.) Holub</t>
  </si>
  <si>
    <t>Helminthotheca echioides (L.) Holub</t>
  </si>
  <si>
    <t>Hieracium bifidum Kit. ex Hornem.</t>
  </si>
  <si>
    <t>Hieracium bourgaei Boiss.</t>
  </si>
  <si>
    <t>Hieracium gouanii Arv.-Touv.</t>
  </si>
  <si>
    <t>Hieracium humile Jacq.</t>
  </si>
  <si>
    <t>Hieracium laevigatum Willd.</t>
  </si>
  <si>
    <t>Hieracium laniferum Cav.</t>
  </si>
  <si>
    <t>Hieracium lawsonii Vill.</t>
  </si>
  <si>
    <t>Hieracium piliferum Hoppe</t>
  </si>
  <si>
    <t>Hieracium prenanthoides Vill.</t>
  </si>
  <si>
    <t>Hieracium pseudocerinthe (Gaudin) W.D.J.Koch</t>
  </si>
  <si>
    <t>Hieracium pulmonarioides Vill.</t>
  </si>
  <si>
    <t>Hieracium racemosum Waldst. &amp; Kit. ex Willd.</t>
  </si>
  <si>
    <t>Hieracium ramondii Griseb.</t>
  </si>
  <si>
    <t>Hieracium saxifragum Fr.</t>
  </si>
  <si>
    <t>Hieracium schmidtii Tausch</t>
  </si>
  <si>
    <t>Hieracium spathulatum Scheele</t>
  </si>
  <si>
    <t>Hypochaeris salzmanniana DC.</t>
  </si>
  <si>
    <t>Launaea fragilis (Asso) Pau</t>
  </si>
  <si>
    <t>Launaea pumila (Cav.) Kuntze</t>
  </si>
  <si>
    <t>Leontodon crispus Vill.</t>
  </si>
  <si>
    <t>Pilosella hoppeana (Schult.) F.W.Schultz &amp; Sch. Bip.</t>
  </si>
  <si>
    <t>Pilosella hypeurya (Peter) Soják</t>
  </si>
  <si>
    <t>Pilosella lactucella (Wallr.) P.D.Sell &amp; C.West</t>
  </si>
  <si>
    <t>Pilosella leptobrachia (Arv.-Touv. &amp; Gaut.) Mateo</t>
  </si>
  <si>
    <t>Pilosella officinarum F.W.Schultz &amp; Sch.Bip.</t>
  </si>
  <si>
    <t>Pilosella peleteriana (Mérat) F.W.Schultz &amp; Sch.Bip.</t>
  </si>
  <si>
    <t>Pilosella subtardans (Nägeli &amp; Peter) Soják</t>
  </si>
  <si>
    <t>Podospermum laciniatum (L.) DC.</t>
  </si>
  <si>
    <t>Reichardia gaditana (Willk.) Samp.</t>
  </si>
  <si>
    <t>Reichardia intermedia (Sch.Bip.) Samp.</t>
  </si>
  <si>
    <t>Reichardia tingitana (L.) Roth</t>
  </si>
  <si>
    <t>Rhagadiolus stellatus (L.) Gaertn.</t>
  </si>
  <si>
    <t>Rothmaleria granatensis (Boiss. ex DC.) Font Quer</t>
  </si>
  <si>
    <t>Scorzoneroides autumnalis (L.) Moench</t>
  </si>
  <si>
    <t>Scorzoneroides muelleri (Sch.Bip.) Greuter &amp; Talavera</t>
  </si>
  <si>
    <t>Sonchus asper (L.) Hill</t>
  </si>
  <si>
    <t>Taraxacum marginellum H.Lindb.</t>
  </si>
  <si>
    <t>Taraxacum nevadense H.Lindb.</t>
  </si>
  <si>
    <t>Taraxacum pyrenaicum Reut.</t>
  </si>
  <si>
    <t>Thrincia glabrata Hoffmanns. &amp; Link</t>
  </si>
  <si>
    <t>Tolpis barbata (L.) Gaertn.</t>
  </si>
  <si>
    <t>Tragopogon dubius Scop.</t>
  </si>
  <si>
    <t>Trommsdorffia maculata (L.) Bernh.</t>
  </si>
  <si>
    <t>Willemetia stipitata (Jacq.) Dalla Torre</t>
  </si>
  <si>
    <t>Achillea ceretanica (Sennen) I.Soriano</t>
  </si>
  <si>
    <t>Achillea ligustica All.</t>
  </si>
  <si>
    <t>Achillea pyrenaica Sibth. ex Godr.</t>
  </si>
  <si>
    <t>Achillea santolinoides Lag.</t>
  </si>
  <si>
    <t>Achyrocline saturejoides (Lam.) DC.</t>
  </si>
  <si>
    <t>Adenostyles alliariae (Gouan) Kern.</t>
  </si>
  <si>
    <t>Ambrosia tenuifolia Spreng.</t>
  </si>
  <si>
    <t>Anacyclus pyrethrum (L.) Lag.</t>
  </si>
  <si>
    <t>Antennaria dioica (L.) Gaertn.</t>
  </si>
  <si>
    <t>Anthemis chrysantha J.Gay</t>
  </si>
  <si>
    <t>Artemisia alba Turra</t>
  </si>
  <si>
    <t>Artemisia chamaemelifolia Vill.</t>
  </si>
  <si>
    <t>Artemisia granatensis Boiss.</t>
  </si>
  <si>
    <t>Artemisia umbelliformis Lam.</t>
  </si>
  <si>
    <t>Artemisia verlotiorum Lamotte</t>
  </si>
  <si>
    <t>Aster aragonensis Asso</t>
  </si>
  <si>
    <t>Aster pyrenaeus Desf. ex DC.</t>
  </si>
  <si>
    <t>Bidens aurea (Aiton) Sherff</t>
  </si>
  <si>
    <t>Bidens subalternans DC.</t>
  </si>
  <si>
    <t>Borrichia frutescens (L.) DC.</t>
  </si>
  <si>
    <t>Chamaemelum nobile (L.) All.</t>
  </si>
  <si>
    <t>Cladanthus mixtus (L.) Chevall.</t>
  </si>
  <si>
    <t>Coleostephus myconis (L.) Rchb.fil.</t>
  </si>
  <si>
    <t>Conyza canadensis (L.) Cronquist</t>
  </si>
  <si>
    <t>Cotula australis (Sieber ex Spreng.) Hook. fil.</t>
  </si>
  <si>
    <t>Doronicum austriacum Jacq.</t>
  </si>
  <si>
    <t>Doronicum grandiflorum Lam.</t>
  </si>
  <si>
    <t>Eclipta prostrata (L.) L.</t>
  </si>
  <si>
    <t>Erigeron annuus (L.) Pers.</t>
  </si>
  <si>
    <t>Erigeron frigidus Boiss. ex DC.</t>
  </si>
  <si>
    <t>Erigeron karvinskianus DC.</t>
  </si>
  <si>
    <t>Filago carpetana (Lange) Chrtek &amp; Holub</t>
  </si>
  <si>
    <t>Filago lutescens Jord.</t>
  </si>
  <si>
    <t>Filago micropodioides Lange</t>
  </si>
  <si>
    <t>Flaveria bidentis (L.) Kuntze</t>
  </si>
  <si>
    <t>Gaillardia aristata Pursh</t>
  </si>
  <si>
    <t>Galinsoga quadriradiata Ruiz &amp; Pav.</t>
  </si>
  <si>
    <t>Glebionis coronaria (L.) Cass. ex Spach</t>
  </si>
  <si>
    <t>Glossopappus macrotus (Durieu) Briq. &amp; Cavill.</t>
  </si>
  <si>
    <t>Guizotia abyssinica (L.f.) Cass.</t>
  </si>
  <si>
    <t>Helichrysum crassifolium (L.) D.Don</t>
  </si>
  <si>
    <t>Helichrysum pendulum (C.Presl) C.Presl</t>
  </si>
  <si>
    <t>Helichrysum stoechas (L.) Moench</t>
  </si>
  <si>
    <t>Homogyne alpina (L.) Cass.</t>
  </si>
  <si>
    <t>Inula britannica L.</t>
  </si>
  <si>
    <t>Inula montana L.</t>
  </si>
  <si>
    <t>Inula salicina L.</t>
  </si>
  <si>
    <t>Matricaria chamomilla L.</t>
  </si>
  <si>
    <t>Leucanthemopsis spathulifolia (J. Gay) Fern. Casas</t>
  </si>
  <si>
    <t>Leucanthemum corunnense Lago</t>
  </si>
  <si>
    <t>Leucanthemopsis alpina (L.) Heywood</t>
  </si>
  <si>
    <t>Leucanthemopsis pulverulenta (Lag.) Heywood</t>
  </si>
  <si>
    <t>Leucanthemum gracilicaule (Dufour) Pau</t>
  </si>
  <si>
    <t>Leucanthemum ircutianum DC.</t>
  </si>
  <si>
    <t>Leucanthemum pyrenaicum Vogt, Konowalik &amp; Oberpr.</t>
  </si>
  <si>
    <t>Leucanthemum vulgare Lam.</t>
  </si>
  <si>
    <t>Santolina rosmarinifolia L.</t>
  </si>
  <si>
    <t>Senecio elegans L.</t>
  </si>
  <si>
    <t>Senecio erucifolius L.</t>
  </si>
  <si>
    <t>Senecio jacobaea L.</t>
  </si>
  <si>
    <t>Senecio lividus L.</t>
  </si>
  <si>
    <t>Senecio nebrodensis L.</t>
  </si>
  <si>
    <t>Senecio pyrenaicus L.</t>
  </si>
  <si>
    <t>Senecio sylvaticus L.</t>
  </si>
  <si>
    <t>Senecio viscosus L.</t>
  </si>
  <si>
    <t>Senecio vulgaris L.</t>
  </si>
  <si>
    <t>Solidago canadensis L.</t>
  </si>
  <si>
    <t>Solidago virgaurea L.</t>
  </si>
  <si>
    <t>Tanacetum vulgare L.</t>
  </si>
  <si>
    <t>Leysera leyseroides (Desf.) Maire</t>
  </si>
  <si>
    <t>Limbarda crithmoides (L.) Dumort.</t>
  </si>
  <si>
    <t>Pascalia glauca Ortega</t>
  </si>
  <si>
    <t>Petasites hybridus (L.) Gaertn., B.Mey. &amp; Scherb.</t>
  </si>
  <si>
    <t>Phagnalon saxatile (L.) Cass.</t>
  </si>
  <si>
    <t>Pulicaria dysenterica (L.) Bernh.</t>
  </si>
  <si>
    <t>Pulicaria vulgaris Gaertn.</t>
  </si>
  <si>
    <t>Roldana petasitis (Sims) H.Rob. &amp; Brettell</t>
  </si>
  <si>
    <t>Santolina benthamiana Jord. &amp; Fourr.</t>
  </si>
  <si>
    <t>Santolina magonica (O.Bolos, Molin. &amp; P.Monts.) Romo</t>
  </si>
  <si>
    <t>Santolina oblongifolia Boiss.</t>
  </si>
  <si>
    <t>Santolina pectinata Lag.</t>
  </si>
  <si>
    <t>Schkuhria pinnata (Lam.) Kuntze ex Thell.</t>
  </si>
  <si>
    <t>Senecio aquaticus Hill</t>
  </si>
  <si>
    <t>Senecio eriopus Willk.</t>
  </si>
  <si>
    <t>Senecio leucanthemifolius Poir.</t>
  </si>
  <si>
    <t>Senecio mikanioides Otto ex Walp.</t>
  </si>
  <si>
    <t>Senecio nevadensis Boiss. &amp; Reut.</t>
  </si>
  <si>
    <t>Senecio petraeus Boiss. &amp; Reut.</t>
  </si>
  <si>
    <t>Senecio pterophorus DC.</t>
  </si>
  <si>
    <t>Solidago gigantea Aiton</t>
  </si>
  <si>
    <t>Soliva sessilis Ruiz &amp; Pav.</t>
  </si>
  <si>
    <t>Soliva stolonifera (Brot.) Sweet</t>
  </si>
  <si>
    <t>Symphyotrichum novi-belgii (L.) G.L.Nesom</t>
  </si>
  <si>
    <t>Tanacetum corymbosum (L.) Sch.Bip.</t>
  </si>
  <si>
    <t>Tripleurospermum maritimum (L.) W.D.J.Koch</t>
  </si>
  <si>
    <t>Verbesina encelioides (Cav.) Benth. &amp; Hook.f. ex A.Gray</t>
  </si>
  <si>
    <t>abelardoi</t>
  </si>
  <si>
    <t>Ariza, F. J. A. (2015). Helianthemum abelardi sp. nov.: una especie malinterpretada de las zonas áridas del sureste de la Península Ibérica (España). Flora Montiberica, (60), 139-145.</t>
  </si>
  <si>
    <t>Incluida en Filogenia Martín-Hernanz, S., Aparicio, A., Fernández-Mazuecos, M., Rubio, E., Reyes-Betancort, J. A., Santos-Guerra, A., ... &amp; Albaladejo, R. G. (2019). Maximize Resolution or Minimize Error? Using Genotyping-By-Sequencing to Investigate the Recent Diversification of Helianthemum (Cistaceae). Frontiers in plant science, 10, 1416.</t>
  </si>
  <si>
    <t>Helianthemum abelardoi Alcaraz</t>
  </si>
  <si>
    <t>Sáez, L., Guasp, E., Ferrer-Gallego, P. P., López-Alvarado, J., &amp; Rosselló, J. A. (2019). On the taxonomic identity and status of Silene sericea var. balearica (sect. Dipterosperma, Caryophyllaceae). Mediterranean Botany, 40(2), 193-202.</t>
  </si>
  <si>
    <t>Erinacea anthyllis anthyllis Link</t>
  </si>
  <si>
    <t>Extinta (solo estaba en Port)</t>
  </si>
  <si>
    <t>Com pers. CRZ</t>
  </si>
  <si>
    <t>Aira elegans Roem. &amp; Schult</t>
  </si>
  <si>
    <t>Aegilops geniculata Roth</t>
  </si>
  <si>
    <t>Agrostis gigantea Roth</t>
  </si>
  <si>
    <t>Aegilops cylindrica Host.</t>
  </si>
  <si>
    <t>Aeluropus littoralis (Gouan) Parl.</t>
  </si>
  <si>
    <t>Agrostis alpina Scop.</t>
  </si>
  <si>
    <t>Agrostis canina canina L.</t>
  </si>
  <si>
    <t>Agrostis rupestris All.</t>
  </si>
  <si>
    <t>Agrostis capillaris L.</t>
  </si>
  <si>
    <t>Agrostis stolonifera L.</t>
  </si>
  <si>
    <t>Aira caryophyllea caryophyllea L.</t>
  </si>
  <si>
    <t>Alopecurus geniculatus L.</t>
  </si>
  <si>
    <t>Alopecurus pratensis L.</t>
  </si>
  <si>
    <t>Arundo donax L.</t>
  </si>
  <si>
    <t>Aira caryophyllea multiculmis (Dumort.) Bonnier &amp; Layens</t>
  </si>
  <si>
    <t>Alopecurus aequalis Sobol.</t>
  </si>
  <si>
    <t>Alopecurus bulbosus Gouan</t>
  </si>
  <si>
    <t>Ammophila arenaria (L.) Link</t>
  </si>
  <si>
    <t>Antinoria agrostidea agrostidea (DC.) Parl.</t>
  </si>
  <si>
    <t>Antinoria agrostidea natans (Hack.) Rivas Mart.</t>
  </si>
  <si>
    <t>Aristavena setacea (Huds.) F. Albers &amp; Butzin</t>
  </si>
  <si>
    <t>Arrhenatherum album album (Vahl) W. D. Clayton</t>
  </si>
  <si>
    <t>Arrhenatherum elatius sardoum (Em. Schmid) Gamisans</t>
  </si>
  <si>
    <t>Arrhenatherum elatius bulbosum (Willd.) Schuebl. &amp; G. Martens</t>
  </si>
  <si>
    <t>Avenella flexuosa (L.) Drejer</t>
  </si>
  <si>
    <t>Axonopus fissifolius (Raddi) Kuhlm.</t>
  </si>
  <si>
    <t>Bothriochloa barbinodis (Lag.) Herter</t>
  </si>
  <si>
    <t>bladhii</t>
  </si>
  <si>
    <t>Bothriochloa ischaemum (L.) Keng</t>
  </si>
  <si>
    <t>Catabrosa aquatica (L.) P.Beauv.</t>
  </si>
  <si>
    <t>Chloris truncata R.Br.</t>
  </si>
  <si>
    <t>Corynephorus canescens P.Beauv.</t>
  </si>
  <si>
    <t>Eragrostis bahiensis Schrad.</t>
  </si>
  <si>
    <t>Eragrostis minor Host</t>
  </si>
  <si>
    <t>Glyceria fluitans (L.) R.Br.</t>
  </si>
  <si>
    <t>Glyceria notata Chevall.</t>
  </si>
  <si>
    <t>Glyceria striata (Lam.) Hitchc.</t>
  </si>
  <si>
    <t>Holcus gayanus Boiss.</t>
  </si>
  <si>
    <t>Hordeum vulgare L.</t>
  </si>
  <si>
    <t>Panicum dichotomiflorum Michx.</t>
  </si>
  <si>
    <t>Phleum alpinum L.</t>
  </si>
  <si>
    <t>Puccinellia maritima Parl.</t>
  </si>
  <si>
    <t>Saccharum officinarum L.</t>
  </si>
  <si>
    <t>Setaria parviflora (Poir.) Kerguélen</t>
  </si>
  <si>
    <t>Spartina densiflora Brongn.</t>
  </si>
  <si>
    <t>Spartina maritima Fernald</t>
  </si>
  <si>
    <t>Urochloa maxima (Jacq.) R.D.Webster</t>
  </si>
  <si>
    <t>Bromus tectorum L.</t>
  </si>
  <si>
    <t>Poa compressa L.</t>
  </si>
  <si>
    <t>Saccharum spontaneum L.</t>
  </si>
  <si>
    <t>Secale cereale L.</t>
  </si>
  <si>
    <t>Brachypodium distachyon (L.) P. Beauv.</t>
  </si>
  <si>
    <t>Brachypodium pinnatum (L.) P. Beauv.</t>
  </si>
  <si>
    <t>Brachypodium sylvaticum (Huds.) P. Beauv.</t>
  </si>
  <si>
    <t>Bromus alopecuros Poir.</t>
  </si>
  <si>
    <t>Bromus arvensis L.</t>
  </si>
  <si>
    <t>Bromus commutatus Schrad.</t>
  </si>
  <si>
    <t>Bromus diandrus Roth</t>
  </si>
  <si>
    <t>Bromus erectus Huds.</t>
  </si>
  <si>
    <t>Bromus inermis Leyss.</t>
  </si>
  <si>
    <t>Bromus madritensis L.</t>
  </si>
  <si>
    <t>Bromus ramosus Huds.</t>
  </si>
  <si>
    <t>Bromus rubens L.</t>
  </si>
  <si>
    <t>Bromus scoparius L.</t>
  </si>
  <si>
    <t>Bromus secalinus L.</t>
  </si>
  <si>
    <t>Bromus squarrosus L.</t>
  </si>
  <si>
    <t>Bromus sterilis L.</t>
  </si>
  <si>
    <t>Calamagrostis arundinacea (L.) Roth</t>
  </si>
  <si>
    <t>Catapodium rigidum (L.) Dony</t>
  </si>
  <si>
    <t>Celtica gigantea (Link) F.M. Vázquez &amp; Barkworth</t>
  </si>
  <si>
    <t>Cenchrus ciliaris L.</t>
  </si>
  <si>
    <t>Chloris virgata Sw.</t>
  </si>
  <si>
    <t>Cortaderia selloana (Schult. &amp; Schult. f.) Asch. &amp; Graebn.</t>
  </si>
  <si>
    <t>Crypsis alopecuroides (Piller &amp; Mitterp.) Schrad.</t>
  </si>
  <si>
    <t>Crypsis schoenoides (L.) Lam.</t>
  </si>
  <si>
    <t>Cutandia memphitica (Spreng.) K. Richt.</t>
  </si>
  <si>
    <t>Cynodon dactylon (L.) Pers.</t>
  </si>
  <si>
    <t>Danthonia decumbens (L.) DC.</t>
  </si>
  <si>
    <t>Dasypyrum villosum (L.) P. Candargy</t>
  </si>
  <si>
    <t>Deschampsia cespitosa (L.) P. Beauv.</t>
  </si>
  <si>
    <t>Dichanthium annulatum (Forssk.) Stapf</t>
  </si>
  <si>
    <t>Digitaria debilis (Desf.) Willd.</t>
  </si>
  <si>
    <t>Digitaria ischaemum (Schreb.) Muhl.</t>
  </si>
  <si>
    <t>Digitaria sanguinalis (L.) Scop.</t>
  </si>
  <si>
    <t>Dinebra retroflexa (Vahl) Panz.</t>
  </si>
  <si>
    <t>Echinochloa crus-galli (L.) P. Beauv.</t>
  </si>
  <si>
    <t>Echinochloa oryzicola (Vasinger) Vasinger</t>
  </si>
  <si>
    <t>Ehrharta calycina Sm.</t>
  </si>
  <si>
    <t>Ehrharta longiflora Sm.</t>
  </si>
  <si>
    <t>Eleusine indica (L.) Gaertn.</t>
  </si>
  <si>
    <t>Elymus caninus (L.) L.</t>
  </si>
  <si>
    <t>Eragrostis barrelieri Daveau</t>
  </si>
  <si>
    <t>Eragrostis curvula (Schrad.) Nees</t>
  </si>
  <si>
    <t>Eragrostis frankii C.A. Mey. ex Steud.</t>
  </si>
  <si>
    <t>Eragrostis mexicana (Hornem.) Link</t>
  </si>
  <si>
    <t>Eragrostis pilosa (L.) P. Beauv.</t>
  </si>
  <si>
    <t>Festuca alpina Suter</t>
  </si>
  <si>
    <t>Festuca gigantea (L.) Vill.</t>
  </si>
  <si>
    <t>Festuca quadriflora Walter</t>
  </si>
  <si>
    <t>Gaudinia fragilis (L.) P. Beauv.</t>
  </si>
  <si>
    <t>Glyceria declinata Bréb.</t>
  </si>
  <si>
    <t>Heteropogon contortus (L.) P. Beauv. ex Roem. &amp; Schult.</t>
  </si>
  <si>
    <t>Hordeum bulbosum L.</t>
  </si>
  <si>
    <t>Hordeum geniculatum All.</t>
  </si>
  <si>
    <t>Hordeum marinum Huds.</t>
  </si>
  <si>
    <t>Hordeum secalinum Schreb.</t>
  </si>
  <si>
    <t>Hyparrhenia hirta (L.) Stapf</t>
  </si>
  <si>
    <t>Lamarckia aurea (L.) Moench</t>
  </si>
  <si>
    <t>Leersia oryzoides (L.) Sw.</t>
  </si>
  <si>
    <t>Leptochloa fusca (L.) Kunth</t>
  </si>
  <si>
    <t>Lolium multiflorum Lam.</t>
  </si>
  <si>
    <t>Lolium perenne L.</t>
  </si>
  <si>
    <t>Lolium rigidum Gaudin</t>
  </si>
  <si>
    <t>Milium effusum L.</t>
  </si>
  <si>
    <t>Milium vernale M. Bieb.</t>
  </si>
  <si>
    <t>Molinia caerulea (L.) Moench</t>
  </si>
  <si>
    <t>Nassella trichotoma (Nees) Hack. ex Arechav.</t>
  </si>
  <si>
    <t>Oryza sativa L.</t>
  </si>
  <si>
    <t>Panicum chloroticum Nees ex Trin.</t>
  </si>
  <si>
    <t>Panicum gattingeri Nash</t>
  </si>
  <si>
    <t>Panicum repens L.</t>
  </si>
  <si>
    <t>Paspalum dilatatum Poir.</t>
  </si>
  <si>
    <t>Paspalum notatum Alain ex Flüggé</t>
  </si>
  <si>
    <t>Phalaris arundinacea L.</t>
  </si>
  <si>
    <t>Phalaris canariensis L.</t>
  </si>
  <si>
    <t>Phragmites australis (Cav.) Trin. ex Steud.</t>
  </si>
  <si>
    <t>Phyllostachys aurea Carrière ex Rivière &amp; C. Rivière</t>
  </si>
  <si>
    <t>Phyllostachys nigra (Lodd. ex Lindl.) Munro</t>
  </si>
  <si>
    <t>Poa supina Schrad.</t>
  </si>
  <si>
    <t>Polypogon monspeliensis (L.) Desf.</t>
  </si>
  <si>
    <t>Pseudosasa japonica (Siebold &amp; Zucc. ex Steud.) Makino ex Nakai</t>
  </si>
  <si>
    <t>Puccinellia fasciculata (Torr.) E.P. Bicknell</t>
  </si>
  <si>
    <t>Puccinellia tenuifolia (J. Presl) Parodi</t>
  </si>
  <si>
    <t>Schismus barbatus (L.) Thell.</t>
  </si>
  <si>
    <t>Sclerochloa dura (L.) P. Beauv.</t>
  </si>
  <si>
    <t>Setaria italica (L.) P. Beauv.</t>
  </si>
  <si>
    <t>Setaria pumila (Poir.) Roem. &amp; Schult.</t>
  </si>
  <si>
    <t>Setaria viridis (L.) P. Beauv.</t>
  </si>
  <si>
    <t>Sorghum bicolor (L.) Moench</t>
  </si>
  <si>
    <t>Sorghum halepense (L.) Pers.</t>
  </si>
  <si>
    <t>Spartina patens (Aiton) Muhl.</t>
  </si>
  <si>
    <t>Sporobolus indicus (L.) R. Br.</t>
  </si>
  <si>
    <t>Stenotaphrum secundatum (Walter) Kuntze</t>
  </si>
  <si>
    <t>Stipa capensis Thunb.</t>
  </si>
  <si>
    <t>Stipa juncea Michx.</t>
  </si>
  <si>
    <t>Stipa parviflora Nutt. ex Steud.</t>
  </si>
  <si>
    <t>Tragus racemosus (L.) All.</t>
  </si>
  <si>
    <t>Triticum aestivum L.</t>
  </si>
  <si>
    <t>Triticum monococcum L.</t>
  </si>
  <si>
    <t>Triticum turgidum L.</t>
  </si>
  <si>
    <t>Urochloa texana (Buckley) R.D. Webster</t>
  </si>
  <si>
    <t>Ventenata dubia (Leers) Coss.</t>
  </si>
  <si>
    <t>Zea mays L.</t>
  </si>
  <si>
    <t>Zoysia matrella (L.) Merr.</t>
  </si>
  <si>
    <t>Festuca henriquesii Hack.</t>
  </si>
  <si>
    <t>Poa flaccidula Boiss. &amp; Reut.</t>
  </si>
  <si>
    <t>Bromus benekenii (Lange) Trimen</t>
  </si>
  <si>
    <t>Bromus intermedius Guss.</t>
  </si>
  <si>
    <t>Cutandia maritima (L.) Barbey</t>
  </si>
  <si>
    <t>Dactyloctenium aegyptium (L.) Willd.</t>
  </si>
  <si>
    <t>Eleusine tristachya (Lam.) Lam.</t>
  </si>
  <si>
    <t>Elymus elongatus (Host) Runemark</t>
  </si>
  <si>
    <t>Elymus obtusiflorus (DC.) Conert</t>
  </si>
  <si>
    <t>Eragrostis cilianensis (All.) Janch.</t>
  </si>
  <si>
    <t>Eragrostis pectinacea (Michx.) Nees</t>
  </si>
  <si>
    <t>Festuca borderei (Hack.) K.Richt.</t>
  </si>
  <si>
    <t>Festuca gautieri (Hack.) K.Richt.</t>
  </si>
  <si>
    <t>Festuca iberica (Hack.) K.Richt.</t>
  </si>
  <si>
    <t>Festuca nevadensis (Hack.) Markgr.-Dann.</t>
  </si>
  <si>
    <t>Imperata cylindrica (L.) P.Beauv.</t>
  </si>
  <si>
    <t>Panicum capillare L.</t>
  </si>
  <si>
    <t>Phleum phleoides (L.) H.Karst.</t>
  </si>
  <si>
    <t>Pholiurus pannonicus (Host) Trin.</t>
  </si>
  <si>
    <t>Piptatherum paradoxum (L.) P.Beauv.</t>
  </si>
  <si>
    <t>Poa cenisia All.</t>
  </si>
  <si>
    <t>Psilurus incurvus (Gouan) Schinz &amp; Thell.</t>
  </si>
  <si>
    <t>Puccinellia iberica (Wolley-Dod) Tzvelev</t>
  </si>
  <si>
    <t>Rostraria pumila (Desf.) Tzvelev</t>
  </si>
  <si>
    <t>Sphenopus divaricatus (Gouan) Rchb.</t>
  </si>
  <si>
    <t>Stipa capillata L.</t>
  </si>
  <si>
    <t>Vulpia alopecuros (Schousb.) Link</t>
  </si>
  <si>
    <t>Festuca querana Litard.</t>
  </si>
  <si>
    <t>Melica nutans L.</t>
  </si>
  <si>
    <t>Trisetum hispidum Lange</t>
  </si>
  <si>
    <t>Es Aira elegans</t>
  </si>
  <si>
    <t>No ibérica</t>
  </si>
  <si>
    <t>Sinon. P. aquatica</t>
  </si>
  <si>
    <t>Ibero-pirenaico</t>
  </si>
  <si>
    <t>hemipoa</t>
  </si>
  <si>
    <t>Catapodium hemipoa (Spreng.) M. Laínz</t>
  </si>
  <si>
    <t>Ophrys lutea Cav.</t>
  </si>
  <si>
    <t>Cambio de C. cuprina</t>
  </si>
  <si>
    <t>Carex divulsa Stokes</t>
  </si>
  <si>
    <t>especie</t>
  </si>
  <si>
    <t>Carex sylvatica Huds.</t>
  </si>
  <si>
    <t>Carex otrubae Podp.</t>
  </si>
  <si>
    <t>Carex leersii F.W.Schultz</t>
  </si>
  <si>
    <t>Carex reuteriana reuteriana Boiss.</t>
  </si>
  <si>
    <t>Carex pairae F.W.Schultz</t>
  </si>
  <si>
    <t>Carex paui Sennen</t>
  </si>
  <si>
    <t>otrubae</t>
  </si>
  <si>
    <t xml:space="preserve">Agrostis barceloi L. Sáez &amp; Rosselló </t>
  </si>
  <si>
    <t>Agrostis (Gramineae) belonging to the A. alpina complex. Botanical Journal of the Linnean Society 133(3): 359-370.</t>
  </si>
  <si>
    <t>Llorenç</t>
  </si>
  <si>
    <t>cadinensis</t>
  </si>
  <si>
    <t>Aymerich, P. &amp; L. Sáez (2015). Alchemilla cadinensis (Rosaceae), a new species from the Pyrenees (SW Europe) Willdenowia 45(3): 435-442.</t>
  </si>
  <si>
    <t xml:space="preserve">Alchemilla cadinensis Aymerich &amp; L.Sáez </t>
  </si>
  <si>
    <t>Alyssum fastigiatum Heywood</t>
  </si>
  <si>
    <t>fastigiatum</t>
  </si>
  <si>
    <t xml:space="preserve">Zozomová-Lihová &amp; al. (2014 in Taxon 63: 562-591) </t>
  </si>
  <si>
    <t>incl. en Alyssum fastigiatum</t>
  </si>
  <si>
    <t>Androsace halleri halleri L.</t>
  </si>
  <si>
    <t>nuria</t>
  </si>
  <si>
    <t>Androsace halleri nuria Schönsw. &amp; Schneew.</t>
  </si>
  <si>
    <t>Androsace halleri subsp. nuria Schönsw. &amp; Schneew. (Primulaceae), a new taxon from the eastern Pyrenees (Spain, France)</t>
  </si>
  <si>
    <t>Beta maritima marcosii (O. Bolòs &amp; Vigo) A. Juan &amp; M.B. Crespo</t>
  </si>
  <si>
    <t>marcosii</t>
  </si>
  <si>
    <t>Beta maritima maritima L.</t>
  </si>
  <si>
    <t>2 subespecies</t>
  </si>
  <si>
    <t>pyrenaea</t>
  </si>
  <si>
    <t xml:space="preserve">Euphorbia nurae P. Fraga &amp; </t>
  </si>
  <si>
    <t>nurae</t>
  </si>
  <si>
    <t>Pyke &amp; al. (2016). Festuca dertosensis (Poaceae), an overlooked fescue from the NE Iberian Peninsula. Willdenowia 46: 367-377.</t>
  </si>
  <si>
    <t xml:space="preserve">Festuca dertosensis Pyke &amp; L. Sáez </t>
  </si>
  <si>
    <t>Ononis crispa crispa L.</t>
  </si>
  <si>
    <t>hay una nueva subsp.</t>
  </si>
  <si>
    <t>Typification of the Linnaean name Ononis crispa and the related O. zschackei (Fabaceae)</t>
  </si>
  <si>
    <t>zschackei</t>
  </si>
  <si>
    <t>Teucrium cossonii cossonii D. Wood</t>
  </si>
  <si>
    <t>punicum</t>
  </si>
  <si>
    <t xml:space="preserve">Teucrium cossonii punicum Mayol, Mus Rosselló &amp; Torres </t>
  </si>
  <si>
    <t>Polystichum braunii (Spenn.) Fée</t>
  </si>
  <si>
    <t>braunii</t>
  </si>
  <si>
    <t>Molino de Miguel, S., &amp; Seral, A. (2019). Nuevas localidades de tres helechos para la Península Ibérica. Botanica complutensis, 43, 1-5.</t>
  </si>
  <si>
    <t>scaberrimum</t>
  </si>
  <si>
    <t>Allium scaberrimum J. Serres</t>
  </si>
  <si>
    <t>Torres, M. P. D., &amp; Fort, J. M. (2006). Crassula alata (Viv.) Berger subsp. alata: primera cita para la península Ibérica. Flora Montiberica, (33), 41-44.</t>
  </si>
  <si>
    <t>Crassula alata alata (Viv.) A. Berger</t>
  </si>
  <si>
    <t>Añadido después</t>
  </si>
  <si>
    <t>incl. Erodium rupestre</t>
  </si>
  <si>
    <r>
      <t>Bou Manobens, J., &amp; Bou i Tomàs, J. (2018). Euphorbia duvalii (Euphorbiaceae) in the Iberian Peninsula. </t>
    </r>
    <r>
      <rPr>
        <i/>
        <sz val="10"/>
        <color rgb="FF222222"/>
        <rFont val="Arial"/>
        <family val="2"/>
      </rPr>
      <t>Anales del Jardín Botánico de Madrid, 2018, vol. 75, núm. 2, p. e073</t>
    </r>
    <r>
      <rPr>
        <sz val="10"/>
        <color rgb="FF222222"/>
        <rFont val="Arial"/>
        <family val="2"/>
      </rPr>
      <t>.</t>
    </r>
  </si>
  <si>
    <t>duvalii</t>
  </si>
  <si>
    <t>Euphorbia duvalii Lecoq &amp; Lamotte</t>
  </si>
  <si>
    <t>Potamogeton schweinfurthii A. Benn.</t>
  </si>
  <si>
    <t>schweinfurthii</t>
  </si>
  <si>
    <t>Dianthus rupicola subsp. bocchoriana</t>
  </si>
  <si>
    <t>M. rodriguezii</t>
  </si>
  <si>
    <t>Micromeria rodriguezii Freyn &amp; Janka</t>
  </si>
  <si>
    <t>O. rosmarina</t>
  </si>
  <si>
    <t>O. hirtellus según CRZ</t>
  </si>
  <si>
    <t>REV. Sáez</t>
  </si>
  <si>
    <t>Es R. parnassiifolius parnassiifolius</t>
  </si>
  <si>
    <t>S. lapponum</t>
  </si>
  <si>
    <t>lapponum</t>
  </si>
  <si>
    <t>Salix lapponum L.</t>
  </si>
  <si>
    <t>T. gallica</t>
  </si>
  <si>
    <t>Carácter alóctono dudoso en Fib; asignado por Llorenç</t>
  </si>
  <si>
    <t>Avena eriantha Durieu</t>
  </si>
  <si>
    <t>Avena fatua fatua L.</t>
  </si>
  <si>
    <t>Avena sterilis sterilis L.</t>
  </si>
  <si>
    <t>Festuca rubra rubra L.</t>
  </si>
  <si>
    <t>Holcus lanatus lanatus L.</t>
  </si>
  <si>
    <t>Avena sativa sativa L.</t>
  </si>
  <si>
    <t>Avena sterilis ludoviciana (Durieu) Gillet &amp; Magne</t>
  </si>
  <si>
    <t>Hordeum murinum murinum L.</t>
  </si>
  <si>
    <t>Avena strigosa strigosa Schreb.</t>
  </si>
  <si>
    <t>Bouteloua gracilis (Kunth) Lag. Ex Griffiths</t>
  </si>
  <si>
    <t>Bromus rigidus Roth.</t>
  </si>
  <si>
    <t>Calamagrostis pseudophragmites (Haller fil.) Koeler</t>
  </si>
  <si>
    <t>Cenchrus echinatus L.</t>
  </si>
  <si>
    <t>Apera spica-venti (L.) P.Beauv.</t>
  </si>
  <si>
    <t>Avenula pubescens pubescens (Huds.) Dumort.</t>
  </si>
  <si>
    <t>Bothriochloa bladhii (Retz.) S.T.Blake</t>
  </si>
  <si>
    <t>Oplismenus undulatifolius (Ard.) P.Beauv.</t>
  </si>
  <si>
    <t>Stipa iberica Martinovský</t>
  </si>
  <si>
    <t>Dactylis glomerata hispanica (Roth) Nyman</t>
  </si>
  <si>
    <t>Festuca altissima All.</t>
  </si>
  <si>
    <t>Digitaria ciliaris (Retz.) Koel.</t>
  </si>
  <si>
    <t>Festuca arenaria Osbeck</t>
  </si>
  <si>
    <t>Festuca durandoi capillifolia (Pau ex Willk.) Rivas Ponce, Cebolla &amp; M. B. Crespo</t>
  </si>
  <si>
    <t>Festuca glauca Vill.</t>
  </si>
  <si>
    <t>Festuca ochroleuca bigorronensis (St.-Yves) Kerguélen</t>
  </si>
  <si>
    <t>Festuca paniculata longiglumis (Litard.) Kerguélen</t>
  </si>
  <si>
    <t>Festuca pratensis pratensis Huds.</t>
  </si>
  <si>
    <t>Festuca rubra litoralis (G. Mey.) Auquier</t>
  </si>
  <si>
    <t>Helictochloa gervaisii gervaisii (Holub) Romero Zarco</t>
  </si>
  <si>
    <t>Helictotrichon filifolium filifolium (Lag.) Henrard</t>
  </si>
  <si>
    <t>Helictotrichon sedenense gervaisii Romero Zarco</t>
  </si>
  <si>
    <t>Holcus lanatus vaginatus (Perez Lara) M. Seq. &amp; Castrov.</t>
  </si>
  <si>
    <t>Hordeum murinum leporinum (Link) Arcang.</t>
  </si>
  <si>
    <t>Lagurus ovatus nanus (Guss.) Messeri</t>
  </si>
  <si>
    <t>Lagurus ovatus ovatus L.</t>
  </si>
  <si>
    <t>Lagurus ovatus vestitus (Messeri) Brullo</t>
  </si>
  <si>
    <t>Panicum coloratum L.</t>
  </si>
  <si>
    <t>Panicum miliaceum L.</t>
  </si>
  <si>
    <t>Paspalum distichum L.</t>
  </si>
  <si>
    <t>Phalaris aquatica L.</t>
  </si>
  <si>
    <t>Poa minor minor Gaudin</t>
  </si>
  <si>
    <t>Poa minor nevadensis Nannf.</t>
  </si>
  <si>
    <t>Stipa barbata Desf.</t>
  </si>
  <si>
    <t>Stipa lagascae Roemer &amp; Schultes</t>
  </si>
  <si>
    <t>Trisetum flavescens flavescens (L.) P.Beauv.</t>
  </si>
  <si>
    <t>Agrostis canina granatensis Romero García, Blanca &amp; C.Morales</t>
  </si>
  <si>
    <t>Arrhenatherum elatius baeticum Romero Zarco</t>
  </si>
  <si>
    <t>Avena barbata castellana Romero Zarco</t>
  </si>
  <si>
    <t>Avena barbata hirtula (Lag.) Tzvelev</t>
  </si>
  <si>
    <t>Avena barbata lusitanica (Tab.Morais) Romero Zarco</t>
  </si>
  <si>
    <t>Avena barbata wiestii (Steud.) Tzvelev</t>
  </si>
  <si>
    <t>Avena sativa macrantha (Hack.) Rocha Afonso</t>
  </si>
  <si>
    <t>Avena strigosa agraria (Brot.) Tab.Morais</t>
  </si>
  <si>
    <t>Bromus hordeaceus divaricatus (Bonnier &amp; de Layens) Kerguélen</t>
  </si>
  <si>
    <t>Bromus hordeaceus hordeaceus L.</t>
  </si>
  <si>
    <t>Bromus racemosus lusitanicus (Sales &amp; P.M.Sm.) H.Scholz &amp; Spalton</t>
  </si>
  <si>
    <t>Bromus racemosus racemosus L.</t>
  </si>
  <si>
    <t>Chaetopogon fasciculatus fasciculatus (Link) Hayek</t>
  </si>
  <si>
    <t>Chaetopogon fasciculatus prostratus (Hack. &amp; Lange) Laínz</t>
  </si>
  <si>
    <t>Dactylis glomerata lusitanica Stebbins &amp; D.Zohary</t>
  </si>
  <si>
    <t>Festuca ampla ampla Hack.</t>
  </si>
  <si>
    <t>Festuca ampla simplex (Pérez Lara) Devesa</t>
  </si>
  <si>
    <t>Festuca ampla transtagana (Hack.) Franco &amp; Rocha Afonso</t>
  </si>
  <si>
    <t>Festuca arvernensis costei (St.-Yves) Auquier &amp; Kerguélen</t>
  </si>
  <si>
    <t>Festuca baetica moleroi (Cebolla &amp; Rivas Ponce) Cebolla &amp; Rivas Ponce</t>
  </si>
  <si>
    <t>Festuca greuteri camarolensis Mart.-Sagarra &amp; Devesa</t>
  </si>
  <si>
    <t>Festuca heterophylla braun-blanquetii Fuente, Ortúñez &amp; Ferrero Lom.</t>
  </si>
  <si>
    <t>Festuca indigesta indigesta Boiss.</t>
  </si>
  <si>
    <t>Festuca longifolia longifolia Thuill.</t>
  </si>
  <si>
    <t>Festuca marginata alopecuroides (Hack.) K.Richt.</t>
  </si>
  <si>
    <t>Festuca marginata gallica (Hack.) Breistr. ex Ardenghi &amp; Foggi</t>
  </si>
  <si>
    <t>Festuca nigrescens microphylla (St.-Yves ex H.J.Coste) Markgr.-Dann.</t>
  </si>
  <si>
    <t>Festuca ochroleuca heteroidea (Verg.) Markgr.-Dann.</t>
  </si>
  <si>
    <t>Festuca ochroleuca ochroleuca Timb.-Lagr.</t>
  </si>
  <si>
    <t>Festuca ovina hirtula (Hack. ex Travis) M.J.Wilk.</t>
  </si>
  <si>
    <t>Festuca paniculata paniculata (L.) Schinz &amp; Thell.</t>
  </si>
  <si>
    <t>Festuca paniculata fontqueri Rivas Ponce &amp; Cebolla</t>
  </si>
  <si>
    <t>Festuca paniculata macrostachys Llamas, Acedo, Penas &amp; Pérez Morales</t>
  </si>
  <si>
    <t>Festuca paniculata multispiculata Rivas Ponce &amp; Cebolla</t>
  </si>
  <si>
    <t>Festuca paniculata paui Cebolla &amp; Rivas Ponce</t>
  </si>
  <si>
    <t>Festuca paniculata spadicea (L.) Litard.</t>
  </si>
  <si>
    <t>Festuca rivas-martinezii rivas-martinezii Fuente &amp; Ortúñez</t>
  </si>
  <si>
    <t>Festuca rivas-martinezii rectifolia Fuente, Ortúñez &amp; Ferrero Lom.</t>
  </si>
  <si>
    <t>Festuca rubra juncea (Hack.) Soó</t>
  </si>
  <si>
    <t>Festuca rubra pruinosa (Hack.) Piper</t>
  </si>
  <si>
    <t>Festuca trichophylla trichophylla (Ducros) K. Richt.</t>
  </si>
  <si>
    <t>Festuca trichophylla asperifolia (St.-Yves) Al-Bermani</t>
  </si>
  <si>
    <t>Helictochloa bromoides bromoides (Gouan) Romero Zarco</t>
  </si>
  <si>
    <t>Helictochloa bromoides pauneroi (Romero Zarco) Romero Zarco</t>
  </si>
  <si>
    <t>Helictochloa gervaisii arundana (Romero Zarco) Romero Zarco</t>
  </si>
  <si>
    <t>Helictochloa pratensis amethystea (Braun-Blanq.) Romero Zarco</t>
  </si>
  <si>
    <t>Helictochloa pratensis gonzaloi (Sennen) Romero Zarco</t>
  </si>
  <si>
    <t>Helictochloa pratensis iberica (St.-Yves) Romero Zarco</t>
  </si>
  <si>
    <t>Helictochloa pratensis pratensis (L.) Romero Zarco</t>
  </si>
  <si>
    <t>Helictochloa versicolor versicolor (Vill.) Romero Zarco</t>
  </si>
  <si>
    <t>Helictotrichon filifolium arundanum Romero Zarco</t>
  </si>
  <si>
    <t>Helictotrichon sedenense sedenense (Clar. ex Lam &amp; DC.) Holub</t>
  </si>
  <si>
    <t>Holcus annuus duriensis (P.Silva) Franco &amp; Rocha Afonso</t>
  </si>
  <si>
    <t>Holcus annuus setiglumis (Boiss. &amp; Reut.) M.Seq. &amp; Castrov.</t>
  </si>
  <si>
    <t>Koeleria dasyphylla nevadensis (Hack.) Quintanar &amp; Romero García</t>
  </si>
  <si>
    <t>Koeleria pyramidata arenaria (Dumort.) Quintanar &amp; Castrov.</t>
  </si>
  <si>
    <t>Koeleria pyramidata pyramidata (Lam.) P.Beauv.</t>
  </si>
  <si>
    <t>Koeleria pyramidata schroeteriana (Domin) Quintanar &amp; Castrov.</t>
  </si>
  <si>
    <t>Neoschischkinia truncatula durieui (Willk.) Valdés &amp; H.Scholz</t>
  </si>
  <si>
    <t>Phleum brachystachyum abbreviatum (Boiss.) Gamisans, Romero García &amp; C.Morales</t>
  </si>
  <si>
    <t>Puccinellia festuciformis festuciformis (Host) Parl.</t>
  </si>
  <si>
    <t>Puccinellia festuciformis lagascana Julià &amp; J.M.Monts.</t>
  </si>
  <si>
    <t>Trisetum spicatum ovatipaniculatum Hultén ex Jonsell</t>
  </si>
  <si>
    <t>Arrhenatherum elatius elatius (L.) J.Presl &amp; C.Presl</t>
  </si>
  <si>
    <t>Dactylis glomerata juncinella (Bory ex Boiss.) Stebbins &amp; D.Zohary</t>
  </si>
  <si>
    <t>Festuca heterophylla heterophylla Lam.</t>
  </si>
  <si>
    <t>Helictochloa albinervis gaditana (Romero Zarco) Romero Zarco</t>
  </si>
  <si>
    <t>Poa annua annua L.</t>
  </si>
  <si>
    <t>Poa pratensis pratensis Scribn.</t>
  </si>
  <si>
    <t>Poa trivialis trivialis L.</t>
  </si>
  <si>
    <t>Avena barbata barbata Pott ex Link</t>
  </si>
  <si>
    <t>Poa alpina alpina L.</t>
  </si>
  <si>
    <t>Poa bulbosa bulbosa L.</t>
  </si>
  <si>
    <t>Alchemilla fontqueri Rothm.</t>
  </si>
  <si>
    <t>Androsace vitaliana nevadensis (Chiarugi) Luceño</t>
  </si>
  <si>
    <t>Arrhenatherum album fernandesii (Rivas Mart.) Romero Zarco</t>
  </si>
  <si>
    <t>Asplenium celtibericum Rivas Mart.</t>
  </si>
  <si>
    <t>Asplenium ceterach L.</t>
  </si>
  <si>
    <t>Asplenium marinum L.</t>
  </si>
  <si>
    <t>Asplenium scolopendrium L.</t>
  </si>
  <si>
    <t>Asplenium seelosii catalaunicum (O. Bolòs et Vigo) P. Monts.</t>
  </si>
  <si>
    <t>Atriplex glabriuscula Edmondston</t>
  </si>
  <si>
    <t>Beta maritima subsp. marcosii (O. Bolòs &amp; Vigo) A. Juan &amp; M.B. Crespo in Acta Bot. Malacitana 24: 219 (1999)</t>
  </si>
  <si>
    <t>Boerhavia repens L.</t>
  </si>
  <si>
    <t>Brassica repanda turbonis (P.Monts.) J.M.Monts. &amp; Romo</t>
  </si>
  <si>
    <t>Cistanche violacea (Desf.) Hoffmanns. &amp; Link</t>
  </si>
  <si>
    <t>Cochlearia officinalis L.</t>
  </si>
  <si>
    <t>Cystopteris fragilis (L.) Bernh.</t>
  </si>
  <si>
    <t>Erodium aethiopicum (Lam.) Brumh. &amp; Thell.</t>
  </si>
  <si>
    <t>Erodium botrys (Cav.) Bertol.</t>
  </si>
  <si>
    <t>Erodium brachycarpum (Godr.) Thell.</t>
  </si>
  <si>
    <t>Erodium chium (L.) Willd</t>
  </si>
  <si>
    <t>Erodium ciconium (L.) L'Hér.</t>
  </si>
  <si>
    <t>Erodium cicutarium (L.) L'Hér.</t>
  </si>
  <si>
    <t>Erodium glandulosum (Cav.) Willd.</t>
  </si>
  <si>
    <t>Erodium guttatum (Desf.) Willd.</t>
  </si>
  <si>
    <t>Erodium laciniatum (Cav.) Willd.</t>
  </si>
  <si>
    <t>Erodium malacoides (L.) L'Hér.</t>
  </si>
  <si>
    <t>Erodium manescavii Gaston-Sacaze</t>
  </si>
  <si>
    <t>Erodium maritimum (L.) L'Hér.</t>
  </si>
  <si>
    <t>Erodium moschatum (L.) L'Hér.</t>
  </si>
  <si>
    <t>Erodium neuradifolium Delile ex Godr.</t>
  </si>
  <si>
    <t>Erodium reichardii (Murray) DC.</t>
  </si>
  <si>
    <t>Erodium rupestre (Pourr. ex Cav.) Marcet</t>
  </si>
  <si>
    <t>Erodium salzmannii Delile</t>
  </si>
  <si>
    <t>Festuca devesae Mart.-Sagarra</t>
  </si>
  <si>
    <t>Fraxinus angustifolia angustifolia Vahl</t>
  </si>
  <si>
    <t>Fraxinus angustifolia oxycarpa (M. Bieb. ex Willd.) Franco &amp; Rocha Afonso</t>
  </si>
  <si>
    <t>Helianthemum scopulicolum L. Sáez, Rosselló &amp; Alomar</t>
  </si>
  <si>
    <t>Herniaria alpina Chaix</t>
  </si>
  <si>
    <t>Huperzia selago (L.) Bernh. ex Schrank &amp; Mart.</t>
  </si>
  <si>
    <t>Hymenophyllum wilsonii Hook.</t>
  </si>
  <si>
    <t>Isoetes echinospora Durieu</t>
  </si>
  <si>
    <t>Isoetes setacea Lam.</t>
  </si>
  <si>
    <t>Isoetes velata velata A. Braun</t>
  </si>
  <si>
    <t>Limonium irtaensis P.P.Ferrer, A.Navarro, P.Pérez, R.Roselló, Rosselló, M.Rosato &amp; E.Laguna</t>
  </si>
  <si>
    <t>Linaria amethystea albiflora (Boiss.) Casimiro-Soriguer
Solanas &amp; Cabezudo</t>
  </si>
  <si>
    <t>Linaria vettonica Luceño, Mazuecos &amp; P. Vargas</t>
  </si>
  <si>
    <t>Lycopodium alpinum L.</t>
  </si>
  <si>
    <t>Narcissus assoanus assoanus Dufour</t>
  </si>
  <si>
    <t>Narcissus bicolor L.</t>
  </si>
  <si>
    <t>Narcissus bulbocodium bulbocodium L.</t>
  </si>
  <si>
    <t>Narcissus hispanicus hispanicus Gouan</t>
  </si>
  <si>
    <t>Narcissus hispanicus perez-chiscanoi (Fern.Casas) Fern.Casas</t>
  </si>
  <si>
    <t>Narcissus hedraeanthus (Webb &amp; Heldr.) Colmeiro</t>
  </si>
  <si>
    <t>Narcissus bujei Fern.Casas</t>
  </si>
  <si>
    <t>Narcissus jonquilla L.</t>
  </si>
  <si>
    <t>Narcissus obsoletus (Haw.) Spach</t>
  </si>
  <si>
    <t>Narcissus papyraceus Ker Gawl.</t>
  </si>
  <si>
    <t>Narcissus poeticus L.</t>
  </si>
  <si>
    <t>Narcissus pseudonarcissus pseudonarcissus L.</t>
  </si>
  <si>
    <t>Narcissus serotinus L.</t>
  </si>
  <si>
    <t>Narcissus tazetta L.</t>
  </si>
  <si>
    <t>Narcissus triandrus pallidulus (Graells) Rivas Goday</t>
  </si>
  <si>
    <t>Oeosporangium guanchicum (Bolle) Fraser-Jenk. &amp; Pariyar</t>
  </si>
  <si>
    <t>Oeosporangium hispanicum (Mett.) Fraser-Jenk. &amp; Pariyar</t>
  </si>
  <si>
    <t>Oeosporangium pteridioides (Reichard) Fraser-Jenk. &amp; Pariyar</t>
  </si>
  <si>
    <t>Oeosporangium tinaei (Tod.) Fraser-Jenk.</t>
  </si>
  <si>
    <t>Oeosporangium acrosticum (Balb.) L. Sáez &amp; P. Aymerich</t>
  </si>
  <si>
    <t>Ophrys tenthredinifera spectabilis Kreutz &amp; Zelesny</t>
  </si>
  <si>
    <t>Orobanche elatior Sutton</t>
  </si>
  <si>
    <t>Paragymnopteris marantae (L.) K.H. Shing</t>
  </si>
  <si>
    <t>Pinguicula saetabensis M.B.Crespo, Mart.-Azorín &amp; M.A.Alonso</t>
  </si>
  <si>
    <t>Polypodium cambricum L.</t>
  </si>
  <si>
    <t>Pteridium aquilinum (L.) Kuhn</t>
  </si>
  <si>
    <t>Ranunculus parnassiifolius muniellensis Bueno Sánchez, Fern.Casado &amp; Fern.Prieto</t>
  </si>
  <si>
    <t>Struthiopteris spicant (L.) F.W. Weiss</t>
  </si>
  <si>
    <t>Urtica atrovirens atrovirens Req. ex Loisel.</t>
  </si>
  <si>
    <t>Erodium foetidum celtibericum (Pau) O.Bolòs &amp; Vigo</t>
  </si>
  <si>
    <t>Erodium foetidum cheilanthifolium (Boiss.) O.Bolòs &amp; Vigo</t>
  </si>
  <si>
    <t>Erodium foetidum foetidum (L.) L'Hér.</t>
  </si>
  <si>
    <t>silvestris</t>
  </si>
  <si>
    <t>Amaranthus graecizans silvestris (Vill.) Brenan</t>
  </si>
  <si>
    <t>Bellis annua annua L.</t>
  </si>
  <si>
    <t>Cicerbita muralis gaditana Mejías</t>
  </si>
  <si>
    <t>Crepis foetida foetida L.</t>
  </si>
  <si>
    <t>Crepis pulchra pulchra L.</t>
  </si>
  <si>
    <t>Crepis setosa setosa Haller fil.</t>
  </si>
  <si>
    <t>Hypochaeris radicata platylepis (Boiss.) Jahand. &amp; Maire</t>
  </si>
  <si>
    <t>Hypochaeris radicata radicata L.</t>
  </si>
  <si>
    <t>Hypochaeris radicata rocinensis M.Á.Ortiz &amp; Talavera</t>
  </si>
  <si>
    <t>Lactuca perennis granatensis Charpin &amp; Fern.Casas</t>
  </si>
  <si>
    <t>Lactuca perennis perennis L.</t>
  </si>
  <si>
    <t>Lactuca viminea chondrilliflora (Boreau) Malag.</t>
  </si>
  <si>
    <t>Lactuca viminea viminea (L.) J.Presl &amp; C.Presl</t>
  </si>
  <si>
    <t>Leontodon hispidus bourgaeanus (Willk.) Rivas Mart. &amp; Sáenz de Rivas</t>
  </si>
  <si>
    <t>Leontodon hispidus hispidus L.</t>
  </si>
  <si>
    <t>Scorzoneroides carpetana duboisii (Sennen) Gallego</t>
  </si>
  <si>
    <t>Scorzoneroides carpetana nevadensis (Lange) Izuzq.</t>
  </si>
  <si>
    <t>Scorzoneroides pyrenaica cantabrica (Widder) Carlón, M.Laínz, Moreno Mor., Rodr.Berd. &amp; Ó.Sánch</t>
  </si>
  <si>
    <t>Scorzoneroides pyrenaica pyrenaica (Gouan) Holub</t>
  </si>
  <si>
    <t>Sonchus bulbosus bulbosus (L.) N.Kilian &amp; Greuter</t>
  </si>
  <si>
    <t>Sonchus bulbosus willkommii (Burnat &amp; Barbey) N. Kilan &amp; Greuter</t>
  </si>
  <si>
    <t>Thrincia maroccana maroccana Pers.</t>
  </si>
  <si>
    <t>Thrincia maroccana ribatejana Talavera &amp; M. Talavera</t>
  </si>
  <si>
    <t>Acanthoxanthium spinosum spinosum (L.) Fourr.</t>
  </si>
  <si>
    <t>Adenostyles alpina pyrenaica (Lange) Dillenb. &amp; Kadereit</t>
  </si>
  <si>
    <t>Antennaria carpatica helvetica (Chrtek &amp; Pouzar) Chrtek &amp; Pouzar</t>
  </si>
  <si>
    <t>Anthemis arvensis arvensis L.</t>
  </si>
  <si>
    <t>Anthemis arvensis incrassata (Loisel.) Nyman</t>
  </si>
  <si>
    <t>Anthemis cretica carpatica (Willd.) Grierson</t>
  </si>
  <si>
    <t>Anthemis cretica saxatilis (DC.) R.Fernandes</t>
  </si>
  <si>
    <t>Anthemis maritima maritima L.</t>
  </si>
  <si>
    <t>Anthemis pedunculata pedunculata Desf.</t>
  </si>
  <si>
    <t>Anthemis pedunculata turolensis (Pau ex Caball.) Oberpr.</t>
  </si>
  <si>
    <t>Arnica montana atlantica A.Bolòs</t>
  </si>
  <si>
    <t>Arnica montana montana L.</t>
  </si>
  <si>
    <t>Artemisia caerulescens caerulescens L.</t>
  </si>
  <si>
    <t>Artemisia caerulescens gallica (Willd.) K.Perss.</t>
  </si>
  <si>
    <t>Artemisia herba-alba herba-alba Asso</t>
  </si>
  <si>
    <t>Artemisia herba-alba valentina (Lam.) Masclans</t>
  </si>
  <si>
    <t>Bellis sylvestris pappulosa (Boiss. ex DC.) Coste</t>
  </si>
  <si>
    <t>Bellis sylvestris sylvestris Cirillo</t>
  </si>
  <si>
    <t>Calendula suffruticosa carbonellii Ohle</t>
  </si>
  <si>
    <t>Calendula suffruticosa cinerea (Ohle) P.Silveira &amp; A.C.Gonç.</t>
  </si>
  <si>
    <t>Calendula suffruticosa greuteri Ohle</t>
  </si>
  <si>
    <t>Calendula suffruticosa lusitanica (Boiss.) Ohle</t>
  </si>
  <si>
    <t>Calendula suffruticosa marginata (Willd.) Maire</t>
  </si>
  <si>
    <t>Calendula suffruticosa tomentosa (Desf. ex Ball) Murb.</t>
  </si>
  <si>
    <t>Calendula suffruticosa trialata P.Silveira &amp; A.C.Gonç.</t>
  </si>
  <si>
    <t>Calendula suffruticosa vejerensis P.Silveira &amp; A.C.Gonç.</t>
  </si>
  <si>
    <t>Chrysanthemoides monilifera monilifera (L.) Norlindh</t>
  </si>
  <si>
    <t>Dittrichia viscosa revoluta (Hoffmanns. &amp; Link) P.Silva &amp; Tutin</t>
  </si>
  <si>
    <t>Dittrichia viscosa viscosa (L.) Greuter</t>
  </si>
  <si>
    <t>Doronicum carpetanum carpetanum Boiss. &amp; Reut. ex Willk. &amp; Lange</t>
  </si>
  <si>
    <t>Doronicum carpetanum kuepferi (R.Chacón) Alv.Fern.</t>
  </si>
  <si>
    <t>Doronicum carpetanum diazii (Pérez Morales &amp; Penas) Alv.Fern.</t>
  </si>
  <si>
    <t>Doronicum carpetanum pubescens (Pérez Morales, Penas, Llamas &amp; Acedo) Aizpuru</t>
  </si>
  <si>
    <t>Erigeron glabratus occidentalis (Vierh.) A. Pujadas</t>
  </si>
  <si>
    <t>Gnaphalium uliginosum uliginosum L.</t>
  </si>
  <si>
    <t>Helichrysum italicum tyrrhenicum (Bacch., Brullo &amp; Giusso) Herrando, J.M.Blanco, L.Sáez &amp; Galbany</t>
  </si>
  <si>
    <t>Helichrysum serotinum picardii (Boiss. &amp; Reut.) Galbany, L.Sáez &amp; Benedí</t>
  </si>
  <si>
    <t>Helichrysum serotinum serotinum Boiss.</t>
  </si>
  <si>
    <t>Ifloga spicata spicata (Forssk.) Sch.Bip.</t>
  </si>
  <si>
    <t>Inula helenium helenium L.</t>
  </si>
  <si>
    <t>Leontopodium nivale alpinum (Cass.) Greuter</t>
  </si>
  <si>
    <t>Leucanthemopsis cuneata valdes-bermejoi Pedrol</t>
  </si>
  <si>
    <t>Leucanthemopsis flaveola flaveola (Hoffmanns. &amp; Link) Heywood</t>
  </si>
  <si>
    <t>Leucanthemopsis flaveola ricoi Pedrol</t>
  </si>
  <si>
    <t>Leucanthemopsis pallida pallida (Mill.) Heywood</t>
  </si>
  <si>
    <t>Leucanthemopsis pallida virescens (Pau) Heywood</t>
  </si>
  <si>
    <t>Leucanthemum delarbrei ruscinonense (Jeanb. &amp; Timb.-Lagr.) Vogt</t>
  </si>
  <si>
    <t>Leucanthemum sylvaticum sylvaticum (Brot.) Nyman</t>
  </si>
  <si>
    <t>Mauranthemum paludosum ebusitanum (Vogt) Vogt &amp; Oberpr.</t>
  </si>
  <si>
    <t>Mauranthemum paludosum paludosum (Poir.) Vogt &amp; Oberpr.</t>
  </si>
  <si>
    <t>Phalacrocarpum oppositifolium anomalum (Lag.) Vogt &amp; Greuter</t>
  </si>
  <si>
    <t>Phalacrocarpum oppositifolium hoffmannseggii (Samp.) Nieto Fel.</t>
  </si>
  <si>
    <t>Phalacrocarpum oppositifolium oppositifolium (Brot.) Willk.</t>
  </si>
  <si>
    <t>Pulicaria arabica hispanica (Boiss.) Murb.</t>
  </si>
  <si>
    <t>Santolina chamaecyparissus tomentosa Arcang.</t>
  </si>
  <si>
    <t>Senecio bicolor cineraria (DC.) Chater</t>
  </si>
  <si>
    <t>Senecio doronicum longifolius (Willk.) J.Calvo</t>
  </si>
  <si>
    <t>Tephroseris elodes coincyi (Rouy) Aedo</t>
  </si>
  <si>
    <t>Tephroseris helenitis macrochaeta (Willk. &amp; Lange) B.Nord.</t>
  </si>
  <si>
    <t>Xanthium orientale italicum (Moretti) Greuter</t>
  </si>
  <si>
    <t>Xanthium orientale orientale L.</t>
  </si>
  <si>
    <t>Xanthium strumarium brasilicum (Vell.) O.Bolos &amp; Vigo</t>
  </si>
  <si>
    <t>Xanthium strumarium strumarium L.</t>
  </si>
  <si>
    <t>antonii-bolosii</t>
  </si>
  <si>
    <t>Allium antonii-bolosii antonii-bolosii P. Palau</t>
  </si>
  <si>
    <t>eivissanum</t>
  </si>
  <si>
    <t>Allium antonii-bolosii eivissanum (Garbari &amp; Miceli) N. Torres &amp; Rosselló</t>
  </si>
  <si>
    <t>tripontina</t>
  </si>
  <si>
    <t>López-Alvarado, J. L. Sáez, R. Filigheddu, M. Guardiola &amp; A. Susanna 2012. Centaurea tripontina (Compositae), a new species from the Pre-Pyrenean mountains, Spain. Plant Biosystems 146: 273-275.</t>
  </si>
  <si>
    <t>Centaurea tripontina López-Alvarado, L. Sáez, Filigheddu, Guardiola &amp; Susanna</t>
  </si>
  <si>
    <t>hercynica</t>
  </si>
  <si>
    <t>Aira minoricensis P.Fraga, Romero Zarco &amp; L.Sáez</t>
  </si>
  <si>
    <t>Aira hercynica Romero Zarco, M.A.Ortiz &amp; L.Sáez</t>
  </si>
  <si>
    <t>Sáez, L., López-Alvarado, J., Fraga, P., Berjano, R., Ortiz, M. Á., &amp; Romero-Zarco, C. (2020). Two New Species of Aira (Poaceae) from the Iberian Peninsula and the Balearic Islands. Systematic Botany, 45(1), 75-84.</t>
  </si>
  <si>
    <t>Mibora minima minima (L.) Desv.</t>
  </si>
  <si>
    <t>CRZ_FloraIberica</t>
  </si>
  <si>
    <t>Mibora minima littorea (Samp.) S. Ortiz, Rodr. Oubiña &amp; P. Guitián</t>
  </si>
  <si>
    <t>A. oriolii-bolosii</t>
  </si>
  <si>
    <t>peregrinus</t>
  </si>
  <si>
    <t>warionis</t>
  </si>
  <si>
    <r>
      <t>Peñas, J., Benito, B., LoRITE, J., Morales, M. C., &amp; Martinez-Ortega, M. M. (2008). Astragalus peregrinus subsp. warionis and A. gutattus (Fabaceae): New for the Iberian Peninsula. </t>
    </r>
    <r>
      <rPr>
        <i/>
        <sz val="10"/>
        <color rgb="FF222222"/>
        <rFont val="Arial"/>
        <family val="2"/>
      </rPr>
      <t>Phyton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(1), 155-167.</t>
    </r>
  </si>
  <si>
    <t>Astragalus peregrinus warionis (Gand.) Maire</t>
  </si>
  <si>
    <t>Astragalus guttatus Banks &amp; Solander</t>
  </si>
  <si>
    <t>Erodium saxatile Pau</t>
  </si>
  <si>
    <t>Vella aspera</t>
  </si>
  <si>
    <t>Vella bourgaeana</t>
  </si>
  <si>
    <t>Vella aspera Pers.</t>
  </si>
  <si>
    <t>Vella bourgeana (Coss. ex Webb) Warwick &amp; Al-Shehbaz</t>
  </si>
  <si>
    <t>Suzanne I. Warwick and Ihsan A. Al-Shehbaz (1998). Generic Evaluation of Boleum, Euzomodendron, and Vella (Brassicaceae). Novon 8(3): 321-325.</t>
  </si>
  <si>
    <t>Teucrium rivas-martinezii Alcaraz, Garre, Mart. Parras &amp; Peinado</t>
  </si>
  <si>
    <t>Teucrium terciae (Sánchez Gómez, M.Á. Carrión &amp; A. Hern.) Sánchez Gómez, M.Á. Carrión &amp; A. Hern.</t>
  </si>
  <si>
    <t>Tephroseris elodes elodes (DC.) Holub</t>
  </si>
  <si>
    <t>Neoschischkinia reuteri reuteri (Boiss.) Valdés &amp; H.Scholz</t>
  </si>
  <si>
    <t>Neoschischkinia truncatula truncatula (Parl.) Valdés &amp; H.Scholz</t>
  </si>
  <si>
    <t>Koeleria dasyphylla dasyphylla Willk.</t>
  </si>
  <si>
    <t>Festuca frigida (Hack.) K. Richt.</t>
  </si>
  <si>
    <t>Festuca glacialis Miègev. ex Bureau</t>
  </si>
  <si>
    <t>Festuca eskia Ramond ex DC.</t>
  </si>
  <si>
    <t>Festuca baetica baetica (Hack.) K.Richt.</t>
  </si>
  <si>
    <t>Festuca greuteri greuteri Mart.-Sagarra &amp; Devesa</t>
  </si>
  <si>
    <t>Festuca mediterranea (Hack.) Rouy ex Prain</t>
  </si>
  <si>
    <t>Delphinium mansanetianum Pitarch, Peris &amp; Sanchis</t>
  </si>
  <si>
    <t>Dianthus rupicola bocchoriana L. Llorens &amp; Gradaille</t>
  </si>
  <si>
    <t>Narcissus bulbocodium obesus (Salisb.) Maire</t>
  </si>
  <si>
    <t>Asplenium sagittatum (DC.) Bange</t>
  </si>
  <si>
    <t>Asplenium septentrionale septentrionale (L.) Hoffm.</t>
  </si>
  <si>
    <t>Asplenium trichomanes hastatum (Christ) S.Jess.</t>
  </si>
  <si>
    <t>Dryopteris cambrensis cambrensis (Fraser-Jenk.) Beitel &amp; W.R.Buck</t>
  </si>
  <si>
    <t>Narcissus assoanus praelongus Barra &amp; G.López</t>
  </si>
  <si>
    <t>Narcissus longispathus Degen &amp; Hervier ex Pugsley</t>
  </si>
  <si>
    <t>Armeria villosa enritrianoi Blanca, Cueto, J.Fuentes &amp; S.Tello</t>
  </si>
  <si>
    <t>Armeria villosa serpentinicola Cabezudo, Pérez Lat. &amp; Casim.-Sor.Solanas</t>
  </si>
  <si>
    <t>Glyceria spicata onubensis J. López &amp;
Devesa</t>
  </si>
  <si>
    <t>Asplenium obovatum obovatum Viv.</t>
  </si>
  <si>
    <t>Asplenium obovatum protobillotii H.Demiriz, Viane &amp; Reichst.</t>
  </si>
  <si>
    <t>Isoetes velata asturicensis (M.Laínz) E.Rico &amp; Giráldez</t>
  </si>
  <si>
    <t>Alyssum loiseleurii gallaecicum S.Ortiz</t>
  </si>
  <si>
    <t>Aristolochia pallida castellana E.Nardi</t>
  </si>
  <si>
    <t>Armeria alliacea loscosii Romo</t>
  </si>
  <si>
    <t>Armeria arenaria burgalensis (Sennen &amp; Elías) Uribe-Ech.</t>
  </si>
  <si>
    <t>Armeria arenaria madoricola M.B.Crespo &amp; Mateo</t>
  </si>
  <si>
    <t>Armeria filicaulis alfacarensis Nieto Fel., Gut.Larena &amp; Fuertes</t>
  </si>
  <si>
    <t>Armeria filicaulis nevadensis Nieto Fel., Rosselló &amp; Fuertes</t>
  </si>
  <si>
    <t>Armeria filicaulis trevenqueana Nieto Fel.</t>
  </si>
  <si>
    <t>Carex spicata andresii Molina Gonz., Acedo &amp; Llamas</t>
  </si>
  <si>
    <t>Coronilla minima vigoi R.Pitarch &amp; Sanchis</t>
  </si>
  <si>
    <t>Delphinium pentagynum formenteranum N.Torres, L.Sáez, Rosselló &amp; C.Blanché</t>
  </si>
  <si>
    <t>Dianthus anticarius saorinii Sánchez-Gómez, M.L.Rodr., López Esp., J.B.Vera &amp; J.F.Jiménez</t>
  </si>
  <si>
    <t>Dianthus saetabensis contestanus (M.B.Crespo &amp; Mateo) M.B.Crespo &amp; Mateo</t>
  </si>
  <si>
    <t>Dorycnium pentaphyllum lagunae Ceresuela &amp; Sanchis</t>
  </si>
  <si>
    <t>Erica lusitanica cantabrica Fagúndez &amp; Izco</t>
  </si>
  <si>
    <t>Euphorbia flavicoma bermejense Hidalgo-Triana, Pérez Lat. &amp; Cabezudo</t>
  </si>
  <si>
    <t>Euphorbia minuta moleroi P.Monts. &amp; Ferrández</t>
  </si>
  <si>
    <t>Helianthemum asperum willkommii Mateo &amp; M.B.Crespo</t>
  </si>
  <si>
    <t>Helianthemum origanifolium saetabense Pérez Dacosta, M.B.Crespo &amp; Mateo</t>
  </si>
  <si>
    <t>Jasione maritima finisterrae Horjales &amp; Rubido</t>
  </si>
  <si>
    <t>Jasione montana paivae Horjales &amp; Rubido</t>
  </si>
  <si>
    <t>Moehringia intricata giennensis C.Díaz, Mota &amp; F.Valle</t>
  </si>
  <si>
    <t>Reseda undata grosii Aránega &amp; A.Ramos</t>
  </si>
  <si>
    <t>Sarcocapnos baetica ardalii López Vélez</t>
  </si>
  <si>
    <t>Sedum aetnense aranjuezii Gonz.Granados</t>
  </si>
  <si>
    <t>Serapias cordigera gentilii C.Venhuis, P.Venhuis &amp; Kreutz</t>
  </si>
  <si>
    <t>Sesamoides purpurascens pinetorum Mateo &amp; M.B.Crespo</t>
  </si>
  <si>
    <t>Teucrium capitatum gypsicola Mateo &amp; Arán</t>
  </si>
  <si>
    <t>Viola rupestris orioli-bolosii Molero, L.Sáez &amp; L.Villar</t>
  </si>
  <si>
    <t>Polygonum romanum gallicum (Raffaelli) Raffaelli &amp; L.Villar</t>
  </si>
  <si>
    <t>Vella pseudocytisus orcensis Vivero, Simón-Porcar, Pérez-Coll. &amp; Catalán</t>
  </si>
  <si>
    <t>Ononis crispa zschackei (F.Herm.) L.Sáez &amp; Rosselló</t>
  </si>
  <si>
    <t>Narcissus bulbocodium graellsii</t>
  </si>
  <si>
    <t>Narcissus bulbocodium quintanilhae A.Fern.</t>
  </si>
  <si>
    <t>Narcissus triandrus triandrus</t>
  </si>
  <si>
    <t>Narcissus triandrus lusitanicus (Dorda &amp; Fern.Casas) Barra</t>
  </si>
  <si>
    <t>Narcissus pseudonarcissus eugeniae (Fern.Casas) Fern.Casas</t>
  </si>
  <si>
    <t>Narcissus pseudonarcissus munozii-garmendiae (Fern.Casas) Fern.Casas</t>
  </si>
  <si>
    <t>Iberodes littoralis gallaecica (Laínz) M.Serrano, R.Carbajal &amp; S.Ortiz</t>
  </si>
  <si>
    <t>Carex reuteriana mauritanica (Boiss. &amp; Reut.) Jim.Mejías &amp; Luceño</t>
  </si>
  <si>
    <t>Aconitum vulparia neapolitanum (Ten.) Muñoz Garm.</t>
  </si>
  <si>
    <t>Aegonychon purpurocaeruleum (L.) J. Holub</t>
  </si>
  <si>
    <t xml:space="preserve">Alkanna tinctoria tinctoria Tausch  </t>
  </si>
  <si>
    <t xml:space="preserve">Blackstonia perfoliata perfoliata (L.) Huds.  </t>
  </si>
  <si>
    <t xml:space="preserve">Buglossoides incrassata incrassata (Guss.) I.M. Johnst.  </t>
  </si>
  <si>
    <t xml:space="preserve">Crocus vernus vernus (L.) Hill  </t>
  </si>
  <si>
    <t>Vicia monardi Boiss.</t>
  </si>
  <si>
    <t>Cicerbita muralis muralis Wallr.</t>
  </si>
  <si>
    <t>Scorzoneroides carpetana carpetana (Lange) Greuter</t>
  </si>
  <si>
    <t>Anacyclus radiatus radiatus Loisel.</t>
  </si>
  <si>
    <t>Anthemis secundiramea secundiramea Biv.</t>
  </si>
  <si>
    <t>Asteriscus hierichunticus (Michon) Wiklund</t>
  </si>
  <si>
    <t>Calendula suffruticosa algarbiensis (Boiss.) Nyman</t>
  </si>
  <si>
    <t>Galinsoga parviflora Cav.</t>
  </si>
  <si>
    <t>Heteranthemis viscidehirta Schott</t>
  </si>
  <si>
    <t>Leucanthemopsis cuneata cuneata (Pau) Holub</t>
  </si>
  <si>
    <t>Leucanthemum sylvaticum merinoi (Vogt &amp; Castrov.) Vogt &amp; Oberpr.</t>
  </si>
  <si>
    <t>Phagnalon rupestre rupestre (L.) DC.</t>
  </si>
  <si>
    <t>Agropyron cristatum (L.) Gaertn.</t>
  </si>
  <si>
    <t>Helictochloa albinervis albinervis (Boiss.) Romero Zarco</t>
  </si>
  <si>
    <t>Festuca brigantina brigantina (Markgr.-Dann.) Markgr.-Dann.</t>
  </si>
  <si>
    <t>Festuca yvesii yvesii Litard.</t>
  </si>
  <si>
    <t>Festuca marginata andres-molinae Fuente &amp; Ortúñez</t>
  </si>
  <si>
    <t>Moricandia moricandioides pseudo-foetida Sánchez-Gómez, M.A.Carrión, A.Hern. &amp; J.Guerra</t>
  </si>
  <si>
    <t>Lupinus mariae-josephi H.Pascual</t>
  </si>
  <si>
    <t>mindshelkensis</t>
  </si>
  <si>
    <t>Narcissus assoanus rivas-martinezii (Fern.Casas) Barra, Díez Domínguez &amp; Ureña</t>
  </si>
  <si>
    <t>Narcissus polyanthus Loisel.</t>
  </si>
  <si>
    <t>Linaria amethystea toloxense Casimiro-Soriguer Solanas &amp;
Cabezudo</t>
  </si>
  <si>
    <t xml:space="preserve">Cardamine amara pyrenaea Sennen </t>
  </si>
  <si>
    <t xml:space="preserve">Cardamine amporitana Sennen &amp; Pau </t>
  </si>
  <si>
    <t>Lavatera triloba minoricensis (Cambess.) P. Escobar</t>
  </si>
  <si>
    <t>Silene migjornensis L. Sáez, Guasp, P.P. Ferrer, López-Alvarado &amp; Rosselló</t>
  </si>
  <si>
    <t>undulatifolius</t>
  </si>
  <si>
    <t>Triticum petropavlovskii Udachin &amp; Migush.</t>
  </si>
  <si>
    <t>repetido</t>
  </si>
  <si>
    <t>Biscutella bilbilitana Mateo &amp; M.B.Crespo</t>
  </si>
  <si>
    <t>Conyza bonariensis  (L.) Cronquist</t>
  </si>
  <si>
    <t>Sideritis laxespicata (Degen &amp; Debeaux) Socorro, I. Tárrega &amp; M.L. Zafra</t>
  </si>
  <si>
    <t>No terrestre</t>
  </si>
  <si>
    <t>Alóctona_REV</t>
  </si>
  <si>
    <t>Flora Europaea + Flora Vascular And. Occidental (3). Alóctona_REV</t>
  </si>
  <si>
    <r>
      <t>Marrero, Á., &amp; Parada, V. S. M. (1995). Heteropogon Contortus (L.) Roem. et Schult.(Poaceae), en las Islas Canarias. </t>
    </r>
    <r>
      <rPr>
        <i/>
        <sz val="8"/>
        <color rgb="FF222222"/>
        <rFont val="Arial"/>
        <family val="2"/>
      </rPr>
      <t>Botánica Macaronésica</t>
    </r>
    <r>
      <rPr>
        <sz val="8"/>
        <color rgb="FF222222"/>
        <rFont val="Arial"/>
        <family val="2"/>
      </rPr>
      <t>, (21), 67-72. Alóctona_REV</t>
    </r>
  </si>
  <si>
    <t>Bennet, 1997, A phenetic analysis and lateral key of the genus Lolium (Gramineae). Alóctona_REV</t>
  </si>
  <si>
    <t>Origen híbrido</t>
  </si>
  <si>
    <t>Tb en Marruecos (PJM)</t>
  </si>
  <si>
    <t>Antes A. gerardii</t>
  </si>
  <si>
    <t>Alopecurus alpinus Vill.</t>
  </si>
  <si>
    <t>Anthoxanthum ovatum ovatum Lag.</t>
  </si>
  <si>
    <t>Anthoxanthum ovatum aristatum (Boiss.) Litard.</t>
  </si>
  <si>
    <t>Antes A. adscensionis</t>
  </si>
  <si>
    <t>Aristida coerulescens Desf.</t>
  </si>
  <si>
    <t>Carex elata elata All.</t>
  </si>
  <si>
    <t>Variación extrema de C. pairae</t>
  </si>
  <si>
    <t>Carex muricata L.</t>
  </si>
  <si>
    <t>Cambiado de flora iberica (subsp. muricata)</t>
  </si>
  <si>
    <t>Cyperus brevifolius (Rottb.) Hassk.</t>
  </si>
  <si>
    <t>brevifolius</t>
  </si>
  <si>
    <t>Cyperus flavescens L.</t>
  </si>
  <si>
    <t>Fib Pycreus</t>
  </si>
  <si>
    <t>Cyperus mundii (Nees) Kunth</t>
  </si>
  <si>
    <t>Cyperus flavidus Retz.</t>
  </si>
  <si>
    <t>Fib Kobresia</t>
  </si>
  <si>
    <t>Carex myosuroides Vill.</t>
  </si>
  <si>
    <t>Carex simpliciuscula Wahlenb.</t>
  </si>
  <si>
    <t>Schoenoplectiella</t>
  </si>
  <si>
    <t>Fib Schoenoplectus</t>
  </si>
  <si>
    <t>Schoenoplectiella supina (L.) Lye</t>
  </si>
  <si>
    <t>Schoenoplectiella juncoides (Roxb.) Lye</t>
  </si>
  <si>
    <t>Schoenoplectiella erecta (Poir.) Lye</t>
  </si>
  <si>
    <t>Schoenoplectiella mucronata (L.) J.Jung &amp; H.K.Choi</t>
  </si>
  <si>
    <t>planiculmis</t>
  </si>
  <si>
    <t>PJM</t>
  </si>
  <si>
    <t>Bolboschoenus planiculmis (F. W. Schmidt) T. V. Egorova</t>
  </si>
  <si>
    <t>Verloove, F., &amp; Mesterházy, A. (2013). Cyperus glaber L.(Cyperaceae), an enigmatic species “new” to Spain. Webbia, 68(1), 67-71.</t>
  </si>
  <si>
    <t>Cyperus glaber L.</t>
  </si>
  <si>
    <t>mauritanicus</t>
  </si>
  <si>
    <t>Ampelodesmos mauritanicus (Poir.) T.Durand &amp; Schinz</t>
  </si>
  <si>
    <t>tenorei</t>
  </si>
  <si>
    <t>Aira tenorei Guss.</t>
  </si>
  <si>
    <t>Antes Reseda paui almijarensis</t>
  </si>
  <si>
    <t>Entes Reseda paui paui</t>
  </si>
  <si>
    <t>Reseda valentina valentina (Pau) Cámara</t>
  </si>
  <si>
    <t>Reseda valentina almijarensis M. B. Crespo</t>
  </si>
  <si>
    <t>Antes Reseda undata gayana</t>
  </si>
  <si>
    <t>Reseda gayana Boiss.</t>
  </si>
  <si>
    <t>Punto olvidado en Fib; antes S. prostrata</t>
  </si>
  <si>
    <t>Sesamoides purpurascens prostrata (Boiss.) Martín-Bravo</t>
  </si>
  <si>
    <t>Martín-Bravo, S., &amp; Jiménez-Mejías, P. (2009). Molecular data helps traditional taxonomy: Re-evaluation of Reseda collina (Resedaceae), and a new record for Europe. Folia Geobotanica, 44(4), 399.</t>
  </si>
  <si>
    <t>Reseda collina J. Gay</t>
  </si>
  <si>
    <t>Antes Xolantha brevipes (Boiss. &amp; Reut.) Gallego, Muñoz Garm. &amp; C. Navarro</t>
  </si>
  <si>
    <t>Antes Xolantha commutata (Gallego) Gallego, Muñoz Garm. &amp; C. Navarro</t>
  </si>
  <si>
    <t>Antes Xolantha echioides (Lam.) Gallego, Muñoz Garm. &amp; C. Navarro</t>
  </si>
  <si>
    <t>Antes Xolantha globulariifolia (Lam.) Gallego, Muñoz Garm. &amp; C. Navarro</t>
  </si>
  <si>
    <t>Antes Xolantha guttata (L.) Raf.</t>
  </si>
  <si>
    <t>Antes Xolantha macrosepala (Salzm. ex Boiss.) Gallego, Muñoz Garm. &amp; C. Navarro</t>
  </si>
  <si>
    <t>Antes Xolantha plantaginea (Willd.) Gallego, Muñoz Garm. &amp; C. Navarro</t>
  </si>
  <si>
    <t>Antes Xolantha praecox (Salzm. ex Boiss. &amp; Reut.) Gallego, Muñoz Garm. &amp; C. Navarro</t>
  </si>
  <si>
    <t>Antes Xolantha tuberaria (L.) Gallego, Muñoz Garm. &amp; C. Navarro</t>
  </si>
  <si>
    <t>Tuberaria</t>
  </si>
  <si>
    <t>Tuberaria brevipes (Boiss. &amp; Reut.) Willk.</t>
  </si>
  <si>
    <t>Tuberaria commutata M.J.Gallego</t>
  </si>
  <si>
    <t>Tuberaria echioides (Lam.) Willk.</t>
  </si>
  <si>
    <t>Tuberaria globulariifolia (Lam.) Willk.</t>
  </si>
  <si>
    <t>Tuberaria guttata (L.) Fourr.</t>
  </si>
  <si>
    <t>Tuberaria macrosepala (Coss.) Willk.</t>
  </si>
  <si>
    <t>Tuberaria plantaginea (Willd.) M.J.Gallego</t>
  </si>
  <si>
    <t>Tuberaria praecox (Salzm. ex Boiss. &amp; Reut.) Grosser</t>
  </si>
  <si>
    <t>Tuberaria lignosa (Sweet) Samp.</t>
  </si>
  <si>
    <t>lignosa</t>
  </si>
  <si>
    <t>Gymnocarpos</t>
  </si>
  <si>
    <t>sclerocephalus</t>
  </si>
  <si>
    <t>Le Driant F. &amp; Carlón L. 2020: The Saharo-Arabian Gymnocarpos sclerocephalus (Caryophyllaceae) new to Europe in the semideserts of Almería, Spain. Willdenowia 50: 187–194.</t>
  </si>
  <si>
    <t>Gymnocarpos sclerocephalus (Decne.) Ahlgren &amp; Thulin</t>
  </si>
  <si>
    <t>Antes Orobanche latisquama (F.W. Schultz) Batt.</t>
  </si>
  <si>
    <t xml:space="preserve">Boulardia latisquama F. W. Schultz </t>
  </si>
  <si>
    <t>Boulardia</t>
  </si>
  <si>
    <t>balsensis</t>
  </si>
  <si>
    <t>Rev. Llorenç Sáez</t>
  </si>
  <si>
    <t>Orobanche balsensis (J.A. Guim.) Carlón, M. Laínz, Moreno Mor. &amp; Ó. Sánchez</t>
  </si>
  <si>
    <t>Orobanche amethystea Thuill.</t>
  </si>
  <si>
    <t>Orobanche castellana Reut.</t>
  </si>
  <si>
    <t>Antes Orobanche amethystea amethystea Thuill.</t>
  </si>
  <si>
    <t>Antes Orobanche amethystea castellana (Reut.) Rouy</t>
  </si>
  <si>
    <t>Antes Orobanche clausonis hesperina (J.A. Guim.) M.J.Y. Foley</t>
  </si>
  <si>
    <t xml:space="preserve">Orobanche clausonis Pomel </t>
  </si>
  <si>
    <t>leptantha</t>
  </si>
  <si>
    <t>Orobanche leptantha Pomel</t>
  </si>
  <si>
    <t>Incl. En O. lycoctoni</t>
  </si>
  <si>
    <t>picridis</t>
  </si>
  <si>
    <t>Orobanche picridis F.W. Schultz</t>
  </si>
  <si>
    <t>Orobanche pubescens D'Urv.</t>
  </si>
  <si>
    <t>Antes Orobanche crinita Viv.</t>
  </si>
  <si>
    <t>Orobanche sanguinea C. Presl</t>
  </si>
  <si>
    <t>santolinae</t>
  </si>
  <si>
    <t>Orobanche santolinae Loscos &amp; J. Pardo</t>
  </si>
  <si>
    <t>subbaetica</t>
  </si>
  <si>
    <t xml:space="preserve">Orobanche subbaetica A. Pujadas </t>
  </si>
  <si>
    <t>antes Orobanche arenaria Borkh.</t>
  </si>
  <si>
    <t>Phelipanche arenaria (Borkh.) Pomel</t>
  </si>
  <si>
    <t>hedypnoidis</t>
  </si>
  <si>
    <t>Phelipanche hedypnoidis Rätzel, Ristow &amp; Uhlich</t>
  </si>
  <si>
    <t>Antes Orobanche mutelii georgii-reuteri (Carlón, G.Gómez, M.Laínz, Moreno Mor., Ó.Sánchez &amp; Schneew.) A.Pujadas</t>
  </si>
  <si>
    <t>Phelipanche georgii-reuteri Carlón, G. Gómez, M. Laínz, Moreno Mor., Ó. Sánchez &amp; Schneew</t>
  </si>
  <si>
    <t>Antes Orobanche lavandulacea Rchb.</t>
  </si>
  <si>
    <t>Phelipanche lavandulacea (Rchb.) Pomel</t>
  </si>
  <si>
    <t>Phelipanche nana (Reut.) Soják</t>
  </si>
  <si>
    <t>Antes Orobanche ramosa nana (Reut.) Cout.</t>
  </si>
  <si>
    <t>Antes Orobanche ramosa ramosa L.</t>
  </si>
  <si>
    <t>Phelipanche ramosa (L.) Pomel</t>
  </si>
  <si>
    <t>Antes Orobanche ramosa mutelii (F.W. Schultz) Cout.</t>
  </si>
  <si>
    <t xml:space="preserve">Phelipanche mutelii (F.W. Schultz) Pomel </t>
  </si>
  <si>
    <t>Antes Orobanche olbiensis Nyman</t>
  </si>
  <si>
    <t>Phelipanche olbiensis (Coss.) Carlón, G. Gómez, M. Laínz, Moreno Mor., Ó. Sánchez &amp; Schneew</t>
  </si>
  <si>
    <t>Antes Orobanche portoilicitana A.Pujadas &amp; M.B.Crespo</t>
  </si>
  <si>
    <t>Phelipanche portoilicitana (A. Pujadas &amp; M.B. Crespo) Carlón, G. Gómez, M. Laínz, Moreno Mor., Ó. Sánchez &amp; Schneew</t>
  </si>
  <si>
    <t>Incl. En Phelipanche portoilicitana</t>
  </si>
  <si>
    <t xml:space="preserve">Phelipanche purpurea bohemica (Èelak.) J. Zázvorka </t>
  </si>
  <si>
    <t>millefolii</t>
  </si>
  <si>
    <t>Phelipanche purpurea millefolii (Rchb.) Carlón, G. Gómez, M. Laínz, Moreno Mor., Ó. Sánchez &amp; Schneew</t>
  </si>
  <si>
    <t>Antes Orobanche purpurea Jacq.</t>
  </si>
  <si>
    <t>Phelipanche purpurea purpurea (Jacq.) Soják</t>
  </si>
  <si>
    <t>Antes Orobanche rosmarina Beck</t>
  </si>
  <si>
    <t>Antes Orobanche tunetana Beck</t>
  </si>
  <si>
    <t xml:space="preserve">Phelipanche rosmarina (Beck) Banfi, Galasso &amp; Soldano </t>
  </si>
  <si>
    <t>Incl. Orobanche rosmarina</t>
  </si>
  <si>
    <t xml:space="preserve">Phelipanche reuteriana (Rchb. fil.) Carlón, G. Gómez, M. Laínz, Moreno Mor., Ó. Sánchez &amp; Schneew. </t>
  </si>
  <si>
    <t>Antes Orobanche schultzii Mutel</t>
  </si>
  <si>
    <t xml:space="preserve">Phelipanche schultzii (Mutel) Pomel </t>
  </si>
  <si>
    <t>Antes Phelipanche inexspectata Carlón, G.Gómez, M.Laínz, Moreno Mor., Ó.Sánchez &amp; Schneew.</t>
  </si>
  <si>
    <t xml:space="preserve">Phelipanche cernua Pomel </t>
  </si>
  <si>
    <t>Serapias olbia Verg.</t>
  </si>
  <si>
    <t>es = D. bolosii</t>
  </si>
  <si>
    <t>lo pirenaico es I.  Creussensis</t>
  </si>
  <si>
    <t>Antes Silene decipiens Barceló</t>
  </si>
  <si>
    <t>Silene apetala Willd.</t>
  </si>
  <si>
    <t>Antes Quercus humilis Mill.</t>
  </si>
  <si>
    <t>Quercus pubescens Willd.</t>
  </si>
  <si>
    <t>Rhinanthus alectorolophus (Scop.) Pollich</t>
  </si>
  <si>
    <t>alectorolophus</t>
  </si>
  <si>
    <t>pseudothominei</t>
  </si>
  <si>
    <t>Bromus pseudothominei P.M. Sm.</t>
  </si>
  <si>
    <t>Confusión con Sphenopus divaricatus</t>
  </si>
  <si>
    <t>No es realmente alóctona, sino cultivada</t>
  </si>
  <si>
    <t>Alonso, M. Á., Agulló, J. C., Villar, J. L., Juan, A., &amp; Crespo, M. B. (2013, June). Taxonomic relationships in the Hypericum ericoides aggregate (H. sect. Coridium, Hypericaceae). In Annales Botanici Fennici (Vol. 50, No. 3, pp. 195-207). Finnish Zoological and Botanical Publishing Board.</t>
  </si>
  <si>
    <t>Hypericum hispanicum (Pau) M.A. Alonso, Agulló, J.L. Villar, Juan &amp; M. B. Crespo</t>
  </si>
  <si>
    <t>Elymus farctus farctus (Viv.) Runemark ex Melderis</t>
  </si>
  <si>
    <t>boreoatlanticus</t>
  </si>
  <si>
    <t>revisión CRZ</t>
  </si>
  <si>
    <t>Elymus farctus boreoatlanticus (Simonet &amp; Guin.) Melderis</t>
  </si>
  <si>
    <t>Sinónimo E. campestris</t>
  </si>
  <si>
    <t>Antes Elymus pungens campestris (Gren. &amp; Godr.) Melderis</t>
  </si>
  <si>
    <t>Elymus campestris (Godr. &amp; Gren.) Kerguélen</t>
  </si>
  <si>
    <t>Incl. A. vitaliana</t>
  </si>
  <si>
    <t>actiophyta</t>
  </si>
  <si>
    <t>Festuca brigantina actiophyta M.I.Gut.</t>
  </si>
  <si>
    <t>Antes Festuca cordubensis Devesa</t>
  </si>
  <si>
    <t>Festuca arundinacea cordubensis (Devesa) Devesa &amp; Mart.-Sagarra</t>
  </si>
  <si>
    <t>Festuca arundinacea arundinacea Schreb.</t>
  </si>
  <si>
    <t>Subespecies desestimadas</t>
  </si>
  <si>
    <t>Festuca elegans Boiss.</t>
  </si>
  <si>
    <t>Sinon. Festuca yvesii yvesii</t>
  </si>
  <si>
    <t>Sinon. Festuca inops inops</t>
  </si>
  <si>
    <t>inops</t>
  </si>
  <si>
    <t>Festuca inops inops De Not.</t>
  </si>
  <si>
    <t>Sinon. Festuca yvesii graniticola</t>
  </si>
  <si>
    <t>graniticola</t>
  </si>
  <si>
    <t>Sinon. Festuca rubra rubra</t>
  </si>
  <si>
    <t>Festuca indigesta lagascae Cebolla &amp; Rivas Ponce</t>
  </si>
  <si>
    <t>lambinonii</t>
  </si>
  <si>
    <t>Festuca lambinonii Kerguélen</t>
  </si>
  <si>
    <t>Sinon. Fesctuca lambinonii</t>
  </si>
  <si>
    <t>Festuca marginata marginata (Hack.) K.Richt.</t>
  </si>
  <si>
    <t>Incl. Como especie</t>
  </si>
  <si>
    <t>Festuca nigrescens Lam.</t>
  </si>
  <si>
    <t>Sinon. Festuca paniculata longiglumis</t>
  </si>
  <si>
    <t>Sinon. F. trichophylla trichophylla</t>
  </si>
  <si>
    <t>pseudoeskia</t>
  </si>
  <si>
    <t>Festuca pseudoeskia Boiss.</t>
  </si>
  <si>
    <t>Festuca rivularis Boiss.</t>
  </si>
  <si>
    <t>Sinon. F. yvesii graniticola</t>
  </si>
  <si>
    <t>Sinon. F. paniculata longiglumis</t>
  </si>
  <si>
    <t>Festuca graniticola Kerguélen &amp; Morla</t>
  </si>
  <si>
    <t>Sinon. F. ochroleuca chroleuca</t>
  </si>
  <si>
    <t>Antes Minuartia rubra (Scop.) McNeill</t>
  </si>
  <si>
    <t>Minuartia mucronata (L.) Schinz &amp; Thell.</t>
  </si>
  <si>
    <t>Incl. En N. bicolor</t>
  </si>
  <si>
    <t>Taxon dudoso</t>
  </si>
  <si>
    <t>Antes Cephalaria squamiflora mediterranea (Viv.) Pignatti</t>
  </si>
  <si>
    <t xml:space="preserve">Cephalaria squamiflora ebusitana (O. Bolòs &amp; Vigo) O. Bolòs </t>
  </si>
  <si>
    <t>Galán-De-Mera, A., Martínez-Fresneda, M., Linares-Perea, E., &amp; Vicente-Orellana, J. A. (2014). Taxonomic notes on Gaudinia (Poaceae) based upon morphological characters and the first record of G. maroccana for Portugal. Plant Biosystems-An International Journal Dealing with all Aspects of Plant Biology, 148(5), 1056-1063.</t>
  </si>
  <si>
    <t>Gaudinia maroccana Trab.</t>
  </si>
  <si>
    <t>Holcus lanatus tuberosus (Salzm.) Sequeira &amp; Castrov.</t>
  </si>
  <si>
    <t>Antes Holcus mollis mollis L.</t>
  </si>
  <si>
    <t>Holcus mollis L.</t>
  </si>
  <si>
    <t>Antes Holcus mollis reuteri (Boiss.) Tutin</t>
  </si>
  <si>
    <t>Holcus reuteri Boiss.</t>
  </si>
  <si>
    <t>rodriguezgraciae</t>
  </si>
  <si>
    <t>Koeleria rodriguezgraciae Quintanar &amp; Castrov.</t>
  </si>
  <si>
    <t>Eliminado por CRZ (no en FI)</t>
  </si>
  <si>
    <t>POWO (=L. rigidum) Lolium parabolicae Sennen ex Samp.</t>
  </si>
  <si>
    <t>Sinon. L: rigidum</t>
  </si>
  <si>
    <t>Lolium temulentum temulentum L.</t>
  </si>
  <si>
    <t>Bennet, 1997, A phenetic analysis and lateral key of the genus Lolium (Gramineae).</t>
  </si>
  <si>
    <t>Lolium temulentum remotum (Schrank) Á.Löve &amp; D.Löve</t>
  </si>
  <si>
    <t>Especie no confirmada en la PI (CRZ)</t>
  </si>
  <si>
    <t>Piptatherum miliaceum miliaceum (L.) Coss.</t>
  </si>
  <si>
    <t>Piptatherum miliaceum thomasii (Duby) Freitag</t>
  </si>
  <si>
    <t>subsp. de revision CRZ</t>
  </si>
  <si>
    <t>Poa glauca glauca Vahl</t>
  </si>
  <si>
    <t>Poa laxa laxa Haenke</t>
  </si>
  <si>
    <t>Poa nemoralis nemoralis L.</t>
  </si>
  <si>
    <t>Flora Europaea. subsp. de revision CRZ</t>
  </si>
  <si>
    <t>Polypogon maritimus maritimus Willd.</t>
  </si>
  <si>
    <t>Polypogon maritimus subspathaceus (Req.) Bonnier &amp; Layens</t>
  </si>
  <si>
    <t>Tripidium</t>
  </si>
  <si>
    <t>Flora Vascular And. Occidental (3). Antes Saccharum ravennae (L.) L.</t>
  </si>
  <si>
    <t>Tripidium ravennae (L.) H. Scholz</t>
  </si>
  <si>
    <t>Antes Sesleria autumnalis F.W.Schultz</t>
  </si>
  <si>
    <t>Sesleria argentea Savi</t>
  </si>
  <si>
    <t>eliminada para FI</t>
  </si>
  <si>
    <t>Vazquez&amp;Barkworth, 2004. Resurrection and emendation of Macrochloa (Gramineae: Stipeae). Antes Macrochloa tenacissima (L.) Kunth</t>
  </si>
  <si>
    <t>Stipa tenacissima L.</t>
  </si>
  <si>
    <t>alóctona según CRZ</t>
  </si>
  <si>
    <t>incl. Stipa iberica</t>
  </si>
  <si>
    <t>Incl. Stipa lagascae</t>
  </si>
  <si>
    <t>incl. Stipa juncea</t>
  </si>
  <si>
    <t>incl. Vulpia myuros sciuroides</t>
  </si>
  <si>
    <t>sciuroides</t>
  </si>
  <si>
    <t>Vulpia myuros sciuroides (Roth) Rouy</t>
  </si>
  <si>
    <t>Vulpia ciliata ciliata Dumort.</t>
  </si>
  <si>
    <t>(Festuca fasciculata), POWO. Antes Vulpia fasciculata (Forssk.) Samp.</t>
  </si>
  <si>
    <t>Vulpia membranacea fasciculata (Forssk.) O. Bolòs &amp; al.</t>
  </si>
  <si>
    <t>Vulpia fontqueriana Melderis &amp; Stace</t>
  </si>
  <si>
    <t>Vulpia membranacea membranacea (L.) Dumort.</t>
  </si>
  <si>
    <t>Vulpia myuros myuros (L.) C.C. Gmel.</t>
  </si>
  <si>
    <t>POWO. Antes Vulpiella stipoides (L.) Maire</t>
  </si>
  <si>
    <t>Vulpiella tenuis (Tineo) Kerguélen</t>
  </si>
  <si>
    <t>Casimiro-Soriguer Solanas, F., &amp; Cabezudo, B. (2018). Aquilegia saxifraga sp. nov.(Ranunculaceae) en la provincia de Málaga (España).</t>
  </si>
  <si>
    <t>Aquilegia saxifraga Casimiro-Soriguer Solanas &amp; Cabezudo</t>
  </si>
  <si>
    <t>taurina</t>
  </si>
  <si>
    <t>Hyoseris lucida taurina (Martinoli) Peruzzi &amp; Vangelisti</t>
  </si>
  <si>
    <t>variicolor</t>
  </si>
  <si>
    <t xml:space="preserve">Romulea variicolor Mifsud </t>
  </si>
  <si>
    <t>mariae-ceballosiae</t>
  </si>
  <si>
    <t>Campanula mariae-ceballosiae Fern.Prieto, Arjona, Sanna &amp; Cires</t>
  </si>
  <si>
    <t>casperiana</t>
  </si>
  <si>
    <t>Pinguicula casperiana M.B.Crespo, Mart.-Azorín, M.A.Alonso &amp; L. Sáez</t>
  </si>
  <si>
    <t>Pinguicula tejedensis M.B.Crespo, Mart.-Azorín, M.A.Alonso &amp; L. Sáez</t>
  </si>
  <si>
    <t>Helosciadium</t>
  </si>
  <si>
    <t>milfontinum</t>
  </si>
  <si>
    <t>Helosciadium milfontinum Fern.Prieto, Pinto-Cruz, Nava &amp; Cires</t>
  </si>
  <si>
    <t>Elymus repens repens (L.) Gould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</si>
</sst>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312E25"/>
      <name val="Verdana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3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0" fillId="0" borderId="0" xfId="0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Fill="1" applyBorder="1" applyAlignment="1">
      <alignment vertical="center"/>
    </xf>
    <xf numFmtId="0" fontId="7" fillId="0" borderId="0" xfId="0" applyFont="1" applyFill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Font="1" applyFill="1" applyBorder="1"/>
    <xf numFmtId="0" fontId="12" fillId="0" borderId="0" xfId="0" applyFont="1" applyFill="1" applyBorder="1"/>
    <xf numFmtId="0" fontId="13" fillId="0" borderId="0" xfId="0" applyFont="1"/>
    <xf numFmtId="0" fontId="4" fillId="0" borderId="0" xfId="0" applyFont="1" applyFill="1"/>
    <xf numFmtId="0" fontId="14" fillId="0" borderId="0" xfId="0" applyFont="1" applyAlignment="1">
      <alignment vertical="center"/>
    </xf>
    <xf numFmtId="0" fontId="0" fillId="0" borderId="0" xfId="0"/>
    <xf numFmtId="0" fontId="0" fillId="0" borderId="0" xfId="0" applyFill="1"/>
    <xf numFmtId="0" fontId="7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13" fillId="0" borderId="0" xfId="0" applyFont="1" applyFill="1"/>
    <xf numFmtId="0" fontId="7" fillId="0" borderId="1" xfId="2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Bueno" xfId="2" builtinId="26"/>
    <cellStyle name="Hipervínculo" xfId="1" builtinId="8"/>
    <cellStyle name="Normal" xfId="0" builtinId="0"/>
  </cellStyles>
  <dxfs count="984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floragon.ipe.csic.es/distribucion.php?cod_taxon=3443&amp;genero=Cleistogenes&amp;especie=serotina&amp;subespecie=&amp;variedad=" TargetMode="External"/><Relationship Id="rId2" Type="http://schemas.openxmlformats.org/officeDocument/2006/relationships/hyperlink" Target="http://atlasflorapyrenaea.org/florapyrenaea/Citation?action=info&amp;codi_e_poc=Achnatherum%20bromoides" TargetMode="External"/><Relationship Id="rId1" Type="http://schemas.openxmlformats.org/officeDocument/2006/relationships/hyperlink" Target="http://atlasflorapyrenaea.org/florapyrenaea/Citation?action=info&amp;codi_e_poc=Achnatherum+calamagrostis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8"/>
  <sheetViews>
    <sheetView tabSelected="1" zoomScale="85" zoomScaleNormal="85" workbookViewId="0">
      <pane ySplit="1" topLeftCell="A2148" activePane="bottomLeft" state="frozen"/>
      <selection pane="bottomLeft" activeCell="E2165" sqref="E2165"/>
    </sheetView>
  </sheetViews>
  <sheetFormatPr baseColWidth="10" defaultRowHeight="15.75" x14ac:dyDescent="0.25"/>
  <cols>
    <col min="1" max="2" width="20.625" style="4" customWidth="1"/>
    <col min="3" max="3" width="14" style="4" customWidth="1"/>
    <col min="4" max="4" width="12.5" style="4" customWidth="1"/>
    <col min="5" max="5" width="10.625" style="4" customWidth="1"/>
    <col min="6" max="6" width="14" style="4" customWidth="1"/>
    <col min="7" max="7" width="30.625" style="4" customWidth="1"/>
    <col min="8" max="8" width="12.75" style="4" bestFit="1" customWidth="1"/>
    <col min="9" max="9" width="11.375" style="4" customWidth="1"/>
    <col min="10" max="10" width="37" customWidth="1"/>
    <col min="11" max="11" width="13.375" bestFit="1" customWidth="1"/>
  </cols>
  <sheetData>
    <row r="1" spans="1:13" s="28" customFormat="1" x14ac:dyDescent="0.25">
      <c r="A1" s="27" t="s">
        <v>6139</v>
      </c>
      <c r="B1" s="27" t="s">
        <v>0</v>
      </c>
      <c r="C1" s="27" t="s">
        <v>5139</v>
      </c>
      <c r="D1" s="27" t="s">
        <v>1</v>
      </c>
      <c r="E1" s="27" t="s">
        <v>2</v>
      </c>
      <c r="F1" s="27" t="s">
        <v>3</v>
      </c>
      <c r="G1" s="27" t="s">
        <v>4689</v>
      </c>
      <c r="H1" s="27" t="s">
        <v>5140</v>
      </c>
      <c r="I1" s="27" t="s">
        <v>5161</v>
      </c>
      <c r="J1" s="27" t="s">
        <v>11742</v>
      </c>
      <c r="K1" t="s">
        <v>11748</v>
      </c>
      <c r="L1" t="s">
        <v>11749</v>
      </c>
      <c r="M1" t="s">
        <v>11750</v>
      </c>
    </row>
    <row r="2" spans="1:13" x14ac:dyDescent="0.25">
      <c r="A2" s="26" t="s">
        <v>4</v>
      </c>
      <c r="B2" s="26" t="s">
        <v>5</v>
      </c>
      <c r="C2" s="26" t="str">
        <f t="shared" ref="C2:C65" si="0">IF(D2="","","subsp.")</f>
        <v/>
      </c>
      <c r="D2" s="26"/>
      <c r="E2" s="26" t="s">
        <v>6</v>
      </c>
      <c r="F2" s="26" t="s">
        <v>6</v>
      </c>
      <c r="G2" s="26" t="str">
        <f t="shared" ref="G2:G65" si="1">IF(D2="",CONCATENATE(A2," ",B2),CONCATENATE(A2," ",B2," ",D2))</f>
        <v>Abies alba</v>
      </c>
      <c r="H2" s="26" t="s">
        <v>5141</v>
      </c>
      <c r="I2" s="26"/>
      <c r="J2" t="s">
        <v>6241</v>
      </c>
      <c r="K2" t="s">
        <v>12549</v>
      </c>
      <c r="L2" t="s">
        <v>12550</v>
      </c>
      <c r="M2" t="s">
        <v>12551</v>
      </c>
    </row>
    <row r="3" spans="1:13" x14ac:dyDescent="0.25">
      <c r="A3" s="26" t="s">
        <v>4</v>
      </c>
      <c r="B3" s="26" t="s">
        <v>7</v>
      </c>
      <c r="C3" s="26" t="str">
        <f t="shared" si="0"/>
        <v/>
      </c>
      <c r="D3" s="26"/>
      <c r="E3" s="26" t="s">
        <v>31</v>
      </c>
      <c r="F3" s="26" t="s">
        <v>6</v>
      </c>
      <c r="G3" s="26" t="str">
        <f t="shared" si="1"/>
        <v>Abies pinsapo</v>
      </c>
      <c r="H3" s="26" t="s">
        <v>5141</v>
      </c>
      <c r="I3" s="5" t="s">
        <v>11743</v>
      </c>
      <c r="J3" t="s">
        <v>6242</v>
      </c>
      <c r="K3" t="s">
        <v>12549</v>
      </c>
      <c r="L3" t="s">
        <v>12550</v>
      </c>
      <c r="M3" t="s">
        <v>12551</v>
      </c>
    </row>
    <row r="4" spans="1:13" x14ac:dyDescent="0.25">
      <c r="A4" s="26" t="s">
        <v>8</v>
      </c>
      <c r="B4" s="26" t="s">
        <v>9</v>
      </c>
      <c r="C4" s="26" t="str">
        <f t="shared" si="0"/>
        <v/>
      </c>
      <c r="D4" s="26"/>
      <c r="E4" s="26" t="s">
        <v>5390</v>
      </c>
      <c r="F4" s="26" t="s">
        <v>6</v>
      </c>
      <c r="G4" s="26" t="str">
        <f t="shared" si="1"/>
        <v>Abutilon theophrasti</v>
      </c>
      <c r="H4" s="26" t="s">
        <v>5141</v>
      </c>
      <c r="I4" s="26"/>
      <c r="J4" t="s">
        <v>6243</v>
      </c>
      <c r="K4" t="s">
        <v>11752</v>
      </c>
      <c r="L4" t="s">
        <v>12338</v>
      </c>
      <c r="M4" t="s">
        <v>12552</v>
      </c>
    </row>
    <row r="5" spans="1:13" x14ac:dyDescent="0.25">
      <c r="A5" s="26" t="s">
        <v>10</v>
      </c>
      <c r="B5" s="26" t="s">
        <v>20</v>
      </c>
      <c r="C5" s="26" t="str">
        <f t="shared" si="0"/>
        <v/>
      </c>
      <c r="D5" s="26"/>
      <c r="E5" s="26" t="s">
        <v>5390</v>
      </c>
      <c r="F5" s="26" t="s">
        <v>6</v>
      </c>
      <c r="G5" s="26" t="str">
        <f t="shared" si="1"/>
        <v>Acacia baileyana</v>
      </c>
      <c r="H5" s="26" t="s">
        <v>5141</v>
      </c>
      <c r="I5" s="26"/>
      <c r="J5" t="s">
        <v>6244</v>
      </c>
      <c r="K5" t="s">
        <v>11752</v>
      </c>
      <c r="L5" t="s">
        <v>12304</v>
      </c>
      <c r="M5" t="s">
        <v>12305</v>
      </c>
    </row>
    <row r="6" spans="1:13" x14ac:dyDescent="0.25">
      <c r="A6" s="26" t="s">
        <v>10</v>
      </c>
      <c r="B6" s="26" t="s">
        <v>13</v>
      </c>
      <c r="C6" s="26" t="str">
        <f t="shared" si="0"/>
        <v/>
      </c>
      <c r="D6" s="26"/>
      <c r="E6" s="26" t="s">
        <v>5390</v>
      </c>
      <c r="F6" s="26" t="s">
        <v>6</v>
      </c>
      <c r="G6" s="26" t="str">
        <f t="shared" si="1"/>
        <v>Acacia cyclops</v>
      </c>
      <c r="H6" s="26" t="s">
        <v>5141</v>
      </c>
      <c r="I6" s="26"/>
      <c r="J6" t="s">
        <v>6245</v>
      </c>
      <c r="K6" t="s">
        <v>11752</v>
      </c>
      <c r="L6" t="s">
        <v>12304</v>
      </c>
      <c r="M6" t="s">
        <v>12305</v>
      </c>
    </row>
    <row r="7" spans="1:13" x14ac:dyDescent="0.25">
      <c r="A7" s="26" t="s">
        <v>10</v>
      </c>
      <c r="B7" s="26" t="s">
        <v>18</v>
      </c>
      <c r="C7" s="26" t="str">
        <f t="shared" si="0"/>
        <v/>
      </c>
      <c r="D7" s="26"/>
      <c r="E7" s="26" t="s">
        <v>5390</v>
      </c>
      <c r="F7" s="26" t="s">
        <v>6</v>
      </c>
      <c r="G7" s="26" t="str">
        <f t="shared" si="1"/>
        <v>Acacia dealbata</v>
      </c>
      <c r="H7" s="26" t="s">
        <v>5141</v>
      </c>
      <c r="I7" s="26"/>
      <c r="J7" t="s">
        <v>6246</v>
      </c>
      <c r="K7" t="s">
        <v>11752</v>
      </c>
      <c r="L7" t="s">
        <v>12304</v>
      </c>
      <c r="M7" t="s">
        <v>12305</v>
      </c>
    </row>
    <row r="8" spans="1:13" x14ac:dyDescent="0.25">
      <c r="A8" s="26" t="s">
        <v>10</v>
      </c>
      <c r="B8" s="26" t="s">
        <v>17</v>
      </c>
      <c r="C8" s="26" t="str">
        <f t="shared" si="0"/>
        <v/>
      </c>
      <c r="D8" s="26"/>
      <c r="E8" s="26" t="s">
        <v>5390</v>
      </c>
      <c r="F8" s="26" t="s">
        <v>6</v>
      </c>
      <c r="G8" s="26" t="str">
        <f t="shared" si="1"/>
        <v>Acacia decurrens</v>
      </c>
      <c r="H8" s="26" t="s">
        <v>5141</v>
      </c>
      <c r="I8" s="26"/>
      <c r="J8" t="s">
        <v>6247</v>
      </c>
      <c r="K8" t="s">
        <v>11752</v>
      </c>
      <c r="L8" t="s">
        <v>12304</v>
      </c>
      <c r="M8" t="s">
        <v>12305</v>
      </c>
    </row>
    <row r="9" spans="1:13" x14ac:dyDescent="0.25">
      <c r="A9" s="26" t="s">
        <v>10</v>
      </c>
      <c r="B9" s="26" t="s">
        <v>11</v>
      </c>
      <c r="C9" s="26" t="str">
        <f t="shared" si="0"/>
        <v/>
      </c>
      <c r="D9" s="26"/>
      <c r="E9" s="26" t="s">
        <v>5390</v>
      </c>
      <c r="F9" s="26" t="s">
        <v>6</v>
      </c>
      <c r="G9" s="26" t="str">
        <f t="shared" si="1"/>
        <v>Acacia farnesiana</v>
      </c>
      <c r="H9" s="26" t="s">
        <v>5141</v>
      </c>
      <c r="I9" s="26"/>
      <c r="J9" t="s">
        <v>6248</v>
      </c>
      <c r="K9" t="s">
        <v>11752</v>
      </c>
      <c r="L9" t="s">
        <v>12304</v>
      </c>
      <c r="M9" t="s">
        <v>12305</v>
      </c>
    </row>
    <row r="10" spans="1:13" x14ac:dyDescent="0.25">
      <c r="A10" s="26" t="s">
        <v>10</v>
      </c>
      <c r="B10" s="26" t="s">
        <v>12</v>
      </c>
      <c r="C10" s="26" t="str">
        <f t="shared" si="0"/>
        <v/>
      </c>
      <c r="D10" s="26"/>
      <c r="E10" s="26" t="s">
        <v>5390</v>
      </c>
      <c r="F10" s="26" t="s">
        <v>6</v>
      </c>
      <c r="G10" s="26" t="str">
        <f t="shared" si="1"/>
        <v>Acacia karroo</v>
      </c>
      <c r="H10" s="26" t="s">
        <v>5141</v>
      </c>
      <c r="I10" s="26"/>
      <c r="J10" t="s">
        <v>6249</v>
      </c>
      <c r="K10" t="s">
        <v>11752</v>
      </c>
      <c r="L10" t="s">
        <v>12304</v>
      </c>
      <c r="M10" t="s">
        <v>12305</v>
      </c>
    </row>
    <row r="11" spans="1:13" x14ac:dyDescent="0.25">
      <c r="A11" s="26" t="s">
        <v>10</v>
      </c>
      <c r="B11" s="26" t="s">
        <v>15</v>
      </c>
      <c r="C11" s="26" t="str">
        <f t="shared" si="0"/>
        <v/>
      </c>
      <c r="D11" s="26"/>
      <c r="E11" s="26" t="s">
        <v>5390</v>
      </c>
      <c r="F11" s="26" t="s">
        <v>6</v>
      </c>
      <c r="G11" s="26" t="str">
        <f t="shared" si="1"/>
        <v>Acacia longifolia</v>
      </c>
      <c r="H11" s="26" t="s">
        <v>5141</v>
      </c>
      <c r="I11" s="26"/>
      <c r="J11" t="s">
        <v>6250</v>
      </c>
      <c r="K11" t="s">
        <v>11752</v>
      </c>
      <c r="L11" t="s">
        <v>12304</v>
      </c>
      <c r="M11" t="s">
        <v>12305</v>
      </c>
    </row>
    <row r="12" spans="1:13" x14ac:dyDescent="0.25">
      <c r="A12" s="26" t="s">
        <v>10</v>
      </c>
      <c r="B12" s="26" t="s">
        <v>19</v>
      </c>
      <c r="C12" s="26" t="str">
        <f t="shared" si="0"/>
        <v/>
      </c>
      <c r="D12" s="26"/>
      <c r="E12" s="26" t="s">
        <v>5390</v>
      </c>
      <c r="F12" s="26" t="s">
        <v>6</v>
      </c>
      <c r="G12" s="26" t="str">
        <f t="shared" si="1"/>
        <v>Acacia mearnsii</v>
      </c>
      <c r="H12" s="26" t="s">
        <v>5141</v>
      </c>
      <c r="I12" s="26"/>
      <c r="J12" t="s">
        <v>6251</v>
      </c>
      <c r="K12" t="s">
        <v>11752</v>
      </c>
      <c r="L12" t="s">
        <v>12304</v>
      </c>
      <c r="M12" t="s">
        <v>12305</v>
      </c>
    </row>
    <row r="13" spans="1:13" x14ac:dyDescent="0.25">
      <c r="A13" s="26" t="s">
        <v>10</v>
      </c>
      <c r="B13" s="26" t="s">
        <v>14</v>
      </c>
      <c r="C13" s="26" t="str">
        <f t="shared" si="0"/>
        <v/>
      </c>
      <c r="D13" s="26"/>
      <c r="E13" s="26" t="s">
        <v>5390</v>
      </c>
      <c r="F13" s="26" t="s">
        <v>6</v>
      </c>
      <c r="G13" s="26" t="str">
        <f t="shared" si="1"/>
        <v>Acacia melanoxylon</v>
      </c>
      <c r="H13" s="26" t="s">
        <v>5141</v>
      </c>
      <c r="I13" s="26"/>
      <c r="J13" t="s">
        <v>6252</v>
      </c>
      <c r="K13" t="s">
        <v>11752</v>
      </c>
      <c r="L13" t="s">
        <v>12304</v>
      </c>
      <c r="M13" t="s">
        <v>12305</v>
      </c>
    </row>
    <row r="14" spans="1:13" x14ac:dyDescent="0.25">
      <c r="A14" s="26" t="s">
        <v>10</v>
      </c>
      <c r="B14" s="26" t="s">
        <v>22</v>
      </c>
      <c r="C14" s="26" t="str">
        <f t="shared" si="0"/>
        <v/>
      </c>
      <c r="D14" s="26"/>
      <c r="E14" s="26" t="s">
        <v>5390</v>
      </c>
      <c r="F14" s="26" t="s">
        <v>6</v>
      </c>
      <c r="G14" s="26" t="str">
        <f t="shared" si="1"/>
        <v>Acacia pycnantha</v>
      </c>
      <c r="H14" s="26" t="s">
        <v>5141</v>
      </c>
      <c r="I14" s="26"/>
      <c r="J14" t="s">
        <v>6253</v>
      </c>
      <c r="K14" t="s">
        <v>11752</v>
      </c>
      <c r="L14" t="s">
        <v>12304</v>
      </c>
      <c r="M14" t="s">
        <v>12305</v>
      </c>
    </row>
    <row r="15" spans="1:13" x14ac:dyDescent="0.25">
      <c r="A15" s="26" t="s">
        <v>10</v>
      </c>
      <c r="B15" s="26" t="s">
        <v>21</v>
      </c>
      <c r="C15" s="26" t="str">
        <f t="shared" si="0"/>
        <v/>
      </c>
      <c r="D15" s="26"/>
      <c r="E15" s="26" t="s">
        <v>5390</v>
      </c>
      <c r="F15" s="26" t="s">
        <v>6</v>
      </c>
      <c r="G15" s="26" t="str">
        <f t="shared" si="1"/>
        <v>Acacia retinodes</v>
      </c>
      <c r="H15" s="26" t="s">
        <v>5141</v>
      </c>
      <c r="I15" s="26"/>
      <c r="J15" t="s">
        <v>6254</v>
      </c>
      <c r="K15" t="s">
        <v>11752</v>
      </c>
      <c r="L15" t="s">
        <v>12304</v>
      </c>
      <c r="M15" t="s">
        <v>12305</v>
      </c>
    </row>
    <row r="16" spans="1:13" x14ac:dyDescent="0.25">
      <c r="A16" s="26" t="s">
        <v>10</v>
      </c>
      <c r="B16" s="26" t="s">
        <v>23</v>
      </c>
      <c r="C16" s="26" t="str">
        <f t="shared" si="0"/>
        <v/>
      </c>
      <c r="D16" s="26"/>
      <c r="E16" s="26" t="s">
        <v>5390</v>
      </c>
      <c r="F16" s="26" t="s">
        <v>6</v>
      </c>
      <c r="G16" s="26" t="str">
        <f t="shared" si="1"/>
        <v>Acacia saligna</v>
      </c>
      <c r="H16" s="26" t="s">
        <v>5141</v>
      </c>
      <c r="I16" s="26"/>
      <c r="J16" t="s">
        <v>6255</v>
      </c>
      <c r="K16" t="s">
        <v>11752</v>
      </c>
      <c r="L16" t="s">
        <v>12304</v>
      </c>
      <c r="M16" t="s">
        <v>12305</v>
      </c>
    </row>
    <row r="17" spans="1:13" x14ac:dyDescent="0.25">
      <c r="A17" s="26" t="s">
        <v>10</v>
      </c>
      <c r="B17" s="26" t="s">
        <v>16</v>
      </c>
      <c r="C17" s="26" t="str">
        <f t="shared" si="0"/>
        <v/>
      </c>
      <c r="D17" s="26"/>
      <c r="E17" s="26" t="s">
        <v>5390</v>
      </c>
      <c r="F17" s="26" t="s">
        <v>6</v>
      </c>
      <c r="G17" s="26" t="str">
        <f t="shared" si="1"/>
        <v>Acacia sophorae</v>
      </c>
      <c r="H17" s="26" t="s">
        <v>5141</v>
      </c>
      <c r="I17" s="26"/>
      <c r="J17" t="s">
        <v>6256</v>
      </c>
      <c r="K17" t="s">
        <v>11752</v>
      </c>
      <c r="L17" t="s">
        <v>12304</v>
      </c>
      <c r="M17" t="s">
        <v>12305</v>
      </c>
    </row>
    <row r="18" spans="1:13" x14ac:dyDescent="0.25">
      <c r="A18" s="26" t="s">
        <v>10</v>
      </c>
      <c r="B18" s="26" t="s">
        <v>24</v>
      </c>
      <c r="C18" s="26" t="str">
        <f t="shared" si="0"/>
        <v/>
      </c>
      <c r="D18" s="26"/>
      <c r="E18" s="26" t="s">
        <v>5390</v>
      </c>
      <c r="F18" s="26" t="s">
        <v>6</v>
      </c>
      <c r="G18" s="26" t="str">
        <f t="shared" si="1"/>
        <v>Acacia verticillata</v>
      </c>
      <c r="H18" s="26" t="s">
        <v>5141</v>
      </c>
      <c r="I18" s="26"/>
      <c r="J18" t="s">
        <v>6257</v>
      </c>
      <c r="K18" t="s">
        <v>11752</v>
      </c>
      <c r="L18" t="s">
        <v>12304</v>
      </c>
      <c r="M18" t="s">
        <v>12305</v>
      </c>
    </row>
    <row r="19" spans="1:13" x14ac:dyDescent="0.25">
      <c r="A19" s="26" t="s">
        <v>25</v>
      </c>
      <c r="B19" s="26" t="s">
        <v>26</v>
      </c>
      <c r="C19" s="26" t="str">
        <f t="shared" si="0"/>
        <v/>
      </c>
      <c r="D19" s="26"/>
      <c r="E19" s="26" t="s">
        <v>5390</v>
      </c>
      <c r="F19" s="26" t="s">
        <v>6</v>
      </c>
      <c r="G19" s="26" t="str">
        <f t="shared" si="1"/>
        <v>Acanthus mollis</v>
      </c>
      <c r="H19" s="26" t="s">
        <v>5141</v>
      </c>
      <c r="I19" s="26"/>
      <c r="J19" t="s">
        <v>6258</v>
      </c>
      <c r="K19" t="s">
        <v>11752</v>
      </c>
      <c r="L19" t="s">
        <v>12318</v>
      </c>
      <c r="M19" t="s">
        <v>12553</v>
      </c>
    </row>
    <row r="20" spans="1:13" x14ac:dyDescent="0.25">
      <c r="A20" s="26" t="s">
        <v>27</v>
      </c>
      <c r="B20" s="26" t="s">
        <v>33</v>
      </c>
      <c r="C20" s="26" t="str">
        <f t="shared" si="0"/>
        <v/>
      </c>
      <c r="D20" s="26"/>
      <c r="E20" s="26" t="s">
        <v>6</v>
      </c>
      <c r="F20" s="26" t="s">
        <v>6</v>
      </c>
      <c r="G20" s="26" t="str">
        <f t="shared" si="1"/>
        <v>Acer campestre</v>
      </c>
      <c r="H20" s="26" t="s">
        <v>5141</v>
      </c>
      <c r="I20" s="26"/>
      <c r="J20" t="s">
        <v>6259</v>
      </c>
      <c r="K20" t="s">
        <v>11752</v>
      </c>
      <c r="L20" t="s">
        <v>12554</v>
      </c>
      <c r="M20" t="s">
        <v>12555</v>
      </c>
    </row>
    <row r="21" spans="1:13" x14ac:dyDescent="0.25">
      <c r="A21" s="26" t="s">
        <v>27</v>
      </c>
      <c r="B21" s="26" t="s">
        <v>30</v>
      </c>
      <c r="C21" s="26" t="str">
        <f t="shared" si="0"/>
        <v>subsp.</v>
      </c>
      <c r="D21" s="26" t="s">
        <v>30</v>
      </c>
      <c r="E21" s="26" t="s">
        <v>6</v>
      </c>
      <c r="F21" s="26" t="s">
        <v>31</v>
      </c>
      <c r="G21" s="26" t="str">
        <f t="shared" si="1"/>
        <v>Acer monspessulanum monspessulanum</v>
      </c>
      <c r="H21" s="26" t="s">
        <v>5141</v>
      </c>
      <c r="I21" s="26"/>
      <c r="J21" t="s">
        <v>6260</v>
      </c>
      <c r="K21" t="s">
        <v>11752</v>
      </c>
      <c r="L21" t="s">
        <v>12554</v>
      </c>
      <c r="M21" t="s">
        <v>12555</v>
      </c>
    </row>
    <row r="22" spans="1:13" x14ac:dyDescent="0.25">
      <c r="A22" s="26" t="s">
        <v>27</v>
      </c>
      <c r="B22" s="26" t="s">
        <v>28</v>
      </c>
      <c r="C22" s="26" t="str">
        <f t="shared" si="0"/>
        <v/>
      </c>
      <c r="D22" s="26"/>
      <c r="E22" s="26" t="s">
        <v>5390</v>
      </c>
      <c r="F22" s="26" t="s">
        <v>6</v>
      </c>
      <c r="G22" s="26" t="str">
        <f t="shared" si="1"/>
        <v>Acer negundo</v>
      </c>
      <c r="H22" s="26" t="s">
        <v>5141</v>
      </c>
      <c r="I22" s="26"/>
      <c r="J22" t="s">
        <v>6261</v>
      </c>
      <c r="K22" t="s">
        <v>11752</v>
      </c>
      <c r="L22" t="s">
        <v>12554</v>
      </c>
      <c r="M22" t="s">
        <v>12555</v>
      </c>
    </row>
    <row r="23" spans="1:13" x14ac:dyDescent="0.25">
      <c r="A23" s="26" t="s">
        <v>27</v>
      </c>
      <c r="B23" s="26" t="s">
        <v>32</v>
      </c>
      <c r="C23" s="26" t="str">
        <f t="shared" si="0"/>
        <v>subsp.</v>
      </c>
      <c r="D23" s="26" t="s">
        <v>266</v>
      </c>
      <c r="E23" s="26" t="s">
        <v>6</v>
      </c>
      <c r="F23" s="26" t="s">
        <v>6</v>
      </c>
      <c r="G23" s="26" t="str">
        <f t="shared" si="1"/>
        <v>Acer opalus granatense</v>
      </c>
      <c r="H23" s="26" t="s">
        <v>5141</v>
      </c>
      <c r="I23" s="26"/>
      <c r="J23" t="s">
        <v>6262</v>
      </c>
      <c r="K23" t="s">
        <v>11752</v>
      </c>
      <c r="L23" t="s">
        <v>12554</v>
      </c>
      <c r="M23" t="s">
        <v>12555</v>
      </c>
    </row>
    <row r="24" spans="1:13" x14ac:dyDescent="0.25">
      <c r="A24" s="26" t="s">
        <v>27</v>
      </c>
      <c r="B24" s="26" t="s">
        <v>32</v>
      </c>
      <c r="C24" s="26" t="str">
        <f t="shared" si="0"/>
        <v>subsp.</v>
      </c>
      <c r="D24" s="26" t="s">
        <v>32</v>
      </c>
      <c r="E24" s="26" t="s">
        <v>6</v>
      </c>
      <c r="F24" s="26" t="s">
        <v>6</v>
      </c>
      <c r="G24" s="26" t="str">
        <f t="shared" si="1"/>
        <v>Acer opalus opalus</v>
      </c>
      <c r="H24" s="26" t="s">
        <v>5141</v>
      </c>
      <c r="I24" s="26"/>
      <c r="J24" t="s">
        <v>6263</v>
      </c>
      <c r="K24" t="s">
        <v>11752</v>
      </c>
      <c r="L24" t="s">
        <v>12554</v>
      </c>
      <c r="M24" t="s">
        <v>12555</v>
      </c>
    </row>
    <row r="25" spans="1:13" x14ac:dyDescent="0.25">
      <c r="A25" s="26" t="s">
        <v>27</v>
      </c>
      <c r="B25" s="26" t="s">
        <v>34</v>
      </c>
      <c r="C25" s="26" t="str">
        <f t="shared" si="0"/>
        <v/>
      </c>
      <c r="D25" s="26"/>
      <c r="E25" s="26" t="s">
        <v>6</v>
      </c>
      <c r="F25" s="26" t="s">
        <v>6</v>
      </c>
      <c r="G25" s="26" t="str">
        <f t="shared" si="1"/>
        <v>Acer platanoides</v>
      </c>
      <c r="H25" s="26" t="s">
        <v>5141</v>
      </c>
      <c r="I25" s="26"/>
      <c r="J25" t="s">
        <v>6264</v>
      </c>
      <c r="K25" t="s">
        <v>11752</v>
      </c>
      <c r="L25" t="s">
        <v>12554</v>
      </c>
      <c r="M25" t="s">
        <v>12555</v>
      </c>
    </row>
    <row r="26" spans="1:13" x14ac:dyDescent="0.25">
      <c r="A26" s="26" t="s">
        <v>27</v>
      </c>
      <c r="B26" s="26" t="s">
        <v>29</v>
      </c>
      <c r="C26" s="26" t="str">
        <f t="shared" si="0"/>
        <v/>
      </c>
      <c r="D26" s="26"/>
      <c r="E26" s="26" t="s">
        <v>6</v>
      </c>
      <c r="F26" s="26" t="s">
        <v>6</v>
      </c>
      <c r="G26" s="26" t="str">
        <f t="shared" si="1"/>
        <v>Acer pseudoplatanus</v>
      </c>
      <c r="H26" s="26" t="s">
        <v>5141</v>
      </c>
      <c r="I26" s="26"/>
      <c r="J26" t="s">
        <v>6265</v>
      </c>
      <c r="K26" t="s">
        <v>11752</v>
      </c>
      <c r="L26" t="s">
        <v>12554</v>
      </c>
      <c r="M26" t="s">
        <v>12555</v>
      </c>
    </row>
    <row r="27" spans="1:13" x14ac:dyDescent="0.25">
      <c r="A27" s="26" t="s">
        <v>35</v>
      </c>
      <c r="B27" s="26" t="s">
        <v>36</v>
      </c>
      <c r="C27" s="26" t="str">
        <f t="shared" si="0"/>
        <v/>
      </c>
      <c r="D27" s="26"/>
      <c r="E27" s="26" t="s">
        <v>6</v>
      </c>
      <c r="F27" s="26" t="s">
        <v>6</v>
      </c>
      <c r="G27" s="26" t="str">
        <f t="shared" si="1"/>
        <v>Aceras anthropophorum</v>
      </c>
      <c r="H27" s="26" t="s">
        <v>5141</v>
      </c>
      <c r="I27" s="26"/>
      <c r="J27" t="s">
        <v>6266</v>
      </c>
      <c r="K27" t="s">
        <v>11752</v>
      </c>
      <c r="L27" t="s">
        <v>12327</v>
      </c>
      <c r="M27" t="s">
        <v>12328</v>
      </c>
    </row>
    <row r="28" spans="1:13" x14ac:dyDescent="0.25">
      <c r="A28" s="26" t="s">
        <v>37</v>
      </c>
      <c r="B28" s="26" t="s">
        <v>38</v>
      </c>
      <c r="C28" s="26" t="str">
        <f t="shared" si="0"/>
        <v/>
      </c>
      <c r="D28" s="26"/>
      <c r="E28" s="26" t="s">
        <v>5390</v>
      </c>
      <c r="F28" s="26" t="s">
        <v>6</v>
      </c>
      <c r="G28" s="26" t="str">
        <f t="shared" si="1"/>
        <v>Achyranthes sicula</v>
      </c>
      <c r="H28" s="26" t="s">
        <v>5141</v>
      </c>
      <c r="I28" s="26"/>
      <c r="J28" t="s">
        <v>6267</v>
      </c>
      <c r="K28" t="s">
        <v>11752</v>
      </c>
      <c r="L28" t="s">
        <v>12295</v>
      </c>
      <c r="M28" t="s">
        <v>12556</v>
      </c>
    </row>
    <row r="29" spans="1:13" x14ac:dyDescent="0.25">
      <c r="A29" s="26" t="s">
        <v>39</v>
      </c>
      <c r="B29" s="26" t="s">
        <v>42</v>
      </c>
      <c r="C29" s="26" t="str">
        <f t="shared" si="0"/>
        <v/>
      </c>
      <c r="D29" s="26"/>
      <c r="E29" s="26" t="s">
        <v>6</v>
      </c>
      <c r="F29" s="26" t="s">
        <v>6</v>
      </c>
      <c r="G29" s="26" t="str">
        <f t="shared" si="1"/>
        <v>Acinos alpinus</v>
      </c>
      <c r="H29" s="26" t="s">
        <v>5141</v>
      </c>
      <c r="I29" s="26"/>
      <c r="J29" t="s">
        <v>6268</v>
      </c>
      <c r="K29" t="s">
        <v>11752</v>
      </c>
      <c r="L29" t="s">
        <v>12318</v>
      </c>
      <c r="M29" t="s">
        <v>12395</v>
      </c>
    </row>
    <row r="30" spans="1:13" x14ac:dyDescent="0.25">
      <c r="A30" s="26" t="s">
        <v>39</v>
      </c>
      <c r="B30" s="26" t="s">
        <v>41</v>
      </c>
      <c r="C30" s="26" t="str">
        <f t="shared" si="0"/>
        <v/>
      </c>
      <c r="D30" s="26"/>
      <c r="E30" s="26" t="s">
        <v>6</v>
      </c>
      <c r="F30" s="26" t="s">
        <v>6</v>
      </c>
      <c r="G30" s="26" t="str">
        <f t="shared" si="1"/>
        <v>Acinos arvensis</v>
      </c>
      <c r="H30" s="26" t="s">
        <v>5141</v>
      </c>
      <c r="I30" s="26"/>
      <c r="J30" t="s">
        <v>6269</v>
      </c>
      <c r="K30" t="s">
        <v>11752</v>
      </c>
      <c r="L30" t="s">
        <v>12318</v>
      </c>
      <c r="M30" t="s">
        <v>12395</v>
      </c>
    </row>
    <row r="31" spans="1:13" x14ac:dyDescent="0.25">
      <c r="A31" s="26" t="s">
        <v>39</v>
      </c>
      <c r="B31" s="26" t="s">
        <v>40</v>
      </c>
      <c r="C31" s="26" t="str">
        <f t="shared" si="0"/>
        <v/>
      </c>
      <c r="D31" s="26"/>
      <c r="E31" s="26" t="s">
        <v>6</v>
      </c>
      <c r="F31" s="26" t="s">
        <v>6</v>
      </c>
      <c r="G31" s="26" t="str">
        <f t="shared" si="1"/>
        <v>Acinos rotundifolius</v>
      </c>
      <c r="H31" s="26" t="s">
        <v>5141</v>
      </c>
      <c r="I31" s="26"/>
      <c r="J31" t="s">
        <v>6270</v>
      </c>
      <c r="K31" t="s">
        <v>11752</v>
      </c>
      <c r="L31" t="s">
        <v>12318</v>
      </c>
      <c r="M31" t="s">
        <v>12395</v>
      </c>
    </row>
    <row r="32" spans="1:13" x14ac:dyDescent="0.25">
      <c r="A32" s="26" t="s">
        <v>43</v>
      </c>
      <c r="B32" s="26" t="s">
        <v>44</v>
      </c>
      <c r="C32" s="26" t="str">
        <f t="shared" si="0"/>
        <v/>
      </c>
      <c r="D32" s="26"/>
      <c r="E32" s="26" t="s">
        <v>6</v>
      </c>
      <c r="F32" s="26" t="s">
        <v>6</v>
      </c>
      <c r="G32" s="26" t="str">
        <f t="shared" si="1"/>
        <v>Aconitum anthora</v>
      </c>
      <c r="H32" s="26" t="s">
        <v>5141</v>
      </c>
      <c r="I32" s="26"/>
      <c r="J32" t="s">
        <v>6271</v>
      </c>
      <c r="K32" t="s">
        <v>11752</v>
      </c>
      <c r="L32" t="s">
        <v>12329</v>
      </c>
      <c r="M32" t="s">
        <v>12330</v>
      </c>
    </row>
    <row r="33" spans="1:13" x14ac:dyDescent="0.25">
      <c r="A33" s="26" t="s">
        <v>43</v>
      </c>
      <c r="B33" s="26" t="s">
        <v>46</v>
      </c>
      <c r="C33" s="26" t="str">
        <f t="shared" si="0"/>
        <v/>
      </c>
      <c r="D33" s="26"/>
      <c r="E33" s="26" t="s">
        <v>6</v>
      </c>
      <c r="F33" s="26" t="s">
        <v>6</v>
      </c>
      <c r="G33" s="26" t="str">
        <f t="shared" si="1"/>
        <v>Aconitum burnatii</v>
      </c>
      <c r="H33" s="26" t="s">
        <v>5141</v>
      </c>
      <c r="I33" s="26"/>
      <c r="J33" t="s">
        <v>6272</v>
      </c>
      <c r="K33" t="s">
        <v>11752</v>
      </c>
      <c r="L33" t="s">
        <v>12329</v>
      </c>
      <c r="M33" t="s">
        <v>12330</v>
      </c>
    </row>
    <row r="34" spans="1:13" x14ac:dyDescent="0.25">
      <c r="A34" s="26" t="s">
        <v>43</v>
      </c>
      <c r="B34" s="26" t="s">
        <v>47</v>
      </c>
      <c r="C34" s="26" t="str">
        <f t="shared" si="0"/>
        <v>subsp.</v>
      </c>
      <c r="D34" s="26" t="s">
        <v>4544</v>
      </c>
      <c r="E34" s="26" t="s">
        <v>31</v>
      </c>
      <c r="F34" s="26" t="s">
        <v>6</v>
      </c>
      <c r="G34" s="26" t="str">
        <f t="shared" si="1"/>
        <v>Aconitum napellus castellanum</v>
      </c>
      <c r="H34" s="26" t="s">
        <v>5141</v>
      </c>
      <c r="I34" s="26"/>
      <c r="J34" t="s">
        <v>6273</v>
      </c>
      <c r="K34" t="s">
        <v>11752</v>
      </c>
      <c r="L34" t="s">
        <v>12329</v>
      </c>
      <c r="M34" t="s">
        <v>12330</v>
      </c>
    </row>
    <row r="35" spans="1:13" x14ac:dyDescent="0.25">
      <c r="A35" s="26" t="s">
        <v>43</v>
      </c>
      <c r="B35" s="26" t="s">
        <v>47</v>
      </c>
      <c r="C35" s="26" t="str">
        <f t="shared" si="0"/>
        <v>subsp.</v>
      </c>
      <c r="D35" s="26" t="s">
        <v>230</v>
      </c>
      <c r="E35" s="26" t="s">
        <v>6</v>
      </c>
      <c r="F35" s="26" t="s">
        <v>6</v>
      </c>
      <c r="G35" s="26" t="str">
        <f t="shared" si="1"/>
        <v>Aconitum napellus lusitanicum</v>
      </c>
      <c r="H35" s="26" t="s">
        <v>5141</v>
      </c>
      <c r="I35" s="26"/>
      <c r="J35" t="s">
        <v>6274</v>
      </c>
      <c r="K35" t="s">
        <v>11752</v>
      </c>
      <c r="L35" t="s">
        <v>12329</v>
      </c>
      <c r="M35" t="s">
        <v>12330</v>
      </c>
    </row>
    <row r="36" spans="1:13" x14ac:dyDescent="0.25">
      <c r="A36" s="26" t="s">
        <v>43</v>
      </c>
      <c r="B36" s="26" t="s">
        <v>47</v>
      </c>
      <c r="C36" s="26" t="str">
        <f t="shared" si="0"/>
        <v>subsp.</v>
      </c>
      <c r="D36" s="26" t="s">
        <v>491</v>
      </c>
      <c r="E36" s="26" t="s">
        <v>6</v>
      </c>
      <c r="F36" s="26" t="s">
        <v>6</v>
      </c>
      <c r="G36" s="26" t="str">
        <f t="shared" si="1"/>
        <v>Aconitum napellus vulgare</v>
      </c>
      <c r="H36" s="26" t="s">
        <v>5141</v>
      </c>
      <c r="I36" s="26"/>
      <c r="J36" t="s">
        <v>6275</v>
      </c>
      <c r="K36" t="s">
        <v>11752</v>
      </c>
      <c r="L36" t="s">
        <v>12329</v>
      </c>
      <c r="M36" t="s">
        <v>12330</v>
      </c>
    </row>
    <row r="37" spans="1:13" x14ac:dyDescent="0.25">
      <c r="A37" s="26" t="s">
        <v>43</v>
      </c>
      <c r="B37" s="26" t="s">
        <v>48</v>
      </c>
      <c r="C37" s="26" t="str">
        <f t="shared" si="0"/>
        <v>subsp.</v>
      </c>
      <c r="D37" s="26" t="s">
        <v>205</v>
      </c>
      <c r="E37" s="26" t="s">
        <v>13111</v>
      </c>
      <c r="F37" s="26" t="s">
        <v>31</v>
      </c>
      <c r="G37" s="26" t="str">
        <f t="shared" si="1"/>
        <v>Aconitum variegatum pyrenaicum</v>
      </c>
      <c r="H37" s="26" t="s">
        <v>5141</v>
      </c>
      <c r="I37" s="26"/>
      <c r="J37" t="s">
        <v>6276</v>
      </c>
      <c r="K37" t="s">
        <v>11752</v>
      </c>
      <c r="L37" t="s">
        <v>12329</v>
      </c>
      <c r="M37" t="s">
        <v>12330</v>
      </c>
    </row>
    <row r="38" spans="1:13" x14ac:dyDescent="0.25">
      <c r="A38" s="26" t="s">
        <v>43</v>
      </c>
      <c r="B38" s="26" t="s">
        <v>45</v>
      </c>
      <c r="C38" s="26" t="str">
        <f t="shared" si="0"/>
        <v>subsp.</v>
      </c>
      <c r="D38" s="26" t="s">
        <v>224</v>
      </c>
      <c r="E38" s="26" t="s">
        <v>6</v>
      </c>
      <c r="F38" s="26" t="s">
        <v>31</v>
      </c>
      <c r="G38" s="26" t="str">
        <f t="shared" si="1"/>
        <v>Aconitum vulparia neapolitanum</v>
      </c>
      <c r="H38" s="26" t="s">
        <v>5141</v>
      </c>
      <c r="I38" s="26"/>
      <c r="J38" t="s">
        <v>13557</v>
      </c>
      <c r="K38" t="s">
        <v>11752</v>
      </c>
      <c r="L38" t="s">
        <v>12329</v>
      </c>
      <c r="M38" t="s">
        <v>12330</v>
      </c>
    </row>
    <row r="39" spans="1:13" x14ac:dyDescent="0.25">
      <c r="A39" s="26" t="s">
        <v>49</v>
      </c>
      <c r="B39" s="26" t="s">
        <v>50</v>
      </c>
      <c r="C39" s="26" t="str">
        <f t="shared" si="0"/>
        <v/>
      </c>
      <c r="D39" s="26"/>
      <c r="E39" s="26" t="s">
        <v>6</v>
      </c>
      <c r="F39" s="26" t="s">
        <v>6</v>
      </c>
      <c r="G39" s="26" t="str">
        <f t="shared" si="1"/>
        <v>Actaea spicata</v>
      </c>
      <c r="H39" s="26" t="s">
        <v>5141</v>
      </c>
      <c r="I39" s="26"/>
      <c r="J39" t="s">
        <v>6277</v>
      </c>
      <c r="K39" t="s">
        <v>11752</v>
      </c>
      <c r="L39" t="s">
        <v>12329</v>
      </c>
      <c r="M39" t="s">
        <v>12330</v>
      </c>
    </row>
    <row r="40" spans="1:13" x14ac:dyDescent="0.25">
      <c r="A40" s="26" t="s">
        <v>51</v>
      </c>
      <c r="B40" s="26" t="s">
        <v>57</v>
      </c>
      <c r="C40" s="26" t="str">
        <f t="shared" si="0"/>
        <v/>
      </c>
      <c r="D40" s="26"/>
      <c r="E40" s="26" t="s">
        <v>31</v>
      </c>
      <c r="F40" s="26" t="s">
        <v>6</v>
      </c>
      <c r="G40" s="26" t="str">
        <f t="shared" si="1"/>
        <v>Adenocarpus anisochilus</v>
      </c>
      <c r="H40" s="26" t="s">
        <v>5141</v>
      </c>
      <c r="I40" s="26"/>
      <c r="J40" t="s">
        <v>6278</v>
      </c>
      <c r="K40" t="s">
        <v>11752</v>
      </c>
      <c r="L40" t="s">
        <v>12304</v>
      </c>
      <c r="M40" t="s">
        <v>12305</v>
      </c>
    </row>
    <row r="41" spans="1:13" x14ac:dyDescent="0.25">
      <c r="A41" s="26" t="s">
        <v>51</v>
      </c>
      <c r="B41" s="26" t="s">
        <v>60</v>
      </c>
      <c r="C41" s="26" t="str">
        <f t="shared" si="0"/>
        <v/>
      </c>
      <c r="D41" s="26"/>
      <c r="E41" s="26" t="s">
        <v>31</v>
      </c>
      <c r="F41" s="26" t="s">
        <v>6</v>
      </c>
      <c r="G41" s="26" t="str">
        <f t="shared" si="1"/>
        <v>Adenocarpus argyrophyllus</v>
      </c>
      <c r="H41" s="26" t="s">
        <v>5141</v>
      </c>
      <c r="I41" s="26"/>
      <c r="J41" t="s">
        <v>6279</v>
      </c>
      <c r="K41" t="s">
        <v>11752</v>
      </c>
      <c r="L41" t="s">
        <v>12304</v>
      </c>
      <c r="M41" t="s">
        <v>12305</v>
      </c>
    </row>
    <row r="42" spans="1:13" x14ac:dyDescent="0.25">
      <c r="A42" s="26" t="s">
        <v>51</v>
      </c>
      <c r="B42" s="26" t="s">
        <v>54</v>
      </c>
      <c r="C42" s="26" t="str">
        <f t="shared" si="0"/>
        <v/>
      </c>
      <c r="D42" s="26"/>
      <c r="E42" s="26" t="s">
        <v>31</v>
      </c>
      <c r="F42" s="26" t="s">
        <v>6</v>
      </c>
      <c r="G42" s="26" t="str">
        <f t="shared" si="1"/>
        <v>Adenocarpus aureus</v>
      </c>
      <c r="H42" s="26" t="s">
        <v>5141</v>
      </c>
      <c r="I42" s="26"/>
      <c r="J42" t="s">
        <v>6280</v>
      </c>
      <c r="K42" t="s">
        <v>11752</v>
      </c>
      <c r="L42" t="s">
        <v>12304</v>
      </c>
      <c r="M42" t="s">
        <v>12305</v>
      </c>
    </row>
    <row r="43" spans="1:13" x14ac:dyDescent="0.25">
      <c r="A43" s="26" t="s">
        <v>51</v>
      </c>
      <c r="B43" s="26" t="s">
        <v>52</v>
      </c>
      <c r="C43" s="26" t="str">
        <f t="shared" si="0"/>
        <v/>
      </c>
      <c r="D43" s="26"/>
      <c r="E43" s="26" t="s">
        <v>6</v>
      </c>
      <c r="F43" s="26" t="s">
        <v>6</v>
      </c>
      <c r="G43" s="26" t="str">
        <f t="shared" si="1"/>
        <v>Adenocarpus complicatus</v>
      </c>
      <c r="H43" s="26" t="s">
        <v>5141</v>
      </c>
      <c r="I43" s="26"/>
      <c r="J43" t="s">
        <v>6281</v>
      </c>
      <c r="K43" t="s">
        <v>11752</v>
      </c>
      <c r="L43" t="s">
        <v>12304</v>
      </c>
      <c r="M43" t="s">
        <v>12305</v>
      </c>
    </row>
    <row r="44" spans="1:13" x14ac:dyDescent="0.25">
      <c r="A44" s="26" t="s">
        <v>51</v>
      </c>
      <c r="B44" s="26" t="s">
        <v>61</v>
      </c>
      <c r="C44" s="26" t="str">
        <f t="shared" si="0"/>
        <v/>
      </c>
      <c r="D44" s="26"/>
      <c r="E44" s="26" t="s">
        <v>6</v>
      </c>
      <c r="F44" s="26" t="s">
        <v>6</v>
      </c>
      <c r="G44" s="26" t="str">
        <f t="shared" si="1"/>
        <v>Adenocarpus decorticans</v>
      </c>
      <c r="H44" s="26" t="s">
        <v>5141</v>
      </c>
      <c r="I44" s="26"/>
      <c r="J44" t="s">
        <v>6282</v>
      </c>
      <c r="K44" t="s">
        <v>11752</v>
      </c>
      <c r="L44" t="s">
        <v>12304</v>
      </c>
      <c r="M44" t="s">
        <v>12305</v>
      </c>
    </row>
    <row r="45" spans="1:13" x14ac:dyDescent="0.25">
      <c r="A45" s="26" t="s">
        <v>51</v>
      </c>
      <c r="B45" s="26" t="s">
        <v>55</v>
      </c>
      <c r="C45" s="26" t="str">
        <f t="shared" si="0"/>
        <v/>
      </c>
      <c r="D45" s="26"/>
      <c r="E45" s="26" t="s">
        <v>31</v>
      </c>
      <c r="F45" s="26" t="s">
        <v>6</v>
      </c>
      <c r="G45" s="26" t="str">
        <f t="shared" si="1"/>
        <v>Adenocarpus desertorum</v>
      </c>
      <c r="H45" s="26" t="s">
        <v>5141</v>
      </c>
      <c r="I45" s="26"/>
      <c r="J45" t="s">
        <v>6283</v>
      </c>
      <c r="K45" t="s">
        <v>11752</v>
      </c>
      <c r="L45" t="s">
        <v>12304</v>
      </c>
      <c r="M45" t="s">
        <v>12305</v>
      </c>
    </row>
    <row r="46" spans="1:13" x14ac:dyDescent="0.25">
      <c r="A46" s="26" t="s">
        <v>51</v>
      </c>
      <c r="B46" s="26" t="s">
        <v>56</v>
      </c>
      <c r="C46" s="26" t="str">
        <f t="shared" si="0"/>
        <v/>
      </c>
      <c r="D46" s="26"/>
      <c r="E46" s="26" t="s">
        <v>31</v>
      </c>
      <c r="F46" s="26" t="s">
        <v>6</v>
      </c>
      <c r="G46" s="26" t="str">
        <f t="shared" si="1"/>
        <v>Adenocarpus gibbsianus</v>
      </c>
      <c r="H46" s="26" t="s">
        <v>5141</v>
      </c>
      <c r="I46" s="26"/>
      <c r="J46" t="s">
        <v>6284</v>
      </c>
      <c r="K46" t="s">
        <v>11752</v>
      </c>
      <c r="L46" t="s">
        <v>12304</v>
      </c>
      <c r="M46" t="s">
        <v>12305</v>
      </c>
    </row>
    <row r="47" spans="1:13" x14ac:dyDescent="0.25">
      <c r="A47" s="26" t="s">
        <v>51</v>
      </c>
      <c r="B47" s="26" t="s">
        <v>59</v>
      </c>
      <c r="C47" s="26" t="str">
        <f t="shared" si="0"/>
        <v/>
      </c>
      <c r="D47" s="26"/>
      <c r="E47" s="26" t="s">
        <v>31</v>
      </c>
      <c r="F47" s="26" t="s">
        <v>6</v>
      </c>
      <c r="G47" s="26" t="str">
        <f t="shared" si="1"/>
        <v>Adenocarpus hispanicus</v>
      </c>
      <c r="H47" s="26" t="s">
        <v>5141</v>
      </c>
      <c r="I47" s="26"/>
      <c r="J47" t="s">
        <v>6285</v>
      </c>
      <c r="K47" t="s">
        <v>11752</v>
      </c>
      <c r="L47" t="s">
        <v>12304</v>
      </c>
      <c r="M47" t="s">
        <v>12305</v>
      </c>
    </row>
    <row r="48" spans="1:13" x14ac:dyDescent="0.25">
      <c r="A48" s="26" t="s">
        <v>51</v>
      </c>
      <c r="B48" s="26" t="s">
        <v>53</v>
      </c>
      <c r="C48" s="26" t="str">
        <f t="shared" si="0"/>
        <v/>
      </c>
      <c r="D48" s="26"/>
      <c r="E48" s="26" t="s">
        <v>31</v>
      </c>
      <c r="F48" s="26" t="s">
        <v>6</v>
      </c>
      <c r="G48" s="26" t="str">
        <f t="shared" si="1"/>
        <v>Adenocarpus lainzii</v>
      </c>
      <c r="H48" s="26" t="s">
        <v>5141</v>
      </c>
      <c r="I48" s="26"/>
      <c r="J48" t="s">
        <v>6286</v>
      </c>
      <c r="K48" t="s">
        <v>11752</v>
      </c>
      <c r="L48" t="s">
        <v>12304</v>
      </c>
      <c r="M48" t="s">
        <v>12305</v>
      </c>
    </row>
    <row r="49" spans="1:13" x14ac:dyDescent="0.25">
      <c r="A49" s="26" t="s">
        <v>51</v>
      </c>
      <c r="B49" s="26" t="s">
        <v>58</v>
      </c>
      <c r="C49" s="26" t="str">
        <f t="shared" si="0"/>
        <v/>
      </c>
      <c r="D49" s="26"/>
      <c r="E49" s="26" t="s">
        <v>6</v>
      </c>
      <c r="F49" s="26" t="s">
        <v>6</v>
      </c>
      <c r="G49" s="26" t="str">
        <f t="shared" si="1"/>
        <v>Adenocarpus telonensis</v>
      </c>
      <c r="H49" s="26" t="s">
        <v>5141</v>
      </c>
      <c r="I49" s="26"/>
      <c r="J49" t="s">
        <v>6287</v>
      </c>
      <c r="K49" t="s">
        <v>11752</v>
      </c>
      <c r="L49" t="s">
        <v>12304</v>
      </c>
      <c r="M49" t="s">
        <v>12305</v>
      </c>
    </row>
    <row r="50" spans="1:13" x14ac:dyDescent="0.25">
      <c r="A50" s="26" t="s">
        <v>62</v>
      </c>
      <c r="B50" s="26" t="s">
        <v>63</v>
      </c>
      <c r="C50" s="26" t="str">
        <f t="shared" si="0"/>
        <v/>
      </c>
      <c r="D50" s="26"/>
      <c r="E50" s="26" t="s">
        <v>6</v>
      </c>
      <c r="F50" s="26" t="s">
        <v>6</v>
      </c>
      <c r="G50" s="26" t="str">
        <f t="shared" si="1"/>
        <v>Adiantum capillus-veneris</v>
      </c>
      <c r="H50" s="26" t="s">
        <v>5141</v>
      </c>
      <c r="I50" s="26"/>
      <c r="J50" t="s">
        <v>6288</v>
      </c>
      <c r="K50" t="s">
        <v>12300</v>
      </c>
      <c r="L50" t="s">
        <v>12301</v>
      </c>
      <c r="M50" t="s">
        <v>12437</v>
      </c>
    </row>
    <row r="51" spans="1:13" x14ac:dyDescent="0.25">
      <c r="A51" s="26" t="s">
        <v>64</v>
      </c>
      <c r="B51" s="26" t="s">
        <v>69</v>
      </c>
      <c r="C51" s="26" t="str">
        <f t="shared" si="0"/>
        <v>subsp.</v>
      </c>
      <c r="D51" s="26" t="s">
        <v>69</v>
      </c>
      <c r="E51" s="26" t="s">
        <v>6</v>
      </c>
      <c r="F51" s="26" t="s">
        <v>6</v>
      </c>
      <c r="G51" s="26" t="str">
        <f t="shared" si="1"/>
        <v>Adonis aestivalis aestivalis</v>
      </c>
      <c r="H51" s="26" t="s">
        <v>5141</v>
      </c>
      <c r="I51" s="26"/>
      <c r="J51" t="s">
        <v>6289</v>
      </c>
      <c r="K51" t="s">
        <v>11752</v>
      </c>
      <c r="L51" t="s">
        <v>12329</v>
      </c>
      <c r="M51" t="s">
        <v>12330</v>
      </c>
    </row>
    <row r="52" spans="1:13" x14ac:dyDescent="0.25">
      <c r="A52" s="26" t="s">
        <v>64</v>
      </c>
      <c r="B52" s="26" t="s">
        <v>69</v>
      </c>
      <c r="C52" s="26" t="str">
        <f t="shared" si="0"/>
        <v>subsp.</v>
      </c>
      <c r="D52" s="26" t="s">
        <v>2323</v>
      </c>
      <c r="E52" s="26" t="s">
        <v>6</v>
      </c>
      <c r="F52" s="26" t="s">
        <v>6</v>
      </c>
      <c r="G52" s="26" t="str">
        <f t="shared" si="1"/>
        <v>Adonis aestivalis squarrosa</v>
      </c>
      <c r="H52" s="26" t="s">
        <v>5141</v>
      </c>
      <c r="I52" s="26"/>
      <c r="J52" t="s">
        <v>6290</v>
      </c>
      <c r="K52" t="s">
        <v>11752</v>
      </c>
      <c r="L52" t="s">
        <v>12329</v>
      </c>
      <c r="M52" t="s">
        <v>12330</v>
      </c>
    </row>
    <row r="53" spans="1:13" x14ac:dyDescent="0.25">
      <c r="A53" s="26" t="s">
        <v>64</v>
      </c>
      <c r="B53" s="26" t="s">
        <v>67</v>
      </c>
      <c r="C53" s="26" t="str">
        <f t="shared" si="0"/>
        <v/>
      </c>
      <c r="D53" s="26"/>
      <c r="E53" s="26" t="s">
        <v>6</v>
      </c>
      <c r="F53" s="26" t="s">
        <v>6</v>
      </c>
      <c r="G53" s="26" t="str">
        <f t="shared" si="1"/>
        <v>Adonis annua</v>
      </c>
      <c r="H53" s="26" t="s">
        <v>5141</v>
      </c>
      <c r="I53" s="26"/>
      <c r="J53" t="s">
        <v>6291</v>
      </c>
      <c r="K53" t="s">
        <v>11752</v>
      </c>
      <c r="L53" t="s">
        <v>12329</v>
      </c>
      <c r="M53" t="s">
        <v>12330</v>
      </c>
    </row>
    <row r="54" spans="1:13" x14ac:dyDescent="0.25">
      <c r="A54" s="26" t="s">
        <v>64</v>
      </c>
      <c r="B54" s="26" t="s">
        <v>68</v>
      </c>
      <c r="C54" s="26" t="str">
        <f t="shared" si="0"/>
        <v/>
      </c>
      <c r="D54" s="26"/>
      <c r="E54" s="26" t="s">
        <v>6</v>
      </c>
      <c r="F54" s="26" t="s">
        <v>6</v>
      </c>
      <c r="G54" s="26" t="str">
        <f t="shared" si="1"/>
        <v>Adonis flammea</v>
      </c>
      <c r="H54" s="26" t="s">
        <v>5141</v>
      </c>
      <c r="I54" s="26"/>
      <c r="J54" t="s">
        <v>6292</v>
      </c>
      <c r="K54" t="s">
        <v>11752</v>
      </c>
      <c r="L54" t="s">
        <v>12329</v>
      </c>
      <c r="M54" t="s">
        <v>12330</v>
      </c>
    </row>
    <row r="55" spans="1:13" x14ac:dyDescent="0.25">
      <c r="A55" s="26" t="s">
        <v>64</v>
      </c>
      <c r="B55" s="26" t="s">
        <v>70</v>
      </c>
      <c r="C55" s="26" t="str">
        <f t="shared" si="0"/>
        <v/>
      </c>
      <c r="D55" s="26"/>
      <c r="E55" s="26" t="s">
        <v>6</v>
      </c>
      <c r="F55" s="26" t="s">
        <v>6</v>
      </c>
      <c r="G55" s="26" t="str">
        <f t="shared" si="1"/>
        <v>Adonis microcarpa</v>
      </c>
      <c r="H55" s="26" t="s">
        <v>5141</v>
      </c>
      <c r="I55" s="26"/>
      <c r="J55" t="s">
        <v>6293</v>
      </c>
      <c r="K55" t="s">
        <v>11752</v>
      </c>
      <c r="L55" t="s">
        <v>12329</v>
      </c>
      <c r="M55" t="s">
        <v>12330</v>
      </c>
    </row>
    <row r="56" spans="1:13" x14ac:dyDescent="0.25">
      <c r="A56" s="26" t="s">
        <v>64</v>
      </c>
      <c r="B56" s="26" t="s">
        <v>66</v>
      </c>
      <c r="C56" s="26" t="str">
        <f t="shared" si="0"/>
        <v/>
      </c>
      <c r="D56" s="26"/>
      <c r="E56" s="26" t="s">
        <v>6</v>
      </c>
      <c r="F56" s="26" t="s">
        <v>6</v>
      </c>
      <c r="G56" s="26" t="str">
        <f t="shared" si="1"/>
        <v>Adonis pyrenaica</v>
      </c>
      <c r="H56" s="26" t="s">
        <v>5141</v>
      </c>
      <c r="I56" s="26"/>
      <c r="J56" t="s">
        <v>6294</v>
      </c>
      <c r="K56" t="s">
        <v>11752</v>
      </c>
      <c r="L56" t="s">
        <v>12329</v>
      </c>
      <c r="M56" t="s">
        <v>12330</v>
      </c>
    </row>
    <row r="57" spans="1:13" x14ac:dyDescent="0.25">
      <c r="A57" s="26" t="s">
        <v>64</v>
      </c>
      <c r="B57" s="26" t="s">
        <v>65</v>
      </c>
      <c r="C57" s="26" t="str">
        <f t="shared" si="0"/>
        <v/>
      </c>
      <c r="D57" s="26"/>
      <c r="E57" s="26" t="s">
        <v>6</v>
      </c>
      <c r="F57" s="26" t="s">
        <v>6</v>
      </c>
      <c r="G57" s="26" t="str">
        <f t="shared" si="1"/>
        <v>Adonis vernalis</v>
      </c>
      <c r="H57" s="26" t="s">
        <v>5141</v>
      </c>
      <c r="I57" s="26"/>
      <c r="J57" t="s">
        <v>6295</v>
      </c>
      <c r="K57" t="s">
        <v>11752</v>
      </c>
      <c r="L57" t="s">
        <v>12329</v>
      </c>
      <c r="M57" t="s">
        <v>12330</v>
      </c>
    </row>
    <row r="58" spans="1:13" x14ac:dyDescent="0.25">
      <c r="A58" s="26" t="s">
        <v>71</v>
      </c>
      <c r="B58" s="26" t="s">
        <v>73</v>
      </c>
      <c r="C58" s="26" t="str">
        <f t="shared" si="0"/>
        <v/>
      </c>
      <c r="D58" s="26"/>
      <c r="E58" s="26" t="s">
        <v>13111</v>
      </c>
      <c r="F58" s="26" t="s">
        <v>6</v>
      </c>
      <c r="G58" s="26" t="str">
        <f t="shared" si="1"/>
        <v>Aegonychon gastoni</v>
      </c>
      <c r="H58" s="26" t="s">
        <v>5141</v>
      </c>
      <c r="I58" s="26"/>
      <c r="J58" t="s">
        <v>6296</v>
      </c>
      <c r="K58" t="s">
        <v>11752</v>
      </c>
      <c r="L58" t="s">
        <v>12486</v>
      </c>
      <c r="M58" t="s">
        <v>12487</v>
      </c>
    </row>
    <row r="59" spans="1:13" x14ac:dyDescent="0.25">
      <c r="A59" s="26" t="s">
        <v>71</v>
      </c>
      <c r="B59" s="26" t="s">
        <v>72</v>
      </c>
      <c r="C59" s="26" t="str">
        <f t="shared" si="0"/>
        <v/>
      </c>
      <c r="D59" s="26"/>
      <c r="E59" s="26" t="s">
        <v>6</v>
      </c>
      <c r="F59" s="26" t="s">
        <v>6</v>
      </c>
      <c r="G59" s="26" t="str">
        <f t="shared" si="1"/>
        <v>Aegonychon purpurocaeruleum</v>
      </c>
      <c r="H59" s="26" t="s">
        <v>5141</v>
      </c>
      <c r="I59" s="26"/>
      <c r="J59" t="s">
        <v>13558</v>
      </c>
      <c r="K59" t="s">
        <v>11752</v>
      </c>
      <c r="L59" t="s">
        <v>12486</v>
      </c>
      <c r="M59" t="s">
        <v>12487</v>
      </c>
    </row>
    <row r="60" spans="1:13" x14ac:dyDescent="0.25">
      <c r="A60" s="26" t="s">
        <v>74</v>
      </c>
      <c r="B60" s="26" t="s">
        <v>75</v>
      </c>
      <c r="C60" s="26" t="str">
        <f t="shared" si="0"/>
        <v/>
      </c>
      <c r="D60" s="26"/>
      <c r="E60" s="26" t="s">
        <v>6</v>
      </c>
      <c r="F60" s="26" t="s">
        <v>6</v>
      </c>
      <c r="G60" s="26" t="str">
        <f t="shared" si="1"/>
        <v>Aegopodium podagraria</v>
      </c>
      <c r="H60" s="26" t="s">
        <v>5141</v>
      </c>
      <c r="I60" s="26"/>
      <c r="J60" t="s">
        <v>6297</v>
      </c>
      <c r="K60" t="s">
        <v>11752</v>
      </c>
      <c r="L60" t="s">
        <v>12382</v>
      </c>
      <c r="M60" t="s">
        <v>12383</v>
      </c>
    </row>
    <row r="61" spans="1:13" x14ac:dyDescent="0.25">
      <c r="A61" s="26" t="s">
        <v>76</v>
      </c>
      <c r="B61" s="26" t="s">
        <v>77</v>
      </c>
      <c r="C61" s="26" t="str">
        <f t="shared" si="0"/>
        <v/>
      </c>
      <c r="D61" s="26"/>
      <c r="E61" s="26" t="s">
        <v>5390</v>
      </c>
      <c r="F61" s="26" t="s">
        <v>6</v>
      </c>
      <c r="G61" s="26" t="str">
        <f t="shared" si="1"/>
        <v>Aeonium arboreum</v>
      </c>
      <c r="H61" s="26" t="s">
        <v>5141</v>
      </c>
      <c r="I61" s="26"/>
      <c r="J61" t="s">
        <v>6298</v>
      </c>
      <c r="K61" t="s">
        <v>11752</v>
      </c>
      <c r="L61" t="s">
        <v>12390</v>
      </c>
      <c r="M61" t="s">
        <v>12391</v>
      </c>
    </row>
    <row r="62" spans="1:13" x14ac:dyDescent="0.25">
      <c r="A62" s="26" t="s">
        <v>78</v>
      </c>
      <c r="B62" s="26" t="s">
        <v>79</v>
      </c>
      <c r="C62" s="26" t="str">
        <f t="shared" si="0"/>
        <v/>
      </c>
      <c r="D62" s="26"/>
      <c r="E62" s="26" t="s">
        <v>5390</v>
      </c>
      <c r="F62" s="26" t="s">
        <v>6</v>
      </c>
      <c r="G62" s="26" t="str">
        <f t="shared" si="1"/>
        <v>Aesculus hippocastanum</v>
      </c>
      <c r="H62" s="26" t="s">
        <v>5141</v>
      </c>
      <c r="I62" s="26"/>
      <c r="J62" t="s">
        <v>6299</v>
      </c>
      <c r="K62" t="s">
        <v>11752</v>
      </c>
      <c r="L62" t="s">
        <v>12554</v>
      </c>
      <c r="M62" t="s">
        <v>12555</v>
      </c>
    </row>
    <row r="63" spans="1:13" x14ac:dyDescent="0.25">
      <c r="A63" s="26" t="s">
        <v>80</v>
      </c>
      <c r="B63" s="26" t="s">
        <v>82</v>
      </c>
      <c r="C63" s="26" t="str">
        <f t="shared" si="0"/>
        <v/>
      </c>
      <c r="D63" s="26"/>
      <c r="E63" s="26" t="s">
        <v>6</v>
      </c>
      <c r="F63" s="26" t="s">
        <v>6</v>
      </c>
      <c r="G63" s="26" t="str">
        <f t="shared" si="1"/>
        <v>Aethionema marginatum</v>
      </c>
      <c r="H63" s="26" t="s">
        <v>5141</v>
      </c>
      <c r="I63" s="26"/>
      <c r="J63" t="s">
        <v>6300</v>
      </c>
      <c r="K63" t="s">
        <v>11752</v>
      </c>
      <c r="L63" t="s">
        <v>12287</v>
      </c>
      <c r="M63" t="s">
        <v>12288</v>
      </c>
    </row>
    <row r="64" spans="1:13" x14ac:dyDescent="0.25">
      <c r="A64" s="26" t="s">
        <v>80</v>
      </c>
      <c r="B64" s="26" t="s">
        <v>83</v>
      </c>
      <c r="C64" s="26" t="str">
        <f t="shared" si="0"/>
        <v/>
      </c>
      <c r="D64" s="26"/>
      <c r="E64" s="26" t="s">
        <v>13111</v>
      </c>
      <c r="F64" s="26" t="s">
        <v>6</v>
      </c>
      <c r="G64" s="26" t="str">
        <f t="shared" si="1"/>
        <v>Aethionema monospermum</v>
      </c>
      <c r="H64" s="26" t="s">
        <v>5141</v>
      </c>
      <c r="I64" s="26"/>
      <c r="J64" t="s">
        <v>6301</v>
      </c>
      <c r="K64" t="s">
        <v>11752</v>
      </c>
      <c r="L64" t="s">
        <v>12287</v>
      </c>
      <c r="M64" t="s">
        <v>12288</v>
      </c>
    </row>
    <row r="65" spans="1:13" x14ac:dyDescent="0.25">
      <c r="A65" s="26" t="s">
        <v>80</v>
      </c>
      <c r="B65" s="26" t="s">
        <v>81</v>
      </c>
      <c r="C65" s="26" t="str">
        <f t="shared" si="0"/>
        <v/>
      </c>
      <c r="D65" s="26"/>
      <c r="E65" s="26" t="s">
        <v>6</v>
      </c>
      <c r="F65" s="26" t="s">
        <v>6</v>
      </c>
      <c r="G65" s="26" t="str">
        <f t="shared" si="1"/>
        <v>Aethionema saxatile</v>
      </c>
      <c r="H65" s="26" t="s">
        <v>5141</v>
      </c>
      <c r="I65" s="26"/>
      <c r="J65" t="s">
        <v>6302</v>
      </c>
      <c r="K65" t="s">
        <v>11752</v>
      </c>
      <c r="L65" t="s">
        <v>12287</v>
      </c>
      <c r="M65" t="s">
        <v>12288</v>
      </c>
    </row>
    <row r="66" spans="1:13" x14ac:dyDescent="0.25">
      <c r="A66" s="26" t="s">
        <v>80</v>
      </c>
      <c r="B66" s="26" t="s">
        <v>84</v>
      </c>
      <c r="C66" s="26" t="str">
        <f t="shared" ref="C66:C129" si="2">IF(D66="","","subsp.")</f>
        <v/>
      </c>
      <c r="D66" s="26"/>
      <c r="E66" s="26" t="s">
        <v>6</v>
      </c>
      <c r="F66" s="26" t="s">
        <v>6</v>
      </c>
      <c r="G66" s="26" t="str">
        <f t="shared" ref="G66:G129" si="3">IF(D66="",CONCATENATE(A66," ",B66),CONCATENATE(A66," ",B66," ",D66))</f>
        <v>Aethionema thomasianum</v>
      </c>
      <c r="H66" s="26" t="s">
        <v>5141</v>
      </c>
      <c r="I66" s="26"/>
      <c r="J66" t="s">
        <v>6303</v>
      </c>
      <c r="K66" t="s">
        <v>11752</v>
      </c>
      <c r="L66" t="s">
        <v>12287</v>
      </c>
      <c r="M66" t="s">
        <v>12288</v>
      </c>
    </row>
    <row r="67" spans="1:13" x14ac:dyDescent="0.25">
      <c r="A67" s="26" t="s">
        <v>85</v>
      </c>
      <c r="B67" s="26" t="s">
        <v>86</v>
      </c>
      <c r="C67" s="26" t="str">
        <f t="shared" si="2"/>
        <v>subsp.</v>
      </c>
      <c r="D67" s="26" t="s">
        <v>86</v>
      </c>
      <c r="E67" s="26" t="s">
        <v>6</v>
      </c>
      <c r="F67" s="26" t="s">
        <v>31</v>
      </c>
      <c r="G67" s="26" t="str">
        <f t="shared" si="3"/>
        <v>Aethusa cynapium cynapium</v>
      </c>
      <c r="H67" s="26" t="s">
        <v>5141</v>
      </c>
      <c r="I67" s="26"/>
      <c r="J67" t="s">
        <v>6304</v>
      </c>
      <c r="K67" t="s">
        <v>11752</v>
      </c>
      <c r="L67" t="s">
        <v>12382</v>
      </c>
      <c r="M67" t="s">
        <v>12383</v>
      </c>
    </row>
    <row r="68" spans="1:13" x14ac:dyDescent="0.25">
      <c r="A68" s="26" t="s">
        <v>87</v>
      </c>
      <c r="B68" s="26" t="s">
        <v>88</v>
      </c>
      <c r="C68" s="26" t="str">
        <f t="shared" si="2"/>
        <v/>
      </c>
      <c r="D68" s="26"/>
      <c r="E68" s="26" t="s">
        <v>5390</v>
      </c>
      <c r="F68" s="26" t="s">
        <v>6</v>
      </c>
      <c r="G68" s="26" t="str">
        <f t="shared" si="3"/>
        <v>Agave americana</v>
      </c>
      <c r="H68" s="26" t="s">
        <v>5141</v>
      </c>
      <c r="I68" s="26"/>
      <c r="J68" t="s">
        <v>6305</v>
      </c>
      <c r="K68" t="s">
        <v>11752</v>
      </c>
      <c r="L68" t="s">
        <v>12327</v>
      </c>
      <c r="M68" t="s">
        <v>12557</v>
      </c>
    </row>
    <row r="69" spans="1:13" x14ac:dyDescent="0.25">
      <c r="A69" s="26" t="s">
        <v>87</v>
      </c>
      <c r="B69" s="26" t="s">
        <v>91</v>
      </c>
      <c r="C69" s="26" t="str">
        <f t="shared" si="2"/>
        <v/>
      </c>
      <c r="D69" s="26"/>
      <c r="E69" s="26" t="s">
        <v>5390</v>
      </c>
      <c r="F69" s="26" t="s">
        <v>6</v>
      </c>
      <c r="G69" s="26" t="str">
        <f t="shared" si="3"/>
        <v>Agave atrovirens</v>
      </c>
      <c r="H69" s="26" t="s">
        <v>5141</v>
      </c>
      <c r="I69" s="26"/>
      <c r="J69" t="s">
        <v>6306</v>
      </c>
      <c r="K69" t="s">
        <v>11752</v>
      </c>
      <c r="L69" t="s">
        <v>12327</v>
      </c>
      <c r="M69" t="s">
        <v>12557</v>
      </c>
    </row>
    <row r="70" spans="1:13" x14ac:dyDescent="0.25">
      <c r="A70" s="26" t="s">
        <v>87</v>
      </c>
      <c r="B70" s="26" t="s">
        <v>89</v>
      </c>
      <c r="C70" s="26" t="str">
        <f t="shared" si="2"/>
        <v/>
      </c>
      <c r="D70" s="26"/>
      <c r="E70" s="26" t="s">
        <v>5390</v>
      </c>
      <c r="F70" s="26" t="s">
        <v>6</v>
      </c>
      <c r="G70" s="26" t="str">
        <f t="shared" si="3"/>
        <v>Agave fourcroydes</v>
      </c>
      <c r="H70" s="26" t="s">
        <v>5141</v>
      </c>
      <c r="I70" s="26"/>
      <c r="J70" t="s">
        <v>6307</v>
      </c>
      <c r="K70" t="s">
        <v>11752</v>
      </c>
      <c r="L70" t="s">
        <v>12327</v>
      </c>
      <c r="M70" t="s">
        <v>12557</v>
      </c>
    </row>
    <row r="71" spans="1:13" x14ac:dyDescent="0.25">
      <c r="A71" s="26" t="s">
        <v>87</v>
      </c>
      <c r="B71" s="26" t="s">
        <v>90</v>
      </c>
      <c r="C71" s="26" t="str">
        <f t="shared" si="2"/>
        <v/>
      </c>
      <c r="D71" s="26"/>
      <c r="E71" s="26" t="s">
        <v>5390</v>
      </c>
      <c r="F71" s="26" t="s">
        <v>6</v>
      </c>
      <c r="G71" s="26" t="str">
        <f t="shared" si="3"/>
        <v>Agave sisalana</v>
      </c>
      <c r="H71" s="26" t="s">
        <v>5141</v>
      </c>
      <c r="I71" s="26"/>
      <c r="J71" t="s">
        <v>6308</v>
      </c>
      <c r="K71" t="s">
        <v>11752</v>
      </c>
      <c r="L71" t="s">
        <v>12327</v>
      </c>
      <c r="M71" t="s">
        <v>12557</v>
      </c>
    </row>
    <row r="72" spans="1:13" x14ac:dyDescent="0.25">
      <c r="A72" s="26" t="s">
        <v>92</v>
      </c>
      <c r="B72" s="26" t="s">
        <v>93</v>
      </c>
      <c r="C72" s="26" t="str">
        <f t="shared" si="2"/>
        <v>subsp.</v>
      </c>
      <c r="D72" s="26" t="s">
        <v>93</v>
      </c>
      <c r="E72" s="26" t="s">
        <v>6</v>
      </c>
      <c r="F72" s="26" t="s">
        <v>6</v>
      </c>
      <c r="G72" s="26" t="str">
        <f t="shared" si="3"/>
        <v>Agrimonia eupatoria eupatoria</v>
      </c>
      <c r="H72" s="26" t="s">
        <v>5141</v>
      </c>
      <c r="I72" s="26"/>
      <c r="J72" t="s">
        <v>6309</v>
      </c>
      <c r="K72" t="s">
        <v>11752</v>
      </c>
      <c r="L72" t="s">
        <v>12323</v>
      </c>
      <c r="M72" t="s">
        <v>12324</v>
      </c>
    </row>
    <row r="73" spans="1:13" x14ac:dyDescent="0.25">
      <c r="A73" s="26" t="s">
        <v>92</v>
      </c>
      <c r="B73" s="26" t="s">
        <v>93</v>
      </c>
      <c r="C73" s="26" t="str">
        <f t="shared" si="2"/>
        <v>subsp.</v>
      </c>
      <c r="D73" s="26" t="s">
        <v>4373</v>
      </c>
      <c r="E73" s="26" t="s">
        <v>6</v>
      </c>
      <c r="F73" s="26" t="s">
        <v>6</v>
      </c>
      <c r="G73" s="26" t="str">
        <f t="shared" si="3"/>
        <v>Agrimonia eupatoria grandis</v>
      </c>
      <c r="H73" s="26" t="s">
        <v>5141</v>
      </c>
      <c r="I73" s="26"/>
      <c r="J73" t="s">
        <v>6310</v>
      </c>
      <c r="K73" t="s">
        <v>11752</v>
      </c>
      <c r="L73" t="s">
        <v>12323</v>
      </c>
      <c r="M73" t="s">
        <v>12324</v>
      </c>
    </row>
    <row r="74" spans="1:13" x14ac:dyDescent="0.25">
      <c r="A74" s="26" t="s">
        <v>92</v>
      </c>
      <c r="B74" s="26" t="s">
        <v>94</v>
      </c>
      <c r="C74" s="26" t="str">
        <f t="shared" si="2"/>
        <v/>
      </c>
      <c r="D74" s="26"/>
      <c r="E74" s="26" t="s">
        <v>6</v>
      </c>
      <c r="F74" s="26" t="s">
        <v>6</v>
      </c>
      <c r="G74" s="26" t="str">
        <f t="shared" si="3"/>
        <v>Agrimonia procera</v>
      </c>
      <c r="H74" s="26" t="s">
        <v>5141</v>
      </c>
      <c r="I74" s="26"/>
      <c r="J74" t="s">
        <v>6311</v>
      </c>
      <c r="K74" t="s">
        <v>11752</v>
      </c>
      <c r="L74" t="s">
        <v>12323</v>
      </c>
      <c r="M74" t="s">
        <v>12324</v>
      </c>
    </row>
    <row r="75" spans="1:13" x14ac:dyDescent="0.25">
      <c r="A75" s="26" t="s">
        <v>95</v>
      </c>
      <c r="B75" s="26" t="s">
        <v>96</v>
      </c>
      <c r="C75" s="26" t="str">
        <f t="shared" si="2"/>
        <v/>
      </c>
      <c r="D75" s="26"/>
      <c r="E75" s="26" t="s">
        <v>5390</v>
      </c>
      <c r="F75" s="26" t="s">
        <v>6</v>
      </c>
      <c r="G75" s="26" t="str">
        <f t="shared" si="3"/>
        <v>Agrostemma githago</v>
      </c>
      <c r="H75" s="26" t="s">
        <v>5141</v>
      </c>
      <c r="I75" s="34" t="s">
        <v>13597</v>
      </c>
      <c r="J75" t="s">
        <v>6312</v>
      </c>
      <c r="K75" t="s">
        <v>11752</v>
      </c>
      <c r="L75" t="s">
        <v>12295</v>
      </c>
      <c r="M75" t="s">
        <v>12331</v>
      </c>
    </row>
    <row r="76" spans="1:13" x14ac:dyDescent="0.25">
      <c r="A76" s="26" t="s">
        <v>97</v>
      </c>
      <c r="B76" s="26" t="s">
        <v>98</v>
      </c>
      <c r="C76" s="26" t="str">
        <f t="shared" si="2"/>
        <v/>
      </c>
      <c r="D76" s="26"/>
      <c r="E76" s="26" t="s">
        <v>5390</v>
      </c>
      <c r="F76" s="26" t="s">
        <v>6</v>
      </c>
      <c r="G76" s="26" t="str">
        <f t="shared" si="3"/>
        <v>Aichryson laxum</v>
      </c>
      <c r="H76" s="26" t="s">
        <v>5141</v>
      </c>
      <c r="I76" s="26"/>
      <c r="J76" t="s">
        <v>6313</v>
      </c>
      <c r="K76" t="s">
        <v>11752</v>
      </c>
      <c r="L76" t="s">
        <v>12390</v>
      </c>
      <c r="M76" t="s">
        <v>12391</v>
      </c>
    </row>
    <row r="77" spans="1:13" x14ac:dyDescent="0.25">
      <c r="A77" s="26" t="s">
        <v>99</v>
      </c>
      <c r="B77" s="26" t="s">
        <v>100</v>
      </c>
      <c r="C77" s="26" t="str">
        <f t="shared" si="2"/>
        <v/>
      </c>
      <c r="D77" s="26"/>
      <c r="E77" s="26" t="s">
        <v>5390</v>
      </c>
      <c r="F77" s="26" t="s">
        <v>6</v>
      </c>
      <c r="G77" s="26" t="str">
        <f t="shared" si="3"/>
        <v>Ailanthus altissima</v>
      </c>
      <c r="H77" s="26" t="s">
        <v>5141</v>
      </c>
      <c r="I77" s="26"/>
      <c r="J77" t="s">
        <v>6314</v>
      </c>
      <c r="K77" t="s">
        <v>11752</v>
      </c>
      <c r="L77" t="s">
        <v>12554</v>
      </c>
      <c r="M77" t="s">
        <v>12558</v>
      </c>
    </row>
    <row r="78" spans="1:13" x14ac:dyDescent="0.25">
      <c r="A78" s="26" t="s">
        <v>101</v>
      </c>
      <c r="B78" s="26" t="s">
        <v>102</v>
      </c>
      <c r="C78" s="26" t="str">
        <f t="shared" si="2"/>
        <v/>
      </c>
      <c r="D78" s="26"/>
      <c r="E78" s="26" t="s">
        <v>5390</v>
      </c>
      <c r="F78" s="26" t="s">
        <v>6</v>
      </c>
      <c r="G78" s="26" t="str">
        <f t="shared" si="3"/>
        <v>Aizoon canariense</v>
      </c>
      <c r="H78" s="26" t="s">
        <v>5141</v>
      </c>
      <c r="I78" s="26"/>
      <c r="J78" t="s">
        <v>6315</v>
      </c>
      <c r="K78" t="s">
        <v>11752</v>
      </c>
      <c r="L78" t="s">
        <v>12295</v>
      </c>
      <c r="M78" t="s">
        <v>12559</v>
      </c>
    </row>
    <row r="79" spans="1:13" x14ac:dyDescent="0.25">
      <c r="A79" s="26" t="s">
        <v>101</v>
      </c>
      <c r="B79" s="26" t="s">
        <v>103</v>
      </c>
      <c r="C79" s="26" t="str">
        <f t="shared" si="2"/>
        <v/>
      </c>
      <c r="D79" s="26"/>
      <c r="E79" s="26" t="s">
        <v>6</v>
      </c>
      <c r="F79" s="26" t="s">
        <v>6</v>
      </c>
      <c r="G79" s="26" t="str">
        <f t="shared" si="3"/>
        <v>Aizoon hispanicum</v>
      </c>
      <c r="H79" s="26" t="s">
        <v>5141</v>
      </c>
      <c r="I79" s="26"/>
      <c r="J79" t="s">
        <v>6316</v>
      </c>
      <c r="K79" t="s">
        <v>11752</v>
      </c>
      <c r="L79" t="s">
        <v>12295</v>
      </c>
      <c r="M79" t="s">
        <v>12559</v>
      </c>
    </row>
    <row r="80" spans="1:13" x14ac:dyDescent="0.25">
      <c r="A80" s="26" t="s">
        <v>104</v>
      </c>
      <c r="B80" s="26" t="s">
        <v>105</v>
      </c>
      <c r="C80" s="26" t="str">
        <f t="shared" si="2"/>
        <v/>
      </c>
      <c r="D80" s="26"/>
      <c r="E80" s="26" t="s">
        <v>6</v>
      </c>
      <c r="F80" s="26" t="s">
        <v>6</v>
      </c>
      <c r="G80" s="26" t="str">
        <f t="shared" si="3"/>
        <v>Ajuga chamaepitys</v>
      </c>
      <c r="H80" s="26" t="s">
        <v>5141</v>
      </c>
      <c r="I80" s="26"/>
      <c r="J80" t="s">
        <v>6317</v>
      </c>
      <c r="K80" t="s">
        <v>11752</v>
      </c>
      <c r="L80" t="s">
        <v>12318</v>
      </c>
      <c r="M80" t="s">
        <v>12395</v>
      </c>
    </row>
    <row r="81" spans="1:13" x14ac:dyDescent="0.25">
      <c r="A81" s="26" t="s">
        <v>104</v>
      </c>
      <c r="B81" s="26" t="s">
        <v>106</v>
      </c>
      <c r="C81" s="26" t="str">
        <f t="shared" si="2"/>
        <v/>
      </c>
      <c r="D81" s="26"/>
      <c r="E81" s="26" t="s">
        <v>6</v>
      </c>
      <c r="F81" s="26" t="s">
        <v>6</v>
      </c>
      <c r="G81" s="26" t="str">
        <f t="shared" si="3"/>
        <v>Ajuga iva</v>
      </c>
      <c r="H81" s="26" t="s">
        <v>5141</v>
      </c>
      <c r="I81" s="26"/>
      <c r="J81" t="s">
        <v>6318</v>
      </c>
      <c r="K81" t="s">
        <v>11752</v>
      </c>
      <c r="L81" t="s">
        <v>12318</v>
      </c>
      <c r="M81" t="s">
        <v>12395</v>
      </c>
    </row>
    <row r="82" spans="1:13" x14ac:dyDescent="0.25">
      <c r="A82" s="26" t="s">
        <v>104</v>
      </c>
      <c r="B82" s="26" t="s">
        <v>108</v>
      </c>
      <c r="C82" s="26" t="str">
        <f t="shared" si="2"/>
        <v>subsp.</v>
      </c>
      <c r="D82" s="26" t="s">
        <v>4374</v>
      </c>
      <c r="E82" s="26" t="s">
        <v>6</v>
      </c>
      <c r="F82" s="26" t="s">
        <v>6</v>
      </c>
      <c r="G82" s="26" t="str">
        <f t="shared" si="3"/>
        <v>Ajuga pyramidalis meonantha</v>
      </c>
      <c r="H82" s="26" t="s">
        <v>5141</v>
      </c>
      <c r="I82" s="26"/>
      <c r="J82" t="s">
        <v>6319</v>
      </c>
      <c r="K82" t="s">
        <v>11752</v>
      </c>
      <c r="L82" t="s">
        <v>12318</v>
      </c>
      <c r="M82" t="s">
        <v>12395</v>
      </c>
    </row>
    <row r="83" spans="1:13" x14ac:dyDescent="0.25">
      <c r="A83" s="26" t="s">
        <v>104</v>
      </c>
      <c r="B83" s="26" t="s">
        <v>108</v>
      </c>
      <c r="C83" s="26" t="str">
        <f t="shared" si="2"/>
        <v>subsp.</v>
      </c>
      <c r="D83" s="26" t="s">
        <v>108</v>
      </c>
      <c r="E83" s="26" t="s">
        <v>6</v>
      </c>
      <c r="F83" s="26" t="s">
        <v>6</v>
      </c>
      <c r="G83" s="26" t="str">
        <f t="shared" si="3"/>
        <v>Ajuga pyramidalis pyramidalis</v>
      </c>
      <c r="H83" s="26" t="s">
        <v>5141</v>
      </c>
      <c r="I83" s="26"/>
      <c r="J83" t="s">
        <v>6320</v>
      </c>
      <c r="K83" t="s">
        <v>11752</v>
      </c>
      <c r="L83" t="s">
        <v>12318</v>
      </c>
      <c r="M83" t="s">
        <v>12395</v>
      </c>
    </row>
    <row r="84" spans="1:13" x14ac:dyDescent="0.25">
      <c r="A84" s="26" t="s">
        <v>104</v>
      </c>
      <c r="B84" s="26" t="s">
        <v>107</v>
      </c>
      <c r="C84" s="26" t="str">
        <f t="shared" si="2"/>
        <v/>
      </c>
      <c r="D84" s="26"/>
      <c r="E84" s="26" t="s">
        <v>6</v>
      </c>
      <c r="F84" s="26" t="s">
        <v>6</v>
      </c>
      <c r="G84" s="26" t="str">
        <f t="shared" si="3"/>
        <v>Ajuga reptans</v>
      </c>
      <c r="H84" s="26" t="s">
        <v>5141</v>
      </c>
      <c r="I84" s="26"/>
      <c r="J84" t="s">
        <v>6321</v>
      </c>
      <c r="K84" t="s">
        <v>11752</v>
      </c>
      <c r="L84" t="s">
        <v>12318</v>
      </c>
      <c r="M84" t="s">
        <v>12395</v>
      </c>
    </row>
    <row r="85" spans="1:13" x14ac:dyDescent="0.25">
      <c r="A85" s="26" t="s">
        <v>109</v>
      </c>
      <c r="B85" s="26" t="s">
        <v>110</v>
      </c>
      <c r="C85" s="26" t="str">
        <f t="shared" si="2"/>
        <v/>
      </c>
      <c r="D85" s="26"/>
      <c r="E85" s="26" t="s">
        <v>5390</v>
      </c>
      <c r="F85" s="26" t="s">
        <v>6</v>
      </c>
      <c r="G85" s="26" t="str">
        <f t="shared" si="3"/>
        <v>Alcea rosea</v>
      </c>
      <c r="H85" s="26" t="s">
        <v>5141</v>
      </c>
      <c r="I85" s="26"/>
      <c r="J85" t="s">
        <v>6322</v>
      </c>
      <c r="K85" t="s">
        <v>11752</v>
      </c>
      <c r="L85" t="s">
        <v>12338</v>
      </c>
      <c r="M85" t="s">
        <v>12552</v>
      </c>
    </row>
    <row r="86" spans="1:13" x14ac:dyDescent="0.25">
      <c r="A86" s="26" t="s">
        <v>111</v>
      </c>
      <c r="B86" s="26" t="s">
        <v>116</v>
      </c>
      <c r="C86" s="26" t="str">
        <f t="shared" si="2"/>
        <v/>
      </c>
      <c r="D86" s="26"/>
      <c r="E86" s="26" t="s">
        <v>13111</v>
      </c>
      <c r="F86" s="26" t="s">
        <v>6</v>
      </c>
      <c r="G86" s="26" t="str">
        <f t="shared" si="3"/>
        <v>Alchemilla acutiformis</v>
      </c>
      <c r="H86" s="26" t="s">
        <v>5141</v>
      </c>
      <c r="I86" s="26"/>
      <c r="J86" t="s">
        <v>6323</v>
      </c>
      <c r="K86" t="s">
        <v>11752</v>
      </c>
      <c r="L86" t="s">
        <v>12323</v>
      </c>
      <c r="M86" t="s">
        <v>12324</v>
      </c>
    </row>
    <row r="87" spans="1:13" x14ac:dyDescent="0.25">
      <c r="A87" s="26" t="s">
        <v>111</v>
      </c>
      <c r="B87" s="26" t="s">
        <v>130</v>
      </c>
      <c r="C87" s="26" t="str">
        <f t="shared" si="2"/>
        <v/>
      </c>
      <c r="D87" s="26"/>
      <c r="E87" s="26" t="s">
        <v>13111</v>
      </c>
      <c r="F87" s="26" t="s">
        <v>6</v>
      </c>
      <c r="G87" s="26" t="str">
        <f t="shared" si="3"/>
        <v>Alchemilla albinervia</v>
      </c>
      <c r="H87" s="26" t="s">
        <v>5141</v>
      </c>
      <c r="I87" s="26"/>
      <c r="J87" t="s">
        <v>6324</v>
      </c>
      <c r="K87" t="s">
        <v>11752</v>
      </c>
      <c r="L87" t="s">
        <v>12323</v>
      </c>
      <c r="M87" t="s">
        <v>12324</v>
      </c>
    </row>
    <row r="88" spans="1:13" x14ac:dyDescent="0.25">
      <c r="A88" s="26" t="s">
        <v>111</v>
      </c>
      <c r="B88" s="26" t="s">
        <v>188</v>
      </c>
      <c r="C88" s="26" t="str">
        <f t="shared" si="2"/>
        <v/>
      </c>
      <c r="D88" s="26"/>
      <c r="E88" s="26" t="s">
        <v>6</v>
      </c>
      <c r="F88" s="26" t="s">
        <v>6</v>
      </c>
      <c r="G88" s="26" t="str">
        <f t="shared" si="3"/>
        <v>Alchemilla alpigena</v>
      </c>
      <c r="H88" s="26" t="s">
        <v>5141</v>
      </c>
      <c r="I88" s="26"/>
      <c r="J88" t="s">
        <v>6325</v>
      </c>
      <c r="K88" t="s">
        <v>11752</v>
      </c>
      <c r="L88" t="s">
        <v>12323</v>
      </c>
      <c r="M88" t="s">
        <v>12324</v>
      </c>
    </row>
    <row r="89" spans="1:13" x14ac:dyDescent="0.25">
      <c r="A89" s="26" t="s">
        <v>111</v>
      </c>
      <c r="B89" s="26" t="s">
        <v>176</v>
      </c>
      <c r="C89" s="26" t="str">
        <f t="shared" si="2"/>
        <v/>
      </c>
      <c r="D89" s="26"/>
      <c r="E89" s="26" t="s">
        <v>6</v>
      </c>
      <c r="F89" s="26" t="s">
        <v>6</v>
      </c>
      <c r="G89" s="26" t="str">
        <f t="shared" si="3"/>
        <v>Alchemilla alpina</v>
      </c>
      <c r="H89" s="26" t="s">
        <v>5141</v>
      </c>
      <c r="I89" s="26"/>
      <c r="J89" t="s">
        <v>6326</v>
      </c>
      <c r="K89" t="s">
        <v>11752</v>
      </c>
      <c r="L89" t="s">
        <v>12323</v>
      </c>
      <c r="M89" t="s">
        <v>12324</v>
      </c>
    </row>
    <row r="90" spans="1:13" x14ac:dyDescent="0.25">
      <c r="A90" s="26" t="s">
        <v>111</v>
      </c>
      <c r="B90" s="26" t="s">
        <v>179</v>
      </c>
      <c r="C90" s="26" t="str">
        <f t="shared" si="2"/>
        <v/>
      </c>
      <c r="D90" s="26"/>
      <c r="E90" s="26" t="s">
        <v>6</v>
      </c>
      <c r="F90" s="26" t="s">
        <v>6</v>
      </c>
      <c r="G90" s="26" t="str">
        <f t="shared" si="3"/>
        <v>Alchemilla amphisericea</v>
      </c>
      <c r="H90" s="26" t="s">
        <v>5141</v>
      </c>
      <c r="I90" s="26"/>
      <c r="J90" t="s">
        <v>6327</v>
      </c>
      <c r="K90" t="s">
        <v>11752</v>
      </c>
      <c r="L90" t="s">
        <v>12323</v>
      </c>
      <c r="M90" t="s">
        <v>12324</v>
      </c>
    </row>
    <row r="91" spans="1:13" x14ac:dyDescent="0.25">
      <c r="A91" s="26" t="s">
        <v>111</v>
      </c>
      <c r="B91" s="26" t="s">
        <v>190</v>
      </c>
      <c r="C91" s="26" t="str">
        <f t="shared" si="2"/>
        <v/>
      </c>
      <c r="D91" s="26"/>
      <c r="E91" s="26" t="s">
        <v>31</v>
      </c>
      <c r="F91" s="26" t="s">
        <v>6</v>
      </c>
      <c r="G91" s="26" t="str">
        <f t="shared" si="3"/>
        <v>Alchemilla angustiserrata</v>
      </c>
      <c r="H91" s="26" t="s">
        <v>5141</v>
      </c>
      <c r="I91" s="26"/>
      <c r="J91" t="s">
        <v>6328</v>
      </c>
      <c r="K91" t="s">
        <v>11752</v>
      </c>
      <c r="L91" t="s">
        <v>12323</v>
      </c>
      <c r="M91" t="s">
        <v>12324</v>
      </c>
    </row>
    <row r="92" spans="1:13" x14ac:dyDescent="0.25">
      <c r="A92" s="26" t="s">
        <v>111</v>
      </c>
      <c r="B92" s="26" t="s">
        <v>170</v>
      </c>
      <c r="C92" s="26" t="str">
        <f t="shared" si="2"/>
        <v/>
      </c>
      <c r="D92" s="26"/>
      <c r="E92" s="26" t="s">
        <v>13111</v>
      </c>
      <c r="F92" s="26" t="s">
        <v>6</v>
      </c>
      <c r="G92" s="26" t="str">
        <f t="shared" si="3"/>
        <v>Alchemilla aranica</v>
      </c>
      <c r="H92" s="26" t="s">
        <v>5141</v>
      </c>
      <c r="I92" s="26"/>
      <c r="J92" t="s">
        <v>6329</v>
      </c>
      <c r="K92" t="s">
        <v>11752</v>
      </c>
      <c r="L92" t="s">
        <v>12323</v>
      </c>
      <c r="M92" t="s">
        <v>12324</v>
      </c>
    </row>
    <row r="93" spans="1:13" x14ac:dyDescent="0.25">
      <c r="A93" s="26" t="s">
        <v>111</v>
      </c>
      <c r="B93" s="26" t="s">
        <v>180</v>
      </c>
      <c r="C93" s="26" t="str">
        <f t="shared" si="2"/>
        <v/>
      </c>
      <c r="D93" s="26"/>
      <c r="E93" s="26" t="s">
        <v>31</v>
      </c>
      <c r="F93" s="26" t="s">
        <v>6</v>
      </c>
      <c r="G93" s="26" t="str">
        <f t="shared" si="3"/>
        <v>Alchemilla atriuscula</v>
      </c>
      <c r="H93" s="26" t="s">
        <v>5141</v>
      </c>
      <c r="I93" s="26"/>
      <c r="J93" t="s">
        <v>6330</v>
      </c>
      <c r="K93" t="s">
        <v>11752</v>
      </c>
      <c r="L93" t="s">
        <v>12323</v>
      </c>
      <c r="M93" t="s">
        <v>12324</v>
      </c>
    </row>
    <row r="94" spans="1:13" x14ac:dyDescent="0.25">
      <c r="A94" s="26" t="s">
        <v>111</v>
      </c>
      <c r="B94" s="26" t="s">
        <v>124</v>
      </c>
      <c r="C94" s="26" t="str">
        <f t="shared" si="2"/>
        <v/>
      </c>
      <c r="D94" s="26"/>
      <c r="E94" s="26" t="s">
        <v>13111</v>
      </c>
      <c r="F94" s="26" t="s">
        <v>6</v>
      </c>
      <c r="G94" s="26" t="str">
        <f t="shared" si="3"/>
        <v>Alchemilla atropurpurea</v>
      </c>
      <c r="H94" s="26" t="s">
        <v>5141</v>
      </c>
      <c r="I94" s="26"/>
      <c r="J94" t="s">
        <v>6331</v>
      </c>
      <c r="K94" t="s">
        <v>11752</v>
      </c>
      <c r="L94" t="s">
        <v>12323</v>
      </c>
      <c r="M94" t="s">
        <v>12324</v>
      </c>
    </row>
    <row r="95" spans="1:13" x14ac:dyDescent="0.25">
      <c r="A95" s="26" t="s">
        <v>111</v>
      </c>
      <c r="B95" s="26" t="s">
        <v>132</v>
      </c>
      <c r="C95" s="26" t="str">
        <f t="shared" si="2"/>
        <v/>
      </c>
      <c r="D95" s="26"/>
      <c r="E95" s="26" t="s">
        <v>13111</v>
      </c>
      <c r="F95" s="26" t="s">
        <v>6</v>
      </c>
      <c r="G95" s="26" t="str">
        <f t="shared" si="3"/>
        <v>Alchemilla benasquensis</v>
      </c>
      <c r="H95" s="26" t="s">
        <v>5141</v>
      </c>
      <c r="I95" s="26"/>
      <c r="J95" t="s">
        <v>6332</v>
      </c>
      <c r="K95" t="s">
        <v>11752</v>
      </c>
      <c r="L95" t="s">
        <v>12323</v>
      </c>
      <c r="M95" t="s">
        <v>12324</v>
      </c>
    </row>
    <row r="96" spans="1:13" x14ac:dyDescent="0.25">
      <c r="A96" s="26" t="s">
        <v>111</v>
      </c>
      <c r="B96" s="26" t="s">
        <v>137</v>
      </c>
      <c r="C96" s="26" t="str">
        <f t="shared" si="2"/>
        <v/>
      </c>
      <c r="D96" s="26"/>
      <c r="E96" s="26" t="s">
        <v>13111</v>
      </c>
      <c r="F96" s="26" t="s">
        <v>6</v>
      </c>
      <c r="G96" s="26" t="str">
        <f t="shared" si="3"/>
        <v>Alchemilla borderei</v>
      </c>
      <c r="H96" s="26" t="s">
        <v>5141</v>
      </c>
      <c r="I96" s="26"/>
      <c r="J96" t="s">
        <v>6333</v>
      </c>
      <c r="K96" t="s">
        <v>11752</v>
      </c>
      <c r="L96" t="s">
        <v>12323</v>
      </c>
      <c r="M96" t="s">
        <v>12324</v>
      </c>
    </row>
    <row r="97" spans="1:13" x14ac:dyDescent="0.25">
      <c r="A97" s="26" t="s">
        <v>111</v>
      </c>
      <c r="B97" s="26" t="s">
        <v>162</v>
      </c>
      <c r="C97" s="26" t="str">
        <f t="shared" si="2"/>
        <v/>
      </c>
      <c r="D97" s="26"/>
      <c r="E97" s="26" t="s">
        <v>31</v>
      </c>
      <c r="F97" s="26" t="s">
        <v>6</v>
      </c>
      <c r="G97" s="26" t="str">
        <f t="shared" si="3"/>
        <v>Alchemilla burgensis</v>
      </c>
      <c r="H97" s="26" t="s">
        <v>5141</v>
      </c>
      <c r="I97" s="26"/>
      <c r="J97" t="s">
        <v>6334</v>
      </c>
      <c r="K97" t="s">
        <v>11752</v>
      </c>
      <c r="L97" t="s">
        <v>12323</v>
      </c>
      <c r="M97" t="s">
        <v>12324</v>
      </c>
    </row>
    <row r="98" spans="1:13" x14ac:dyDescent="0.25">
      <c r="A98" s="26" t="s">
        <v>111</v>
      </c>
      <c r="B98" s="26" t="s">
        <v>186</v>
      </c>
      <c r="C98" s="26" t="str">
        <f t="shared" si="2"/>
        <v/>
      </c>
      <c r="D98" s="26"/>
      <c r="E98" s="26" t="s">
        <v>13111</v>
      </c>
      <c r="F98" s="26" t="s">
        <v>6</v>
      </c>
      <c r="G98" s="26" t="str">
        <f t="shared" si="3"/>
        <v>Alchemilla catalaunica</v>
      </c>
      <c r="H98" s="26" t="s">
        <v>5141</v>
      </c>
      <c r="I98" s="26"/>
      <c r="J98" t="s">
        <v>6335</v>
      </c>
      <c r="K98" t="s">
        <v>11752</v>
      </c>
      <c r="L98" t="s">
        <v>12323</v>
      </c>
      <c r="M98" t="s">
        <v>12324</v>
      </c>
    </row>
    <row r="99" spans="1:13" x14ac:dyDescent="0.25">
      <c r="A99" s="26" t="s">
        <v>111</v>
      </c>
      <c r="B99" s="26" t="s">
        <v>136</v>
      </c>
      <c r="C99" s="26" t="str">
        <f t="shared" si="2"/>
        <v/>
      </c>
      <c r="D99" s="26"/>
      <c r="E99" s="26" t="s">
        <v>6</v>
      </c>
      <c r="F99" s="26" t="s">
        <v>6</v>
      </c>
      <c r="G99" s="26" t="str">
        <f t="shared" si="3"/>
        <v>Alchemilla cataractarum</v>
      </c>
      <c r="H99" s="26" t="s">
        <v>5141</v>
      </c>
      <c r="I99" s="26"/>
      <c r="J99" t="s">
        <v>6336</v>
      </c>
      <c r="K99" t="s">
        <v>11752</v>
      </c>
      <c r="L99" t="s">
        <v>12323</v>
      </c>
      <c r="M99" t="s">
        <v>12324</v>
      </c>
    </row>
    <row r="100" spans="1:13" x14ac:dyDescent="0.25">
      <c r="A100" s="26" t="s">
        <v>111</v>
      </c>
      <c r="B100" s="26" t="s">
        <v>158</v>
      </c>
      <c r="C100" s="26" t="str">
        <f t="shared" si="2"/>
        <v/>
      </c>
      <c r="D100" s="26"/>
      <c r="E100" s="26" t="s">
        <v>6</v>
      </c>
      <c r="F100" s="26" t="s">
        <v>6</v>
      </c>
      <c r="G100" s="26" t="str">
        <f t="shared" si="3"/>
        <v>Alchemilla colorata</v>
      </c>
      <c r="H100" s="26" t="s">
        <v>5141</v>
      </c>
      <c r="I100" s="26"/>
      <c r="J100" t="s">
        <v>6337</v>
      </c>
      <c r="K100" t="s">
        <v>11752</v>
      </c>
      <c r="L100" t="s">
        <v>12323</v>
      </c>
      <c r="M100" t="s">
        <v>12324</v>
      </c>
    </row>
    <row r="101" spans="1:13" x14ac:dyDescent="0.25">
      <c r="A101" s="26" t="s">
        <v>111</v>
      </c>
      <c r="B101" s="26" t="s">
        <v>129</v>
      </c>
      <c r="C101" s="26" t="str">
        <f t="shared" si="2"/>
        <v/>
      </c>
      <c r="D101" s="26"/>
      <c r="E101" s="26" t="s">
        <v>6</v>
      </c>
      <c r="F101" s="26" t="s">
        <v>6</v>
      </c>
      <c r="G101" s="26" t="str">
        <f t="shared" si="3"/>
        <v>Alchemilla connivens</v>
      </c>
      <c r="H101" s="26" t="s">
        <v>5141</v>
      </c>
      <c r="I101" s="26"/>
      <c r="J101" t="s">
        <v>6338</v>
      </c>
      <c r="K101" t="s">
        <v>11752</v>
      </c>
      <c r="L101" t="s">
        <v>12323</v>
      </c>
      <c r="M101" t="s">
        <v>12324</v>
      </c>
    </row>
    <row r="102" spans="1:13" x14ac:dyDescent="0.25">
      <c r="A102" s="26" t="s">
        <v>111</v>
      </c>
      <c r="B102" s="26" t="s">
        <v>135</v>
      </c>
      <c r="C102" s="26" t="str">
        <f t="shared" si="2"/>
        <v/>
      </c>
      <c r="D102" s="26"/>
      <c r="E102" s="26" t="s">
        <v>6</v>
      </c>
      <c r="F102" s="26" t="s">
        <v>6</v>
      </c>
      <c r="G102" s="26" t="str">
        <f t="shared" si="3"/>
        <v>Alchemilla coriacea</v>
      </c>
      <c r="H102" s="26" t="s">
        <v>5141</v>
      </c>
      <c r="I102" s="26"/>
      <c r="J102" t="s">
        <v>6339</v>
      </c>
      <c r="K102" t="s">
        <v>11752</v>
      </c>
      <c r="L102" t="s">
        <v>12323</v>
      </c>
      <c r="M102" t="s">
        <v>12324</v>
      </c>
    </row>
    <row r="103" spans="1:13" x14ac:dyDescent="0.25">
      <c r="A103" s="26" t="s">
        <v>111</v>
      </c>
      <c r="B103" s="26" t="s">
        <v>174</v>
      </c>
      <c r="C103" s="26" t="str">
        <f t="shared" si="2"/>
        <v/>
      </c>
      <c r="D103" s="26"/>
      <c r="E103" s="26" t="s">
        <v>31</v>
      </c>
      <c r="F103" s="26" t="s">
        <v>6</v>
      </c>
      <c r="G103" s="26" t="str">
        <f t="shared" si="3"/>
        <v>Alchemilla crenulata</v>
      </c>
      <c r="H103" s="26" t="s">
        <v>5141</v>
      </c>
      <c r="I103" s="26"/>
      <c r="J103" t="s">
        <v>6340</v>
      </c>
      <c r="K103" t="s">
        <v>11752</v>
      </c>
      <c r="L103" t="s">
        <v>12323</v>
      </c>
      <c r="M103" t="s">
        <v>12324</v>
      </c>
    </row>
    <row r="104" spans="1:13" x14ac:dyDescent="0.25">
      <c r="A104" s="26" t="s">
        <v>111</v>
      </c>
      <c r="B104" s="26" t="s">
        <v>138</v>
      </c>
      <c r="C104" s="26" t="str">
        <f t="shared" si="2"/>
        <v/>
      </c>
      <c r="D104" s="26"/>
      <c r="E104" s="26" t="s">
        <v>6</v>
      </c>
      <c r="F104" s="26" t="s">
        <v>6</v>
      </c>
      <c r="G104" s="26" t="str">
        <f t="shared" si="3"/>
        <v>Alchemilla demissa</v>
      </c>
      <c r="H104" s="26" t="s">
        <v>5141</v>
      </c>
      <c r="I104" s="26"/>
      <c r="J104" t="s">
        <v>6341</v>
      </c>
      <c r="K104" t="s">
        <v>11752</v>
      </c>
      <c r="L104" t="s">
        <v>12323</v>
      </c>
      <c r="M104" t="s">
        <v>12324</v>
      </c>
    </row>
    <row r="105" spans="1:13" x14ac:dyDescent="0.25">
      <c r="A105" s="26" t="s">
        <v>111</v>
      </c>
      <c r="B105" s="26" t="s">
        <v>165</v>
      </c>
      <c r="C105" s="26" t="str">
        <f t="shared" si="2"/>
        <v/>
      </c>
      <c r="D105" s="26"/>
      <c r="E105" s="26" t="s">
        <v>13111</v>
      </c>
      <c r="F105" s="26" t="s">
        <v>6</v>
      </c>
      <c r="G105" s="26" t="str">
        <f t="shared" si="3"/>
        <v>Alchemilla diluta</v>
      </c>
      <c r="H105" s="26" t="s">
        <v>5141</v>
      </c>
      <c r="I105" s="26"/>
      <c r="J105" t="s">
        <v>6342</v>
      </c>
      <c r="K105" t="s">
        <v>11752</v>
      </c>
      <c r="L105" t="s">
        <v>12323</v>
      </c>
      <c r="M105" t="s">
        <v>12324</v>
      </c>
    </row>
    <row r="106" spans="1:13" x14ac:dyDescent="0.25">
      <c r="A106" s="26" t="s">
        <v>111</v>
      </c>
      <c r="B106" s="26" t="s">
        <v>127</v>
      </c>
      <c r="C106" s="26" t="str">
        <f t="shared" si="2"/>
        <v/>
      </c>
      <c r="D106" s="26"/>
      <c r="E106" s="26" t="s">
        <v>6</v>
      </c>
      <c r="F106" s="26" t="s">
        <v>6</v>
      </c>
      <c r="G106" s="26" t="str">
        <f t="shared" si="3"/>
        <v>Alchemilla effusa</v>
      </c>
      <c r="H106" s="26" t="s">
        <v>5141</v>
      </c>
      <c r="I106" s="26"/>
      <c r="J106" t="s">
        <v>6343</v>
      </c>
      <c r="K106" t="s">
        <v>11752</v>
      </c>
      <c r="L106" t="s">
        <v>12323</v>
      </c>
      <c r="M106" t="s">
        <v>12324</v>
      </c>
    </row>
    <row r="107" spans="1:13" x14ac:dyDescent="0.25">
      <c r="A107" s="26" t="s">
        <v>111</v>
      </c>
      <c r="B107" s="26" t="s">
        <v>134</v>
      </c>
      <c r="C107" s="26" t="str">
        <f t="shared" si="2"/>
        <v/>
      </c>
      <c r="D107" s="26"/>
      <c r="E107" s="26" t="s">
        <v>31</v>
      </c>
      <c r="F107" s="26" t="s">
        <v>6</v>
      </c>
      <c r="G107" s="26" t="str">
        <f t="shared" si="3"/>
        <v>Alchemilla espotensis</v>
      </c>
      <c r="H107" s="26" t="s">
        <v>5141</v>
      </c>
      <c r="I107" s="26"/>
      <c r="J107" t="s">
        <v>6344</v>
      </c>
      <c r="K107" t="s">
        <v>11752</v>
      </c>
      <c r="L107" t="s">
        <v>12323</v>
      </c>
      <c r="M107" t="s">
        <v>12324</v>
      </c>
    </row>
    <row r="108" spans="1:13" x14ac:dyDescent="0.25">
      <c r="A108" s="26" t="s">
        <v>111</v>
      </c>
      <c r="B108" s="26" t="s">
        <v>140</v>
      </c>
      <c r="C108" s="26" t="str">
        <f t="shared" si="2"/>
        <v/>
      </c>
      <c r="D108" s="26"/>
      <c r="E108" s="26" t="s">
        <v>6</v>
      </c>
      <c r="F108" s="26" t="s">
        <v>6</v>
      </c>
      <c r="G108" s="26" t="str">
        <f t="shared" si="3"/>
        <v>Alchemilla fallax</v>
      </c>
      <c r="H108" s="26" t="s">
        <v>5141</v>
      </c>
      <c r="I108" s="26"/>
      <c r="J108" t="s">
        <v>6345</v>
      </c>
      <c r="K108" t="s">
        <v>11752</v>
      </c>
      <c r="L108" t="s">
        <v>12323</v>
      </c>
      <c r="M108" t="s">
        <v>12324</v>
      </c>
    </row>
    <row r="109" spans="1:13" x14ac:dyDescent="0.25">
      <c r="A109" s="26" t="s">
        <v>111</v>
      </c>
      <c r="B109" s="26" t="s">
        <v>155</v>
      </c>
      <c r="C109" s="26" t="str">
        <f t="shared" si="2"/>
        <v/>
      </c>
      <c r="D109" s="26"/>
      <c r="E109" s="26" t="s">
        <v>6</v>
      </c>
      <c r="F109" s="26" t="s">
        <v>6</v>
      </c>
      <c r="G109" s="26" t="str">
        <f t="shared" si="3"/>
        <v>Alchemilla filicaulis</v>
      </c>
      <c r="H109" s="26" t="s">
        <v>5141</v>
      </c>
      <c r="I109" s="26"/>
      <c r="J109" t="s">
        <v>6346</v>
      </c>
      <c r="K109" t="s">
        <v>11752</v>
      </c>
      <c r="L109" t="s">
        <v>12323</v>
      </c>
      <c r="M109" t="s">
        <v>12324</v>
      </c>
    </row>
    <row r="110" spans="1:13" x14ac:dyDescent="0.25">
      <c r="A110" s="26" t="s">
        <v>111</v>
      </c>
      <c r="B110" s="26" t="s">
        <v>139</v>
      </c>
      <c r="C110" s="26" t="str">
        <f t="shared" si="2"/>
        <v/>
      </c>
      <c r="D110" s="26"/>
      <c r="E110" s="26" t="s">
        <v>6</v>
      </c>
      <c r="F110" s="26" t="s">
        <v>6</v>
      </c>
      <c r="G110" s="26" t="str">
        <f t="shared" si="3"/>
        <v>Alchemilla fissa</v>
      </c>
      <c r="H110" s="26" t="s">
        <v>5141</v>
      </c>
      <c r="I110" s="26"/>
      <c r="J110" t="s">
        <v>6347</v>
      </c>
      <c r="K110" t="s">
        <v>11752</v>
      </c>
      <c r="L110" t="s">
        <v>12323</v>
      </c>
      <c r="M110" t="s">
        <v>12324</v>
      </c>
    </row>
    <row r="111" spans="1:13" x14ac:dyDescent="0.25">
      <c r="A111" s="26" t="s">
        <v>111</v>
      </c>
      <c r="B111" s="26" t="s">
        <v>159</v>
      </c>
      <c r="C111" s="26" t="str">
        <f t="shared" si="2"/>
        <v/>
      </c>
      <c r="D111" s="26"/>
      <c r="E111" s="26" t="s">
        <v>6</v>
      </c>
      <c r="F111" s="26" t="s">
        <v>6</v>
      </c>
      <c r="G111" s="26" t="str">
        <f t="shared" si="3"/>
        <v>Alchemilla flabellata</v>
      </c>
      <c r="H111" s="26" t="s">
        <v>5141</v>
      </c>
      <c r="I111" s="26"/>
      <c r="J111" t="s">
        <v>6348</v>
      </c>
      <c r="K111" t="s">
        <v>11752</v>
      </c>
      <c r="L111" t="s">
        <v>12323</v>
      </c>
      <c r="M111" t="s">
        <v>12324</v>
      </c>
    </row>
    <row r="112" spans="1:13" x14ac:dyDescent="0.25">
      <c r="A112" s="26" t="s">
        <v>111</v>
      </c>
      <c r="B112" s="26" t="s">
        <v>122</v>
      </c>
      <c r="C112" s="26" t="str">
        <f t="shared" si="2"/>
        <v/>
      </c>
      <c r="D112" s="26"/>
      <c r="E112" s="26" t="s">
        <v>31</v>
      </c>
      <c r="F112" s="26" t="s">
        <v>6</v>
      </c>
      <c r="G112" s="26" t="str">
        <f t="shared" si="3"/>
        <v>Alchemilla frost-olsenii</v>
      </c>
      <c r="H112" s="26" t="s">
        <v>5141</v>
      </c>
      <c r="I112" s="26"/>
      <c r="J112" t="s">
        <v>6349</v>
      </c>
      <c r="K112" t="s">
        <v>11752</v>
      </c>
      <c r="L112" t="s">
        <v>12323</v>
      </c>
      <c r="M112" t="s">
        <v>12324</v>
      </c>
    </row>
    <row r="113" spans="1:13" x14ac:dyDescent="0.25">
      <c r="A113" s="26" t="s">
        <v>111</v>
      </c>
      <c r="B113" s="26" t="s">
        <v>154</v>
      </c>
      <c r="C113" s="26" t="str">
        <f t="shared" si="2"/>
        <v/>
      </c>
      <c r="D113" s="26"/>
      <c r="E113" s="26" t="s">
        <v>13111</v>
      </c>
      <c r="F113" s="26" t="s">
        <v>6</v>
      </c>
      <c r="G113" s="26" t="str">
        <f t="shared" si="3"/>
        <v>Alchemilla fulgens</v>
      </c>
      <c r="H113" s="26" t="s">
        <v>5141</v>
      </c>
      <c r="I113" s="26"/>
      <c r="J113" t="s">
        <v>6350</v>
      </c>
      <c r="K113" t="s">
        <v>11752</v>
      </c>
      <c r="L113" t="s">
        <v>12323</v>
      </c>
      <c r="M113" t="s">
        <v>12324</v>
      </c>
    </row>
    <row r="114" spans="1:13" x14ac:dyDescent="0.25">
      <c r="A114" s="26" t="s">
        <v>111</v>
      </c>
      <c r="B114" s="26" t="s">
        <v>150</v>
      </c>
      <c r="C114" s="26" t="str">
        <f t="shared" si="2"/>
        <v/>
      </c>
      <c r="D114" s="26"/>
      <c r="E114" s="26" t="s">
        <v>31</v>
      </c>
      <c r="F114" s="26" t="s">
        <v>6</v>
      </c>
      <c r="G114" s="26" t="str">
        <f t="shared" si="3"/>
        <v>Alchemilla fulgida</v>
      </c>
      <c r="H114" s="26" t="s">
        <v>5141</v>
      </c>
      <c r="I114" s="26"/>
      <c r="J114" t="s">
        <v>6351</v>
      </c>
      <c r="K114" t="s">
        <v>11752</v>
      </c>
      <c r="L114" t="s">
        <v>12323</v>
      </c>
      <c r="M114" t="s">
        <v>12324</v>
      </c>
    </row>
    <row r="115" spans="1:13" x14ac:dyDescent="0.25">
      <c r="A115" s="26" t="s">
        <v>111</v>
      </c>
      <c r="B115" s="26" t="s">
        <v>125</v>
      </c>
      <c r="C115" s="26" t="str">
        <f t="shared" si="2"/>
        <v/>
      </c>
      <c r="D115" s="26"/>
      <c r="E115" s="26" t="s">
        <v>6</v>
      </c>
      <c r="F115" s="26" t="s">
        <v>6</v>
      </c>
      <c r="G115" s="26" t="str">
        <f t="shared" si="3"/>
        <v>Alchemilla glabra</v>
      </c>
      <c r="H115" s="26" t="s">
        <v>5141</v>
      </c>
      <c r="I115" s="26"/>
      <c r="J115" t="s">
        <v>6352</v>
      </c>
      <c r="K115" t="s">
        <v>11752</v>
      </c>
      <c r="L115" t="s">
        <v>12323</v>
      </c>
      <c r="M115" t="s">
        <v>12324</v>
      </c>
    </row>
    <row r="116" spans="1:13" x14ac:dyDescent="0.25">
      <c r="A116" s="26" t="s">
        <v>111</v>
      </c>
      <c r="B116" s="26" t="s">
        <v>157</v>
      </c>
      <c r="C116" s="26" t="str">
        <f t="shared" si="2"/>
        <v/>
      </c>
      <c r="D116" s="26"/>
      <c r="E116" s="26" t="s">
        <v>6</v>
      </c>
      <c r="F116" s="26" t="s">
        <v>6</v>
      </c>
      <c r="G116" s="26" t="str">
        <f t="shared" si="3"/>
        <v>Alchemilla glaucescens</v>
      </c>
      <c r="H116" s="26" t="s">
        <v>5141</v>
      </c>
      <c r="I116" s="26"/>
      <c r="J116" t="s">
        <v>6353</v>
      </c>
      <c r="K116" t="s">
        <v>11752</v>
      </c>
      <c r="L116" t="s">
        <v>12323</v>
      </c>
      <c r="M116" t="s">
        <v>12324</v>
      </c>
    </row>
    <row r="117" spans="1:13" x14ac:dyDescent="0.25">
      <c r="A117" s="26" t="s">
        <v>111</v>
      </c>
      <c r="B117" s="26" t="s">
        <v>133</v>
      </c>
      <c r="C117" s="26" t="str">
        <f t="shared" si="2"/>
        <v/>
      </c>
      <c r="D117" s="26"/>
      <c r="E117" s="26" t="s">
        <v>6</v>
      </c>
      <c r="F117" s="26" t="s">
        <v>6</v>
      </c>
      <c r="G117" s="26" t="str">
        <f t="shared" si="3"/>
        <v>Alchemilla glomerulans</v>
      </c>
      <c r="H117" s="26" t="s">
        <v>5141</v>
      </c>
      <c r="I117" s="26"/>
      <c r="J117" t="s">
        <v>6354</v>
      </c>
      <c r="K117" t="s">
        <v>11752</v>
      </c>
      <c r="L117" t="s">
        <v>12323</v>
      </c>
      <c r="M117" t="s">
        <v>12324</v>
      </c>
    </row>
    <row r="118" spans="1:13" x14ac:dyDescent="0.25">
      <c r="A118" s="26" t="s">
        <v>111</v>
      </c>
      <c r="B118" s="26" t="s">
        <v>164</v>
      </c>
      <c r="C118" s="26" t="str">
        <f t="shared" si="2"/>
        <v/>
      </c>
      <c r="D118" s="26"/>
      <c r="E118" s="26" t="s">
        <v>31</v>
      </c>
      <c r="F118" s="26" t="s">
        <v>6</v>
      </c>
      <c r="G118" s="26" t="str">
        <f t="shared" si="3"/>
        <v>Alchemilla hispanica</v>
      </c>
      <c r="H118" s="26" t="s">
        <v>5141</v>
      </c>
      <c r="I118" s="26"/>
      <c r="J118" t="s">
        <v>6355</v>
      </c>
      <c r="K118" t="s">
        <v>11752</v>
      </c>
      <c r="L118" t="s">
        <v>12323</v>
      </c>
      <c r="M118" t="s">
        <v>12324</v>
      </c>
    </row>
    <row r="119" spans="1:13" x14ac:dyDescent="0.25">
      <c r="A119" s="26" t="s">
        <v>111</v>
      </c>
      <c r="B119" s="26" t="s">
        <v>183</v>
      </c>
      <c r="C119" s="26" t="str">
        <f t="shared" si="2"/>
        <v/>
      </c>
      <c r="D119" s="26"/>
      <c r="E119" s="26" t="s">
        <v>31</v>
      </c>
      <c r="F119" s="26" t="s">
        <v>6</v>
      </c>
      <c r="G119" s="26" t="str">
        <f t="shared" si="3"/>
        <v>Alchemilla hoppeaniformis</v>
      </c>
      <c r="H119" s="26" t="s">
        <v>5141</v>
      </c>
      <c r="I119" s="26"/>
      <c r="J119" t="s">
        <v>6356</v>
      </c>
      <c r="K119" t="s">
        <v>11752</v>
      </c>
      <c r="L119" t="s">
        <v>12323</v>
      </c>
      <c r="M119" t="s">
        <v>12324</v>
      </c>
    </row>
    <row r="120" spans="1:13" x14ac:dyDescent="0.25">
      <c r="A120" s="26" t="s">
        <v>111</v>
      </c>
      <c r="B120" s="26" t="s">
        <v>189</v>
      </c>
      <c r="C120" s="26" t="str">
        <f t="shared" si="2"/>
        <v/>
      </c>
      <c r="D120" s="26"/>
      <c r="E120" s="26" t="s">
        <v>31</v>
      </c>
      <c r="F120" s="26" t="s">
        <v>6</v>
      </c>
      <c r="G120" s="26" t="str">
        <f t="shared" si="3"/>
        <v>Alchemilla hypercycla</v>
      </c>
      <c r="H120" s="26" t="s">
        <v>5141</v>
      </c>
      <c r="I120" s="26"/>
      <c r="J120" t="s">
        <v>6357</v>
      </c>
      <c r="K120" t="s">
        <v>11752</v>
      </c>
      <c r="L120" t="s">
        <v>12323</v>
      </c>
      <c r="M120" t="s">
        <v>12324</v>
      </c>
    </row>
    <row r="121" spans="1:13" x14ac:dyDescent="0.25">
      <c r="A121" s="26" t="s">
        <v>111</v>
      </c>
      <c r="B121" s="26" t="s">
        <v>120</v>
      </c>
      <c r="C121" s="26" t="str">
        <f t="shared" si="2"/>
        <v/>
      </c>
      <c r="D121" s="26"/>
      <c r="E121" s="26" t="s">
        <v>31</v>
      </c>
      <c r="F121" s="26" t="s">
        <v>6</v>
      </c>
      <c r="G121" s="26" t="str">
        <f t="shared" si="3"/>
        <v>Alchemilla ilerdensis</v>
      </c>
      <c r="H121" s="26" t="s">
        <v>5141</v>
      </c>
      <c r="I121" s="26"/>
      <c r="J121" t="s">
        <v>6358</v>
      </c>
      <c r="K121" t="s">
        <v>11752</v>
      </c>
      <c r="L121" t="s">
        <v>12323</v>
      </c>
      <c r="M121" t="s">
        <v>12324</v>
      </c>
    </row>
    <row r="122" spans="1:13" x14ac:dyDescent="0.25">
      <c r="A122" s="26" t="s">
        <v>111</v>
      </c>
      <c r="B122" s="26" t="s">
        <v>115</v>
      </c>
      <c r="C122" s="26" t="str">
        <f t="shared" si="2"/>
        <v/>
      </c>
      <c r="D122" s="26"/>
      <c r="E122" s="26" t="s">
        <v>31</v>
      </c>
      <c r="F122" s="26" t="s">
        <v>6</v>
      </c>
      <c r="G122" s="26" t="str">
        <f t="shared" si="3"/>
        <v>Alchemilla impedicellata</v>
      </c>
      <c r="H122" s="26" t="s">
        <v>5141</v>
      </c>
      <c r="I122" s="26"/>
      <c r="J122" t="s">
        <v>6359</v>
      </c>
      <c r="K122" t="s">
        <v>11752</v>
      </c>
      <c r="L122" t="s">
        <v>12323</v>
      </c>
      <c r="M122" t="s">
        <v>12324</v>
      </c>
    </row>
    <row r="123" spans="1:13" x14ac:dyDescent="0.25">
      <c r="A123" s="26" t="s">
        <v>111</v>
      </c>
      <c r="B123" s="26" t="s">
        <v>128</v>
      </c>
      <c r="C123" s="26" t="str">
        <f t="shared" si="2"/>
        <v/>
      </c>
      <c r="D123" s="26"/>
      <c r="E123" s="26" t="s">
        <v>6</v>
      </c>
      <c r="F123" s="26" t="s">
        <v>6</v>
      </c>
      <c r="G123" s="26" t="str">
        <f t="shared" si="3"/>
        <v>Alchemilla inconcinna</v>
      </c>
      <c r="H123" s="26" t="s">
        <v>5141</v>
      </c>
      <c r="I123" s="26"/>
      <c r="J123" t="s">
        <v>6360</v>
      </c>
      <c r="K123" t="s">
        <v>11752</v>
      </c>
      <c r="L123" t="s">
        <v>12323</v>
      </c>
      <c r="M123" t="s">
        <v>12324</v>
      </c>
    </row>
    <row r="124" spans="1:13" x14ac:dyDescent="0.25">
      <c r="A124" s="26" t="s">
        <v>111</v>
      </c>
      <c r="B124" s="26" t="s">
        <v>148</v>
      </c>
      <c r="C124" s="26" t="str">
        <f t="shared" si="2"/>
        <v/>
      </c>
      <c r="D124" s="26"/>
      <c r="E124" s="26" t="s">
        <v>13111</v>
      </c>
      <c r="F124" s="26" t="s">
        <v>6</v>
      </c>
      <c r="G124" s="26" t="str">
        <f t="shared" si="3"/>
        <v>Alchemilla iniquiformis</v>
      </c>
      <c r="H124" s="26" t="s">
        <v>5141</v>
      </c>
      <c r="I124" s="26"/>
      <c r="J124" t="s">
        <v>6361</v>
      </c>
      <c r="K124" t="s">
        <v>11752</v>
      </c>
      <c r="L124" t="s">
        <v>12323</v>
      </c>
      <c r="M124" t="s">
        <v>12324</v>
      </c>
    </row>
    <row r="125" spans="1:13" x14ac:dyDescent="0.25">
      <c r="A125" s="26" t="s">
        <v>111</v>
      </c>
      <c r="B125" s="26" t="s">
        <v>118</v>
      </c>
      <c r="C125" s="26" t="str">
        <f t="shared" si="2"/>
        <v/>
      </c>
      <c r="D125" s="26"/>
      <c r="E125" s="26" t="s">
        <v>31</v>
      </c>
      <c r="F125" s="26" t="s">
        <v>6</v>
      </c>
      <c r="G125" s="26" t="str">
        <f t="shared" si="3"/>
        <v>Alchemilla iratiana</v>
      </c>
      <c r="H125" s="26" t="s">
        <v>5141</v>
      </c>
      <c r="I125" s="26"/>
      <c r="J125" t="s">
        <v>6362</v>
      </c>
      <c r="K125" t="s">
        <v>11752</v>
      </c>
      <c r="L125" t="s">
        <v>12323</v>
      </c>
      <c r="M125" t="s">
        <v>12324</v>
      </c>
    </row>
    <row r="126" spans="1:13" x14ac:dyDescent="0.25">
      <c r="A126" s="26" t="s">
        <v>111</v>
      </c>
      <c r="B126" s="26" t="s">
        <v>121</v>
      </c>
      <c r="C126" s="26" t="str">
        <f t="shared" si="2"/>
        <v/>
      </c>
      <c r="D126" s="26"/>
      <c r="E126" s="26" t="s">
        <v>31</v>
      </c>
      <c r="F126" s="26" t="s">
        <v>6</v>
      </c>
      <c r="G126" s="26" t="str">
        <f t="shared" si="3"/>
        <v>Alchemilla ischnocarpa</v>
      </c>
      <c r="H126" s="26" t="s">
        <v>5141</v>
      </c>
      <c r="I126" s="26"/>
      <c r="J126" t="s">
        <v>6363</v>
      </c>
      <c r="K126" t="s">
        <v>11752</v>
      </c>
      <c r="L126" t="s">
        <v>12323</v>
      </c>
      <c r="M126" t="s">
        <v>12324</v>
      </c>
    </row>
    <row r="127" spans="1:13" x14ac:dyDescent="0.25">
      <c r="A127" s="26" t="s">
        <v>111</v>
      </c>
      <c r="B127" s="26" t="s">
        <v>53</v>
      </c>
      <c r="C127" s="26" t="str">
        <f t="shared" si="2"/>
        <v/>
      </c>
      <c r="D127" s="26"/>
      <c r="E127" s="26" t="s">
        <v>31</v>
      </c>
      <c r="F127" s="26" t="s">
        <v>6</v>
      </c>
      <c r="G127" s="26" t="str">
        <f t="shared" si="3"/>
        <v>Alchemilla lainzii</v>
      </c>
      <c r="H127" s="26" t="s">
        <v>5141</v>
      </c>
      <c r="I127" s="26"/>
      <c r="J127" t="s">
        <v>6364</v>
      </c>
      <c r="K127" t="s">
        <v>11752</v>
      </c>
      <c r="L127" t="s">
        <v>12323</v>
      </c>
      <c r="M127" t="s">
        <v>12324</v>
      </c>
    </row>
    <row r="128" spans="1:13" x14ac:dyDescent="0.25">
      <c r="A128" s="26" t="s">
        <v>111</v>
      </c>
      <c r="B128" s="26" t="s">
        <v>146</v>
      </c>
      <c r="C128" s="26" t="str">
        <f t="shared" si="2"/>
        <v/>
      </c>
      <c r="D128" s="26"/>
      <c r="E128" s="26" t="s">
        <v>6</v>
      </c>
      <c r="F128" s="26" t="s">
        <v>6</v>
      </c>
      <c r="G128" s="26" t="str">
        <f t="shared" si="3"/>
        <v>Alchemilla lapeyrousii</v>
      </c>
      <c r="H128" s="26" t="s">
        <v>5141</v>
      </c>
      <c r="I128" s="26"/>
      <c r="J128" t="s">
        <v>6365</v>
      </c>
      <c r="K128" t="s">
        <v>11752</v>
      </c>
      <c r="L128" t="s">
        <v>12323</v>
      </c>
      <c r="M128" t="s">
        <v>12324</v>
      </c>
    </row>
    <row r="129" spans="1:13" x14ac:dyDescent="0.25">
      <c r="A129" s="26" t="s">
        <v>111</v>
      </c>
      <c r="B129" s="26" t="s">
        <v>163</v>
      </c>
      <c r="C129" s="26" t="str">
        <f t="shared" si="2"/>
        <v/>
      </c>
      <c r="D129" s="26"/>
      <c r="E129" s="26" t="s">
        <v>31</v>
      </c>
      <c r="F129" s="26" t="s">
        <v>6</v>
      </c>
      <c r="G129" s="26" t="str">
        <f t="shared" si="3"/>
        <v>Alchemilla legionensis</v>
      </c>
      <c r="H129" s="26" t="s">
        <v>5141</v>
      </c>
      <c r="I129" s="26"/>
      <c r="J129" t="s">
        <v>6366</v>
      </c>
      <c r="K129" t="s">
        <v>11752</v>
      </c>
      <c r="L129" t="s">
        <v>12323</v>
      </c>
      <c r="M129" t="s">
        <v>12324</v>
      </c>
    </row>
    <row r="130" spans="1:13" x14ac:dyDescent="0.25">
      <c r="A130" s="26" t="s">
        <v>111</v>
      </c>
      <c r="B130" s="26" t="s">
        <v>175</v>
      </c>
      <c r="C130" s="26" t="str">
        <f t="shared" ref="C130:C161" si="4">IF(D130="","","subsp.")</f>
        <v/>
      </c>
      <c r="D130" s="26"/>
      <c r="E130" s="26" t="s">
        <v>6</v>
      </c>
      <c r="F130" s="26" t="s">
        <v>6</v>
      </c>
      <c r="G130" s="26" t="str">
        <f t="shared" ref="G130:G161" si="5">IF(D130="",CONCATENATE(A130," ",B130),CONCATENATE(A130," ",B130," ",D130))</f>
        <v>Alchemilla lucida</v>
      </c>
      <c r="H130" s="26" t="s">
        <v>5141</v>
      </c>
      <c r="I130" s="26"/>
      <c r="J130" t="s">
        <v>6367</v>
      </c>
      <c r="K130" t="s">
        <v>11752</v>
      </c>
      <c r="L130" t="s">
        <v>12323</v>
      </c>
      <c r="M130" t="s">
        <v>12324</v>
      </c>
    </row>
    <row r="131" spans="1:13" x14ac:dyDescent="0.25">
      <c r="A131" s="26" t="s">
        <v>111</v>
      </c>
      <c r="B131" s="26" t="s">
        <v>114</v>
      </c>
      <c r="C131" s="26" t="str">
        <f t="shared" si="4"/>
        <v/>
      </c>
      <c r="D131" s="26"/>
      <c r="E131" s="26" t="s">
        <v>6</v>
      </c>
      <c r="F131" s="26" t="s">
        <v>6</v>
      </c>
      <c r="G131" s="26" t="str">
        <f t="shared" si="5"/>
        <v>Alchemilla lunaria</v>
      </c>
      <c r="H131" s="26" t="s">
        <v>5141</v>
      </c>
      <c r="I131" s="26"/>
      <c r="J131" t="s">
        <v>6368</v>
      </c>
      <c r="K131" t="s">
        <v>11752</v>
      </c>
      <c r="L131" t="s">
        <v>12323</v>
      </c>
      <c r="M131" t="s">
        <v>12324</v>
      </c>
    </row>
    <row r="132" spans="1:13" x14ac:dyDescent="0.25">
      <c r="A132" s="26" t="s">
        <v>111</v>
      </c>
      <c r="B132" s="26" t="s">
        <v>184</v>
      </c>
      <c r="C132" s="26" t="str">
        <f t="shared" si="4"/>
        <v/>
      </c>
      <c r="D132" s="26"/>
      <c r="E132" s="26" t="s">
        <v>31</v>
      </c>
      <c r="F132" s="26" t="s">
        <v>6</v>
      </c>
      <c r="G132" s="26" t="str">
        <f t="shared" si="5"/>
        <v>Alchemilla macrochira</v>
      </c>
      <c r="H132" s="26" t="s">
        <v>5141</v>
      </c>
      <c r="I132" s="26"/>
      <c r="J132" t="s">
        <v>6369</v>
      </c>
      <c r="K132" t="s">
        <v>11752</v>
      </c>
      <c r="L132" t="s">
        <v>12323</v>
      </c>
      <c r="M132" t="s">
        <v>12324</v>
      </c>
    </row>
    <row r="133" spans="1:13" x14ac:dyDescent="0.25">
      <c r="A133" s="26" t="s">
        <v>111</v>
      </c>
      <c r="B133" s="26" t="s">
        <v>167</v>
      </c>
      <c r="C133" s="26" t="str">
        <f t="shared" si="4"/>
        <v/>
      </c>
      <c r="D133" s="26"/>
      <c r="E133" s="26" t="s">
        <v>31</v>
      </c>
      <c r="F133" s="26" t="s">
        <v>6</v>
      </c>
      <c r="G133" s="26" t="str">
        <f t="shared" si="5"/>
        <v>Alchemilla melanoscytos</v>
      </c>
      <c r="H133" s="26" t="s">
        <v>5141</v>
      </c>
      <c r="I133" s="26"/>
      <c r="J133" t="s">
        <v>6370</v>
      </c>
      <c r="K133" t="s">
        <v>11752</v>
      </c>
      <c r="L133" t="s">
        <v>12323</v>
      </c>
      <c r="M133" t="s">
        <v>12324</v>
      </c>
    </row>
    <row r="134" spans="1:13" x14ac:dyDescent="0.25">
      <c r="A134" s="26" t="s">
        <v>111</v>
      </c>
      <c r="B134" s="26" t="s">
        <v>152</v>
      </c>
      <c r="C134" s="26" t="str">
        <f t="shared" si="4"/>
        <v/>
      </c>
      <c r="D134" s="26"/>
      <c r="E134" s="26" t="s">
        <v>31</v>
      </c>
      <c r="F134" s="26" t="s">
        <v>6</v>
      </c>
      <c r="G134" s="26" t="str">
        <f t="shared" si="5"/>
        <v>Alchemilla microcephala</v>
      </c>
      <c r="H134" s="26" t="s">
        <v>5141</v>
      </c>
      <c r="I134" s="26"/>
      <c r="J134" t="s">
        <v>6371</v>
      </c>
      <c r="K134" t="s">
        <v>11752</v>
      </c>
      <c r="L134" t="s">
        <v>12323</v>
      </c>
      <c r="M134" t="s">
        <v>12324</v>
      </c>
    </row>
    <row r="135" spans="1:13" x14ac:dyDescent="0.25">
      <c r="A135" s="26" t="s">
        <v>111</v>
      </c>
      <c r="B135" s="26" t="s">
        <v>112</v>
      </c>
      <c r="C135" s="26" t="str">
        <f t="shared" si="4"/>
        <v/>
      </c>
      <c r="D135" s="26"/>
      <c r="E135" s="26" t="s">
        <v>31</v>
      </c>
      <c r="F135" s="26" t="s">
        <v>6</v>
      </c>
      <c r="G135" s="26" t="str">
        <f t="shared" si="5"/>
        <v>Alchemilla montserratii</v>
      </c>
      <c r="H135" s="26" t="s">
        <v>5141</v>
      </c>
      <c r="I135" s="26"/>
      <c r="J135" t="s">
        <v>6372</v>
      </c>
      <c r="K135" t="s">
        <v>11752</v>
      </c>
      <c r="L135" t="s">
        <v>12323</v>
      </c>
      <c r="M135" t="s">
        <v>12324</v>
      </c>
    </row>
    <row r="136" spans="1:13" x14ac:dyDescent="0.25">
      <c r="A136" s="26" t="s">
        <v>111</v>
      </c>
      <c r="B136" s="26" t="s">
        <v>142</v>
      </c>
      <c r="C136" s="26" t="str">
        <f t="shared" si="4"/>
        <v/>
      </c>
      <c r="D136" s="26"/>
      <c r="E136" s="26" t="s">
        <v>31</v>
      </c>
      <c r="F136" s="26" t="s">
        <v>6</v>
      </c>
      <c r="G136" s="26" t="str">
        <f t="shared" si="5"/>
        <v>Alchemilla mystrostigma</v>
      </c>
      <c r="H136" s="26" t="s">
        <v>5141</v>
      </c>
      <c r="I136" s="26"/>
      <c r="J136" t="s">
        <v>6373</v>
      </c>
      <c r="K136" t="s">
        <v>11752</v>
      </c>
      <c r="L136" t="s">
        <v>12323</v>
      </c>
      <c r="M136" t="s">
        <v>12324</v>
      </c>
    </row>
    <row r="137" spans="1:13" x14ac:dyDescent="0.25">
      <c r="A137" s="26" t="s">
        <v>111</v>
      </c>
      <c r="B137" s="26" t="s">
        <v>153</v>
      </c>
      <c r="C137" s="26" t="str">
        <f t="shared" si="4"/>
        <v/>
      </c>
      <c r="D137" s="26"/>
      <c r="E137" s="26" t="s">
        <v>31</v>
      </c>
      <c r="F137" s="26" t="s">
        <v>6</v>
      </c>
      <c r="G137" s="26" t="str">
        <f t="shared" si="5"/>
        <v>Alchemilla nafarroana</v>
      </c>
      <c r="H137" s="26" t="s">
        <v>5141</v>
      </c>
      <c r="I137" s="26"/>
      <c r="J137" t="s">
        <v>6374</v>
      </c>
      <c r="K137" t="s">
        <v>11752</v>
      </c>
      <c r="L137" t="s">
        <v>12323</v>
      </c>
      <c r="M137" t="s">
        <v>12324</v>
      </c>
    </row>
    <row r="138" spans="1:13" x14ac:dyDescent="0.25">
      <c r="A138" s="26" t="s">
        <v>111</v>
      </c>
      <c r="B138" s="26" t="s">
        <v>187</v>
      </c>
      <c r="C138" s="26" t="str">
        <f t="shared" si="4"/>
        <v/>
      </c>
      <c r="D138" s="26"/>
      <c r="E138" s="26" t="s">
        <v>31</v>
      </c>
      <c r="F138" s="26" t="s">
        <v>6</v>
      </c>
      <c r="G138" s="26" t="str">
        <f t="shared" si="5"/>
        <v>Alchemilla nieto-felineri</v>
      </c>
      <c r="H138" s="26" t="s">
        <v>5141</v>
      </c>
      <c r="I138" s="26"/>
      <c r="J138" t="s">
        <v>6375</v>
      </c>
      <c r="K138" t="s">
        <v>11752</v>
      </c>
      <c r="L138" t="s">
        <v>12323</v>
      </c>
      <c r="M138" t="s">
        <v>12324</v>
      </c>
    </row>
    <row r="139" spans="1:13" x14ac:dyDescent="0.25">
      <c r="A139" s="26" t="s">
        <v>111</v>
      </c>
      <c r="B139" s="26" t="s">
        <v>160</v>
      </c>
      <c r="C139" s="26" t="str">
        <f t="shared" si="4"/>
        <v/>
      </c>
      <c r="D139" s="26"/>
      <c r="E139" s="26" t="s">
        <v>31</v>
      </c>
      <c r="F139" s="26" t="s">
        <v>6</v>
      </c>
      <c r="G139" s="26" t="str">
        <f t="shared" si="5"/>
        <v>Alchemilla nudans</v>
      </c>
      <c r="H139" s="26" t="s">
        <v>5141</v>
      </c>
      <c r="I139" s="26"/>
      <c r="J139" t="s">
        <v>6376</v>
      </c>
      <c r="K139" t="s">
        <v>11752</v>
      </c>
      <c r="L139" t="s">
        <v>12323</v>
      </c>
      <c r="M139" t="s">
        <v>12324</v>
      </c>
    </row>
    <row r="140" spans="1:13" x14ac:dyDescent="0.25">
      <c r="A140" s="26" t="s">
        <v>111</v>
      </c>
      <c r="B140" s="26" t="s">
        <v>149</v>
      </c>
      <c r="C140" s="26" t="str">
        <f t="shared" si="4"/>
        <v/>
      </c>
      <c r="D140" s="26"/>
      <c r="E140" s="26" t="s">
        <v>13111</v>
      </c>
      <c r="F140" s="26" t="s">
        <v>6</v>
      </c>
      <c r="G140" s="26" t="str">
        <f t="shared" si="5"/>
        <v>Alchemilla oscensis</v>
      </c>
      <c r="H140" s="26" t="s">
        <v>5141</v>
      </c>
      <c r="I140" s="26"/>
      <c r="J140" t="s">
        <v>6377</v>
      </c>
      <c r="K140" t="s">
        <v>11752</v>
      </c>
      <c r="L140" t="s">
        <v>12323</v>
      </c>
      <c r="M140" t="s">
        <v>12324</v>
      </c>
    </row>
    <row r="141" spans="1:13" x14ac:dyDescent="0.25">
      <c r="A141" s="26" t="s">
        <v>111</v>
      </c>
      <c r="B141" s="26" t="s">
        <v>145</v>
      </c>
      <c r="C141" s="26" t="str">
        <f t="shared" si="4"/>
        <v/>
      </c>
      <c r="D141" s="26"/>
      <c r="E141" s="26" t="s">
        <v>13111</v>
      </c>
      <c r="F141" s="26" t="s">
        <v>6</v>
      </c>
      <c r="G141" s="26" t="str">
        <f t="shared" si="5"/>
        <v>Alchemilla ozana</v>
      </c>
      <c r="H141" s="26" t="s">
        <v>5141</v>
      </c>
      <c r="I141" s="26"/>
      <c r="J141" t="s">
        <v>6378</v>
      </c>
      <c r="K141" t="s">
        <v>11752</v>
      </c>
      <c r="L141" t="s">
        <v>12323</v>
      </c>
      <c r="M141" t="s">
        <v>12324</v>
      </c>
    </row>
    <row r="142" spans="1:13" x14ac:dyDescent="0.25">
      <c r="A142" s="26" t="s">
        <v>111</v>
      </c>
      <c r="B142" s="26" t="s">
        <v>181</v>
      </c>
      <c r="C142" s="26" t="str">
        <f t="shared" si="4"/>
        <v/>
      </c>
      <c r="D142" s="26"/>
      <c r="E142" s="26" t="s">
        <v>6</v>
      </c>
      <c r="F142" s="26" t="s">
        <v>6</v>
      </c>
      <c r="G142" s="26" t="str">
        <f t="shared" si="5"/>
        <v>Alchemilla pallens</v>
      </c>
      <c r="H142" s="26" t="s">
        <v>5141</v>
      </c>
      <c r="I142" s="26"/>
      <c r="J142" t="s">
        <v>6379</v>
      </c>
      <c r="K142" t="s">
        <v>11752</v>
      </c>
      <c r="L142" t="s">
        <v>12323</v>
      </c>
      <c r="M142" t="s">
        <v>12324</v>
      </c>
    </row>
    <row r="143" spans="1:13" x14ac:dyDescent="0.25">
      <c r="A143" s="26" t="s">
        <v>111</v>
      </c>
      <c r="B143" s="26" t="s">
        <v>171</v>
      </c>
      <c r="C143" s="26" t="str">
        <f t="shared" si="4"/>
        <v/>
      </c>
      <c r="D143" s="26"/>
      <c r="E143" s="26" t="s">
        <v>31</v>
      </c>
      <c r="F143" s="26" t="s">
        <v>6</v>
      </c>
      <c r="G143" s="26" t="str">
        <f t="shared" si="5"/>
        <v>Alchemilla paupercula</v>
      </c>
      <c r="H143" s="26" t="s">
        <v>5141</v>
      </c>
      <c r="I143" s="26"/>
      <c r="J143" t="s">
        <v>6380</v>
      </c>
      <c r="K143" t="s">
        <v>11752</v>
      </c>
      <c r="L143" t="s">
        <v>12323</v>
      </c>
      <c r="M143" t="s">
        <v>12324</v>
      </c>
    </row>
    <row r="144" spans="1:13" x14ac:dyDescent="0.25">
      <c r="A144" s="26" t="s">
        <v>111</v>
      </c>
      <c r="B144" s="26" t="s">
        <v>141</v>
      </c>
      <c r="C144" s="26" t="str">
        <f t="shared" si="4"/>
        <v/>
      </c>
      <c r="D144" s="26"/>
      <c r="E144" s="26" t="s">
        <v>6</v>
      </c>
      <c r="F144" s="26" t="s">
        <v>6</v>
      </c>
      <c r="G144" s="26" t="str">
        <f t="shared" si="5"/>
        <v>Alchemilla pentaphyllea</v>
      </c>
      <c r="H144" s="26" t="s">
        <v>5141</v>
      </c>
      <c r="I144" s="26"/>
      <c r="J144" t="s">
        <v>6381</v>
      </c>
      <c r="K144" t="s">
        <v>11752</v>
      </c>
      <c r="L144" t="s">
        <v>12323</v>
      </c>
      <c r="M144" t="s">
        <v>12324</v>
      </c>
    </row>
    <row r="145" spans="1:13" x14ac:dyDescent="0.25">
      <c r="A145" s="26" t="s">
        <v>111</v>
      </c>
      <c r="B145" s="26" t="s">
        <v>191</v>
      </c>
      <c r="C145" s="26" t="str">
        <f t="shared" si="4"/>
        <v/>
      </c>
      <c r="D145" s="26"/>
      <c r="E145" s="26" t="s">
        <v>31</v>
      </c>
      <c r="F145" s="26" t="s">
        <v>6</v>
      </c>
      <c r="G145" s="26" t="str">
        <f t="shared" si="5"/>
        <v>Alchemilla perspicua</v>
      </c>
      <c r="H145" s="26" t="s">
        <v>5141</v>
      </c>
      <c r="I145" s="26"/>
      <c r="J145" t="s">
        <v>6382</v>
      </c>
      <c r="K145" t="s">
        <v>11752</v>
      </c>
      <c r="L145" t="s">
        <v>12323</v>
      </c>
      <c r="M145" t="s">
        <v>12324</v>
      </c>
    </row>
    <row r="146" spans="1:13" x14ac:dyDescent="0.25">
      <c r="A146" s="26" t="s">
        <v>111</v>
      </c>
      <c r="B146" s="26" t="s">
        <v>169</v>
      </c>
      <c r="C146" s="26" t="str">
        <f t="shared" si="4"/>
        <v/>
      </c>
      <c r="D146" s="26"/>
      <c r="E146" s="26" t="s">
        <v>13111</v>
      </c>
      <c r="F146" s="26" t="s">
        <v>6</v>
      </c>
      <c r="G146" s="26" t="str">
        <f t="shared" si="5"/>
        <v>Alchemilla polatschekiana</v>
      </c>
      <c r="H146" s="26" t="s">
        <v>5141</v>
      </c>
      <c r="I146" s="26"/>
      <c r="J146" t="s">
        <v>6383</v>
      </c>
      <c r="K146" t="s">
        <v>11752</v>
      </c>
      <c r="L146" t="s">
        <v>12323</v>
      </c>
      <c r="M146" t="s">
        <v>12324</v>
      </c>
    </row>
    <row r="147" spans="1:13" x14ac:dyDescent="0.25">
      <c r="A147" s="26" t="s">
        <v>111</v>
      </c>
      <c r="B147" s="26" t="s">
        <v>144</v>
      </c>
      <c r="C147" s="26" t="str">
        <f t="shared" si="4"/>
        <v/>
      </c>
      <c r="D147" s="26"/>
      <c r="E147" s="26" t="s">
        <v>31</v>
      </c>
      <c r="F147" s="26" t="s">
        <v>6</v>
      </c>
      <c r="G147" s="26" t="str">
        <f t="shared" si="5"/>
        <v>Alchemilla polita</v>
      </c>
      <c r="H147" s="26" t="s">
        <v>5141</v>
      </c>
      <c r="I147" s="26"/>
      <c r="J147" t="s">
        <v>6384</v>
      </c>
      <c r="K147" t="s">
        <v>11752</v>
      </c>
      <c r="L147" t="s">
        <v>12323</v>
      </c>
      <c r="M147" t="s">
        <v>12324</v>
      </c>
    </row>
    <row r="148" spans="1:13" x14ac:dyDescent="0.25">
      <c r="A148" s="26" t="s">
        <v>111</v>
      </c>
      <c r="B148" s="26" t="s">
        <v>119</v>
      </c>
      <c r="C148" s="26" t="str">
        <f t="shared" si="4"/>
        <v/>
      </c>
      <c r="D148" s="26"/>
      <c r="E148" s="26" t="s">
        <v>31</v>
      </c>
      <c r="F148" s="26" t="s">
        <v>6</v>
      </c>
      <c r="G148" s="26" t="str">
        <f t="shared" si="5"/>
        <v>Alchemilla polychroma</v>
      </c>
      <c r="H148" s="26" t="s">
        <v>5141</v>
      </c>
      <c r="I148" s="26"/>
      <c r="J148" t="s">
        <v>6385</v>
      </c>
      <c r="K148" t="s">
        <v>11752</v>
      </c>
      <c r="L148" t="s">
        <v>12323</v>
      </c>
      <c r="M148" t="s">
        <v>12324</v>
      </c>
    </row>
    <row r="149" spans="1:13" x14ac:dyDescent="0.25">
      <c r="A149" s="26" t="s">
        <v>111</v>
      </c>
      <c r="B149" s="26" t="s">
        <v>113</v>
      </c>
      <c r="C149" s="26" t="str">
        <f t="shared" si="4"/>
        <v/>
      </c>
      <c r="D149" s="26"/>
      <c r="E149" s="26" t="s">
        <v>6</v>
      </c>
      <c r="F149" s="26" t="s">
        <v>6</v>
      </c>
      <c r="G149" s="26" t="str">
        <f t="shared" si="5"/>
        <v>Alchemilla rubristipula</v>
      </c>
      <c r="H149" s="26" t="s">
        <v>5141</v>
      </c>
      <c r="I149" s="26"/>
      <c r="J149" t="s">
        <v>6386</v>
      </c>
      <c r="K149" t="s">
        <v>11752</v>
      </c>
      <c r="L149" t="s">
        <v>12323</v>
      </c>
      <c r="M149" t="s">
        <v>12324</v>
      </c>
    </row>
    <row r="150" spans="1:13" x14ac:dyDescent="0.25">
      <c r="A150" s="26" t="s">
        <v>111</v>
      </c>
      <c r="B150" s="26" t="s">
        <v>117</v>
      </c>
      <c r="C150" s="26" t="str">
        <f t="shared" si="4"/>
        <v/>
      </c>
      <c r="D150" s="26"/>
      <c r="E150" s="26" t="s">
        <v>31</v>
      </c>
      <c r="F150" s="26" t="s">
        <v>6</v>
      </c>
      <c r="G150" s="26" t="str">
        <f t="shared" si="5"/>
        <v>Alchemilla rugulosa</v>
      </c>
      <c r="H150" s="26" t="s">
        <v>5141</v>
      </c>
      <c r="I150" s="26"/>
      <c r="J150" t="s">
        <v>6387</v>
      </c>
      <c r="K150" t="s">
        <v>11752</v>
      </c>
      <c r="L150" t="s">
        <v>12323</v>
      </c>
      <c r="M150" t="s">
        <v>12324</v>
      </c>
    </row>
    <row r="151" spans="1:13" x14ac:dyDescent="0.25">
      <c r="A151" s="26" t="s">
        <v>111</v>
      </c>
      <c r="B151" s="26" t="s">
        <v>166</v>
      </c>
      <c r="C151" s="26" t="str">
        <f t="shared" si="4"/>
        <v/>
      </c>
      <c r="D151" s="26"/>
      <c r="E151" s="26" t="s">
        <v>31</v>
      </c>
      <c r="F151" s="26" t="s">
        <v>6</v>
      </c>
      <c r="G151" s="26" t="str">
        <f t="shared" si="5"/>
        <v>Alchemilla santanderiensis</v>
      </c>
      <c r="H151" s="26" t="s">
        <v>5141</v>
      </c>
      <c r="I151" s="26"/>
      <c r="J151" t="s">
        <v>6388</v>
      </c>
      <c r="K151" t="s">
        <v>11752</v>
      </c>
      <c r="L151" t="s">
        <v>12323</v>
      </c>
      <c r="M151" t="s">
        <v>12324</v>
      </c>
    </row>
    <row r="152" spans="1:13" x14ac:dyDescent="0.25">
      <c r="A152" s="26" t="s">
        <v>111</v>
      </c>
      <c r="B152" s="26" t="s">
        <v>172</v>
      </c>
      <c r="C152" s="26" t="str">
        <f t="shared" si="4"/>
        <v/>
      </c>
      <c r="D152" s="26"/>
      <c r="E152" s="26" t="s">
        <v>6</v>
      </c>
      <c r="F152" s="26" t="s">
        <v>6</v>
      </c>
      <c r="G152" s="26" t="str">
        <f t="shared" si="5"/>
        <v>Alchemilla saxatilis</v>
      </c>
      <c r="H152" s="26" t="s">
        <v>5141</v>
      </c>
      <c r="I152" s="26"/>
      <c r="J152" t="s">
        <v>6389</v>
      </c>
      <c r="K152" t="s">
        <v>11752</v>
      </c>
      <c r="L152" t="s">
        <v>12323</v>
      </c>
      <c r="M152" t="s">
        <v>12324</v>
      </c>
    </row>
    <row r="153" spans="1:13" x14ac:dyDescent="0.25">
      <c r="A153" s="26" t="s">
        <v>111</v>
      </c>
      <c r="B153" s="26" t="s">
        <v>173</v>
      </c>
      <c r="C153" s="26" t="str">
        <f t="shared" si="4"/>
        <v/>
      </c>
      <c r="D153" s="26"/>
      <c r="E153" s="26" t="s">
        <v>31</v>
      </c>
      <c r="F153" s="26" t="s">
        <v>6</v>
      </c>
      <c r="G153" s="26" t="str">
        <f t="shared" si="5"/>
        <v>Alchemilla serratisaxatilis</v>
      </c>
      <c r="H153" s="26" t="s">
        <v>5141</v>
      </c>
      <c r="I153" s="26"/>
      <c r="J153" t="s">
        <v>6390</v>
      </c>
      <c r="K153" t="s">
        <v>11752</v>
      </c>
      <c r="L153" t="s">
        <v>12323</v>
      </c>
      <c r="M153" t="s">
        <v>12324</v>
      </c>
    </row>
    <row r="154" spans="1:13" x14ac:dyDescent="0.25">
      <c r="A154" s="26" t="s">
        <v>111</v>
      </c>
      <c r="B154" s="26" t="s">
        <v>147</v>
      </c>
      <c r="C154" s="26" t="str">
        <f t="shared" si="4"/>
        <v/>
      </c>
      <c r="D154" s="26"/>
      <c r="E154" s="26" t="s">
        <v>31</v>
      </c>
      <c r="F154" s="26" t="s">
        <v>6</v>
      </c>
      <c r="G154" s="26" t="str">
        <f t="shared" si="5"/>
        <v>Alchemilla sierrae</v>
      </c>
      <c r="H154" s="26" t="s">
        <v>5141</v>
      </c>
      <c r="I154" s="26"/>
      <c r="J154" t="s">
        <v>6391</v>
      </c>
      <c r="K154" t="s">
        <v>11752</v>
      </c>
      <c r="L154" t="s">
        <v>12323</v>
      </c>
      <c r="M154" t="s">
        <v>12324</v>
      </c>
    </row>
    <row r="155" spans="1:13" x14ac:dyDescent="0.25">
      <c r="A155" s="26" t="s">
        <v>111</v>
      </c>
      <c r="B155" s="26" t="s">
        <v>182</v>
      </c>
      <c r="C155" s="26" t="str">
        <f t="shared" si="4"/>
        <v/>
      </c>
      <c r="D155" s="26"/>
      <c r="E155" s="26" t="s">
        <v>31</v>
      </c>
      <c r="F155" s="26" t="s">
        <v>6</v>
      </c>
      <c r="G155" s="26" t="str">
        <f t="shared" si="5"/>
        <v>Alchemilla spathulata</v>
      </c>
      <c r="H155" s="26" t="s">
        <v>5141</v>
      </c>
      <c r="I155" s="26"/>
      <c r="J155" t="s">
        <v>6392</v>
      </c>
      <c r="K155" t="s">
        <v>11752</v>
      </c>
      <c r="L155" t="s">
        <v>12323</v>
      </c>
      <c r="M155" t="s">
        <v>12324</v>
      </c>
    </row>
    <row r="156" spans="1:13" x14ac:dyDescent="0.25">
      <c r="A156" s="26" t="s">
        <v>111</v>
      </c>
      <c r="B156" s="26" t="s">
        <v>185</v>
      </c>
      <c r="C156" s="26" t="str">
        <f t="shared" si="4"/>
        <v/>
      </c>
      <c r="D156" s="26"/>
      <c r="E156" s="26" t="s">
        <v>31</v>
      </c>
      <c r="F156" s="26" t="s">
        <v>6</v>
      </c>
      <c r="G156" s="26" t="str">
        <f t="shared" si="5"/>
        <v>Alchemilla spectabilior</v>
      </c>
      <c r="H156" s="26" t="s">
        <v>5141</v>
      </c>
      <c r="I156" s="26"/>
      <c r="J156" t="s">
        <v>6393</v>
      </c>
      <c r="K156" t="s">
        <v>11752</v>
      </c>
      <c r="L156" t="s">
        <v>12323</v>
      </c>
      <c r="M156" t="s">
        <v>12324</v>
      </c>
    </row>
    <row r="157" spans="1:13" x14ac:dyDescent="0.25">
      <c r="A157" s="26" t="s">
        <v>111</v>
      </c>
      <c r="B157" s="26" t="s">
        <v>126</v>
      </c>
      <c r="C157" s="26" t="str">
        <f t="shared" si="4"/>
        <v/>
      </c>
      <c r="D157" s="26"/>
      <c r="E157" s="26" t="s">
        <v>6</v>
      </c>
      <c r="F157" s="26" t="s">
        <v>6</v>
      </c>
      <c r="G157" s="26" t="str">
        <f t="shared" si="5"/>
        <v>Alchemilla straminea</v>
      </c>
      <c r="H157" s="26" t="s">
        <v>5141</v>
      </c>
      <c r="I157" s="26"/>
      <c r="J157" t="s">
        <v>6394</v>
      </c>
      <c r="K157" t="s">
        <v>11752</v>
      </c>
      <c r="L157" t="s">
        <v>12323</v>
      </c>
      <c r="M157" t="s">
        <v>12324</v>
      </c>
    </row>
    <row r="158" spans="1:13" x14ac:dyDescent="0.25">
      <c r="A158" s="26" t="s">
        <v>111</v>
      </c>
      <c r="B158" s="26" t="s">
        <v>151</v>
      </c>
      <c r="C158" s="26" t="str">
        <f t="shared" si="4"/>
        <v/>
      </c>
      <c r="D158" s="26"/>
      <c r="E158" s="26" t="s">
        <v>31</v>
      </c>
      <c r="F158" s="26" t="s">
        <v>6</v>
      </c>
      <c r="G158" s="26" t="str">
        <f t="shared" si="5"/>
        <v>Alchemilla subalpina</v>
      </c>
      <c r="H158" s="26" t="s">
        <v>5141</v>
      </c>
      <c r="I158" s="26"/>
      <c r="J158" t="s">
        <v>6395</v>
      </c>
      <c r="K158" t="s">
        <v>11752</v>
      </c>
      <c r="L158" t="s">
        <v>12323</v>
      </c>
      <c r="M158" t="s">
        <v>12324</v>
      </c>
    </row>
    <row r="159" spans="1:13" x14ac:dyDescent="0.25">
      <c r="A159" s="26" t="s">
        <v>111</v>
      </c>
      <c r="B159" s="26" t="s">
        <v>131</v>
      </c>
      <c r="C159" s="26" t="str">
        <f t="shared" si="4"/>
        <v/>
      </c>
      <c r="D159" s="26"/>
      <c r="E159" s="26" t="s">
        <v>13111</v>
      </c>
      <c r="F159" s="26" t="s">
        <v>6</v>
      </c>
      <c r="G159" s="26" t="str">
        <f t="shared" si="5"/>
        <v>Alchemilla tenerifolia</v>
      </c>
      <c r="H159" s="26" t="s">
        <v>5141</v>
      </c>
      <c r="I159" s="26"/>
      <c r="J159" t="s">
        <v>6396</v>
      </c>
      <c r="K159" t="s">
        <v>11752</v>
      </c>
      <c r="L159" t="s">
        <v>12323</v>
      </c>
      <c r="M159" t="s">
        <v>12324</v>
      </c>
    </row>
    <row r="160" spans="1:13" x14ac:dyDescent="0.25">
      <c r="A160" s="26" t="s">
        <v>111</v>
      </c>
      <c r="B160" s="26" t="s">
        <v>177</v>
      </c>
      <c r="C160" s="26" t="str">
        <f t="shared" si="4"/>
        <v/>
      </c>
      <c r="D160" s="26"/>
      <c r="E160" s="26" t="s">
        <v>6</v>
      </c>
      <c r="F160" s="26" t="s">
        <v>6</v>
      </c>
      <c r="G160" s="26" t="str">
        <f t="shared" si="5"/>
        <v>Alchemilla tenerrima</v>
      </c>
      <c r="H160" s="26" t="s">
        <v>5141</v>
      </c>
      <c r="I160" s="26"/>
      <c r="J160" t="s">
        <v>6397</v>
      </c>
      <c r="K160" t="s">
        <v>11752</v>
      </c>
      <c r="L160" t="s">
        <v>12323</v>
      </c>
      <c r="M160" t="s">
        <v>12324</v>
      </c>
    </row>
    <row r="161" spans="1:13" x14ac:dyDescent="0.25">
      <c r="A161" s="26" t="s">
        <v>111</v>
      </c>
      <c r="B161" s="26" t="s">
        <v>143</v>
      </c>
      <c r="C161" s="26" t="str">
        <f t="shared" si="4"/>
        <v/>
      </c>
      <c r="D161" s="26"/>
      <c r="E161" s="26" t="s">
        <v>6</v>
      </c>
      <c r="F161" s="26" t="s">
        <v>6</v>
      </c>
      <c r="G161" s="26" t="str">
        <f t="shared" si="5"/>
        <v>Alchemilla tenuis</v>
      </c>
      <c r="H161" s="26" t="s">
        <v>5141</v>
      </c>
      <c r="I161" s="26"/>
      <c r="J161" t="s">
        <v>6398</v>
      </c>
      <c r="K161" t="s">
        <v>11752</v>
      </c>
      <c r="L161" t="s">
        <v>12323</v>
      </c>
      <c r="M161" t="s">
        <v>12324</v>
      </c>
    </row>
    <row r="162" spans="1:13" x14ac:dyDescent="0.25">
      <c r="A162" s="26" t="s">
        <v>111</v>
      </c>
      <c r="B162" s="26" t="s">
        <v>178</v>
      </c>
      <c r="C162" s="26" t="str">
        <f t="shared" ref="C162:C192" si="6">IF(D162="","","subsp.")</f>
        <v/>
      </c>
      <c r="D162" s="26"/>
      <c r="E162" s="26" t="s">
        <v>6</v>
      </c>
      <c r="F162" s="26" t="s">
        <v>6</v>
      </c>
      <c r="G162" s="26" t="str">
        <f t="shared" ref="G162:G192" si="7">IF(D162="",CONCATENATE(A162," ",B162),CONCATENATE(A162," ",B162," ",D162))</f>
        <v>Alchemilla transiens</v>
      </c>
      <c r="H162" s="26" t="s">
        <v>5141</v>
      </c>
      <c r="I162" s="26"/>
      <c r="J162" t="s">
        <v>6399</v>
      </c>
      <c r="K162" t="s">
        <v>11752</v>
      </c>
      <c r="L162" t="s">
        <v>12323</v>
      </c>
      <c r="M162" t="s">
        <v>12324</v>
      </c>
    </row>
    <row r="163" spans="1:13" x14ac:dyDescent="0.25">
      <c r="A163" s="26" t="s">
        <v>111</v>
      </c>
      <c r="B163" s="26" t="s">
        <v>161</v>
      </c>
      <c r="C163" s="26" t="str">
        <f t="shared" si="6"/>
        <v/>
      </c>
      <c r="D163" s="26"/>
      <c r="E163" s="26" t="s">
        <v>6</v>
      </c>
      <c r="F163" s="26" t="s">
        <v>6</v>
      </c>
      <c r="G163" s="26" t="str">
        <f t="shared" si="7"/>
        <v>Alchemilla vetteri</v>
      </c>
      <c r="H163" s="26" t="s">
        <v>5141</v>
      </c>
      <c r="I163" s="26"/>
      <c r="J163" t="s">
        <v>6400</v>
      </c>
      <c r="K163" t="s">
        <v>11752</v>
      </c>
      <c r="L163" t="s">
        <v>12323</v>
      </c>
      <c r="M163" t="s">
        <v>12324</v>
      </c>
    </row>
    <row r="164" spans="1:13" x14ac:dyDescent="0.25">
      <c r="A164" s="26" t="s">
        <v>111</v>
      </c>
      <c r="B164" s="26" t="s">
        <v>156</v>
      </c>
      <c r="C164" s="26" t="str">
        <f t="shared" si="6"/>
        <v/>
      </c>
      <c r="D164" s="26"/>
      <c r="E164" s="26" t="s">
        <v>31</v>
      </c>
      <c r="F164" s="26" t="s">
        <v>6</v>
      </c>
      <c r="G164" s="26" t="str">
        <f t="shared" si="7"/>
        <v>Alchemilla villarii</v>
      </c>
      <c r="H164" s="26" t="s">
        <v>5141</v>
      </c>
      <c r="I164" s="26"/>
      <c r="J164" t="s">
        <v>6401</v>
      </c>
      <c r="K164" t="s">
        <v>11752</v>
      </c>
      <c r="L164" t="s">
        <v>12323</v>
      </c>
      <c r="M164" t="s">
        <v>12324</v>
      </c>
    </row>
    <row r="165" spans="1:13" x14ac:dyDescent="0.25">
      <c r="A165" s="26" t="s">
        <v>111</v>
      </c>
      <c r="B165" s="26" t="s">
        <v>168</v>
      </c>
      <c r="C165" s="26" t="str">
        <f t="shared" si="6"/>
        <v/>
      </c>
      <c r="D165" s="26"/>
      <c r="E165" s="26" t="s">
        <v>31</v>
      </c>
      <c r="F165" s="26" t="s">
        <v>6</v>
      </c>
      <c r="G165" s="26" t="str">
        <f t="shared" si="7"/>
        <v>Alchemilla vizcayensis</v>
      </c>
      <c r="H165" s="26" t="s">
        <v>5141</v>
      </c>
      <c r="I165" s="26"/>
      <c r="J165" t="s">
        <v>6402</v>
      </c>
      <c r="K165" t="s">
        <v>11752</v>
      </c>
      <c r="L165" t="s">
        <v>12323</v>
      </c>
      <c r="M165" t="s">
        <v>12324</v>
      </c>
    </row>
    <row r="166" spans="1:13" x14ac:dyDescent="0.25">
      <c r="A166" s="26" t="s">
        <v>111</v>
      </c>
      <c r="B166" s="26" t="s">
        <v>123</v>
      </c>
      <c r="C166" s="26" t="str">
        <f t="shared" si="6"/>
        <v/>
      </c>
      <c r="D166" s="26"/>
      <c r="E166" s="26" t="s">
        <v>6</v>
      </c>
      <c r="F166" s="26" t="s">
        <v>6</v>
      </c>
      <c r="G166" s="26" t="str">
        <f t="shared" si="7"/>
        <v>Alchemilla xanthochlora</v>
      </c>
      <c r="H166" s="26" t="s">
        <v>5141</v>
      </c>
      <c r="I166" s="26"/>
      <c r="J166" t="s">
        <v>6403</v>
      </c>
      <c r="K166" t="s">
        <v>11752</v>
      </c>
      <c r="L166" t="s">
        <v>12323</v>
      </c>
      <c r="M166" t="s">
        <v>12324</v>
      </c>
    </row>
    <row r="167" spans="1:13" x14ac:dyDescent="0.25">
      <c r="A167" s="26" t="s">
        <v>192</v>
      </c>
      <c r="B167" s="26" t="s">
        <v>195</v>
      </c>
      <c r="C167" s="26" t="str">
        <f t="shared" si="6"/>
        <v/>
      </c>
      <c r="D167" s="26"/>
      <c r="E167" s="26" t="s">
        <v>5390</v>
      </c>
      <c r="F167" s="26" t="s">
        <v>6</v>
      </c>
      <c r="G167" s="26" t="str">
        <f t="shared" si="7"/>
        <v>Alisma gramineum</v>
      </c>
      <c r="H167" s="26" t="s">
        <v>5141</v>
      </c>
      <c r="I167" s="26"/>
      <c r="J167" t="s">
        <v>6404</v>
      </c>
      <c r="K167" t="s">
        <v>11752</v>
      </c>
      <c r="L167" t="s">
        <v>12560</v>
      </c>
      <c r="M167" t="s">
        <v>12561</v>
      </c>
    </row>
    <row r="168" spans="1:13" x14ac:dyDescent="0.25">
      <c r="A168" s="26" t="s">
        <v>192</v>
      </c>
      <c r="B168" s="26" t="s">
        <v>194</v>
      </c>
      <c r="C168" s="26" t="str">
        <f t="shared" si="6"/>
        <v/>
      </c>
      <c r="D168" s="26"/>
      <c r="E168" s="26" t="s">
        <v>6</v>
      </c>
      <c r="F168" s="26" t="s">
        <v>6</v>
      </c>
      <c r="G168" s="26" t="str">
        <f t="shared" si="7"/>
        <v>Alisma lanceolatum</v>
      </c>
      <c r="H168" s="26" t="s">
        <v>5141</v>
      </c>
      <c r="I168" s="26"/>
      <c r="J168" t="s">
        <v>6405</v>
      </c>
      <c r="K168" t="s">
        <v>11752</v>
      </c>
      <c r="L168" t="s">
        <v>12560</v>
      </c>
      <c r="M168" t="s">
        <v>12561</v>
      </c>
    </row>
    <row r="169" spans="1:13" x14ac:dyDescent="0.25">
      <c r="A169" s="26" t="s">
        <v>192</v>
      </c>
      <c r="B169" s="26" t="s">
        <v>193</v>
      </c>
      <c r="C169" s="26" t="str">
        <f t="shared" si="6"/>
        <v/>
      </c>
      <c r="D169" s="26"/>
      <c r="E169" s="26" t="s">
        <v>6</v>
      </c>
      <c r="F169" s="26" t="s">
        <v>6</v>
      </c>
      <c r="G169" s="26" t="str">
        <f t="shared" si="7"/>
        <v>Alisma plantago-aquatica</v>
      </c>
      <c r="H169" s="26" t="s">
        <v>5141</v>
      </c>
      <c r="I169" s="26"/>
      <c r="J169" t="s">
        <v>6406</v>
      </c>
      <c r="K169" t="s">
        <v>11752</v>
      </c>
      <c r="L169" t="s">
        <v>12560</v>
      </c>
      <c r="M169" t="s">
        <v>12561</v>
      </c>
    </row>
    <row r="170" spans="1:13" x14ac:dyDescent="0.25">
      <c r="A170" s="26" t="s">
        <v>196</v>
      </c>
      <c r="B170" s="26" t="s">
        <v>198</v>
      </c>
      <c r="C170" s="26" t="str">
        <f t="shared" si="6"/>
        <v/>
      </c>
      <c r="D170" s="26"/>
      <c r="E170" s="26" t="s">
        <v>6</v>
      </c>
      <c r="F170" s="26" t="s">
        <v>6</v>
      </c>
      <c r="G170" s="26" t="str">
        <f t="shared" si="7"/>
        <v>Alkanna lutea</v>
      </c>
      <c r="H170" s="26" t="s">
        <v>5141</v>
      </c>
      <c r="I170" s="26"/>
      <c r="J170" t="s">
        <v>6407</v>
      </c>
      <c r="K170" t="s">
        <v>11752</v>
      </c>
      <c r="L170" t="s">
        <v>12486</v>
      </c>
      <c r="M170" t="s">
        <v>12487</v>
      </c>
    </row>
    <row r="171" spans="1:13" x14ac:dyDescent="0.25">
      <c r="A171" s="26" t="s">
        <v>196</v>
      </c>
      <c r="B171" s="26" t="s">
        <v>197</v>
      </c>
      <c r="C171" s="26" t="str">
        <f t="shared" si="6"/>
        <v>subsp.</v>
      </c>
      <c r="D171" s="26" t="s">
        <v>197</v>
      </c>
      <c r="E171" s="26" t="s">
        <v>6</v>
      </c>
      <c r="F171" s="26" t="s">
        <v>31</v>
      </c>
      <c r="G171" s="26" t="str">
        <f t="shared" si="7"/>
        <v>Alkanna tinctoria tinctoria</v>
      </c>
      <c r="H171" s="26" t="s">
        <v>5141</v>
      </c>
      <c r="I171" s="26"/>
      <c r="J171" t="s">
        <v>13559</v>
      </c>
      <c r="K171" t="s">
        <v>11752</v>
      </c>
      <c r="L171" t="s">
        <v>12486</v>
      </c>
      <c r="M171" t="s">
        <v>12487</v>
      </c>
    </row>
    <row r="172" spans="1:13" x14ac:dyDescent="0.25">
      <c r="A172" s="26" t="s">
        <v>199</v>
      </c>
      <c r="B172" s="26" t="s">
        <v>200</v>
      </c>
      <c r="C172" s="26" t="str">
        <f t="shared" si="6"/>
        <v/>
      </c>
      <c r="D172" s="26"/>
      <c r="E172" s="26" t="s">
        <v>6</v>
      </c>
      <c r="F172" s="26" t="s">
        <v>6</v>
      </c>
      <c r="G172" s="26" t="str">
        <f t="shared" si="7"/>
        <v>Alliaria petiolata</v>
      </c>
      <c r="H172" s="26" t="s">
        <v>5141</v>
      </c>
      <c r="I172" s="26"/>
      <c r="J172" t="s">
        <v>6408</v>
      </c>
      <c r="K172" t="s">
        <v>11752</v>
      </c>
      <c r="L172" t="s">
        <v>12287</v>
      </c>
      <c r="M172" t="s">
        <v>12288</v>
      </c>
    </row>
    <row r="173" spans="1:13" x14ac:dyDescent="0.25">
      <c r="A173" s="26" t="s">
        <v>201</v>
      </c>
      <c r="B173" s="26" t="s">
        <v>202</v>
      </c>
      <c r="C173" s="26" t="str">
        <f t="shared" si="6"/>
        <v/>
      </c>
      <c r="D173" s="26"/>
      <c r="E173" s="26" t="s">
        <v>6</v>
      </c>
      <c r="F173" s="26" t="s">
        <v>6</v>
      </c>
      <c r="G173" s="26" t="str">
        <f t="shared" si="7"/>
        <v>Allium ampeloprasum</v>
      </c>
      <c r="H173" s="26" t="s">
        <v>5141</v>
      </c>
      <c r="I173" s="26"/>
      <c r="J173" t="s">
        <v>6409</v>
      </c>
      <c r="K173" t="s">
        <v>11752</v>
      </c>
      <c r="L173" t="s">
        <v>12327</v>
      </c>
      <c r="M173" t="s">
        <v>12446</v>
      </c>
    </row>
    <row r="174" spans="1:13" x14ac:dyDescent="0.25">
      <c r="A174" s="26" t="s">
        <v>201</v>
      </c>
      <c r="B174" s="26" t="s">
        <v>204</v>
      </c>
      <c r="C174" s="26" t="str">
        <f t="shared" si="6"/>
        <v/>
      </c>
      <c r="D174" s="26"/>
      <c r="E174" s="26" t="s">
        <v>6</v>
      </c>
      <c r="F174" s="26" t="s">
        <v>6</v>
      </c>
      <c r="G174" s="26" t="str">
        <f t="shared" si="7"/>
        <v>Allium baeticum</v>
      </c>
      <c r="H174" s="26" t="s">
        <v>5141</v>
      </c>
      <c r="I174" s="26"/>
      <c r="J174" t="s">
        <v>6410</v>
      </c>
      <c r="K174" t="s">
        <v>11752</v>
      </c>
      <c r="L174" t="s">
        <v>12327</v>
      </c>
      <c r="M174" t="s">
        <v>12446</v>
      </c>
    </row>
    <row r="175" spans="1:13" x14ac:dyDescent="0.25">
      <c r="A175" s="26" t="s">
        <v>201</v>
      </c>
      <c r="B175" s="26" t="s">
        <v>221</v>
      </c>
      <c r="C175" s="26" t="str">
        <f t="shared" si="6"/>
        <v/>
      </c>
      <c r="D175" s="26"/>
      <c r="E175" s="26" t="s">
        <v>6</v>
      </c>
      <c r="F175" s="26" t="s">
        <v>6</v>
      </c>
      <c r="G175" s="26" t="str">
        <f t="shared" si="7"/>
        <v>Allium chamaemoly</v>
      </c>
      <c r="H175" s="26" t="s">
        <v>5141</v>
      </c>
      <c r="I175" s="26"/>
      <c r="J175" t="s">
        <v>6411</v>
      </c>
      <c r="K175" t="s">
        <v>11752</v>
      </c>
      <c r="L175" t="s">
        <v>12327</v>
      </c>
      <c r="M175" t="s">
        <v>12446</v>
      </c>
    </row>
    <row r="176" spans="1:13" x14ac:dyDescent="0.25">
      <c r="A176" s="26" t="s">
        <v>201</v>
      </c>
      <c r="B176" s="26" t="s">
        <v>203</v>
      </c>
      <c r="C176" s="26" t="str">
        <f t="shared" si="6"/>
        <v/>
      </c>
      <c r="D176" s="26"/>
      <c r="E176" s="26" t="s">
        <v>6</v>
      </c>
      <c r="F176" s="26" t="s">
        <v>6</v>
      </c>
      <c r="G176" s="26" t="str">
        <f t="shared" si="7"/>
        <v>Allium commutatum</v>
      </c>
      <c r="H176" s="26" t="s">
        <v>5141</v>
      </c>
      <c r="I176" s="26"/>
      <c r="J176" t="s">
        <v>6412</v>
      </c>
      <c r="K176" t="s">
        <v>11752</v>
      </c>
      <c r="L176" t="s">
        <v>12327</v>
      </c>
      <c r="M176" t="s">
        <v>12446</v>
      </c>
    </row>
    <row r="177" spans="1:13" x14ac:dyDescent="0.25">
      <c r="A177" s="26" t="s">
        <v>201</v>
      </c>
      <c r="B177" s="26" t="s">
        <v>208</v>
      </c>
      <c r="C177" s="26" t="str">
        <f t="shared" si="6"/>
        <v/>
      </c>
      <c r="D177" s="26"/>
      <c r="E177" s="26" t="s">
        <v>6</v>
      </c>
      <c r="F177" s="26" t="s">
        <v>6</v>
      </c>
      <c r="G177" s="26" t="str">
        <f t="shared" si="7"/>
        <v>Allium ebusitanum</v>
      </c>
      <c r="H177" s="26" t="s">
        <v>5141</v>
      </c>
      <c r="I177" s="26"/>
      <c r="J177" t="s">
        <v>6414</v>
      </c>
      <c r="K177" t="s">
        <v>11752</v>
      </c>
      <c r="L177" t="s">
        <v>12327</v>
      </c>
      <c r="M177" t="s">
        <v>12446</v>
      </c>
    </row>
    <row r="178" spans="1:13" x14ac:dyDescent="0.25">
      <c r="A178" s="26" t="s">
        <v>201</v>
      </c>
      <c r="B178" s="26" t="s">
        <v>232</v>
      </c>
      <c r="C178" s="26" t="str">
        <f t="shared" si="6"/>
        <v/>
      </c>
      <c r="D178" s="26"/>
      <c r="E178" s="26" t="s">
        <v>6</v>
      </c>
      <c r="F178" s="26" t="s">
        <v>6</v>
      </c>
      <c r="G178" s="26" t="str">
        <f t="shared" si="7"/>
        <v>Allium ericetorum</v>
      </c>
      <c r="H178" s="26" t="s">
        <v>5141</v>
      </c>
      <c r="I178" s="26"/>
      <c r="J178" t="s">
        <v>6415</v>
      </c>
      <c r="K178" t="s">
        <v>11752</v>
      </c>
      <c r="L178" t="s">
        <v>12327</v>
      </c>
      <c r="M178" t="s">
        <v>12446</v>
      </c>
    </row>
    <row r="179" spans="1:13" x14ac:dyDescent="0.25">
      <c r="A179" s="26" t="s">
        <v>201</v>
      </c>
      <c r="B179" s="26" t="s">
        <v>218</v>
      </c>
      <c r="C179" s="26" t="str">
        <f t="shared" si="6"/>
        <v/>
      </c>
      <c r="D179" s="26"/>
      <c r="E179" s="26" t="s">
        <v>31</v>
      </c>
      <c r="F179" s="26" t="s">
        <v>6</v>
      </c>
      <c r="G179" s="26" t="str">
        <f t="shared" si="7"/>
        <v>Allium grosii</v>
      </c>
      <c r="H179" s="26" t="s">
        <v>5141</v>
      </c>
      <c r="I179" s="26"/>
      <c r="J179" t="s">
        <v>6416</v>
      </c>
      <c r="K179" t="s">
        <v>11752</v>
      </c>
      <c r="L179" t="s">
        <v>12327</v>
      </c>
      <c r="M179" t="s">
        <v>12446</v>
      </c>
    </row>
    <row r="180" spans="1:13" x14ac:dyDescent="0.25">
      <c r="A180" s="26" t="s">
        <v>201</v>
      </c>
      <c r="B180" s="26" t="s">
        <v>211</v>
      </c>
      <c r="C180" s="26" t="str">
        <f t="shared" si="6"/>
        <v>subsp.</v>
      </c>
      <c r="D180" s="26" t="s">
        <v>4375</v>
      </c>
      <c r="E180" s="26" t="s">
        <v>6</v>
      </c>
      <c r="F180" s="26" t="s">
        <v>31</v>
      </c>
      <c r="G180" s="26" t="str">
        <f t="shared" si="7"/>
        <v>Allium guttatum sardoum</v>
      </c>
      <c r="H180" s="26" t="s">
        <v>5141</v>
      </c>
      <c r="I180" s="26"/>
      <c r="J180" t="s">
        <v>6417</v>
      </c>
      <c r="K180" t="s">
        <v>11752</v>
      </c>
      <c r="L180" t="s">
        <v>12327</v>
      </c>
      <c r="M180" t="s">
        <v>12446</v>
      </c>
    </row>
    <row r="181" spans="1:13" x14ac:dyDescent="0.25">
      <c r="A181" s="26" t="s">
        <v>201</v>
      </c>
      <c r="B181" s="26" t="s">
        <v>230</v>
      </c>
      <c r="C181" s="26" t="str">
        <f t="shared" si="6"/>
        <v/>
      </c>
      <c r="D181" s="26"/>
      <c r="E181" s="26" t="s">
        <v>6</v>
      </c>
      <c r="F181" s="26" t="s">
        <v>6</v>
      </c>
      <c r="G181" s="26" t="str">
        <f t="shared" si="7"/>
        <v>Allium lusitanicum</v>
      </c>
      <c r="H181" s="26" t="s">
        <v>5141</v>
      </c>
      <c r="I181" s="26"/>
      <c r="J181" t="s">
        <v>6418</v>
      </c>
      <c r="K181" t="s">
        <v>11752</v>
      </c>
      <c r="L181" t="s">
        <v>12327</v>
      </c>
      <c r="M181" t="s">
        <v>12446</v>
      </c>
    </row>
    <row r="182" spans="1:13" x14ac:dyDescent="0.25">
      <c r="A182" s="26" t="s">
        <v>201</v>
      </c>
      <c r="B182" s="26" t="s">
        <v>227</v>
      </c>
      <c r="C182" s="26" t="str">
        <f t="shared" si="6"/>
        <v/>
      </c>
      <c r="D182" s="26"/>
      <c r="E182" s="26" t="s">
        <v>6</v>
      </c>
      <c r="F182" s="26" t="s">
        <v>6</v>
      </c>
      <c r="G182" s="26" t="str">
        <f t="shared" si="7"/>
        <v>Allium massaesylum</v>
      </c>
      <c r="H182" s="26" t="s">
        <v>5141</v>
      </c>
      <c r="I182" s="26"/>
      <c r="J182" t="s">
        <v>6419</v>
      </c>
      <c r="K182" t="s">
        <v>11752</v>
      </c>
      <c r="L182" t="s">
        <v>12327</v>
      </c>
      <c r="M182" t="s">
        <v>12446</v>
      </c>
    </row>
    <row r="183" spans="1:13" x14ac:dyDescent="0.25">
      <c r="A183" s="26" t="s">
        <v>201</v>
      </c>
      <c r="B183" s="26" t="s">
        <v>209</v>
      </c>
      <c r="C183" s="26" t="str">
        <f t="shared" si="6"/>
        <v/>
      </c>
      <c r="D183" s="26"/>
      <c r="E183" s="26" t="s">
        <v>31</v>
      </c>
      <c r="F183" s="26" t="s">
        <v>6</v>
      </c>
      <c r="G183" s="26" t="str">
        <f t="shared" si="7"/>
        <v>Allium melananthum</v>
      </c>
      <c r="H183" s="26" t="s">
        <v>5141</v>
      </c>
      <c r="I183" s="26"/>
      <c r="J183" t="s">
        <v>6420</v>
      </c>
      <c r="K183" t="s">
        <v>11752</v>
      </c>
      <c r="L183" t="s">
        <v>12327</v>
      </c>
      <c r="M183" t="s">
        <v>12446</v>
      </c>
    </row>
    <row r="184" spans="1:13" x14ac:dyDescent="0.25">
      <c r="A184" s="26" t="s">
        <v>201</v>
      </c>
      <c r="B184" s="26" t="s">
        <v>225</v>
      </c>
      <c r="C184" s="26" t="str">
        <f t="shared" si="6"/>
        <v/>
      </c>
      <c r="D184" s="26"/>
      <c r="E184" s="26" t="s">
        <v>6</v>
      </c>
      <c r="F184" s="26" t="s">
        <v>6</v>
      </c>
      <c r="G184" s="26" t="str">
        <f t="shared" si="7"/>
        <v>Allium moly</v>
      </c>
      <c r="H184" s="26" t="s">
        <v>5141</v>
      </c>
      <c r="I184" s="26"/>
      <c r="J184" t="s">
        <v>6421</v>
      </c>
      <c r="K184" t="s">
        <v>11752</v>
      </c>
      <c r="L184" t="s">
        <v>12327</v>
      </c>
      <c r="M184" t="s">
        <v>12446</v>
      </c>
    </row>
    <row r="185" spans="1:13" x14ac:dyDescent="0.25">
      <c r="A185" s="26" t="s">
        <v>201</v>
      </c>
      <c r="B185" s="26" t="s">
        <v>216</v>
      </c>
      <c r="C185" s="26" t="str">
        <f t="shared" si="6"/>
        <v/>
      </c>
      <c r="D185" s="26"/>
      <c r="E185" s="26" t="s">
        <v>6</v>
      </c>
      <c r="F185" s="26" t="s">
        <v>6</v>
      </c>
      <c r="G185" s="26" t="str">
        <f t="shared" si="7"/>
        <v>Allium moschatum</v>
      </c>
      <c r="H185" s="26" t="s">
        <v>5141</v>
      </c>
      <c r="I185" s="26"/>
      <c r="J185" t="s">
        <v>6422</v>
      </c>
      <c r="K185" t="s">
        <v>11752</v>
      </c>
      <c r="L185" t="s">
        <v>12327</v>
      </c>
      <c r="M185" t="s">
        <v>12446</v>
      </c>
    </row>
    <row r="186" spans="1:13" x14ac:dyDescent="0.25">
      <c r="A186" s="26" t="s">
        <v>201</v>
      </c>
      <c r="B186" s="26" t="s">
        <v>224</v>
      </c>
      <c r="C186" s="26" t="str">
        <f t="shared" si="6"/>
        <v/>
      </c>
      <c r="D186" s="26"/>
      <c r="E186" s="26" t="s">
        <v>6</v>
      </c>
      <c r="F186" s="26" t="s">
        <v>6</v>
      </c>
      <c r="G186" s="26" t="str">
        <f t="shared" si="7"/>
        <v>Allium neapolitanum</v>
      </c>
      <c r="H186" s="26" t="s">
        <v>5141</v>
      </c>
      <c r="I186" s="26"/>
      <c r="J186" t="s">
        <v>6423</v>
      </c>
      <c r="K186" t="s">
        <v>11752</v>
      </c>
      <c r="L186" t="s">
        <v>12327</v>
      </c>
      <c r="M186" t="s">
        <v>12446</v>
      </c>
    </row>
    <row r="187" spans="1:13" x14ac:dyDescent="0.25">
      <c r="A187" s="26" t="s">
        <v>201</v>
      </c>
      <c r="B187" s="26" t="s">
        <v>236</v>
      </c>
      <c r="C187" s="26" t="str">
        <f t="shared" si="6"/>
        <v/>
      </c>
      <c r="D187" s="26"/>
      <c r="E187" s="26" t="s">
        <v>6</v>
      </c>
      <c r="F187" s="26" t="s">
        <v>6</v>
      </c>
      <c r="G187" s="26" t="str">
        <f t="shared" si="7"/>
        <v>Allium nigrum</v>
      </c>
      <c r="H187" s="26" t="s">
        <v>5141</v>
      </c>
      <c r="I187" s="26"/>
      <c r="J187" t="s">
        <v>6424</v>
      </c>
      <c r="K187" t="s">
        <v>11752</v>
      </c>
      <c r="L187" t="s">
        <v>12327</v>
      </c>
      <c r="M187" t="s">
        <v>12446</v>
      </c>
    </row>
    <row r="188" spans="1:13" x14ac:dyDescent="0.25">
      <c r="A188" s="26" t="s">
        <v>201</v>
      </c>
      <c r="B188" s="26" t="s">
        <v>213</v>
      </c>
      <c r="C188" s="26" t="str">
        <f t="shared" si="6"/>
        <v/>
      </c>
      <c r="D188" s="26"/>
      <c r="E188" s="26" t="s">
        <v>6</v>
      </c>
      <c r="F188" s="26" t="s">
        <v>6</v>
      </c>
      <c r="G188" s="26" t="str">
        <f t="shared" si="7"/>
        <v>Allium oleraceum</v>
      </c>
      <c r="H188" s="26" t="s">
        <v>5141</v>
      </c>
      <c r="I188" s="26"/>
      <c r="J188" t="s">
        <v>6425</v>
      </c>
      <c r="K188" t="s">
        <v>11752</v>
      </c>
      <c r="L188" t="s">
        <v>12327</v>
      </c>
      <c r="M188" t="s">
        <v>12446</v>
      </c>
    </row>
    <row r="189" spans="1:13" x14ac:dyDescent="0.25">
      <c r="A189" s="26" t="s">
        <v>201</v>
      </c>
      <c r="B189" s="26" t="s">
        <v>231</v>
      </c>
      <c r="C189" s="26" t="str">
        <f t="shared" si="6"/>
        <v/>
      </c>
      <c r="D189" s="26"/>
      <c r="E189" s="26" t="s">
        <v>31</v>
      </c>
      <c r="F189" s="26" t="s">
        <v>6</v>
      </c>
      <c r="G189" s="26" t="str">
        <f t="shared" si="7"/>
        <v>Allium palentinum</v>
      </c>
      <c r="H189" s="26" t="s">
        <v>5141</v>
      </c>
      <c r="I189" s="26"/>
      <c r="J189" t="s">
        <v>6426</v>
      </c>
      <c r="K189" t="s">
        <v>11752</v>
      </c>
      <c r="L189" t="s">
        <v>12327</v>
      </c>
      <c r="M189" t="s">
        <v>12446</v>
      </c>
    </row>
    <row r="190" spans="1:13" x14ac:dyDescent="0.25">
      <c r="A190" s="26" t="s">
        <v>201</v>
      </c>
      <c r="B190" s="26" t="s">
        <v>214</v>
      </c>
      <c r="C190" s="26" t="str">
        <f t="shared" si="6"/>
        <v/>
      </c>
      <c r="D190" s="26"/>
      <c r="E190" s="26" t="s">
        <v>6</v>
      </c>
      <c r="F190" s="26" t="s">
        <v>6</v>
      </c>
      <c r="G190" s="26" t="str">
        <f t="shared" si="7"/>
        <v>Allium paniculatum</v>
      </c>
      <c r="H190" s="26" t="s">
        <v>5141</v>
      </c>
      <c r="I190" s="26"/>
      <c r="J190" t="s">
        <v>6427</v>
      </c>
      <c r="K190" t="s">
        <v>11752</v>
      </c>
      <c r="L190" t="s">
        <v>12327</v>
      </c>
      <c r="M190" t="s">
        <v>12446</v>
      </c>
    </row>
    <row r="191" spans="1:13" x14ac:dyDescent="0.25">
      <c r="A191" s="26" t="s">
        <v>201</v>
      </c>
      <c r="B191" s="26" t="s">
        <v>210</v>
      </c>
      <c r="C191" s="26" t="str">
        <f t="shared" si="6"/>
        <v/>
      </c>
      <c r="D191" s="26"/>
      <c r="E191" s="26" t="s">
        <v>31</v>
      </c>
      <c r="F191" s="26" t="s">
        <v>6</v>
      </c>
      <c r="G191" s="26" t="str">
        <f t="shared" si="7"/>
        <v>Allium pruinatum</v>
      </c>
      <c r="H191" s="26" t="s">
        <v>5141</v>
      </c>
      <c r="I191" s="26"/>
      <c r="J191" t="s">
        <v>6428</v>
      </c>
      <c r="K191" t="s">
        <v>11752</v>
      </c>
      <c r="L191" t="s">
        <v>12327</v>
      </c>
      <c r="M191" t="s">
        <v>12446</v>
      </c>
    </row>
    <row r="192" spans="1:13" x14ac:dyDescent="0.25">
      <c r="A192" s="26" t="s">
        <v>201</v>
      </c>
      <c r="B192" s="26" t="s">
        <v>205</v>
      </c>
      <c r="C192" s="26" t="str">
        <f t="shared" si="6"/>
        <v/>
      </c>
      <c r="D192" s="26"/>
      <c r="E192" s="26" t="s">
        <v>31</v>
      </c>
      <c r="F192" s="26" t="s">
        <v>6</v>
      </c>
      <c r="G192" s="26" t="str">
        <f t="shared" si="7"/>
        <v>Allium pyrenaicum</v>
      </c>
      <c r="H192" s="26" t="s">
        <v>5141</v>
      </c>
      <c r="I192" s="26"/>
      <c r="J192" t="s">
        <v>6429</v>
      </c>
      <c r="K192" t="s">
        <v>11752</v>
      </c>
      <c r="L192" t="s">
        <v>12327</v>
      </c>
      <c r="M192" t="s">
        <v>12446</v>
      </c>
    </row>
    <row r="193" spans="1:13" x14ac:dyDescent="0.25">
      <c r="A193" s="26" t="s">
        <v>201</v>
      </c>
      <c r="B193" s="26" t="s">
        <v>220</v>
      </c>
      <c r="C193" s="26" t="str">
        <f t="shared" ref="C193:C224" si="8">IF(D193="","","subsp.")</f>
        <v/>
      </c>
      <c r="D193" s="26"/>
      <c r="E193" s="26" t="s">
        <v>6</v>
      </c>
      <c r="F193" s="26" t="s">
        <v>6</v>
      </c>
      <c r="G193" s="26" t="str">
        <f t="shared" ref="G193:G224" si="9">IF(D193="",CONCATENATE(A193," ",B193),CONCATENATE(A193," ",B193," ",D193))</f>
        <v>Allium roseum</v>
      </c>
      <c r="H193" s="26" t="s">
        <v>5141</v>
      </c>
      <c r="I193" s="26"/>
      <c r="J193" t="s">
        <v>6430</v>
      </c>
      <c r="K193" t="s">
        <v>11752</v>
      </c>
      <c r="L193" t="s">
        <v>12327</v>
      </c>
      <c r="M193" t="s">
        <v>12446</v>
      </c>
    </row>
    <row r="194" spans="1:13" x14ac:dyDescent="0.25">
      <c r="A194" s="26" t="s">
        <v>201</v>
      </c>
      <c r="B194" s="26" t="s">
        <v>219</v>
      </c>
      <c r="C194" s="26" t="str">
        <f t="shared" si="8"/>
        <v/>
      </c>
      <c r="D194" s="26"/>
      <c r="E194" s="26" t="s">
        <v>31</v>
      </c>
      <c r="F194" s="26" t="s">
        <v>6</v>
      </c>
      <c r="G194" s="26" t="str">
        <f t="shared" si="9"/>
        <v>Allium rouyi</v>
      </c>
      <c r="H194" s="26" t="s">
        <v>5141</v>
      </c>
      <c r="I194" s="26"/>
      <c r="J194" t="s">
        <v>6431</v>
      </c>
      <c r="K194" t="s">
        <v>11752</v>
      </c>
      <c r="L194" t="s">
        <v>12327</v>
      </c>
      <c r="M194" t="s">
        <v>12446</v>
      </c>
    </row>
    <row r="195" spans="1:13" x14ac:dyDescent="0.25">
      <c r="A195" s="26" t="s">
        <v>201</v>
      </c>
      <c r="B195" s="26" t="s">
        <v>235</v>
      </c>
      <c r="C195" s="26" t="str">
        <f t="shared" si="8"/>
        <v/>
      </c>
      <c r="D195" s="26"/>
      <c r="E195" s="26" t="s">
        <v>31</v>
      </c>
      <c r="F195" s="26" t="s">
        <v>6</v>
      </c>
      <c r="G195" s="26" t="str">
        <f t="shared" si="9"/>
        <v>Allium schmitzii</v>
      </c>
      <c r="H195" s="26" t="s">
        <v>5141</v>
      </c>
      <c r="I195" s="26"/>
      <c r="J195" t="s">
        <v>6432</v>
      </c>
      <c r="K195" t="s">
        <v>11752</v>
      </c>
      <c r="L195" t="s">
        <v>12327</v>
      </c>
      <c r="M195" t="s">
        <v>12446</v>
      </c>
    </row>
    <row r="196" spans="1:13" x14ac:dyDescent="0.25">
      <c r="A196" s="26" t="s">
        <v>201</v>
      </c>
      <c r="B196" s="26" t="s">
        <v>234</v>
      </c>
      <c r="C196" s="26" t="str">
        <f t="shared" si="8"/>
        <v/>
      </c>
      <c r="D196" s="26"/>
      <c r="E196" s="26" t="s">
        <v>6</v>
      </c>
      <c r="F196" s="26" t="s">
        <v>6</v>
      </c>
      <c r="G196" s="26" t="str">
        <f t="shared" si="9"/>
        <v>Allium schoenoprasum</v>
      </c>
      <c r="H196" s="26" t="s">
        <v>5141</v>
      </c>
      <c r="I196" s="26"/>
      <c r="J196" t="s">
        <v>6433</v>
      </c>
      <c r="K196" t="s">
        <v>11752</v>
      </c>
      <c r="L196" t="s">
        <v>12327</v>
      </c>
      <c r="M196" t="s">
        <v>12446</v>
      </c>
    </row>
    <row r="197" spans="1:13" x14ac:dyDescent="0.25">
      <c r="A197" s="26" t="s">
        <v>201</v>
      </c>
      <c r="B197" s="26" t="s">
        <v>206</v>
      </c>
      <c r="C197" s="26" t="str">
        <f t="shared" si="8"/>
        <v>subsp.</v>
      </c>
      <c r="D197" s="26" t="s">
        <v>4376</v>
      </c>
      <c r="E197" s="26" t="s">
        <v>6</v>
      </c>
      <c r="F197" s="26" t="s">
        <v>31</v>
      </c>
      <c r="G197" s="26" t="str">
        <f t="shared" si="9"/>
        <v>Allium scorodoprasum rotundum</v>
      </c>
      <c r="H197" s="26" t="s">
        <v>5141</v>
      </c>
      <c r="I197" s="26"/>
      <c r="J197" t="s">
        <v>6434</v>
      </c>
      <c r="K197" t="s">
        <v>11752</v>
      </c>
      <c r="L197" t="s">
        <v>12327</v>
      </c>
      <c r="M197" t="s">
        <v>12446</v>
      </c>
    </row>
    <row r="198" spans="1:13" x14ac:dyDescent="0.25">
      <c r="A198" s="26" t="s">
        <v>201</v>
      </c>
      <c r="B198" s="26" t="s">
        <v>226</v>
      </c>
      <c r="C198" s="26" t="str">
        <f t="shared" si="8"/>
        <v/>
      </c>
      <c r="D198" s="26"/>
      <c r="E198" s="26" t="s">
        <v>6</v>
      </c>
      <c r="F198" s="26" t="s">
        <v>6</v>
      </c>
      <c r="G198" s="26" t="str">
        <f t="shared" si="9"/>
        <v>Allium scorzonerifolium</v>
      </c>
      <c r="H198" s="26" t="s">
        <v>5141</v>
      </c>
      <c r="I198" s="26"/>
      <c r="J198" t="s">
        <v>6435</v>
      </c>
      <c r="K198" t="s">
        <v>11752</v>
      </c>
      <c r="L198" t="s">
        <v>12327</v>
      </c>
      <c r="M198" t="s">
        <v>12446</v>
      </c>
    </row>
    <row r="199" spans="1:13" x14ac:dyDescent="0.25">
      <c r="A199" s="26" t="s">
        <v>201</v>
      </c>
      <c r="B199" s="26" t="s">
        <v>207</v>
      </c>
      <c r="C199" s="26" t="str">
        <f t="shared" si="8"/>
        <v/>
      </c>
      <c r="D199" s="26"/>
      <c r="E199" s="26" t="s">
        <v>6</v>
      </c>
      <c r="F199" s="26" t="s">
        <v>6</v>
      </c>
      <c r="G199" s="26" t="str">
        <f t="shared" si="9"/>
        <v>Allium sphaerocephalon</v>
      </c>
      <c r="H199" s="26" t="s">
        <v>5141</v>
      </c>
      <c r="I199" s="26"/>
      <c r="J199" t="s">
        <v>6436</v>
      </c>
      <c r="K199" t="s">
        <v>11752</v>
      </c>
      <c r="L199" t="s">
        <v>12327</v>
      </c>
      <c r="M199" t="s">
        <v>12446</v>
      </c>
    </row>
    <row r="200" spans="1:13" x14ac:dyDescent="0.25">
      <c r="A200" s="26" t="s">
        <v>201</v>
      </c>
      <c r="B200" s="26" t="s">
        <v>215</v>
      </c>
      <c r="C200" s="26" t="str">
        <f t="shared" si="8"/>
        <v/>
      </c>
      <c r="D200" s="26"/>
      <c r="E200" s="26" t="s">
        <v>31</v>
      </c>
      <c r="F200" s="26" t="s">
        <v>6</v>
      </c>
      <c r="G200" s="26" t="str">
        <f t="shared" si="9"/>
        <v>Allium stearnii</v>
      </c>
      <c r="H200" s="26" t="s">
        <v>5141</v>
      </c>
      <c r="I200" s="26"/>
      <c r="J200" t="s">
        <v>6437</v>
      </c>
      <c r="K200" t="s">
        <v>11752</v>
      </c>
      <c r="L200" t="s">
        <v>12327</v>
      </c>
      <c r="M200" t="s">
        <v>12446</v>
      </c>
    </row>
    <row r="201" spans="1:13" x14ac:dyDescent="0.25">
      <c r="A201" s="26" t="s">
        <v>201</v>
      </c>
      <c r="B201" s="26" t="s">
        <v>223</v>
      </c>
      <c r="C201" s="26" t="str">
        <f t="shared" si="8"/>
        <v/>
      </c>
      <c r="D201" s="26"/>
      <c r="E201" s="26" t="s">
        <v>6</v>
      </c>
      <c r="F201" s="26" t="s">
        <v>6</v>
      </c>
      <c r="G201" s="26" t="str">
        <f t="shared" si="9"/>
        <v>Allium subhirsutum</v>
      </c>
      <c r="H201" s="26" t="s">
        <v>5141</v>
      </c>
      <c r="I201" s="26"/>
      <c r="J201" t="s">
        <v>6438</v>
      </c>
      <c r="K201" t="s">
        <v>11752</v>
      </c>
      <c r="L201" t="s">
        <v>12327</v>
      </c>
      <c r="M201" t="s">
        <v>12446</v>
      </c>
    </row>
    <row r="202" spans="1:13" x14ac:dyDescent="0.25">
      <c r="A202" s="26" t="s">
        <v>201</v>
      </c>
      <c r="B202" s="26" t="s">
        <v>222</v>
      </c>
      <c r="C202" s="26" t="str">
        <f t="shared" si="8"/>
        <v/>
      </c>
      <c r="D202" s="26"/>
      <c r="E202" s="26" t="s">
        <v>6</v>
      </c>
      <c r="F202" s="26" t="s">
        <v>6</v>
      </c>
      <c r="G202" s="26" t="str">
        <f t="shared" si="9"/>
        <v>Allium subvillosum</v>
      </c>
      <c r="H202" s="26" t="s">
        <v>5141</v>
      </c>
      <c r="I202" s="26"/>
      <c r="J202" t="s">
        <v>6439</v>
      </c>
      <c r="K202" t="s">
        <v>11752</v>
      </c>
      <c r="L202" t="s">
        <v>12327</v>
      </c>
      <c r="M202" t="s">
        <v>12446</v>
      </c>
    </row>
    <row r="203" spans="1:13" x14ac:dyDescent="0.25">
      <c r="A203" s="26" t="s">
        <v>201</v>
      </c>
      <c r="B203" s="26" t="s">
        <v>228</v>
      </c>
      <c r="C203" s="26" t="str">
        <f t="shared" si="8"/>
        <v/>
      </c>
      <c r="D203" s="26"/>
      <c r="E203" s="26" t="s">
        <v>6</v>
      </c>
      <c r="F203" s="26" t="s">
        <v>6</v>
      </c>
      <c r="G203" s="26" t="str">
        <f t="shared" si="9"/>
        <v>Allium triquetrum</v>
      </c>
      <c r="H203" s="26" t="s">
        <v>5141</v>
      </c>
      <c r="I203" s="26"/>
      <c r="J203" t="s">
        <v>6440</v>
      </c>
      <c r="K203" t="s">
        <v>11752</v>
      </c>
      <c r="L203" t="s">
        <v>12327</v>
      </c>
      <c r="M203" t="s">
        <v>12446</v>
      </c>
    </row>
    <row r="204" spans="1:13" x14ac:dyDescent="0.25">
      <c r="A204" s="26" t="s">
        <v>201</v>
      </c>
      <c r="B204" s="26" t="s">
        <v>229</v>
      </c>
      <c r="C204" s="26" t="str">
        <f t="shared" si="8"/>
        <v>subsp.</v>
      </c>
      <c r="D204" s="26" t="s">
        <v>229</v>
      </c>
      <c r="E204" s="26" t="s">
        <v>6</v>
      </c>
      <c r="F204" s="26" t="s">
        <v>31</v>
      </c>
      <c r="G204" s="26" t="str">
        <f t="shared" si="9"/>
        <v>Allium ursinum ursinum</v>
      </c>
      <c r="H204" s="26" t="s">
        <v>5141</v>
      </c>
      <c r="I204" s="26"/>
      <c r="J204" t="s">
        <v>6441</v>
      </c>
      <c r="K204" t="s">
        <v>11752</v>
      </c>
      <c r="L204" t="s">
        <v>12327</v>
      </c>
      <c r="M204" t="s">
        <v>12446</v>
      </c>
    </row>
    <row r="205" spans="1:13" x14ac:dyDescent="0.25">
      <c r="A205" s="26" t="s">
        <v>201</v>
      </c>
      <c r="B205" s="26" t="s">
        <v>233</v>
      </c>
      <c r="C205" s="26" t="str">
        <f t="shared" si="8"/>
        <v/>
      </c>
      <c r="D205" s="26"/>
      <c r="E205" s="26" t="s">
        <v>6</v>
      </c>
      <c r="F205" s="26" t="s">
        <v>6</v>
      </c>
      <c r="G205" s="26" t="str">
        <f t="shared" si="9"/>
        <v>Allium victorialis</v>
      </c>
      <c r="H205" s="26" t="s">
        <v>5141</v>
      </c>
      <c r="I205" s="26"/>
      <c r="J205" t="s">
        <v>6442</v>
      </c>
      <c r="K205" t="s">
        <v>11752</v>
      </c>
      <c r="L205" t="s">
        <v>12327</v>
      </c>
      <c r="M205" t="s">
        <v>12446</v>
      </c>
    </row>
    <row r="206" spans="1:13" x14ac:dyDescent="0.25">
      <c r="A206" s="26" t="s">
        <v>201</v>
      </c>
      <c r="B206" s="26" t="s">
        <v>212</v>
      </c>
      <c r="C206" s="26" t="str">
        <f t="shared" si="8"/>
        <v/>
      </c>
      <c r="D206" s="26"/>
      <c r="E206" s="26" t="s">
        <v>6</v>
      </c>
      <c r="F206" s="26" t="s">
        <v>6</v>
      </c>
      <c r="G206" s="26" t="str">
        <f t="shared" si="9"/>
        <v>Allium vineale</v>
      </c>
      <c r="H206" s="26" t="s">
        <v>5141</v>
      </c>
      <c r="I206" s="26"/>
      <c r="J206" t="s">
        <v>6443</v>
      </c>
      <c r="K206" t="s">
        <v>11752</v>
      </c>
      <c r="L206" t="s">
        <v>12327</v>
      </c>
      <c r="M206" t="s">
        <v>12446</v>
      </c>
    </row>
    <row r="207" spans="1:13" x14ac:dyDescent="0.25">
      <c r="A207" s="26" t="s">
        <v>237</v>
      </c>
      <c r="B207" s="26" t="s">
        <v>239</v>
      </c>
      <c r="C207" s="26" t="str">
        <f t="shared" si="8"/>
        <v/>
      </c>
      <c r="D207" s="26"/>
      <c r="E207" s="26" t="s">
        <v>5390</v>
      </c>
      <c r="F207" s="26" t="s">
        <v>6</v>
      </c>
      <c r="G207" s="26" t="str">
        <f t="shared" si="9"/>
        <v>Alnus cordata</v>
      </c>
      <c r="H207" s="26" t="s">
        <v>5141</v>
      </c>
      <c r="I207" s="26"/>
      <c r="J207" t="s">
        <v>6444</v>
      </c>
      <c r="K207" t="s">
        <v>11752</v>
      </c>
      <c r="L207" t="s">
        <v>12375</v>
      </c>
      <c r="M207" t="s">
        <v>12562</v>
      </c>
    </row>
    <row r="208" spans="1:13" x14ac:dyDescent="0.25">
      <c r="A208" s="26" t="s">
        <v>237</v>
      </c>
      <c r="B208" s="26" t="s">
        <v>238</v>
      </c>
      <c r="C208" s="26" t="str">
        <f t="shared" si="8"/>
        <v/>
      </c>
      <c r="D208" s="26"/>
      <c r="E208" s="26" t="s">
        <v>6</v>
      </c>
      <c r="F208" s="26" t="s">
        <v>6</v>
      </c>
      <c r="G208" s="26" t="str">
        <f t="shared" si="9"/>
        <v>Alnus glutinosa</v>
      </c>
      <c r="H208" s="26" t="s">
        <v>5141</v>
      </c>
      <c r="I208" s="26"/>
      <c r="J208" t="s">
        <v>6445</v>
      </c>
      <c r="K208" t="s">
        <v>11752</v>
      </c>
      <c r="L208" t="s">
        <v>12375</v>
      </c>
      <c r="M208" t="s">
        <v>12562</v>
      </c>
    </row>
    <row r="209" spans="1:13" x14ac:dyDescent="0.25">
      <c r="A209" s="26" t="s">
        <v>240</v>
      </c>
      <c r="B209" s="26" t="s">
        <v>241</v>
      </c>
      <c r="C209" s="26" t="str">
        <f t="shared" si="8"/>
        <v/>
      </c>
      <c r="D209" s="26"/>
      <c r="E209" s="26" t="s">
        <v>5390</v>
      </c>
      <c r="F209" s="26" t="s">
        <v>6</v>
      </c>
      <c r="G209" s="26" t="str">
        <f t="shared" si="9"/>
        <v>Aloe arborescens</v>
      </c>
      <c r="H209" s="26" t="s">
        <v>5141</v>
      </c>
      <c r="I209" s="26"/>
      <c r="J209" t="s">
        <v>6446</v>
      </c>
      <c r="K209" t="s">
        <v>11752</v>
      </c>
      <c r="L209" t="s">
        <v>12327</v>
      </c>
      <c r="M209" t="s">
        <v>12563</v>
      </c>
    </row>
    <row r="210" spans="1:13" x14ac:dyDescent="0.25">
      <c r="A210" s="26" t="s">
        <v>240</v>
      </c>
      <c r="B210" s="26" t="s">
        <v>243</v>
      </c>
      <c r="C210" s="26" t="str">
        <f t="shared" si="8"/>
        <v/>
      </c>
      <c r="D210" s="26"/>
      <c r="E210" s="26" t="s">
        <v>5390</v>
      </c>
      <c r="F210" s="26" t="s">
        <v>6</v>
      </c>
      <c r="G210" s="26" t="str">
        <f t="shared" si="9"/>
        <v>Aloe maculata</v>
      </c>
      <c r="H210" s="26" t="s">
        <v>5141</v>
      </c>
      <c r="I210" s="26"/>
      <c r="J210" t="s">
        <v>6447</v>
      </c>
      <c r="K210" t="s">
        <v>11752</v>
      </c>
      <c r="L210" t="s">
        <v>12327</v>
      </c>
      <c r="M210" t="s">
        <v>12563</v>
      </c>
    </row>
    <row r="211" spans="1:13" x14ac:dyDescent="0.25">
      <c r="A211" s="26" t="s">
        <v>240</v>
      </c>
      <c r="B211" s="26" t="s">
        <v>242</v>
      </c>
      <c r="C211" s="26" t="str">
        <f t="shared" si="8"/>
        <v/>
      </c>
      <c r="D211" s="26"/>
      <c r="E211" s="26" t="s">
        <v>5390</v>
      </c>
      <c r="F211" s="26" t="s">
        <v>6</v>
      </c>
      <c r="G211" s="26" t="str">
        <f t="shared" si="9"/>
        <v>Aloe vera</v>
      </c>
      <c r="H211" s="26" t="s">
        <v>5141</v>
      </c>
      <c r="I211" s="26"/>
      <c r="J211" t="s">
        <v>6448</v>
      </c>
      <c r="K211" t="s">
        <v>11752</v>
      </c>
      <c r="L211" t="s">
        <v>12327</v>
      </c>
      <c r="M211" t="s">
        <v>12563</v>
      </c>
    </row>
    <row r="212" spans="1:13" x14ac:dyDescent="0.25">
      <c r="A212" s="26" t="s">
        <v>244</v>
      </c>
      <c r="B212" s="26" t="s">
        <v>245</v>
      </c>
      <c r="C212" s="26" t="str">
        <f t="shared" si="8"/>
        <v/>
      </c>
      <c r="D212" s="26"/>
      <c r="E212" s="26" t="s">
        <v>5390</v>
      </c>
      <c r="F212" s="26" t="s">
        <v>6</v>
      </c>
      <c r="G212" s="26" t="str">
        <f t="shared" si="9"/>
        <v>Aloysia citrodora</v>
      </c>
      <c r="H212" s="26" t="s">
        <v>5141</v>
      </c>
      <c r="I212" s="26"/>
      <c r="J212" t="s">
        <v>6449</v>
      </c>
      <c r="K212" t="s">
        <v>11752</v>
      </c>
      <c r="L212" t="s">
        <v>12318</v>
      </c>
      <c r="M212" t="s">
        <v>12564</v>
      </c>
    </row>
    <row r="213" spans="1:13" x14ac:dyDescent="0.25">
      <c r="A213" s="26" t="s">
        <v>246</v>
      </c>
      <c r="B213" s="26" t="s">
        <v>247</v>
      </c>
      <c r="C213" s="26" t="str">
        <f t="shared" si="8"/>
        <v/>
      </c>
      <c r="D213" s="26"/>
      <c r="E213" s="26" t="s">
        <v>5390</v>
      </c>
      <c r="F213" s="26" t="s">
        <v>6</v>
      </c>
      <c r="G213" s="26" t="str">
        <f t="shared" si="9"/>
        <v>Alternanthera caracasana</v>
      </c>
      <c r="H213" s="26" t="s">
        <v>5141</v>
      </c>
      <c r="I213" s="26"/>
      <c r="J213" t="s">
        <v>6450</v>
      </c>
      <c r="K213" t="s">
        <v>11752</v>
      </c>
      <c r="L213" t="s">
        <v>12295</v>
      </c>
      <c r="M213" t="s">
        <v>12556</v>
      </c>
    </row>
    <row r="214" spans="1:13" x14ac:dyDescent="0.25">
      <c r="A214" s="26" t="s">
        <v>246</v>
      </c>
      <c r="B214" s="26" t="s">
        <v>248</v>
      </c>
      <c r="C214" s="26" t="str">
        <f t="shared" si="8"/>
        <v/>
      </c>
      <c r="D214" s="26"/>
      <c r="E214" s="26" t="s">
        <v>5390</v>
      </c>
      <c r="F214" s="26" t="s">
        <v>6</v>
      </c>
      <c r="G214" s="26" t="str">
        <f t="shared" si="9"/>
        <v>Alternanthera pungens</v>
      </c>
      <c r="H214" s="26" t="s">
        <v>5141</v>
      </c>
      <c r="I214" s="26"/>
      <c r="J214" t="s">
        <v>6451</v>
      </c>
      <c r="K214" t="s">
        <v>11752</v>
      </c>
      <c r="L214" t="s">
        <v>12295</v>
      </c>
      <c r="M214" t="s">
        <v>12556</v>
      </c>
    </row>
    <row r="215" spans="1:13" x14ac:dyDescent="0.25">
      <c r="A215" s="26" t="s">
        <v>249</v>
      </c>
      <c r="B215" s="26" t="s">
        <v>252</v>
      </c>
      <c r="C215" s="26" t="str">
        <f t="shared" si="8"/>
        <v/>
      </c>
      <c r="D215" s="26"/>
      <c r="E215" s="26" t="s">
        <v>6</v>
      </c>
      <c r="F215" s="26" t="s">
        <v>6</v>
      </c>
      <c r="G215" s="26" t="str">
        <f t="shared" si="9"/>
        <v>Althaea cannabina</v>
      </c>
      <c r="H215" s="26" t="s">
        <v>5141</v>
      </c>
      <c r="I215" s="26"/>
      <c r="J215" t="s">
        <v>6452</v>
      </c>
      <c r="K215" t="s">
        <v>11752</v>
      </c>
      <c r="L215" t="s">
        <v>12338</v>
      </c>
      <c r="M215" t="s">
        <v>12552</v>
      </c>
    </row>
    <row r="216" spans="1:13" x14ac:dyDescent="0.25">
      <c r="A216" s="26" t="s">
        <v>249</v>
      </c>
      <c r="B216" s="26" t="s">
        <v>250</v>
      </c>
      <c r="C216" s="26" t="str">
        <f t="shared" si="8"/>
        <v/>
      </c>
      <c r="D216" s="26"/>
      <c r="E216" s="26" t="s">
        <v>6</v>
      </c>
      <c r="F216" s="26" t="s">
        <v>6</v>
      </c>
      <c r="G216" s="26" t="str">
        <f t="shared" si="9"/>
        <v>Althaea hirsuta</v>
      </c>
      <c r="H216" s="26" t="s">
        <v>5141</v>
      </c>
      <c r="I216" s="26"/>
      <c r="J216" t="s">
        <v>6453</v>
      </c>
      <c r="K216" t="s">
        <v>11752</v>
      </c>
      <c r="L216" t="s">
        <v>12338</v>
      </c>
      <c r="M216" t="s">
        <v>12552</v>
      </c>
    </row>
    <row r="217" spans="1:13" x14ac:dyDescent="0.25">
      <c r="A217" s="26" t="s">
        <v>249</v>
      </c>
      <c r="B217" s="26" t="s">
        <v>251</v>
      </c>
      <c r="C217" s="26" t="str">
        <f t="shared" si="8"/>
        <v/>
      </c>
      <c r="D217" s="26"/>
      <c r="E217" s="26" t="s">
        <v>6</v>
      </c>
      <c r="F217" s="26" t="s">
        <v>6</v>
      </c>
      <c r="G217" s="26" t="str">
        <f t="shared" si="9"/>
        <v>Althaea longiflora</v>
      </c>
      <c r="H217" s="26" t="s">
        <v>5141</v>
      </c>
      <c r="I217" s="26"/>
      <c r="J217" t="s">
        <v>6454</v>
      </c>
      <c r="K217" t="s">
        <v>11752</v>
      </c>
      <c r="L217" t="s">
        <v>12338</v>
      </c>
      <c r="M217" t="s">
        <v>12552</v>
      </c>
    </row>
    <row r="218" spans="1:13" x14ac:dyDescent="0.25">
      <c r="A218" s="26" t="s">
        <v>249</v>
      </c>
      <c r="B218" s="26" t="s">
        <v>253</v>
      </c>
      <c r="C218" s="26" t="str">
        <f t="shared" si="8"/>
        <v/>
      </c>
      <c r="D218" s="26"/>
      <c r="E218" s="26" t="s">
        <v>6</v>
      </c>
      <c r="F218" s="26" t="s">
        <v>6</v>
      </c>
      <c r="G218" s="26" t="str">
        <f t="shared" si="9"/>
        <v>Althaea officinalis</v>
      </c>
      <c r="H218" s="26" t="s">
        <v>5141</v>
      </c>
      <c r="I218" s="26"/>
      <c r="J218" t="s">
        <v>6455</v>
      </c>
      <c r="K218" t="s">
        <v>11752</v>
      </c>
      <c r="L218" t="s">
        <v>12338</v>
      </c>
      <c r="M218" t="s">
        <v>12552</v>
      </c>
    </row>
    <row r="219" spans="1:13" x14ac:dyDescent="0.25">
      <c r="A219" s="26" t="s">
        <v>254</v>
      </c>
      <c r="B219" s="26" t="s">
        <v>255</v>
      </c>
      <c r="C219" s="26" t="str">
        <f t="shared" si="8"/>
        <v/>
      </c>
      <c r="D219" s="26"/>
      <c r="E219" s="26" t="s">
        <v>6</v>
      </c>
      <c r="F219" s="26" t="s">
        <v>6</v>
      </c>
      <c r="G219" s="26" t="str">
        <f t="shared" si="9"/>
        <v>Althenia orientalis</v>
      </c>
      <c r="H219" s="26" t="s">
        <v>5141</v>
      </c>
      <c r="I219" s="26"/>
      <c r="J219" t="s">
        <v>6456</v>
      </c>
      <c r="K219" t="s">
        <v>11752</v>
      </c>
      <c r="L219" t="s">
        <v>12560</v>
      </c>
      <c r="M219" t="s">
        <v>12565</v>
      </c>
    </row>
    <row r="220" spans="1:13" x14ac:dyDescent="0.25">
      <c r="A220" s="26" t="s">
        <v>256</v>
      </c>
      <c r="B220" s="26" t="s">
        <v>264</v>
      </c>
      <c r="C220" s="26" t="str">
        <f t="shared" si="8"/>
        <v/>
      </c>
      <c r="D220" s="26"/>
      <c r="E220" s="26" t="s">
        <v>6</v>
      </c>
      <c r="F220" s="26" t="s">
        <v>6</v>
      </c>
      <c r="G220" s="26" t="str">
        <f t="shared" si="9"/>
        <v>Alyssum alpestre</v>
      </c>
      <c r="H220" s="26" t="s">
        <v>5141</v>
      </c>
      <c r="I220" s="26"/>
      <c r="J220" t="s">
        <v>6457</v>
      </c>
      <c r="K220" t="s">
        <v>11752</v>
      </c>
      <c r="L220" t="s">
        <v>12287</v>
      </c>
      <c r="M220" t="s">
        <v>12288</v>
      </c>
    </row>
    <row r="221" spans="1:13" x14ac:dyDescent="0.25">
      <c r="A221" s="26" t="s">
        <v>256</v>
      </c>
      <c r="B221" s="26" t="s">
        <v>265</v>
      </c>
      <c r="C221" s="26" t="str">
        <f t="shared" si="8"/>
        <v/>
      </c>
      <c r="D221" s="26"/>
      <c r="E221" s="26" t="s">
        <v>6</v>
      </c>
      <c r="F221" s="26" t="s">
        <v>6</v>
      </c>
      <c r="G221" s="26" t="str">
        <f t="shared" si="9"/>
        <v>Alyssum alyssoides</v>
      </c>
      <c r="H221" s="26" t="s">
        <v>5141</v>
      </c>
      <c r="I221" s="26"/>
      <c r="J221" t="s">
        <v>6458</v>
      </c>
      <c r="K221" t="s">
        <v>11752</v>
      </c>
      <c r="L221" t="s">
        <v>12287</v>
      </c>
      <c r="M221" t="s">
        <v>12288</v>
      </c>
    </row>
    <row r="222" spans="1:13" x14ac:dyDescent="0.25">
      <c r="A222" s="26" t="s">
        <v>256</v>
      </c>
      <c r="B222" s="26" t="s">
        <v>258</v>
      </c>
      <c r="C222" s="26" t="str">
        <f t="shared" si="8"/>
        <v/>
      </c>
      <c r="D222" s="26"/>
      <c r="E222" s="26" t="s">
        <v>6</v>
      </c>
      <c r="F222" s="26" t="s">
        <v>6</v>
      </c>
      <c r="G222" s="26" t="str">
        <f t="shared" si="9"/>
        <v>Alyssum atlanticum</v>
      </c>
      <c r="H222" s="26" t="s">
        <v>5141</v>
      </c>
      <c r="I222" s="26"/>
      <c r="J222" t="s">
        <v>6459</v>
      </c>
      <c r="K222" t="s">
        <v>11752</v>
      </c>
      <c r="L222" t="s">
        <v>12287</v>
      </c>
      <c r="M222" t="s">
        <v>12288</v>
      </c>
    </row>
    <row r="223" spans="1:13" x14ac:dyDescent="0.25">
      <c r="A223" s="26" t="s">
        <v>256</v>
      </c>
      <c r="B223" s="26" t="s">
        <v>266</v>
      </c>
      <c r="C223" s="26" t="str">
        <f t="shared" si="8"/>
        <v/>
      </c>
      <c r="D223" s="26"/>
      <c r="E223" s="26" t="s">
        <v>6</v>
      </c>
      <c r="F223" s="26" t="s">
        <v>6</v>
      </c>
      <c r="G223" s="26" t="str">
        <f t="shared" si="9"/>
        <v>Alyssum granatense</v>
      </c>
      <c r="H223" s="26" t="s">
        <v>5141</v>
      </c>
      <c r="I223" s="26"/>
      <c r="J223" t="s">
        <v>6460</v>
      </c>
      <c r="K223" t="s">
        <v>11752</v>
      </c>
      <c r="L223" t="s">
        <v>12287</v>
      </c>
      <c r="M223" t="s">
        <v>12288</v>
      </c>
    </row>
    <row r="224" spans="1:13" x14ac:dyDescent="0.25">
      <c r="A224" s="26" t="s">
        <v>256</v>
      </c>
      <c r="B224" s="26" t="s">
        <v>270</v>
      </c>
      <c r="C224" s="26" t="str">
        <f t="shared" si="8"/>
        <v/>
      </c>
      <c r="D224" s="26"/>
      <c r="E224" s="26" t="s">
        <v>6</v>
      </c>
      <c r="F224" s="26" t="s">
        <v>6</v>
      </c>
      <c r="G224" s="26" t="str">
        <f t="shared" si="9"/>
        <v>Alyssum linifolium</v>
      </c>
      <c r="H224" s="26" t="s">
        <v>5141</v>
      </c>
      <c r="I224" s="26"/>
      <c r="J224" t="s">
        <v>6461</v>
      </c>
      <c r="K224" t="s">
        <v>11752</v>
      </c>
      <c r="L224" t="s">
        <v>12287</v>
      </c>
      <c r="M224" t="s">
        <v>12288</v>
      </c>
    </row>
    <row r="225" spans="1:13" x14ac:dyDescent="0.25">
      <c r="A225" s="26" t="s">
        <v>256</v>
      </c>
      <c r="B225" s="26" t="s">
        <v>260</v>
      </c>
      <c r="C225" s="26" t="str">
        <f t="shared" ref="C225:C253" si="10">IF(D225="","","subsp.")</f>
        <v>subsp.</v>
      </c>
      <c r="D225" s="26" t="s">
        <v>260</v>
      </c>
      <c r="E225" s="26" t="s">
        <v>6</v>
      </c>
      <c r="F225" s="26" t="s">
        <v>6</v>
      </c>
      <c r="G225" s="26" t="str">
        <f t="shared" ref="G225:G253" si="11">IF(D225="",CONCATENATE(A225," ",B225),CONCATENATE(A225," ",B225," ",D225))</f>
        <v>Alyssum loiseleurii loiseleurii</v>
      </c>
      <c r="H225" s="26" t="s">
        <v>5141</v>
      </c>
      <c r="I225" s="26"/>
      <c r="J225" t="s">
        <v>6462</v>
      </c>
      <c r="K225" t="s">
        <v>11752</v>
      </c>
      <c r="L225" t="s">
        <v>12287</v>
      </c>
      <c r="M225" t="s">
        <v>12288</v>
      </c>
    </row>
    <row r="226" spans="1:13" x14ac:dyDescent="0.25">
      <c r="A226" s="26" t="s">
        <v>256</v>
      </c>
      <c r="B226" s="26" t="s">
        <v>267</v>
      </c>
      <c r="C226" s="26" t="str">
        <f t="shared" si="10"/>
        <v/>
      </c>
      <c r="D226" s="26"/>
      <c r="E226" s="26" t="s">
        <v>6</v>
      </c>
      <c r="F226" s="26" t="s">
        <v>6</v>
      </c>
      <c r="G226" s="26" t="str">
        <f t="shared" si="11"/>
        <v>Alyssum minutum</v>
      </c>
      <c r="H226" s="26" t="s">
        <v>5141</v>
      </c>
      <c r="I226" s="26"/>
      <c r="J226" t="s">
        <v>6463</v>
      </c>
      <c r="K226" t="s">
        <v>11752</v>
      </c>
      <c r="L226" t="s">
        <v>12287</v>
      </c>
      <c r="M226" t="s">
        <v>12288</v>
      </c>
    </row>
    <row r="227" spans="1:13" x14ac:dyDescent="0.25">
      <c r="A227" s="26" t="s">
        <v>256</v>
      </c>
      <c r="B227" s="26" t="s">
        <v>263</v>
      </c>
      <c r="C227" s="26" t="str">
        <f t="shared" si="10"/>
        <v/>
      </c>
      <c r="D227" s="26"/>
      <c r="E227" s="26" t="s">
        <v>6</v>
      </c>
      <c r="F227" s="26" t="s">
        <v>6</v>
      </c>
      <c r="G227" s="26" t="str">
        <f t="shared" si="11"/>
        <v>Alyssum serpyllifolium</v>
      </c>
      <c r="H227" s="26" t="s">
        <v>5141</v>
      </c>
      <c r="I227" s="26"/>
      <c r="J227" t="s">
        <v>6464</v>
      </c>
      <c r="K227" t="s">
        <v>11752</v>
      </c>
      <c r="L227" t="s">
        <v>12287</v>
      </c>
      <c r="M227" t="s">
        <v>12288</v>
      </c>
    </row>
    <row r="228" spans="1:13" x14ac:dyDescent="0.25">
      <c r="A228" s="26" t="s">
        <v>256</v>
      </c>
      <c r="B228" s="26" t="s">
        <v>268</v>
      </c>
      <c r="C228" s="26" t="str">
        <f t="shared" si="10"/>
        <v/>
      </c>
      <c r="D228" s="26"/>
      <c r="E228" s="26" t="s">
        <v>6</v>
      </c>
      <c r="F228" s="26" t="s">
        <v>6</v>
      </c>
      <c r="G228" s="26" t="str">
        <f t="shared" si="11"/>
        <v>Alyssum simplex</v>
      </c>
      <c r="H228" s="26" t="s">
        <v>5141</v>
      </c>
      <c r="I228" s="26"/>
      <c r="J228" t="s">
        <v>6465</v>
      </c>
      <c r="K228" t="s">
        <v>11752</v>
      </c>
      <c r="L228" t="s">
        <v>12287</v>
      </c>
      <c r="M228" t="s">
        <v>12288</v>
      </c>
    </row>
    <row r="229" spans="1:13" x14ac:dyDescent="0.25">
      <c r="A229" s="26" t="s">
        <v>256</v>
      </c>
      <c r="B229" s="26" t="s">
        <v>269</v>
      </c>
      <c r="C229" s="26" t="str">
        <f t="shared" si="10"/>
        <v/>
      </c>
      <c r="D229" s="26"/>
      <c r="E229" s="26" t="s">
        <v>6</v>
      </c>
      <c r="F229" s="26" t="s">
        <v>6</v>
      </c>
      <c r="G229" s="26" t="str">
        <f t="shared" si="11"/>
        <v>Alyssum strigosum</v>
      </c>
      <c r="H229" s="26" t="s">
        <v>5141</v>
      </c>
      <c r="I229" s="26"/>
      <c r="J229" t="s">
        <v>6466</v>
      </c>
      <c r="K229" t="s">
        <v>11752</v>
      </c>
      <c r="L229" t="s">
        <v>12287</v>
      </c>
      <c r="M229" t="s">
        <v>12288</v>
      </c>
    </row>
    <row r="230" spans="1:13" x14ac:dyDescent="0.25">
      <c r="A230" s="26" t="s">
        <v>271</v>
      </c>
      <c r="B230" s="26" t="s">
        <v>277</v>
      </c>
      <c r="C230" s="26" t="str">
        <f t="shared" si="10"/>
        <v/>
      </c>
      <c r="D230" s="26"/>
      <c r="E230" s="26" t="s">
        <v>5390</v>
      </c>
      <c r="F230" s="26" t="s">
        <v>6</v>
      </c>
      <c r="G230" s="26" t="str">
        <f t="shared" si="11"/>
        <v>Amaranthus albus</v>
      </c>
      <c r="H230" s="26" t="s">
        <v>5141</v>
      </c>
      <c r="I230" s="26" t="s">
        <v>13597</v>
      </c>
      <c r="J230" t="s">
        <v>6467</v>
      </c>
      <c r="K230" t="s">
        <v>11752</v>
      </c>
      <c r="L230" t="s">
        <v>12295</v>
      </c>
      <c r="M230" t="s">
        <v>12556</v>
      </c>
    </row>
    <row r="231" spans="1:13" x14ac:dyDescent="0.25">
      <c r="A231" s="26" t="s">
        <v>271</v>
      </c>
      <c r="B231" s="26" t="s">
        <v>278</v>
      </c>
      <c r="C231" s="26" t="str">
        <f t="shared" si="10"/>
        <v/>
      </c>
      <c r="D231" s="26"/>
      <c r="E231" s="26" t="s">
        <v>5390</v>
      </c>
      <c r="F231" s="26" t="s">
        <v>6</v>
      </c>
      <c r="G231" s="26" t="str">
        <f t="shared" si="11"/>
        <v>Amaranthus blitoides</v>
      </c>
      <c r="H231" s="26" t="s">
        <v>5141</v>
      </c>
      <c r="I231" s="26"/>
      <c r="J231" t="s">
        <v>6468</v>
      </c>
      <c r="K231" t="s">
        <v>11752</v>
      </c>
      <c r="L231" t="s">
        <v>12295</v>
      </c>
      <c r="M231" t="s">
        <v>12556</v>
      </c>
    </row>
    <row r="232" spans="1:13" x14ac:dyDescent="0.25">
      <c r="A232" s="26" t="s">
        <v>271</v>
      </c>
      <c r="B232" s="26" t="s">
        <v>280</v>
      </c>
      <c r="C232" s="26" t="str">
        <f t="shared" si="10"/>
        <v>subsp.</v>
      </c>
      <c r="D232" s="26" t="s">
        <v>280</v>
      </c>
      <c r="E232" s="26" t="s">
        <v>6</v>
      </c>
      <c r="F232" s="26" t="s">
        <v>6</v>
      </c>
      <c r="G232" s="26" t="str">
        <f t="shared" si="11"/>
        <v>Amaranthus blitum blitum</v>
      </c>
      <c r="H232" s="26" t="s">
        <v>5141</v>
      </c>
      <c r="I232" s="26"/>
      <c r="J232" t="s">
        <v>6469</v>
      </c>
      <c r="K232" t="s">
        <v>11752</v>
      </c>
      <c r="L232" t="s">
        <v>12295</v>
      </c>
      <c r="M232" t="s">
        <v>12556</v>
      </c>
    </row>
    <row r="233" spans="1:13" x14ac:dyDescent="0.25">
      <c r="A233" s="26" t="s">
        <v>271</v>
      </c>
      <c r="B233" s="26" t="s">
        <v>280</v>
      </c>
      <c r="C233" s="26" t="str">
        <f t="shared" si="10"/>
        <v>subsp.</v>
      </c>
      <c r="D233" s="26" t="s">
        <v>4377</v>
      </c>
      <c r="E233" s="26" t="s">
        <v>5390</v>
      </c>
      <c r="F233" s="26" t="s">
        <v>6</v>
      </c>
      <c r="G233" s="26" t="str">
        <f t="shared" si="11"/>
        <v>Amaranthus blitum emarginatus</v>
      </c>
      <c r="H233" s="26" t="s">
        <v>5141</v>
      </c>
      <c r="I233" s="26"/>
      <c r="J233" t="s">
        <v>6470</v>
      </c>
      <c r="K233" t="s">
        <v>11752</v>
      </c>
      <c r="L233" t="s">
        <v>12295</v>
      </c>
      <c r="M233" t="s">
        <v>12556</v>
      </c>
    </row>
    <row r="234" spans="1:13" x14ac:dyDescent="0.25">
      <c r="A234" s="26" t="s">
        <v>271</v>
      </c>
      <c r="B234" s="26" t="s">
        <v>272</v>
      </c>
      <c r="C234" s="26" t="str">
        <f t="shared" si="10"/>
        <v/>
      </c>
      <c r="D234" s="26"/>
      <c r="E234" s="26" t="s">
        <v>5390</v>
      </c>
      <c r="F234" s="26" t="s">
        <v>6</v>
      </c>
      <c r="G234" s="26" t="str">
        <f t="shared" si="11"/>
        <v>Amaranthus cruentus</v>
      </c>
      <c r="H234" s="26" t="s">
        <v>5141</v>
      </c>
      <c r="I234" s="26"/>
      <c r="J234" t="s">
        <v>6471</v>
      </c>
      <c r="K234" t="s">
        <v>11752</v>
      </c>
      <c r="L234" t="s">
        <v>12295</v>
      </c>
      <c r="M234" t="s">
        <v>12556</v>
      </c>
    </row>
    <row r="235" spans="1:13" x14ac:dyDescent="0.25">
      <c r="A235" s="26" t="s">
        <v>271</v>
      </c>
      <c r="B235" s="26" t="s">
        <v>281</v>
      </c>
      <c r="C235" s="26" t="str">
        <f t="shared" si="10"/>
        <v/>
      </c>
      <c r="D235" s="26"/>
      <c r="E235" s="26" t="s">
        <v>5390</v>
      </c>
      <c r="F235" s="26" t="s">
        <v>6</v>
      </c>
      <c r="G235" s="26" t="str">
        <f t="shared" si="11"/>
        <v>Amaranthus deflexus</v>
      </c>
      <c r="H235" s="26" t="s">
        <v>5141</v>
      </c>
      <c r="I235" s="26" t="s">
        <v>13597</v>
      </c>
      <c r="J235" t="s">
        <v>6472</v>
      </c>
      <c r="K235" t="s">
        <v>11752</v>
      </c>
      <c r="L235" t="s">
        <v>12295</v>
      </c>
      <c r="M235" t="s">
        <v>12556</v>
      </c>
    </row>
    <row r="236" spans="1:13" x14ac:dyDescent="0.25">
      <c r="A236" s="26" t="s">
        <v>271</v>
      </c>
      <c r="B236" s="26" t="s">
        <v>279</v>
      </c>
      <c r="C236" s="26" t="str">
        <f t="shared" si="10"/>
        <v>subsp.</v>
      </c>
      <c r="D236" s="26" t="s">
        <v>13377</v>
      </c>
      <c r="E236" s="26" t="s">
        <v>6</v>
      </c>
      <c r="F236" s="26" t="s">
        <v>31</v>
      </c>
      <c r="G236" s="26" t="str">
        <f t="shared" si="11"/>
        <v>Amaranthus graecizans silvestris</v>
      </c>
      <c r="H236" s="26" t="s">
        <v>5141</v>
      </c>
      <c r="I236" s="26"/>
      <c r="J236" t="s">
        <v>13378</v>
      </c>
      <c r="K236" t="s">
        <v>11752</v>
      </c>
      <c r="L236" t="s">
        <v>12295</v>
      </c>
      <c r="M236" t="s">
        <v>12556</v>
      </c>
    </row>
    <row r="237" spans="1:13" x14ac:dyDescent="0.25">
      <c r="A237" s="26" t="s">
        <v>271</v>
      </c>
      <c r="B237" s="26" t="s">
        <v>273</v>
      </c>
      <c r="C237" s="26" t="str">
        <f t="shared" si="10"/>
        <v/>
      </c>
      <c r="D237" s="26"/>
      <c r="E237" s="26" t="s">
        <v>5390</v>
      </c>
      <c r="F237" s="26" t="s">
        <v>6</v>
      </c>
      <c r="G237" s="26" t="str">
        <f t="shared" si="11"/>
        <v>Amaranthus hybridus</v>
      </c>
      <c r="H237" s="26" t="s">
        <v>5141</v>
      </c>
      <c r="I237" s="26" t="s">
        <v>13597</v>
      </c>
      <c r="J237" t="s">
        <v>6473</v>
      </c>
      <c r="K237" t="s">
        <v>11752</v>
      </c>
      <c r="L237" t="s">
        <v>12295</v>
      </c>
      <c r="M237" t="s">
        <v>12556</v>
      </c>
    </row>
    <row r="238" spans="1:13" x14ac:dyDescent="0.25">
      <c r="A238" s="26" t="s">
        <v>271</v>
      </c>
      <c r="B238" s="26" t="s">
        <v>274</v>
      </c>
      <c r="C238" s="26" t="str">
        <f t="shared" si="10"/>
        <v/>
      </c>
      <c r="D238" s="26"/>
      <c r="E238" s="26" t="s">
        <v>5390</v>
      </c>
      <c r="F238" s="26" t="s">
        <v>6</v>
      </c>
      <c r="G238" s="26" t="str">
        <f t="shared" si="11"/>
        <v>Amaranthus hypochondriacus</v>
      </c>
      <c r="H238" s="26" t="s">
        <v>5141</v>
      </c>
      <c r="I238" s="26"/>
      <c r="J238" t="s">
        <v>6474</v>
      </c>
      <c r="K238" t="s">
        <v>11752</v>
      </c>
      <c r="L238" t="s">
        <v>12295</v>
      </c>
      <c r="M238" t="s">
        <v>12556</v>
      </c>
    </row>
    <row r="239" spans="1:13" x14ac:dyDescent="0.25">
      <c r="A239" s="26" t="s">
        <v>271</v>
      </c>
      <c r="B239" s="26" t="s">
        <v>282</v>
      </c>
      <c r="C239" s="26" t="str">
        <f t="shared" si="10"/>
        <v/>
      </c>
      <c r="D239" s="26"/>
      <c r="E239" s="26" t="s">
        <v>5390</v>
      </c>
      <c r="F239" s="26" t="s">
        <v>6</v>
      </c>
      <c r="G239" s="26" t="str">
        <f t="shared" si="11"/>
        <v>Amaranthus muricatus</v>
      </c>
      <c r="H239" s="26" t="s">
        <v>5141</v>
      </c>
      <c r="I239" s="26"/>
      <c r="J239" t="s">
        <v>6475</v>
      </c>
      <c r="K239" t="s">
        <v>11752</v>
      </c>
      <c r="L239" t="s">
        <v>12295</v>
      </c>
      <c r="M239" t="s">
        <v>12556</v>
      </c>
    </row>
    <row r="240" spans="1:13" x14ac:dyDescent="0.25">
      <c r="A240" s="26" t="s">
        <v>271</v>
      </c>
      <c r="B240" s="26" t="s">
        <v>275</v>
      </c>
      <c r="C240" s="26" t="str">
        <f t="shared" si="10"/>
        <v/>
      </c>
      <c r="D240" s="26"/>
      <c r="E240" s="26" t="s">
        <v>5390</v>
      </c>
      <c r="F240" s="26" t="s">
        <v>6</v>
      </c>
      <c r="G240" s="26" t="str">
        <f t="shared" si="11"/>
        <v>Amaranthus powellii</v>
      </c>
      <c r="H240" s="26" t="s">
        <v>5141</v>
      </c>
      <c r="I240" s="26"/>
      <c r="J240" t="s">
        <v>6476</v>
      </c>
      <c r="K240" t="s">
        <v>11752</v>
      </c>
      <c r="L240" t="s">
        <v>12295</v>
      </c>
      <c r="M240" t="s">
        <v>12556</v>
      </c>
    </row>
    <row r="241" spans="1:13" x14ac:dyDescent="0.25">
      <c r="A241" s="26" t="s">
        <v>271</v>
      </c>
      <c r="B241" s="26" t="s">
        <v>276</v>
      </c>
      <c r="C241" s="26" t="str">
        <f t="shared" si="10"/>
        <v/>
      </c>
      <c r="D241" s="26"/>
      <c r="E241" s="26" t="s">
        <v>5390</v>
      </c>
      <c r="F241" s="26" t="s">
        <v>6</v>
      </c>
      <c r="G241" s="26" t="str">
        <f t="shared" si="11"/>
        <v>Amaranthus retroflexus</v>
      </c>
      <c r="H241" s="26" t="s">
        <v>5141</v>
      </c>
      <c r="I241" s="26" t="s">
        <v>13597</v>
      </c>
      <c r="J241" t="s">
        <v>6477</v>
      </c>
      <c r="K241" t="s">
        <v>11752</v>
      </c>
      <c r="L241" t="s">
        <v>12295</v>
      </c>
      <c r="M241" t="s">
        <v>12556</v>
      </c>
    </row>
    <row r="242" spans="1:13" x14ac:dyDescent="0.25">
      <c r="A242" s="26" t="s">
        <v>271</v>
      </c>
      <c r="B242" s="26" t="s">
        <v>283</v>
      </c>
      <c r="C242" s="26" t="str">
        <f t="shared" si="10"/>
        <v/>
      </c>
      <c r="D242" s="26"/>
      <c r="E242" s="26" t="s">
        <v>5390</v>
      </c>
      <c r="F242" s="26" t="s">
        <v>6</v>
      </c>
      <c r="G242" s="26" t="str">
        <f t="shared" si="11"/>
        <v>Amaranthus viridis</v>
      </c>
      <c r="H242" s="26" t="s">
        <v>5141</v>
      </c>
      <c r="I242" s="26" t="s">
        <v>13597</v>
      </c>
      <c r="J242" t="s">
        <v>6478</v>
      </c>
      <c r="K242" t="s">
        <v>11752</v>
      </c>
      <c r="L242" t="s">
        <v>12295</v>
      </c>
      <c r="M242" t="s">
        <v>12556</v>
      </c>
    </row>
    <row r="243" spans="1:13" x14ac:dyDescent="0.25">
      <c r="A243" s="26" t="s">
        <v>284</v>
      </c>
      <c r="B243" s="26" t="s">
        <v>285</v>
      </c>
      <c r="C243" s="26" t="str">
        <f t="shared" si="10"/>
        <v/>
      </c>
      <c r="D243" s="26"/>
      <c r="E243" s="26" t="s">
        <v>6</v>
      </c>
      <c r="F243" s="26" t="s">
        <v>6</v>
      </c>
      <c r="G243" s="26" t="str">
        <f t="shared" si="11"/>
        <v>Amelanchier ovalis</v>
      </c>
      <c r="H243" s="26" t="s">
        <v>5141</v>
      </c>
      <c r="I243" s="26"/>
      <c r="J243" t="s">
        <v>6479</v>
      </c>
      <c r="K243" t="s">
        <v>11752</v>
      </c>
      <c r="L243" t="s">
        <v>12323</v>
      </c>
      <c r="M243" t="s">
        <v>12324</v>
      </c>
    </row>
    <row r="244" spans="1:13" x14ac:dyDescent="0.25">
      <c r="A244" s="26" t="s">
        <v>286</v>
      </c>
      <c r="B244" s="26" t="s">
        <v>287</v>
      </c>
      <c r="C244" s="26" t="str">
        <f t="shared" si="10"/>
        <v/>
      </c>
      <c r="D244" s="26"/>
      <c r="E244" s="26" t="s">
        <v>5390</v>
      </c>
      <c r="F244" s="26" t="s">
        <v>6</v>
      </c>
      <c r="G244" s="26" t="str">
        <f t="shared" si="11"/>
        <v>Ammannia baccifera</v>
      </c>
      <c r="H244" s="26" t="s">
        <v>5141</v>
      </c>
      <c r="I244" s="26"/>
      <c r="J244" t="s">
        <v>6480</v>
      </c>
      <c r="K244" t="s">
        <v>11752</v>
      </c>
      <c r="L244" t="s">
        <v>12566</v>
      </c>
      <c r="M244" t="s">
        <v>12567</v>
      </c>
    </row>
    <row r="245" spans="1:13" x14ac:dyDescent="0.25">
      <c r="A245" s="26" t="s">
        <v>286</v>
      </c>
      <c r="B245" s="26" t="s">
        <v>289</v>
      </c>
      <c r="C245" s="26" t="str">
        <f t="shared" si="10"/>
        <v/>
      </c>
      <c r="D245" s="26"/>
      <c r="E245" s="26" t="s">
        <v>5390</v>
      </c>
      <c r="F245" s="26" t="s">
        <v>6</v>
      </c>
      <c r="G245" s="26" t="str">
        <f t="shared" si="11"/>
        <v>Ammannia coccinea</v>
      </c>
      <c r="H245" s="26" t="s">
        <v>5141</v>
      </c>
      <c r="I245" s="26"/>
      <c r="J245" t="s">
        <v>6481</v>
      </c>
      <c r="K245" t="s">
        <v>11752</v>
      </c>
      <c r="L245" t="s">
        <v>12566</v>
      </c>
      <c r="M245" t="s">
        <v>12567</v>
      </c>
    </row>
    <row r="246" spans="1:13" x14ac:dyDescent="0.25">
      <c r="A246" s="26" t="s">
        <v>286</v>
      </c>
      <c r="B246" s="26" t="s">
        <v>288</v>
      </c>
      <c r="C246" s="26" t="str">
        <f t="shared" si="10"/>
        <v/>
      </c>
      <c r="D246" s="26"/>
      <c r="E246" s="26" t="s">
        <v>5390</v>
      </c>
      <c r="F246" s="26" t="s">
        <v>6</v>
      </c>
      <c r="G246" s="26" t="str">
        <f t="shared" si="11"/>
        <v>Ammannia robusta</v>
      </c>
      <c r="H246" s="26" t="s">
        <v>5141</v>
      </c>
      <c r="I246" s="26"/>
      <c r="J246" t="s">
        <v>6482</v>
      </c>
      <c r="K246" t="s">
        <v>11752</v>
      </c>
      <c r="L246" t="s">
        <v>12566</v>
      </c>
      <c r="M246" t="s">
        <v>12567</v>
      </c>
    </row>
    <row r="247" spans="1:13" x14ac:dyDescent="0.25">
      <c r="A247" s="26" t="s">
        <v>290</v>
      </c>
      <c r="B247" s="26" t="s">
        <v>291</v>
      </c>
      <c r="C247" s="26" t="str">
        <f t="shared" si="10"/>
        <v/>
      </c>
      <c r="D247" s="26"/>
      <c r="E247" s="26" t="s">
        <v>6</v>
      </c>
      <c r="F247" s="26" t="s">
        <v>6</v>
      </c>
      <c r="G247" s="26" t="str">
        <f t="shared" si="11"/>
        <v>Ammi majus</v>
      </c>
      <c r="H247" s="26" t="s">
        <v>5141</v>
      </c>
      <c r="I247" s="26"/>
      <c r="J247" t="s">
        <v>6483</v>
      </c>
      <c r="K247" t="s">
        <v>11752</v>
      </c>
      <c r="L247" t="s">
        <v>12382</v>
      </c>
      <c r="M247" t="s">
        <v>12383</v>
      </c>
    </row>
    <row r="248" spans="1:13" x14ac:dyDescent="0.25">
      <c r="A248" s="26" t="s">
        <v>290</v>
      </c>
      <c r="B248" s="26" t="s">
        <v>292</v>
      </c>
      <c r="C248" s="26" t="str">
        <f t="shared" si="10"/>
        <v/>
      </c>
      <c r="D248" s="26"/>
      <c r="E248" s="26" t="s">
        <v>6</v>
      </c>
      <c r="F248" s="26" t="s">
        <v>6</v>
      </c>
      <c r="G248" s="26" t="str">
        <f t="shared" si="11"/>
        <v>Ammi visnaga</v>
      </c>
      <c r="H248" s="26" t="s">
        <v>5141</v>
      </c>
      <c r="I248" s="26"/>
      <c r="J248" t="s">
        <v>6484</v>
      </c>
      <c r="K248" t="s">
        <v>11752</v>
      </c>
      <c r="L248" t="s">
        <v>12382</v>
      </c>
      <c r="M248" t="s">
        <v>12383</v>
      </c>
    </row>
    <row r="249" spans="1:13" x14ac:dyDescent="0.25">
      <c r="A249" s="26" t="s">
        <v>293</v>
      </c>
      <c r="B249" s="26" t="s">
        <v>294</v>
      </c>
      <c r="C249" s="26" t="str">
        <f t="shared" si="10"/>
        <v/>
      </c>
      <c r="D249" s="26"/>
      <c r="E249" s="26" t="s">
        <v>6</v>
      </c>
      <c r="F249" s="26" t="s">
        <v>6</v>
      </c>
      <c r="G249" s="26" t="str">
        <f t="shared" si="11"/>
        <v>Ammoides pusilla</v>
      </c>
      <c r="H249" s="26" t="s">
        <v>5141</v>
      </c>
      <c r="I249" s="26"/>
      <c r="J249" t="s">
        <v>6485</v>
      </c>
      <c r="K249" t="s">
        <v>11752</v>
      </c>
      <c r="L249" t="s">
        <v>12382</v>
      </c>
      <c r="M249" t="s">
        <v>12383</v>
      </c>
    </row>
    <row r="250" spans="1:13" x14ac:dyDescent="0.25">
      <c r="A250" s="26" t="s">
        <v>295</v>
      </c>
      <c r="B250" s="26" t="s">
        <v>297</v>
      </c>
      <c r="C250" s="26" t="str">
        <f t="shared" si="10"/>
        <v/>
      </c>
      <c r="D250" s="26"/>
      <c r="E250" s="26" t="s">
        <v>5390</v>
      </c>
      <c r="F250" s="26" t="s">
        <v>6</v>
      </c>
      <c r="G250" s="26" t="str">
        <f t="shared" si="11"/>
        <v>Amsinckia calycina</v>
      </c>
      <c r="H250" s="26" t="s">
        <v>5141</v>
      </c>
      <c r="I250" s="26"/>
      <c r="J250" t="s">
        <v>6486</v>
      </c>
      <c r="K250" t="s">
        <v>11752</v>
      </c>
      <c r="L250" t="s">
        <v>12486</v>
      </c>
      <c r="M250" t="s">
        <v>12487</v>
      </c>
    </row>
    <row r="251" spans="1:13" x14ac:dyDescent="0.25">
      <c r="A251" s="26" t="s">
        <v>295</v>
      </c>
      <c r="B251" s="26" t="s">
        <v>296</v>
      </c>
      <c r="C251" s="26" t="str">
        <f t="shared" si="10"/>
        <v/>
      </c>
      <c r="D251" s="26"/>
      <c r="E251" s="26" t="s">
        <v>5390</v>
      </c>
      <c r="F251" s="26" t="s">
        <v>6</v>
      </c>
      <c r="G251" s="26" t="str">
        <f t="shared" si="11"/>
        <v>Amsinckia lycopsoides</v>
      </c>
      <c r="H251" s="26" t="s">
        <v>5141</v>
      </c>
      <c r="I251" s="26"/>
      <c r="J251" t="s">
        <v>6487</v>
      </c>
      <c r="K251" t="s">
        <v>11752</v>
      </c>
      <c r="L251" t="s">
        <v>12486</v>
      </c>
      <c r="M251" t="s">
        <v>12487</v>
      </c>
    </row>
    <row r="252" spans="1:13" x14ac:dyDescent="0.25">
      <c r="A252" s="26" t="s">
        <v>298</v>
      </c>
      <c r="B252" s="26" t="s">
        <v>299</v>
      </c>
      <c r="C252" s="26" t="str">
        <f t="shared" si="10"/>
        <v/>
      </c>
      <c r="D252" s="26"/>
      <c r="E252" s="26" t="s">
        <v>6</v>
      </c>
      <c r="F252" s="26" t="s">
        <v>6</v>
      </c>
      <c r="G252" s="26" t="str">
        <f t="shared" si="11"/>
        <v>Anabasis articulata</v>
      </c>
      <c r="H252" s="26" t="s">
        <v>5141</v>
      </c>
      <c r="I252" s="26"/>
      <c r="J252" t="s">
        <v>6488</v>
      </c>
      <c r="K252" t="s">
        <v>11752</v>
      </c>
      <c r="L252" t="s">
        <v>12295</v>
      </c>
      <c r="M252" t="s">
        <v>12388</v>
      </c>
    </row>
    <row r="253" spans="1:13" x14ac:dyDescent="0.25">
      <c r="A253" s="26" t="s">
        <v>300</v>
      </c>
      <c r="B253" s="26" t="s">
        <v>108</v>
      </c>
      <c r="C253" s="26" t="str">
        <f t="shared" si="10"/>
        <v/>
      </c>
      <c r="D253" s="26"/>
      <c r="E253" s="26" t="s">
        <v>6</v>
      </c>
      <c r="F253" s="26" t="s">
        <v>6</v>
      </c>
      <c r="G253" s="26" t="str">
        <f t="shared" si="11"/>
        <v>Anacamptis pyramidalis</v>
      </c>
      <c r="H253" s="26" t="s">
        <v>5141</v>
      </c>
      <c r="I253" s="26"/>
      <c r="J253" t="s">
        <v>6489</v>
      </c>
      <c r="K253" t="s">
        <v>11752</v>
      </c>
      <c r="L253" t="s">
        <v>12327</v>
      </c>
      <c r="M253" t="s">
        <v>12328</v>
      </c>
    </row>
    <row r="254" spans="1:13" x14ac:dyDescent="0.25">
      <c r="A254" s="26" t="s">
        <v>301</v>
      </c>
      <c r="B254" s="26" t="s">
        <v>41</v>
      </c>
      <c r="C254" s="26" t="str">
        <f t="shared" ref="C254:C317" si="12">IF(D254="","","subsp.")</f>
        <v/>
      </c>
      <c r="D254" s="26"/>
      <c r="E254" s="26" t="s">
        <v>6</v>
      </c>
      <c r="F254" s="26" t="s">
        <v>6</v>
      </c>
      <c r="G254" s="26" t="str">
        <f t="shared" ref="G254:G317" si="13">IF(D254="",CONCATENATE(A254," ",B254),CONCATENATE(A254," ",B254," ",D254))</f>
        <v>Anagallis arvensis</v>
      </c>
      <c r="H254" s="26" t="s">
        <v>5141</v>
      </c>
      <c r="I254" s="26"/>
      <c r="J254" t="s">
        <v>6490</v>
      </c>
      <c r="K254" t="s">
        <v>11752</v>
      </c>
      <c r="L254" t="s">
        <v>12290</v>
      </c>
      <c r="M254" t="s">
        <v>12291</v>
      </c>
    </row>
    <row r="255" spans="1:13" x14ac:dyDescent="0.25">
      <c r="A255" s="26" t="s">
        <v>301</v>
      </c>
      <c r="B255" s="26" t="s">
        <v>302</v>
      </c>
      <c r="C255" s="26" t="str">
        <f t="shared" si="12"/>
        <v/>
      </c>
      <c r="D255" s="26"/>
      <c r="E255" s="26" t="s">
        <v>6</v>
      </c>
      <c r="F255" s="26" t="s">
        <v>6</v>
      </c>
      <c r="G255" s="26" t="str">
        <f t="shared" si="13"/>
        <v>Anagallis crassifolia</v>
      </c>
      <c r="H255" s="26" t="s">
        <v>5141</v>
      </c>
      <c r="I255" s="26"/>
      <c r="J255" t="s">
        <v>6491</v>
      </c>
      <c r="K255" t="s">
        <v>11752</v>
      </c>
      <c r="L255" t="s">
        <v>12290</v>
      </c>
      <c r="M255" t="s">
        <v>12291</v>
      </c>
    </row>
    <row r="256" spans="1:13" x14ac:dyDescent="0.25">
      <c r="A256" s="26" t="s">
        <v>301</v>
      </c>
      <c r="B256" s="26" t="s">
        <v>304</v>
      </c>
      <c r="C256" s="26" t="str">
        <f t="shared" si="12"/>
        <v/>
      </c>
      <c r="D256" s="26"/>
      <c r="E256" s="26" t="s">
        <v>6</v>
      </c>
      <c r="F256" s="26" t="s">
        <v>6</v>
      </c>
      <c r="G256" s="26" t="str">
        <f t="shared" si="13"/>
        <v>Anagallis foemina</v>
      </c>
      <c r="H256" s="26" t="s">
        <v>5141</v>
      </c>
      <c r="I256" s="26"/>
      <c r="J256" t="s">
        <v>6492</v>
      </c>
      <c r="K256" t="s">
        <v>11752</v>
      </c>
      <c r="L256" t="s">
        <v>12290</v>
      </c>
      <c r="M256" t="s">
        <v>12291</v>
      </c>
    </row>
    <row r="257" spans="1:13" x14ac:dyDescent="0.25">
      <c r="A257" s="26" t="s">
        <v>301</v>
      </c>
      <c r="B257" s="26" t="s">
        <v>305</v>
      </c>
      <c r="C257" s="26" t="str">
        <f t="shared" si="12"/>
        <v/>
      </c>
      <c r="D257" s="26"/>
      <c r="E257" s="26" t="s">
        <v>6</v>
      </c>
      <c r="F257" s="26" t="s">
        <v>6</v>
      </c>
      <c r="G257" s="26" t="str">
        <f t="shared" si="13"/>
        <v>Anagallis monelli</v>
      </c>
      <c r="H257" s="26" t="s">
        <v>5141</v>
      </c>
      <c r="I257" s="26"/>
      <c r="J257" t="s">
        <v>6493</v>
      </c>
      <c r="K257" t="s">
        <v>11752</v>
      </c>
      <c r="L257" t="s">
        <v>12290</v>
      </c>
      <c r="M257" t="s">
        <v>12291</v>
      </c>
    </row>
    <row r="258" spans="1:13" x14ac:dyDescent="0.25">
      <c r="A258" s="26" t="s">
        <v>301</v>
      </c>
      <c r="B258" s="26" t="s">
        <v>303</v>
      </c>
      <c r="C258" s="26" t="str">
        <f t="shared" si="12"/>
        <v/>
      </c>
      <c r="D258" s="26"/>
      <c r="E258" s="26" t="s">
        <v>6</v>
      </c>
      <c r="F258" s="26" t="s">
        <v>6</v>
      </c>
      <c r="G258" s="26" t="str">
        <f t="shared" si="13"/>
        <v>Anagallis tenella</v>
      </c>
      <c r="H258" s="26" t="s">
        <v>5141</v>
      </c>
      <c r="I258" s="26"/>
      <c r="J258" t="s">
        <v>6494</v>
      </c>
      <c r="K258" t="s">
        <v>11752</v>
      </c>
      <c r="L258" t="s">
        <v>12290</v>
      </c>
      <c r="M258" t="s">
        <v>12291</v>
      </c>
    </row>
    <row r="259" spans="1:13" x14ac:dyDescent="0.25">
      <c r="A259" s="26" t="s">
        <v>306</v>
      </c>
      <c r="B259" s="26" t="s">
        <v>307</v>
      </c>
      <c r="C259" s="26" t="str">
        <f t="shared" si="12"/>
        <v/>
      </c>
      <c r="D259" s="26"/>
      <c r="E259" s="26" t="s">
        <v>6</v>
      </c>
      <c r="F259" s="26" t="s">
        <v>6</v>
      </c>
      <c r="G259" s="26" t="str">
        <f t="shared" si="13"/>
        <v>Anagyris foetida</v>
      </c>
      <c r="H259" s="26" t="s">
        <v>5141</v>
      </c>
      <c r="I259" s="26"/>
      <c r="J259" t="s">
        <v>6495</v>
      </c>
      <c r="K259" t="s">
        <v>11752</v>
      </c>
      <c r="L259" t="s">
        <v>12304</v>
      </c>
      <c r="M259" t="s">
        <v>12305</v>
      </c>
    </row>
    <row r="260" spans="1:13" x14ac:dyDescent="0.25">
      <c r="A260" s="26" t="s">
        <v>308</v>
      </c>
      <c r="B260" s="26" t="s">
        <v>312</v>
      </c>
      <c r="C260" s="26" t="str">
        <f t="shared" si="12"/>
        <v/>
      </c>
      <c r="D260" s="26"/>
      <c r="E260" s="26" t="s">
        <v>6</v>
      </c>
      <c r="F260" s="26" t="s">
        <v>6</v>
      </c>
      <c r="G260" s="26" t="str">
        <f t="shared" si="13"/>
        <v>Anarrhinum bellidifolium</v>
      </c>
      <c r="H260" s="26" t="s">
        <v>5141</v>
      </c>
      <c r="I260" s="26"/>
      <c r="J260" t="s">
        <v>6496</v>
      </c>
      <c r="K260" t="s">
        <v>11752</v>
      </c>
      <c r="L260" t="s">
        <v>12318</v>
      </c>
      <c r="M260" t="s">
        <v>12319</v>
      </c>
    </row>
    <row r="261" spans="1:13" x14ac:dyDescent="0.25">
      <c r="A261" s="26" t="s">
        <v>308</v>
      </c>
      <c r="B261" s="26" t="s">
        <v>310</v>
      </c>
      <c r="C261" s="26" t="str">
        <f t="shared" si="12"/>
        <v/>
      </c>
      <c r="D261" s="26"/>
      <c r="E261" s="26" t="s">
        <v>31</v>
      </c>
      <c r="F261" s="26" t="s">
        <v>6</v>
      </c>
      <c r="G261" s="26" t="str">
        <f t="shared" si="13"/>
        <v>Anarrhinum duriminium</v>
      </c>
      <c r="H261" s="26" t="s">
        <v>5141</v>
      </c>
      <c r="I261" s="26"/>
      <c r="J261" t="s">
        <v>6497</v>
      </c>
      <c r="K261" t="s">
        <v>11752</v>
      </c>
      <c r="L261" t="s">
        <v>12318</v>
      </c>
      <c r="M261" t="s">
        <v>12319</v>
      </c>
    </row>
    <row r="262" spans="1:13" x14ac:dyDescent="0.25">
      <c r="A262" s="26" t="s">
        <v>308</v>
      </c>
      <c r="B262" s="26" t="s">
        <v>309</v>
      </c>
      <c r="C262" s="26" t="str">
        <f t="shared" si="12"/>
        <v>subsp.</v>
      </c>
      <c r="D262" s="26" t="s">
        <v>309</v>
      </c>
      <c r="E262" s="26" t="s">
        <v>6</v>
      </c>
      <c r="F262" s="26" t="s">
        <v>31</v>
      </c>
      <c r="G262" s="26" t="str">
        <f t="shared" si="13"/>
        <v>Anarrhinum fruticosum fruticosum</v>
      </c>
      <c r="H262" s="26" t="s">
        <v>5141</v>
      </c>
      <c r="I262" s="26"/>
      <c r="J262" t="s">
        <v>6498</v>
      </c>
      <c r="K262" t="s">
        <v>11752</v>
      </c>
      <c r="L262" t="s">
        <v>12318</v>
      </c>
      <c r="M262" t="s">
        <v>12319</v>
      </c>
    </row>
    <row r="263" spans="1:13" x14ac:dyDescent="0.25">
      <c r="A263" s="26" t="s">
        <v>308</v>
      </c>
      <c r="B263" s="26" t="s">
        <v>313</v>
      </c>
      <c r="C263" s="26" t="str">
        <f t="shared" si="12"/>
        <v/>
      </c>
      <c r="D263" s="26"/>
      <c r="E263" s="26" t="s">
        <v>6</v>
      </c>
      <c r="F263" s="26" t="s">
        <v>6</v>
      </c>
      <c r="G263" s="26" t="str">
        <f t="shared" si="13"/>
        <v>Anarrhinum laxiflorum</v>
      </c>
      <c r="H263" s="26" t="s">
        <v>5141</v>
      </c>
      <c r="I263" s="26"/>
      <c r="J263" t="s">
        <v>6499</v>
      </c>
      <c r="K263" t="s">
        <v>11752</v>
      </c>
      <c r="L263" t="s">
        <v>12318</v>
      </c>
      <c r="M263" t="s">
        <v>12319</v>
      </c>
    </row>
    <row r="264" spans="1:13" x14ac:dyDescent="0.25">
      <c r="A264" s="26" t="s">
        <v>308</v>
      </c>
      <c r="B264" s="26" t="s">
        <v>311</v>
      </c>
      <c r="C264" s="26" t="str">
        <f t="shared" si="12"/>
        <v/>
      </c>
      <c r="D264" s="26"/>
      <c r="E264" s="26" t="s">
        <v>31</v>
      </c>
      <c r="F264" s="26" t="s">
        <v>6</v>
      </c>
      <c r="G264" s="26" t="str">
        <f t="shared" si="13"/>
        <v>Anarrhinum longipedicellatum</v>
      </c>
      <c r="H264" s="26" t="s">
        <v>5141</v>
      </c>
      <c r="I264" s="26"/>
      <c r="J264" t="s">
        <v>6500</v>
      </c>
      <c r="K264" t="s">
        <v>11752</v>
      </c>
      <c r="L264" t="s">
        <v>12318</v>
      </c>
      <c r="M264" t="s">
        <v>12319</v>
      </c>
    </row>
    <row r="265" spans="1:13" x14ac:dyDescent="0.25">
      <c r="A265" s="26" t="s">
        <v>314</v>
      </c>
      <c r="B265" s="26" t="s">
        <v>319</v>
      </c>
      <c r="C265" s="26" t="str">
        <f t="shared" si="12"/>
        <v/>
      </c>
      <c r="D265" s="26"/>
      <c r="E265" s="26" t="s">
        <v>5390</v>
      </c>
      <c r="F265" s="26" t="s">
        <v>6</v>
      </c>
      <c r="G265" s="26" t="str">
        <f t="shared" si="13"/>
        <v>Anchusa aegyptiaca</v>
      </c>
      <c r="H265" s="26" t="s">
        <v>5141</v>
      </c>
      <c r="I265" s="26"/>
      <c r="J265" t="s">
        <v>6501</v>
      </c>
      <c r="K265" t="s">
        <v>11752</v>
      </c>
      <c r="L265" t="s">
        <v>12486</v>
      </c>
      <c r="M265" t="s">
        <v>12487</v>
      </c>
    </row>
    <row r="266" spans="1:13" x14ac:dyDescent="0.25">
      <c r="A266" s="26" t="s">
        <v>314</v>
      </c>
      <c r="B266" s="26" t="s">
        <v>317</v>
      </c>
      <c r="C266" s="26" t="str">
        <f t="shared" si="12"/>
        <v/>
      </c>
      <c r="D266" s="26"/>
      <c r="E266" s="26" t="s">
        <v>6</v>
      </c>
      <c r="F266" s="26" t="s">
        <v>6</v>
      </c>
      <c r="G266" s="26" t="str">
        <f t="shared" si="13"/>
        <v>Anchusa azurea</v>
      </c>
      <c r="H266" s="26" t="s">
        <v>5141</v>
      </c>
      <c r="I266" s="26"/>
      <c r="J266" t="s">
        <v>6502</v>
      </c>
      <c r="K266" t="s">
        <v>11752</v>
      </c>
      <c r="L266" t="s">
        <v>12486</v>
      </c>
      <c r="M266" t="s">
        <v>12487</v>
      </c>
    </row>
    <row r="267" spans="1:13" x14ac:dyDescent="0.25">
      <c r="A267" s="26" t="s">
        <v>314</v>
      </c>
      <c r="B267" s="26" t="s">
        <v>316</v>
      </c>
      <c r="C267" s="26" t="str">
        <f t="shared" si="12"/>
        <v>subsp.</v>
      </c>
      <c r="D267" s="26" t="s">
        <v>316</v>
      </c>
      <c r="E267" s="26" t="s">
        <v>31</v>
      </c>
      <c r="F267" s="26" t="s">
        <v>6</v>
      </c>
      <c r="G267" s="26" t="str">
        <f t="shared" si="13"/>
        <v>Anchusa calcarea calcarea</v>
      </c>
      <c r="H267" s="26" t="s">
        <v>5141</v>
      </c>
      <c r="I267" s="26"/>
      <c r="J267" t="s">
        <v>6503</v>
      </c>
      <c r="K267" t="s">
        <v>11752</v>
      </c>
      <c r="L267" t="s">
        <v>12486</v>
      </c>
      <c r="M267" t="s">
        <v>12487</v>
      </c>
    </row>
    <row r="268" spans="1:13" x14ac:dyDescent="0.25">
      <c r="A268" s="26" t="s">
        <v>314</v>
      </c>
      <c r="B268" s="26" t="s">
        <v>316</v>
      </c>
      <c r="C268" s="26" t="str">
        <f t="shared" si="12"/>
        <v>subsp.</v>
      </c>
      <c r="D268" s="26" t="s">
        <v>4545</v>
      </c>
      <c r="E268" s="26" t="s">
        <v>31</v>
      </c>
      <c r="F268" s="26" t="s">
        <v>6</v>
      </c>
      <c r="G268" s="26" t="str">
        <f t="shared" si="13"/>
        <v>Anchusa calcarea losadae</v>
      </c>
      <c r="H268" s="26" t="s">
        <v>5141</v>
      </c>
      <c r="I268" s="26"/>
      <c r="J268" t="s">
        <v>6504</v>
      </c>
      <c r="K268" t="s">
        <v>11752</v>
      </c>
      <c r="L268" t="s">
        <v>12486</v>
      </c>
      <c r="M268" t="s">
        <v>12487</v>
      </c>
    </row>
    <row r="269" spans="1:13" x14ac:dyDescent="0.25">
      <c r="A269" s="26" t="s">
        <v>314</v>
      </c>
      <c r="B269" s="26" t="s">
        <v>320</v>
      </c>
      <c r="C269" s="26" t="str">
        <f t="shared" si="12"/>
        <v/>
      </c>
      <c r="D269" s="26"/>
      <c r="E269" s="26" t="s">
        <v>31</v>
      </c>
      <c r="F269" s="26" t="s">
        <v>6</v>
      </c>
      <c r="G269" s="26" t="str">
        <f t="shared" si="13"/>
        <v>Anchusa puechii</v>
      </c>
      <c r="H269" s="26" t="s">
        <v>5141</v>
      </c>
      <c r="I269" s="26"/>
      <c r="J269" t="s">
        <v>6505</v>
      </c>
      <c r="K269" t="s">
        <v>11752</v>
      </c>
      <c r="L269" t="s">
        <v>12486</v>
      </c>
      <c r="M269" t="s">
        <v>12487</v>
      </c>
    </row>
    <row r="270" spans="1:13" x14ac:dyDescent="0.25">
      <c r="A270" s="26" t="s">
        <v>314</v>
      </c>
      <c r="B270" s="26" t="s">
        <v>318</v>
      </c>
      <c r="C270" s="26" t="str">
        <f t="shared" si="12"/>
        <v>subsp.</v>
      </c>
      <c r="D270" s="26" t="s">
        <v>318</v>
      </c>
      <c r="E270" s="26" t="s">
        <v>5390</v>
      </c>
      <c r="F270" s="26" t="s">
        <v>31</v>
      </c>
      <c r="G270" s="26" t="str">
        <f t="shared" si="13"/>
        <v>Anchusa stylosa stylosa</v>
      </c>
      <c r="H270" s="26" t="s">
        <v>5141</v>
      </c>
      <c r="I270" s="26"/>
      <c r="J270" t="s">
        <v>6506</v>
      </c>
      <c r="K270" t="s">
        <v>11752</v>
      </c>
      <c r="L270" t="s">
        <v>12486</v>
      </c>
      <c r="M270" t="s">
        <v>12487</v>
      </c>
    </row>
    <row r="271" spans="1:13" x14ac:dyDescent="0.25">
      <c r="A271" s="26" t="s">
        <v>314</v>
      </c>
      <c r="B271" s="26" t="s">
        <v>315</v>
      </c>
      <c r="C271" s="26" t="str">
        <f t="shared" si="12"/>
        <v>subsp.</v>
      </c>
      <c r="D271" s="26" t="s">
        <v>626</v>
      </c>
      <c r="E271" s="26" t="s">
        <v>31</v>
      </c>
      <c r="F271" s="26" t="s">
        <v>6</v>
      </c>
      <c r="G271" s="26" t="str">
        <f t="shared" si="13"/>
        <v>Anchusa undulata granatensis</v>
      </c>
      <c r="H271" s="26" t="s">
        <v>5141</v>
      </c>
      <c r="I271" s="26"/>
      <c r="J271" t="s">
        <v>6507</v>
      </c>
      <c r="K271" t="s">
        <v>11752</v>
      </c>
      <c r="L271" t="s">
        <v>12486</v>
      </c>
      <c r="M271" t="s">
        <v>12487</v>
      </c>
    </row>
    <row r="272" spans="1:13" x14ac:dyDescent="0.25">
      <c r="A272" s="26" t="s">
        <v>314</v>
      </c>
      <c r="B272" s="26" t="s">
        <v>315</v>
      </c>
      <c r="C272" s="26" t="str">
        <f t="shared" si="12"/>
        <v>subsp.</v>
      </c>
      <c r="D272" s="26" t="s">
        <v>315</v>
      </c>
      <c r="E272" s="26" t="s">
        <v>31</v>
      </c>
      <c r="F272" s="26" t="s">
        <v>6</v>
      </c>
      <c r="G272" s="26" t="str">
        <f t="shared" si="13"/>
        <v>Anchusa undulata undulata</v>
      </c>
      <c r="H272" s="26" t="s">
        <v>5141</v>
      </c>
      <c r="I272" s="26"/>
      <c r="J272" t="s">
        <v>6508</v>
      </c>
      <c r="K272" t="s">
        <v>11752</v>
      </c>
      <c r="L272" t="s">
        <v>12486</v>
      </c>
      <c r="M272" t="s">
        <v>12487</v>
      </c>
    </row>
    <row r="273" spans="1:13" x14ac:dyDescent="0.25">
      <c r="A273" s="26" t="s">
        <v>321</v>
      </c>
      <c r="B273" s="26" t="s">
        <v>322</v>
      </c>
      <c r="C273" s="26" t="str">
        <f t="shared" si="12"/>
        <v/>
      </c>
      <c r="D273" s="26"/>
      <c r="E273" s="26" t="s">
        <v>6</v>
      </c>
      <c r="F273" s="26" t="s">
        <v>6</v>
      </c>
      <c r="G273" s="26" t="str">
        <f t="shared" si="13"/>
        <v>Andrachne telephioides</v>
      </c>
      <c r="H273" s="26" t="s">
        <v>5141</v>
      </c>
      <c r="I273" s="26"/>
      <c r="J273" t="s">
        <v>6509</v>
      </c>
      <c r="K273" t="s">
        <v>11752</v>
      </c>
      <c r="L273" t="s">
        <v>12336</v>
      </c>
      <c r="M273" t="s">
        <v>12568</v>
      </c>
    </row>
    <row r="274" spans="1:13" x14ac:dyDescent="0.25">
      <c r="A274" s="26" t="s">
        <v>323</v>
      </c>
      <c r="B274" s="26" t="s">
        <v>324</v>
      </c>
      <c r="C274" s="26" t="str">
        <f t="shared" si="12"/>
        <v/>
      </c>
      <c r="D274" s="26"/>
      <c r="E274" s="26" t="s">
        <v>6</v>
      </c>
      <c r="F274" s="26" t="s">
        <v>6</v>
      </c>
      <c r="G274" s="26" t="str">
        <f t="shared" si="13"/>
        <v>Androcymbium europaeum</v>
      </c>
      <c r="H274" s="26" t="s">
        <v>5141</v>
      </c>
      <c r="I274" s="26"/>
      <c r="J274" t="s">
        <v>6510</v>
      </c>
      <c r="K274" t="s">
        <v>11752</v>
      </c>
      <c r="L274" t="s">
        <v>12569</v>
      </c>
      <c r="M274" t="s">
        <v>12570</v>
      </c>
    </row>
    <row r="275" spans="1:13" x14ac:dyDescent="0.25">
      <c r="A275" s="26" t="s">
        <v>325</v>
      </c>
      <c r="B275" s="26" t="s">
        <v>331</v>
      </c>
      <c r="C275" s="26" t="str">
        <f t="shared" si="12"/>
        <v/>
      </c>
      <c r="D275" s="26"/>
      <c r="E275" s="26" t="s">
        <v>31</v>
      </c>
      <c r="F275" s="26" t="s">
        <v>6</v>
      </c>
      <c r="G275" s="26" t="str">
        <f t="shared" si="13"/>
        <v>Androsace cantabrica</v>
      </c>
      <c r="H275" s="26" t="s">
        <v>5141</v>
      </c>
      <c r="I275" s="26"/>
      <c r="J275" t="s">
        <v>6511</v>
      </c>
      <c r="K275" t="s">
        <v>11752</v>
      </c>
      <c r="L275" t="s">
        <v>12290</v>
      </c>
      <c r="M275" t="s">
        <v>12291</v>
      </c>
    </row>
    <row r="276" spans="1:13" x14ac:dyDescent="0.25">
      <c r="A276" s="26" t="s">
        <v>325</v>
      </c>
      <c r="B276" s="26" t="s">
        <v>334</v>
      </c>
      <c r="C276" s="26" t="str">
        <f t="shared" si="12"/>
        <v/>
      </c>
      <c r="D276" s="26"/>
      <c r="E276" s="26" t="s">
        <v>13111</v>
      </c>
      <c r="F276" s="26" t="s">
        <v>6</v>
      </c>
      <c r="G276" s="26" t="str">
        <f t="shared" si="13"/>
        <v>Androsace ciliata</v>
      </c>
      <c r="H276" s="26" t="s">
        <v>5141</v>
      </c>
      <c r="I276" s="26"/>
      <c r="J276" t="s">
        <v>6512</v>
      </c>
      <c r="K276" t="s">
        <v>11752</v>
      </c>
      <c r="L276" t="s">
        <v>12290</v>
      </c>
      <c r="M276" t="s">
        <v>12291</v>
      </c>
    </row>
    <row r="277" spans="1:13" x14ac:dyDescent="0.25">
      <c r="A277" s="26" t="s">
        <v>325</v>
      </c>
      <c r="B277" s="26" t="s">
        <v>336</v>
      </c>
      <c r="C277" s="26" t="str">
        <f t="shared" si="12"/>
        <v>subsp.</v>
      </c>
      <c r="D277" s="26" t="s">
        <v>336</v>
      </c>
      <c r="E277" s="26" t="s">
        <v>13111</v>
      </c>
      <c r="F277" s="26" t="s">
        <v>6</v>
      </c>
      <c r="G277" s="26" t="str">
        <f t="shared" si="13"/>
        <v>Androsace cylindrica cylindrica</v>
      </c>
      <c r="H277" s="26" t="s">
        <v>5141</v>
      </c>
      <c r="I277" s="26"/>
      <c r="J277" t="s">
        <v>6513</v>
      </c>
      <c r="K277" t="s">
        <v>11752</v>
      </c>
      <c r="L277" t="s">
        <v>12290</v>
      </c>
      <c r="M277" t="s">
        <v>12291</v>
      </c>
    </row>
    <row r="278" spans="1:13" x14ac:dyDescent="0.25">
      <c r="A278" s="26" t="s">
        <v>325</v>
      </c>
      <c r="B278" s="26" t="s">
        <v>336</v>
      </c>
      <c r="C278" s="26" t="str">
        <f t="shared" si="12"/>
        <v>subsp.</v>
      </c>
      <c r="D278" s="26" t="s">
        <v>1784</v>
      </c>
      <c r="E278" s="26" t="s">
        <v>13111</v>
      </c>
      <c r="F278" s="26" t="s">
        <v>6</v>
      </c>
      <c r="G278" s="26" t="str">
        <f t="shared" si="13"/>
        <v>Androsace cylindrica hirtella</v>
      </c>
      <c r="H278" s="26" t="s">
        <v>5141</v>
      </c>
      <c r="I278" s="26"/>
      <c r="J278" t="s">
        <v>6514</v>
      </c>
      <c r="K278" t="s">
        <v>11752</v>
      </c>
      <c r="L278" t="s">
        <v>12290</v>
      </c>
      <c r="M278" t="s">
        <v>12291</v>
      </c>
    </row>
    <row r="279" spans="1:13" x14ac:dyDescent="0.25">
      <c r="A279" s="26" t="s">
        <v>325</v>
      </c>
      <c r="B279" s="26" t="s">
        <v>336</v>
      </c>
      <c r="C279" s="26" t="str">
        <f t="shared" si="12"/>
        <v>subsp.</v>
      </c>
      <c r="D279" s="26" t="s">
        <v>1785</v>
      </c>
      <c r="E279" s="26" t="s">
        <v>31</v>
      </c>
      <c r="F279" s="26" t="s">
        <v>6</v>
      </c>
      <c r="G279" s="26" t="str">
        <f t="shared" si="13"/>
        <v>Androsace cylindrica willkommii</v>
      </c>
      <c r="H279" s="26" t="s">
        <v>5141</v>
      </c>
      <c r="I279" s="26"/>
      <c r="J279" t="s">
        <v>6515</v>
      </c>
      <c r="K279" t="s">
        <v>11752</v>
      </c>
      <c r="L279" t="s">
        <v>12290</v>
      </c>
      <c r="M279" t="s">
        <v>12291</v>
      </c>
    </row>
    <row r="280" spans="1:13" x14ac:dyDescent="0.25">
      <c r="A280" s="26" t="s">
        <v>325</v>
      </c>
      <c r="B280" s="26" t="s">
        <v>328</v>
      </c>
      <c r="C280" s="26" t="str">
        <f t="shared" si="12"/>
        <v/>
      </c>
      <c r="D280" s="26"/>
      <c r="E280" s="26" t="s">
        <v>6</v>
      </c>
      <c r="F280" s="26" t="s">
        <v>6</v>
      </c>
      <c r="G280" s="26" t="str">
        <f t="shared" si="13"/>
        <v>Androsace elongata</v>
      </c>
      <c r="H280" s="26" t="s">
        <v>5141</v>
      </c>
      <c r="I280" s="26"/>
      <c r="J280" t="s">
        <v>6516</v>
      </c>
      <c r="K280" t="s">
        <v>11752</v>
      </c>
      <c r="L280" t="s">
        <v>12290</v>
      </c>
      <c r="M280" t="s">
        <v>12291</v>
      </c>
    </row>
    <row r="281" spans="1:13" x14ac:dyDescent="0.25">
      <c r="A281" s="26" t="s">
        <v>325</v>
      </c>
      <c r="B281" s="26" t="s">
        <v>330</v>
      </c>
      <c r="C281" s="26" t="str">
        <f t="shared" si="12"/>
        <v>subsp.</v>
      </c>
      <c r="D281" s="34" t="s">
        <v>330</v>
      </c>
      <c r="E281" s="26" t="s">
        <v>6</v>
      </c>
      <c r="F281" s="26" t="s">
        <v>6</v>
      </c>
      <c r="G281" s="26" t="str">
        <f t="shared" si="13"/>
        <v>Androsace halleri halleri</v>
      </c>
      <c r="H281" s="26" t="s">
        <v>5141</v>
      </c>
      <c r="I281" s="26"/>
      <c r="J281" t="s">
        <v>13135</v>
      </c>
      <c r="K281" t="s">
        <v>11752</v>
      </c>
      <c r="L281" t="s">
        <v>12290</v>
      </c>
      <c r="M281" t="s">
        <v>12291</v>
      </c>
    </row>
    <row r="282" spans="1:13" x14ac:dyDescent="0.25">
      <c r="A282" s="26" t="s">
        <v>325</v>
      </c>
      <c r="B282" s="26" t="s">
        <v>335</v>
      </c>
      <c r="C282" s="26" t="str">
        <f t="shared" si="12"/>
        <v/>
      </c>
      <c r="D282" s="26"/>
      <c r="E282" s="26" t="s">
        <v>6</v>
      </c>
      <c r="F282" s="26" t="s">
        <v>6</v>
      </c>
      <c r="G282" s="26" t="str">
        <f t="shared" si="13"/>
        <v>Androsace helvetica</v>
      </c>
      <c r="H282" s="26" t="s">
        <v>5141</v>
      </c>
      <c r="I282" s="26"/>
      <c r="J282" t="s">
        <v>6517</v>
      </c>
      <c r="K282" t="s">
        <v>11752</v>
      </c>
      <c r="L282" t="s">
        <v>12290</v>
      </c>
      <c r="M282" t="s">
        <v>12291</v>
      </c>
    </row>
    <row r="283" spans="1:13" x14ac:dyDescent="0.25">
      <c r="A283" s="26" t="s">
        <v>325</v>
      </c>
      <c r="B283" s="26" t="s">
        <v>333</v>
      </c>
      <c r="C283" s="26" t="str">
        <f t="shared" si="12"/>
        <v/>
      </c>
      <c r="D283" s="26"/>
      <c r="E283" s="26" t="s">
        <v>6</v>
      </c>
      <c r="F283" s="26" t="s">
        <v>6</v>
      </c>
      <c r="G283" s="26" t="str">
        <f t="shared" si="13"/>
        <v>Androsace lactea</v>
      </c>
      <c r="H283" s="26" t="s">
        <v>5141</v>
      </c>
      <c r="I283" s="26"/>
      <c r="J283" t="s">
        <v>6518</v>
      </c>
      <c r="K283" t="s">
        <v>11752</v>
      </c>
      <c r="L283" t="s">
        <v>12290</v>
      </c>
      <c r="M283" t="s">
        <v>12291</v>
      </c>
    </row>
    <row r="284" spans="1:13" x14ac:dyDescent="0.25">
      <c r="A284" s="26" t="s">
        <v>325</v>
      </c>
      <c r="B284" s="26" t="s">
        <v>332</v>
      </c>
      <c r="C284" s="26" t="str">
        <f t="shared" si="12"/>
        <v/>
      </c>
      <c r="D284" s="26"/>
      <c r="E284" s="26" t="s">
        <v>13111</v>
      </c>
      <c r="F284" s="26" t="s">
        <v>6</v>
      </c>
      <c r="G284" s="26" t="str">
        <f t="shared" si="13"/>
        <v>Androsace laggeri</v>
      </c>
      <c r="H284" s="26" t="s">
        <v>5141</v>
      </c>
      <c r="I284" s="26"/>
      <c r="J284" t="s">
        <v>6519</v>
      </c>
      <c r="K284" t="s">
        <v>11752</v>
      </c>
      <c r="L284" t="s">
        <v>12290</v>
      </c>
      <c r="M284" t="s">
        <v>12291</v>
      </c>
    </row>
    <row r="285" spans="1:13" x14ac:dyDescent="0.25">
      <c r="A285" s="26" t="s">
        <v>325</v>
      </c>
      <c r="B285" s="26" t="s">
        <v>327</v>
      </c>
      <c r="C285" s="26" t="str">
        <f t="shared" si="12"/>
        <v/>
      </c>
      <c r="D285" s="26"/>
      <c r="E285" s="26" t="s">
        <v>6</v>
      </c>
      <c r="F285" s="26" t="s">
        <v>6</v>
      </c>
      <c r="G285" s="26" t="str">
        <f t="shared" si="13"/>
        <v>Androsace maxima</v>
      </c>
      <c r="H285" s="26" t="s">
        <v>5141</v>
      </c>
      <c r="I285" s="26"/>
      <c r="J285" t="s">
        <v>6520</v>
      </c>
      <c r="K285" t="s">
        <v>11752</v>
      </c>
      <c r="L285" t="s">
        <v>12290</v>
      </c>
      <c r="M285" t="s">
        <v>12291</v>
      </c>
    </row>
    <row r="286" spans="1:13" x14ac:dyDescent="0.25">
      <c r="A286" s="26" t="s">
        <v>325</v>
      </c>
      <c r="B286" s="26" t="s">
        <v>66</v>
      </c>
      <c r="C286" s="26" t="str">
        <f t="shared" si="12"/>
        <v/>
      </c>
      <c r="D286" s="26"/>
      <c r="E286" s="26" t="s">
        <v>13111</v>
      </c>
      <c r="F286" s="26" t="s">
        <v>6</v>
      </c>
      <c r="G286" s="26" t="str">
        <f t="shared" si="13"/>
        <v>Androsace pyrenaica</v>
      </c>
      <c r="H286" s="26" t="s">
        <v>5141</v>
      </c>
      <c r="I286" s="26"/>
      <c r="J286" t="s">
        <v>6521</v>
      </c>
      <c r="K286" t="s">
        <v>11752</v>
      </c>
      <c r="L286" t="s">
        <v>12290</v>
      </c>
      <c r="M286" t="s">
        <v>12291</v>
      </c>
    </row>
    <row r="287" spans="1:13" x14ac:dyDescent="0.25">
      <c r="A287" s="26" t="s">
        <v>325</v>
      </c>
      <c r="B287" s="26" t="s">
        <v>329</v>
      </c>
      <c r="C287" s="26" t="str">
        <f t="shared" si="12"/>
        <v/>
      </c>
      <c r="D287" s="26"/>
      <c r="E287" s="26" t="s">
        <v>31</v>
      </c>
      <c r="F287" s="26" t="s">
        <v>6</v>
      </c>
      <c r="G287" s="26" t="str">
        <f t="shared" si="13"/>
        <v>Androsace rioxana</v>
      </c>
      <c r="H287" s="26" t="s">
        <v>5141</v>
      </c>
      <c r="I287" s="26"/>
      <c r="J287" t="s">
        <v>6522</v>
      </c>
      <c r="K287" t="s">
        <v>11752</v>
      </c>
      <c r="L287" t="s">
        <v>12290</v>
      </c>
      <c r="M287" t="s">
        <v>12291</v>
      </c>
    </row>
    <row r="288" spans="1:13" x14ac:dyDescent="0.25">
      <c r="A288" s="26" t="s">
        <v>325</v>
      </c>
      <c r="B288" s="26" t="s">
        <v>337</v>
      </c>
      <c r="C288" s="26" t="str">
        <f t="shared" si="12"/>
        <v/>
      </c>
      <c r="D288" s="26"/>
      <c r="E288" s="26" t="s">
        <v>6</v>
      </c>
      <c r="F288" s="26" t="s">
        <v>6</v>
      </c>
      <c r="G288" s="26" t="str">
        <f t="shared" si="13"/>
        <v>Androsace vandellii</v>
      </c>
      <c r="H288" s="26" t="s">
        <v>5141</v>
      </c>
      <c r="I288" s="26"/>
      <c r="J288" t="s">
        <v>6523</v>
      </c>
      <c r="K288" t="s">
        <v>11752</v>
      </c>
      <c r="L288" t="s">
        <v>12290</v>
      </c>
      <c r="M288" t="s">
        <v>12291</v>
      </c>
    </row>
    <row r="289" spans="1:13" x14ac:dyDescent="0.25">
      <c r="A289" s="26" t="s">
        <v>325</v>
      </c>
      <c r="B289" s="26" t="s">
        <v>326</v>
      </c>
      <c r="C289" s="26" t="str">
        <f t="shared" si="12"/>
        <v/>
      </c>
      <c r="D289" s="26"/>
      <c r="E289" s="26" t="s">
        <v>6</v>
      </c>
      <c r="F289" s="26" t="s">
        <v>6</v>
      </c>
      <c r="G289" s="26" t="str">
        <f t="shared" si="13"/>
        <v>Androsace villosa</v>
      </c>
      <c r="H289" s="26" t="s">
        <v>5141</v>
      </c>
      <c r="I289" s="26"/>
      <c r="J289" t="s">
        <v>6524</v>
      </c>
      <c r="K289" t="s">
        <v>11752</v>
      </c>
      <c r="L289" t="s">
        <v>12290</v>
      </c>
      <c r="M289" t="s">
        <v>12291</v>
      </c>
    </row>
    <row r="290" spans="1:13" x14ac:dyDescent="0.25">
      <c r="A290" s="26" t="s">
        <v>325</v>
      </c>
      <c r="B290" s="26" t="s">
        <v>338</v>
      </c>
      <c r="C290" s="26" t="str">
        <f t="shared" si="12"/>
        <v>subsp.</v>
      </c>
      <c r="D290" s="26" t="s">
        <v>4546</v>
      </c>
      <c r="E290" s="26" t="s">
        <v>31</v>
      </c>
      <c r="F290" s="26" t="s">
        <v>6</v>
      </c>
      <c r="G290" s="26" t="str">
        <f t="shared" si="13"/>
        <v>Androsace vitaliana assoana</v>
      </c>
      <c r="H290" s="26" t="s">
        <v>5141</v>
      </c>
      <c r="I290" s="26"/>
      <c r="J290" t="s">
        <v>6525</v>
      </c>
      <c r="K290" t="s">
        <v>11752</v>
      </c>
      <c r="L290" t="s">
        <v>12290</v>
      </c>
      <c r="M290" t="s">
        <v>12291</v>
      </c>
    </row>
    <row r="291" spans="1:13" x14ac:dyDescent="0.25">
      <c r="A291" s="26" t="s">
        <v>325</v>
      </c>
      <c r="B291" s="26" t="s">
        <v>338</v>
      </c>
      <c r="C291" s="26" t="str">
        <f t="shared" si="12"/>
        <v>subsp.</v>
      </c>
      <c r="D291" s="26" t="s">
        <v>1652</v>
      </c>
      <c r="E291" s="26" t="s">
        <v>6</v>
      </c>
      <c r="F291" s="26" t="s">
        <v>6</v>
      </c>
      <c r="G291" s="26" t="str">
        <f t="shared" si="13"/>
        <v>Androsace vitaliana cinerea</v>
      </c>
      <c r="H291" s="26" t="s">
        <v>5141</v>
      </c>
      <c r="I291" s="26"/>
      <c r="J291" t="s">
        <v>6526</v>
      </c>
      <c r="K291" t="s">
        <v>11752</v>
      </c>
      <c r="L291" t="s">
        <v>12290</v>
      </c>
      <c r="M291" t="s">
        <v>12291</v>
      </c>
    </row>
    <row r="292" spans="1:13" x14ac:dyDescent="0.25">
      <c r="A292" s="26" t="s">
        <v>325</v>
      </c>
      <c r="B292" s="26" t="s">
        <v>338</v>
      </c>
      <c r="C292" s="26" t="str">
        <f t="shared" si="12"/>
        <v>subsp.</v>
      </c>
      <c r="D292" s="26" t="s">
        <v>4547</v>
      </c>
      <c r="E292" s="26" t="s">
        <v>31</v>
      </c>
      <c r="F292" s="26" t="s">
        <v>6</v>
      </c>
      <c r="G292" s="26" t="str">
        <f t="shared" si="13"/>
        <v>Androsace vitaliana flosjugorum</v>
      </c>
      <c r="H292" s="26" t="s">
        <v>5141</v>
      </c>
      <c r="I292" s="26"/>
      <c r="J292" t="s">
        <v>6527</v>
      </c>
      <c r="K292" t="s">
        <v>11752</v>
      </c>
      <c r="L292" t="s">
        <v>12290</v>
      </c>
      <c r="M292" t="s">
        <v>12291</v>
      </c>
    </row>
    <row r="293" spans="1:13" x14ac:dyDescent="0.25">
      <c r="A293" s="26" t="s">
        <v>325</v>
      </c>
      <c r="B293" s="26" t="s">
        <v>338</v>
      </c>
      <c r="C293" s="26" t="str">
        <f t="shared" si="12"/>
        <v>subsp.</v>
      </c>
      <c r="D293" s="26" t="s">
        <v>338</v>
      </c>
      <c r="E293" s="26" t="s">
        <v>6</v>
      </c>
      <c r="F293" s="26" t="s">
        <v>6</v>
      </c>
      <c r="G293" s="26" t="str">
        <f t="shared" si="13"/>
        <v>Androsace vitaliana vitaliana</v>
      </c>
      <c r="H293" s="26" t="s">
        <v>5141</v>
      </c>
      <c r="I293" s="26"/>
      <c r="J293" t="s">
        <v>6528</v>
      </c>
      <c r="K293" t="s">
        <v>11752</v>
      </c>
      <c r="L293" t="s">
        <v>12290</v>
      </c>
      <c r="M293" t="s">
        <v>12291</v>
      </c>
    </row>
    <row r="294" spans="1:13" x14ac:dyDescent="0.25">
      <c r="A294" s="26" t="s">
        <v>339</v>
      </c>
      <c r="B294" s="26" t="s">
        <v>346</v>
      </c>
      <c r="C294" s="26" t="str">
        <f t="shared" si="12"/>
        <v/>
      </c>
      <c r="D294" s="26"/>
      <c r="E294" s="26" t="s">
        <v>6</v>
      </c>
      <c r="F294" s="26" t="s">
        <v>6</v>
      </c>
      <c r="G294" s="26" t="str">
        <f t="shared" si="13"/>
        <v>Anemone coronaria</v>
      </c>
      <c r="H294" s="26" t="s">
        <v>5141</v>
      </c>
      <c r="I294" s="26"/>
      <c r="J294" t="s">
        <v>6529</v>
      </c>
      <c r="K294" t="s">
        <v>11752</v>
      </c>
      <c r="L294" t="s">
        <v>12329</v>
      </c>
      <c r="M294" t="s">
        <v>12330</v>
      </c>
    </row>
    <row r="295" spans="1:13" x14ac:dyDescent="0.25">
      <c r="A295" s="26" t="s">
        <v>339</v>
      </c>
      <c r="B295" s="26" t="s">
        <v>340</v>
      </c>
      <c r="C295" s="26" t="str">
        <f t="shared" si="12"/>
        <v/>
      </c>
      <c r="D295" s="26"/>
      <c r="E295" s="26" t="s">
        <v>6</v>
      </c>
      <c r="F295" s="26" t="s">
        <v>6</v>
      </c>
      <c r="G295" s="26" t="str">
        <f t="shared" si="13"/>
        <v>Anemone narcissiflora</v>
      </c>
      <c r="H295" s="26" t="s">
        <v>5141</v>
      </c>
      <c r="I295" s="26"/>
      <c r="J295" t="s">
        <v>6530</v>
      </c>
      <c r="K295" t="s">
        <v>11752</v>
      </c>
      <c r="L295" t="s">
        <v>12329</v>
      </c>
      <c r="M295" t="s">
        <v>12330</v>
      </c>
    </row>
    <row r="296" spans="1:13" x14ac:dyDescent="0.25">
      <c r="A296" s="26" t="s">
        <v>339</v>
      </c>
      <c r="B296" s="26" t="s">
        <v>343</v>
      </c>
      <c r="C296" s="26" t="str">
        <f t="shared" si="12"/>
        <v/>
      </c>
      <c r="D296" s="26"/>
      <c r="E296" s="26" t="s">
        <v>6</v>
      </c>
      <c r="F296" s="26" t="s">
        <v>6</v>
      </c>
      <c r="G296" s="26" t="str">
        <f t="shared" si="13"/>
        <v>Anemone nemorosa</v>
      </c>
      <c r="H296" s="26" t="s">
        <v>5141</v>
      </c>
      <c r="I296" s="26"/>
      <c r="J296" t="s">
        <v>6531</v>
      </c>
      <c r="K296" t="s">
        <v>11752</v>
      </c>
      <c r="L296" t="s">
        <v>12329</v>
      </c>
      <c r="M296" t="s">
        <v>12330</v>
      </c>
    </row>
    <row r="297" spans="1:13" x14ac:dyDescent="0.25">
      <c r="A297" s="26" t="s">
        <v>339</v>
      </c>
      <c r="B297" s="26" t="s">
        <v>345</v>
      </c>
      <c r="C297" s="26" t="str">
        <f t="shared" si="12"/>
        <v/>
      </c>
      <c r="D297" s="26"/>
      <c r="E297" s="26" t="s">
        <v>6</v>
      </c>
      <c r="F297" s="26" t="s">
        <v>6</v>
      </c>
      <c r="G297" s="26" t="str">
        <f t="shared" si="13"/>
        <v>Anemone palmata</v>
      </c>
      <c r="H297" s="26" t="s">
        <v>5141</v>
      </c>
      <c r="I297" s="26"/>
      <c r="J297" t="s">
        <v>6532</v>
      </c>
      <c r="K297" t="s">
        <v>11752</v>
      </c>
      <c r="L297" t="s">
        <v>12329</v>
      </c>
      <c r="M297" t="s">
        <v>12330</v>
      </c>
    </row>
    <row r="298" spans="1:13" x14ac:dyDescent="0.25">
      <c r="A298" s="26" t="s">
        <v>339</v>
      </c>
      <c r="B298" s="26" t="s">
        <v>344</v>
      </c>
      <c r="C298" s="26" t="str">
        <f t="shared" si="12"/>
        <v/>
      </c>
      <c r="D298" s="26"/>
      <c r="E298" s="26" t="s">
        <v>31</v>
      </c>
      <c r="F298" s="26" t="s">
        <v>6</v>
      </c>
      <c r="G298" s="26" t="str">
        <f t="shared" si="13"/>
        <v>Anemone pavoniana</v>
      </c>
      <c r="H298" s="26" t="s">
        <v>5141</v>
      </c>
      <c r="I298" s="26"/>
      <c r="J298" t="s">
        <v>6533</v>
      </c>
      <c r="K298" t="s">
        <v>11752</v>
      </c>
      <c r="L298" t="s">
        <v>12329</v>
      </c>
      <c r="M298" t="s">
        <v>12330</v>
      </c>
    </row>
    <row r="299" spans="1:13" x14ac:dyDescent="0.25">
      <c r="A299" s="26" t="s">
        <v>339</v>
      </c>
      <c r="B299" s="26" t="s">
        <v>341</v>
      </c>
      <c r="C299" s="26" t="str">
        <f t="shared" si="12"/>
        <v/>
      </c>
      <c r="D299" s="26"/>
      <c r="E299" s="26" t="s">
        <v>6</v>
      </c>
      <c r="F299" s="26" t="s">
        <v>6</v>
      </c>
      <c r="G299" s="26" t="str">
        <f t="shared" si="13"/>
        <v>Anemone ranunculoides</v>
      </c>
      <c r="H299" s="26" t="s">
        <v>5141</v>
      </c>
      <c r="I299" s="26"/>
      <c r="J299" t="s">
        <v>6534</v>
      </c>
      <c r="K299" t="s">
        <v>11752</v>
      </c>
      <c r="L299" t="s">
        <v>12329</v>
      </c>
      <c r="M299" t="s">
        <v>12330</v>
      </c>
    </row>
    <row r="300" spans="1:13" x14ac:dyDescent="0.25">
      <c r="A300" s="26" t="s">
        <v>339</v>
      </c>
      <c r="B300" s="26" t="s">
        <v>342</v>
      </c>
      <c r="C300" s="26" t="str">
        <f t="shared" si="12"/>
        <v>subsp.</v>
      </c>
      <c r="D300" s="26" t="s">
        <v>3224</v>
      </c>
      <c r="E300" s="26" t="s">
        <v>31</v>
      </c>
      <c r="F300" s="26" t="s">
        <v>31</v>
      </c>
      <c r="G300" s="26" t="str">
        <f t="shared" si="13"/>
        <v>Anemone trifolia albida</v>
      </c>
      <c r="H300" s="26" t="s">
        <v>5141</v>
      </c>
      <c r="I300" s="26"/>
      <c r="J300" t="s">
        <v>6535</v>
      </c>
      <c r="K300" t="s">
        <v>11752</v>
      </c>
      <c r="L300" t="s">
        <v>12329</v>
      </c>
      <c r="M300" t="s">
        <v>12330</v>
      </c>
    </row>
    <row r="301" spans="1:13" x14ac:dyDescent="0.25">
      <c r="A301" s="26" t="s">
        <v>347</v>
      </c>
      <c r="B301" s="26" t="s">
        <v>348</v>
      </c>
      <c r="C301" s="26" t="str">
        <f t="shared" si="12"/>
        <v/>
      </c>
      <c r="D301" s="26"/>
      <c r="E301" s="26" t="s">
        <v>5390</v>
      </c>
      <c r="F301" s="26" t="s">
        <v>6</v>
      </c>
      <c r="G301" s="26" t="str">
        <f t="shared" si="13"/>
        <v>Anethum graveolens</v>
      </c>
      <c r="H301" s="26" t="s">
        <v>5141</v>
      </c>
      <c r="I301" s="26" t="s">
        <v>13597</v>
      </c>
      <c r="J301" t="s">
        <v>6536</v>
      </c>
      <c r="K301" t="s">
        <v>11752</v>
      </c>
      <c r="L301" t="s">
        <v>12382</v>
      </c>
      <c r="M301" t="s">
        <v>12383</v>
      </c>
    </row>
    <row r="302" spans="1:13" x14ac:dyDescent="0.25">
      <c r="A302" s="26" t="s">
        <v>349</v>
      </c>
      <c r="B302" s="26" t="s">
        <v>352</v>
      </c>
      <c r="C302" s="26" t="str">
        <f t="shared" si="12"/>
        <v/>
      </c>
      <c r="D302" s="26"/>
      <c r="E302" s="26" t="s">
        <v>31</v>
      </c>
      <c r="F302" s="26" t="s">
        <v>6</v>
      </c>
      <c r="G302" s="26" t="str">
        <f t="shared" si="13"/>
        <v>Angelica major</v>
      </c>
      <c r="H302" s="26" t="s">
        <v>5141</v>
      </c>
      <c r="I302" s="26"/>
      <c r="J302" t="s">
        <v>6537</v>
      </c>
      <c r="K302" t="s">
        <v>11752</v>
      </c>
      <c r="L302" t="s">
        <v>12382</v>
      </c>
      <c r="M302" t="s">
        <v>12383</v>
      </c>
    </row>
    <row r="303" spans="1:13" x14ac:dyDescent="0.25">
      <c r="A303" s="26" t="s">
        <v>349</v>
      </c>
      <c r="B303" s="26" t="s">
        <v>353</v>
      </c>
      <c r="C303" s="26" t="str">
        <f t="shared" si="12"/>
        <v/>
      </c>
      <c r="D303" s="26"/>
      <c r="E303" s="26" t="s">
        <v>31</v>
      </c>
      <c r="F303" s="26" t="s">
        <v>6</v>
      </c>
      <c r="G303" s="26" t="str">
        <f t="shared" si="13"/>
        <v>Angelica pachycarpa</v>
      </c>
      <c r="H303" s="26" t="s">
        <v>5141</v>
      </c>
      <c r="I303" s="26"/>
      <c r="J303" t="s">
        <v>6538</v>
      </c>
      <c r="K303" t="s">
        <v>11752</v>
      </c>
      <c r="L303" t="s">
        <v>12382</v>
      </c>
      <c r="M303" t="s">
        <v>12383</v>
      </c>
    </row>
    <row r="304" spans="1:13" x14ac:dyDescent="0.25">
      <c r="A304" s="26" t="s">
        <v>349</v>
      </c>
      <c r="B304" s="26" t="s">
        <v>351</v>
      </c>
      <c r="C304" s="26" t="str">
        <f t="shared" si="12"/>
        <v/>
      </c>
      <c r="D304" s="26"/>
      <c r="E304" s="26" t="s">
        <v>13111</v>
      </c>
      <c r="F304" s="26" t="s">
        <v>6</v>
      </c>
      <c r="G304" s="26" t="str">
        <f t="shared" si="13"/>
        <v>Angelica razulii</v>
      </c>
      <c r="H304" s="26" t="s">
        <v>5141</v>
      </c>
      <c r="I304" s="26"/>
      <c r="J304" t="s">
        <v>6539</v>
      </c>
      <c r="K304" t="s">
        <v>11752</v>
      </c>
      <c r="L304" t="s">
        <v>12382</v>
      </c>
      <c r="M304" t="s">
        <v>12383</v>
      </c>
    </row>
    <row r="305" spans="1:13" x14ac:dyDescent="0.25">
      <c r="A305" s="26" t="s">
        <v>349</v>
      </c>
      <c r="B305" s="26" t="s">
        <v>350</v>
      </c>
      <c r="C305" s="26" t="str">
        <f t="shared" si="12"/>
        <v/>
      </c>
      <c r="D305" s="26"/>
      <c r="E305" s="26" t="s">
        <v>6</v>
      </c>
      <c r="F305" s="26" t="s">
        <v>6</v>
      </c>
      <c r="G305" s="26" t="str">
        <f t="shared" si="13"/>
        <v>Angelica sylvestris</v>
      </c>
      <c r="H305" s="26" t="s">
        <v>5141</v>
      </c>
      <c r="I305" s="26"/>
      <c r="J305" t="s">
        <v>6540</v>
      </c>
      <c r="K305" t="s">
        <v>11752</v>
      </c>
      <c r="L305" t="s">
        <v>12382</v>
      </c>
      <c r="M305" t="s">
        <v>12383</v>
      </c>
    </row>
    <row r="306" spans="1:13" x14ac:dyDescent="0.25">
      <c r="A306" s="26" t="s">
        <v>354</v>
      </c>
      <c r="B306" s="26" t="s">
        <v>355</v>
      </c>
      <c r="C306" s="26" t="str">
        <f t="shared" si="12"/>
        <v/>
      </c>
      <c r="D306" s="26"/>
      <c r="E306" s="26" t="s">
        <v>6</v>
      </c>
      <c r="F306" s="26" t="s">
        <v>6</v>
      </c>
      <c r="G306" s="26" t="str">
        <f t="shared" si="13"/>
        <v>Anogramma leptophylla</v>
      </c>
      <c r="H306" s="26" t="s">
        <v>5141</v>
      </c>
      <c r="I306" s="26"/>
      <c r="J306" t="s">
        <v>6541</v>
      </c>
      <c r="K306" t="s">
        <v>12300</v>
      </c>
      <c r="L306" t="s">
        <v>12301</v>
      </c>
      <c r="M306" t="s">
        <v>12437</v>
      </c>
    </row>
    <row r="307" spans="1:13" x14ac:dyDescent="0.25">
      <c r="A307" s="26" t="s">
        <v>356</v>
      </c>
      <c r="B307" s="26" t="s">
        <v>204</v>
      </c>
      <c r="C307" s="26" t="str">
        <f t="shared" si="12"/>
        <v/>
      </c>
      <c r="D307" s="26"/>
      <c r="E307" s="26" t="s">
        <v>6</v>
      </c>
      <c r="F307" s="26" t="s">
        <v>6</v>
      </c>
      <c r="G307" s="26" t="str">
        <f t="shared" si="13"/>
        <v>Anthericum baeticum</v>
      </c>
      <c r="H307" s="26" t="s">
        <v>5141</v>
      </c>
      <c r="I307" s="26"/>
      <c r="J307" t="s">
        <v>6542</v>
      </c>
      <c r="K307" t="s">
        <v>11752</v>
      </c>
      <c r="L307" t="s">
        <v>12327</v>
      </c>
      <c r="M307" t="s">
        <v>12557</v>
      </c>
    </row>
    <row r="308" spans="1:13" x14ac:dyDescent="0.25">
      <c r="A308" s="26" t="s">
        <v>356</v>
      </c>
      <c r="B308" s="26" t="s">
        <v>357</v>
      </c>
      <c r="C308" s="26" t="str">
        <f t="shared" si="12"/>
        <v>subsp.</v>
      </c>
      <c r="D308" s="26" t="s">
        <v>357</v>
      </c>
      <c r="E308" s="26" t="s">
        <v>6</v>
      </c>
      <c r="F308" s="26" t="s">
        <v>31</v>
      </c>
      <c r="G308" s="26" t="str">
        <f t="shared" si="13"/>
        <v>Anthericum liliago liliago</v>
      </c>
      <c r="H308" s="26" t="s">
        <v>5141</v>
      </c>
      <c r="I308" s="26"/>
      <c r="J308" t="s">
        <v>6543</v>
      </c>
      <c r="K308" t="s">
        <v>11752</v>
      </c>
      <c r="L308" t="s">
        <v>12327</v>
      </c>
      <c r="M308" t="s">
        <v>12557</v>
      </c>
    </row>
    <row r="309" spans="1:13" x14ac:dyDescent="0.25">
      <c r="A309" s="26" t="s">
        <v>356</v>
      </c>
      <c r="B309" s="26" t="s">
        <v>358</v>
      </c>
      <c r="C309" s="26" t="str">
        <f t="shared" si="12"/>
        <v/>
      </c>
      <c r="D309" s="26"/>
      <c r="E309" s="26" t="s">
        <v>6</v>
      </c>
      <c r="F309" s="26" t="s">
        <v>6</v>
      </c>
      <c r="G309" s="26" t="str">
        <f t="shared" si="13"/>
        <v>Anthericum maurum</v>
      </c>
      <c r="H309" s="26" t="s">
        <v>5141</v>
      </c>
      <c r="I309" s="26"/>
      <c r="J309" t="s">
        <v>6544</v>
      </c>
      <c r="K309" t="s">
        <v>11752</v>
      </c>
      <c r="L309" t="s">
        <v>12327</v>
      </c>
      <c r="M309" t="s">
        <v>12557</v>
      </c>
    </row>
    <row r="310" spans="1:13" x14ac:dyDescent="0.25">
      <c r="A310" s="26" t="s">
        <v>356</v>
      </c>
      <c r="B310" s="26" t="s">
        <v>359</v>
      </c>
      <c r="C310" s="26" t="str">
        <f t="shared" si="12"/>
        <v/>
      </c>
      <c r="D310" s="26"/>
      <c r="E310" s="26" t="s">
        <v>6</v>
      </c>
      <c r="F310" s="26" t="s">
        <v>6</v>
      </c>
      <c r="G310" s="26" t="str">
        <f t="shared" si="13"/>
        <v>Anthericum ramosum</v>
      </c>
      <c r="H310" s="26" t="s">
        <v>5141</v>
      </c>
      <c r="I310" s="26"/>
      <c r="J310" t="s">
        <v>6545</v>
      </c>
      <c r="K310" t="s">
        <v>11752</v>
      </c>
      <c r="L310" t="s">
        <v>12327</v>
      </c>
      <c r="M310" t="s">
        <v>12557</v>
      </c>
    </row>
    <row r="311" spans="1:13" x14ac:dyDescent="0.25">
      <c r="A311" s="26" t="s">
        <v>360</v>
      </c>
      <c r="B311" s="26" t="s">
        <v>362</v>
      </c>
      <c r="C311" s="26" t="str">
        <f t="shared" si="12"/>
        <v/>
      </c>
      <c r="D311" s="26"/>
      <c r="E311" s="26" t="s">
        <v>6</v>
      </c>
      <c r="F311" s="26" t="s">
        <v>6</v>
      </c>
      <c r="G311" s="26" t="str">
        <f t="shared" si="13"/>
        <v>Anthriscus caucalis</v>
      </c>
      <c r="H311" s="26" t="s">
        <v>5141</v>
      </c>
      <c r="I311" s="26"/>
      <c r="J311" t="s">
        <v>6546</v>
      </c>
      <c r="K311" t="s">
        <v>11752</v>
      </c>
      <c r="L311" t="s">
        <v>12382</v>
      </c>
      <c r="M311" t="s">
        <v>12383</v>
      </c>
    </row>
    <row r="312" spans="1:13" x14ac:dyDescent="0.25">
      <c r="A312" s="26" t="s">
        <v>360</v>
      </c>
      <c r="B312" s="26" t="s">
        <v>361</v>
      </c>
      <c r="C312" s="26" t="str">
        <f t="shared" si="12"/>
        <v/>
      </c>
      <c r="D312" s="26"/>
      <c r="E312" s="26" t="s">
        <v>5390</v>
      </c>
      <c r="F312" s="26" t="s">
        <v>6</v>
      </c>
      <c r="G312" s="26" t="str">
        <f t="shared" si="13"/>
        <v>Anthriscus cerefolium</v>
      </c>
      <c r="H312" s="26" t="s">
        <v>5141</v>
      </c>
      <c r="I312" s="26"/>
      <c r="J312" t="s">
        <v>6547</v>
      </c>
      <c r="K312" t="s">
        <v>11752</v>
      </c>
      <c r="L312" t="s">
        <v>12382</v>
      </c>
      <c r="M312" t="s">
        <v>12383</v>
      </c>
    </row>
    <row r="313" spans="1:13" x14ac:dyDescent="0.25">
      <c r="A313" s="26" t="s">
        <v>360</v>
      </c>
      <c r="B313" s="26" t="s">
        <v>350</v>
      </c>
      <c r="C313" s="26" t="str">
        <f t="shared" si="12"/>
        <v/>
      </c>
      <c r="D313" s="26"/>
      <c r="E313" s="26" t="s">
        <v>6</v>
      </c>
      <c r="F313" s="26" t="s">
        <v>6</v>
      </c>
      <c r="G313" s="26" t="str">
        <f t="shared" si="13"/>
        <v>Anthriscus sylvestris</v>
      </c>
      <c r="H313" s="26" t="s">
        <v>5141</v>
      </c>
      <c r="I313" s="26"/>
      <c r="J313" t="s">
        <v>6548</v>
      </c>
      <c r="K313" t="s">
        <v>11752</v>
      </c>
      <c r="L313" t="s">
        <v>12382</v>
      </c>
      <c r="M313" t="s">
        <v>12383</v>
      </c>
    </row>
    <row r="314" spans="1:13" x14ac:dyDescent="0.25">
      <c r="A314" s="26" t="s">
        <v>363</v>
      </c>
      <c r="B314" s="26" t="s">
        <v>369</v>
      </c>
      <c r="C314" s="26" t="str">
        <f t="shared" si="12"/>
        <v/>
      </c>
      <c r="D314" s="26"/>
      <c r="E314" s="26" t="s">
        <v>5390</v>
      </c>
      <c r="F314" s="26" t="s">
        <v>6</v>
      </c>
      <c r="G314" s="26" t="str">
        <f t="shared" si="13"/>
        <v>Anthyllis barba-jovis</v>
      </c>
      <c r="H314" s="26" t="s">
        <v>5141</v>
      </c>
      <c r="I314" s="26"/>
      <c r="J314" t="s">
        <v>6549</v>
      </c>
      <c r="K314" t="s">
        <v>11752</v>
      </c>
      <c r="L314" t="s">
        <v>12304</v>
      </c>
      <c r="M314" t="s">
        <v>12305</v>
      </c>
    </row>
    <row r="315" spans="1:13" x14ac:dyDescent="0.25">
      <c r="A315" s="26" t="s">
        <v>363</v>
      </c>
      <c r="B315" s="26" t="s">
        <v>364</v>
      </c>
      <c r="C315" s="26" t="str">
        <f t="shared" si="12"/>
        <v/>
      </c>
      <c r="D315" s="26"/>
      <c r="E315" s="26" t="s">
        <v>6</v>
      </c>
      <c r="F315" s="26" t="s">
        <v>6</v>
      </c>
      <c r="G315" s="26" t="str">
        <f t="shared" si="13"/>
        <v>Anthyllis cytisoides</v>
      </c>
      <c r="H315" s="26" t="s">
        <v>5141</v>
      </c>
      <c r="I315" s="26"/>
      <c r="J315" t="s">
        <v>6550</v>
      </c>
      <c r="K315" t="s">
        <v>11752</v>
      </c>
      <c r="L315" t="s">
        <v>12304</v>
      </c>
      <c r="M315" t="s">
        <v>12305</v>
      </c>
    </row>
    <row r="316" spans="1:13" x14ac:dyDescent="0.25">
      <c r="A316" s="26" t="s">
        <v>363</v>
      </c>
      <c r="B316" s="26" t="s">
        <v>366</v>
      </c>
      <c r="C316" s="26" t="str">
        <f t="shared" si="12"/>
        <v/>
      </c>
      <c r="D316" s="26"/>
      <c r="E316" s="26" t="s">
        <v>31</v>
      </c>
      <c r="F316" s="26" t="s">
        <v>6</v>
      </c>
      <c r="G316" s="26" t="str">
        <f t="shared" si="13"/>
        <v>Anthyllis hystrix</v>
      </c>
      <c r="H316" s="26" t="s">
        <v>5141</v>
      </c>
      <c r="I316" s="26"/>
      <c r="J316" t="s">
        <v>6551</v>
      </c>
      <c r="K316" t="s">
        <v>11752</v>
      </c>
      <c r="L316" t="s">
        <v>12304</v>
      </c>
      <c r="M316" t="s">
        <v>12305</v>
      </c>
    </row>
    <row r="317" spans="1:13" x14ac:dyDescent="0.25">
      <c r="A317" s="26" t="s">
        <v>363</v>
      </c>
      <c r="B317" s="26" t="s">
        <v>367</v>
      </c>
      <c r="C317" s="26" t="str">
        <f t="shared" si="12"/>
        <v/>
      </c>
      <c r="D317" s="26"/>
      <c r="E317" s="26" t="s">
        <v>6</v>
      </c>
      <c r="F317" s="26" t="s">
        <v>6</v>
      </c>
      <c r="G317" s="26" t="str">
        <f t="shared" si="13"/>
        <v>Anthyllis lagascana</v>
      </c>
      <c r="H317" s="26" t="s">
        <v>5141</v>
      </c>
      <c r="I317" s="26"/>
      <c r="J317" t="s">
        <v>6552</v>
      </c>
      <c r="K317" t="s">
        <v>11752</v>
      </c>
      <c r="L317" t="s">
        <v>12304</v>
      </c>
      <c r="M317" t="s">
        <v>12305</v>
      </c>
    </row>
    <row r="318" spans="1:13" x14ac:dyDescent="0.25">
      <c r="A318" s="26" t="s">
        <v>363</v>
      </c>
      <c r="B318" s="26" t="s">
        <v>368</v>
      </c>
      <c r="C318" s="26" t="str">
        <f t="shared" ref="C318:C381" si="14">IF(D318="","","subsp.")</f>
        <v/>
      </c>
      <c r="D318" s="26"/>
      <c r="E318" s="26" t="s">
        <v>6</v>
      </c>
      <c r="F318" s="26" t="s">
        <v>6</v>
      </c>
      <c r="G318" s="26" t="str">
        <f t="shared" ref="G318:G381" si="15">IF(D318="",CONCATENATE(A318," ",B318),CONCATENATE(A318," ",B318," ",D318))</f>
        <v>Anthyllis montana</v>
      </c>
      <c r="H318" s="26" t="s">
        <v>5141</v>
      </c>
      <c r="I318" s="26"/>
      <c r="J318" t="s">
        <v>6553</v>
      </c>
      <c r="K318" t="s">
        <v>11752</v>
      </c>
      <c r="L318" t="s">
        <v>12304</v>
      </c>
      <c r="M318" t="s">
        <v>12305</v>
      </c>
    </row>
    <row r="319" spans="1:13" x14ac:dyDescent="0.25">
      <c r="A319" s="26" t="s">
        <v>363</v>
      </c>
      <c r="B319" s="26" t="s">
        <v>371</v>
      </c>
      <c r="C319" s="26" t="str">
        <f t="shared" si="14"/>
        <v/>
      </c>
      <c r="D319" s="26"/>
      <c r="E319" s="26" t="s">
        <v>31</v>
      </c>
      <c r="F319" s="26" t="s">
        <v>6</v>
      </c>
      <c r="G319" s="26" t="str">
        <f t="shared" si="15"/>
        <v>Anthyllis onobrychioides</v>
      </c>
      <c r="H319" s="26" t="s">
        <v>5141</v>
      </c>
      <c r="I319" s="26"/>
      <c r="J319" t="s">
        <v>6554</v>
      </c>
      <c r="K319" t="s">
        <v>11752</v>
      </c>
      <c r="L319" t="s">
        <v>12304</v>
      </c>
      <c r="M319" t="s">
        <v>12305</v>
      </c>
    </row>
    <row r="320" spans="1:13" x14ac:dyDescent="0.25">
      <c r="A320" s="26" t="s">
        <v>363</v>
      </c>
      <c r="B320" s="26" t="s">
        <v>372</v>
      </c>
      <c r="C320" s="26" t="str">
        <f t="shared" si="14"/>
        <v/>
      </c>
      <c r="D320" s="26"/>
      <c r="E320" s="26" t="s">
        <v>6</v>
      </c>
      <c r="F320" s="26" t="s">
        <v>6</v>
      </c>
      <c r="G320" s="26" t="str">
        <f t="shared" si="15"/>
        <v>Anthyllis polycephala</v>
      </c>
      <c r="H320" s="26" t="s">
        <v>5141</v>
      </c>
      <c r="I320" s="26"/>
      <c r="J320" t="s">
        <v>6555</v>
      </c>
      <c r="K320" t="s">
        <v>11752</v>
      </c>
      <c r="L320" t="s">
        <v>12304</v>
      </c>
      <c r="M320" t="s">
        <v>12305</v>
      </c>
    </row>
    <row r="321" spans="1:13" x14ac:dyDescent="0.25">
      <c r="A321" s="26" t="s">
        <v>363</v>
      </c>
      <c r="B321" s="26" t="s">
        <v>370</v>
      </c>
      <c r="C321" s="26" t="str">
        <f t="shared" si="14"/>
        <v/>
      </c>
      <c r="D321" s="26"/>
      <c r="E321" s="26" t="s">
        <v>31</v>
      </c>
      <c r="F321" s="26" t="s">
        <v>6</v>
      </c>
      <c r="G321" s="26" t="str">
        <f t="shared" si="15"/>
        <v>Anthyllis ramburii</v>
      </c>
      <c r="H321" s="26" t="s">
        <v>5141</v>
      </c>
      <c r="I321" s="26"/>
      <c r="J321" t="s">
        <v>6556</v>
      </c>
      <c r="K321" t="s">
        <v>11752</v>
      </c>
      <c r="L321" t="s">
        <v>12304</v>
      </c>
      <c r="M321" t="s">
        <v>12305</v>
      </c>
    </row>
    <row r="322" spans="1:13" x14ac:dyDescent="0.25">
      <c r="A322" s="26" t="s">
        <v>363</v>
      </c>
      <c r="B322" s="26" t="s">
        <v>374</v>
      </c>
      <c r="C322" s="26" t="str">
        <f t="shared" si="14"/>
        <v/>
      </c>
      <c r="D322" s="26"/>
      <c r="E322" s="26" t="s">
        <v>31</v>
      </c>
      <c r="F322" s="26" t="s">
        <v>6</v>
      </c>
      <c r="G322" s="26" t="str">
        <f t="shared" si="15"/>
        <v>Anthyllis rupestris</v>
      </c>
      <c r="H322" s="26" t="s">
        <v>5141</v>
      </c>
      <c r="I322" s="26"/>
      <c r="J322" t="s">
        <v>6557</v>
      </c>
      <c r="K322" t="s">
        <v>11752</v>
      </c>
      <c r="L322" t="s">
        <v>12304</v>
      </c>
      <c r="M322" t="s">
        <v>12305</v>
      </c>
    </row>
    <row r="323" spans="1:13" x14ac:dyDescent="0.25">
      <c r="A323" s="26" t="s">
        <v>363</v>
      </c>
      <c r="B323" s="26" t="s">
        <v>373</v>
      </c>
      <c r="C323" s="26" t="str">
        <f t="shared" si="14"/>
        <v>subsp.</v>
      </c>
      <c r="D323" s="26" t="s">
        <v>4548</v>
      </c>
      <c r="E323" s="26" t="s">
        <v>31</v>
      </c>
      <c r="F323" s="26" t="s">
        <v>6</v>
      </c>
      <c r="G323" s="26" t="str">
        <f t="shared" si="15"/>
        <v>Anthyllis tejedensis plumosa</v>
      </c>
      <c r="H323" s="26" t="s">
        <v>5141</v>
      </c>
      <c r="I323" s="26"/>
      <c r="J323" t="s">
        <v>6558</v>
      </c>
      <c r="K323" t="s">
        <v>11752</v>
      </c>
      <c r="L323" t="s">
        <v>12304</v>
      </c>
      <c r="M323" t="s">
        <v>12305</v>
      </c>
    </row>
    <row r="324" spans="1:13" x14ac:dyDescent="0.25">
      <c r="A324" s="26" t="s">
        <v>363</v>
      </c>
      <c r="B324" s="26" t="s">
        <v>373</v>
      </c>
      <c r="C324" s="26" t="str">
        <f t="shared" si="14"/>
        <v>subsp.</v>
      </c>
      <c r="D324" s="26" t="s">
        <v>373</v>
      </c>
      <c r="E324" s="26" t="s">
        <v>6</v>
      </c>
      <c r="F324" s="26" t="s">
        <v>6</v>
      </c>
      <c r="G324" s="26" t="str">
        <f t="shared" si="15"/>
        <v>Anthyllis tejedensis tejedensis</v>
      </c>
      <c r="H324" s="26" t="s">
        <v>5141</v>
      </c>
      <c r="I324" s="26"/>
      <c r="J324" t="s">
        <v>6559</v>
      </c>
      <c r="K324" t="s">
        <v>11752</v>
      </c>
      <c r="L324" t="s">
        <v>12304</v>
      </c>
      <c r="M324" t="s">
        <v>12305</v>
      </c>
    </row>
    <row r="325" spans="1:13" x14ac:dyDescent="0.25">
      <c r="A325" s="26" t="s">
        <v>363</v>
      </c>
      <c r="B325" s="26" t="s">
        <v>365</v>
      </c>
      <c r="C325" s="26" t="str">
        <f t="shared" si="14"/>
        <v/>
      </c>
      <c r="D325" s="26"/>
      <c r="E325" s="26" t="s">
        <v>6</v>
      </c>
      <c r="F325" s="26" t="s">
        <v>6</v>
      </c>
      <c r="G325" s="26" t="str">
        <f t="shared" si="15"/>
        <v>Anthyllis terniflora</v>
      </c>
      <c r="H325" s="26" t="s">
        <v>5141</v>
      </c>
      <c r="I325" s="26"/>
      <c r="J325" t="s">
        <v>6560</v>
      </c>
      <c r="K325" t="s">
        <v>11752</v>
      </c>
      <c r="L325" t="s">
        <v>12304</v>
      </c>
      <c r="M325" t="s">
        <v>12305</v>
      </c>
    </row>
    <row r="326" spans="1:13" x14ac:dyDescent="0.25">
      <c r="A326" s="26" t="s">
        <v>363</v>
      </c>
      <c r="B326" s="26" t="s">
        <v>375</v>
      </c>
      <c r="C326" s="26" t="str">
        <f t="shared" si="14"/>
        <v>subsp.</v>
      </c>
      <c r="D326" s="26" t="s">
        <v>672</v>
      </c>
      <c r="E326" s="26" t="s">
        <v>6</v>
      </c>
      <c r="F326" s="26" t="s">
        <v>6</v>
      </c>
      <c r="G326" s="26" t="str">
        <f t="shared" si="15"/>
        <v>Anthyllis vulneraria alpestris</v>
      </c>
      <c r="H326" s="26" t="s">
        <v>5141</v>
      </c>
      <c r="I326" s="26"/>
      <c r="J326" t="s">
        <v>6561</v>
      </c>
      <c r="K326" t="s">
        <v>11752</v>
      </c>
      <c r="L326" t="s">
        <v>12304</v>
      </c>
      <c r="M326" t="s">
        <v>12305</v>
      </c>
    </row>
    <row r="327" spans="1:13" x14ac:dyDescent="0.25">
      <c r="A327" s="26" t="s">
        <v>363</v>
      </c>
      <c r="B327" s="26" t="s">
        <v>375</v>
      </c>
      <c r="C327" s="26" t="str">
        <f t="shared" si="14"/>
        <v>subsp.</v>
      </c>
      <c r="D327" s="26" t="s">
        <v>468</v>
      </c>
      <c r="E327" s="26" t="s">
        <v>31</v>
      </c>
      <c r="F327" s="26" t="s">
        <v>6</v>
      </c>
      <c r="G327" s="26" t="str">
        <f t="shared" si="15"/>
        <v>Anthyllis vulneraria arundana</v>
      </c>
      <c r="H327" s="26" t="s">
        <v>5141</v>
      </c>
      <c r="I327" s="26"/>
      <c r="J327" t="s">
        <v>6562</v>
      </c>
      <c r="K327" t="s">
        <v>11752</v>
      </c>
      <c r="L327" t="s">
        <v>12304</v>
      </c>
      <c r="M327" t="s">
        <v>12305</v>
      </c>
    </row>
    <row r="328" spans="1:13" x14ac:dyDescent="0.25">
      <c r="A328" s="26" t="s">
        <v>363</v>
      </c>
      <c r="B328" s="26" t="s">
        <v>375</v>
      </c>
      <c r="C328" s="26" t="str">
        <f t="shared" si="14"/>
        <v>subsp.</v>
      </c>
      <c r="D328" s="26" t="s">
        <v>463</v>
      </c>
      <c r="E328" s="26" t="s">
        <v>31</v>
      </c>
      <c r="F328" s="26" t="s">
        <v>6</v>
      </c>
      <c r="G328" s="26" t="str">
        <f t="shared" si="15"/>
        <v>Anthyllis vulneraria balearica</v>
      </c>
      <c r="H328" s="26" t="s">
        <v>5141</v>
      </c>
      <c r="I328" s="26"/>
      <c r="J328" t="s">
        <v>6563</v>
      </c>
      <c r="K328" t="s">
        <v>11752</v>
      </c>
      <c r="L328" t="s">
        <v>12304</v>
      </c>
      <c r="M328" t="s">
        <v>12305</v>
      </c>
    </row>
    <row r="329" spans="1:13" x14ac:dyDescent="0.25">
      <c r="A329" s="26" t="s">
        <v>363</v>
      </c>
      <c r="B329" s="26" t="s">
        <v>375</v>
      </c>
      <c r="C329" s="26" t="str">
        <f t="shared" si="14"/>
        <v>subsp.</v>
      </c>
      <c r="D329" s="26" t="s">
        <v>4335</v>
      </c>
      <c r="E329" s="26" t="s">
        <v>6</v>
      </c>
      <c r="F329" s="26" t="s">
        <v>6</v>
      </c>
      <c r="G329" s="26" t="str">
        <f t="shared" si="15"/>
        <v>Anthyllis vulneraria gandogeri</v>
      </c>
      <c r="H329" s="26" t="s">
        <v>5141</v>
      </c>
      <c r="I329" s="26"/>
      <c r="J329" t="s">
        <v>6564</v>
      </c>
      <c r="K329" t="s">
        <v>11752</v>
      </c>
      <c r="L329" t="s">
        <v>12304</v>
      </c>
      <c r="M329" t="s">
        <v>12305</v>
      </c>
    </row>
    <row r="330" spans="1:13" x14ac:dyDescent="0.25">
      <c r="A330" s="26" t="s">
        <v>363</v>
      </c>
      <c r="B330" s="26" t="s">
        <v>375</v>
      </c>
      <c r="C330" s="26" t="str">
        <f t="shared" si="14"/>
        <v>subsp.</v>
      </c>
      <c r="D330" s="26" t="s">
        <v>4379</v>
      </c>
      <c r="E330" s="26" t="s">
        <v>6</v>
      </c>
      <c r="F330" s="26" t="s">
        <v>6</v>
      </c>
      <c r="G330" s="26" t="str">
        <f t="shared" si="15"/>
        <v>Anthyllis vulneraria iberica</v>
      </c>
      <c r="H330" s="26" t="s">
        <v>5141</v>
      </c>
      <c r="I330" s="26"/>
      <c r="J330" t="s">
        <v>6565</v>
      </c>
      <c r="K330" t="s">
        <v>11752</v>
      </c>
      <c r="L330" t="s">
        <v>12304</v>
      </c>
      <c r="M330" t="s">
        <v>12305</v>
      </c>
    </row>
    <row r="331" spans="1:13" x14ac:dyDescent="0.25">
      <c r="A331" s="26" t="s">
        <v>363</v>
      </c>
      <c r="B331" s="26" t="s">
        <v>375</v>
      </c>
      <c r="C331" s="26" t="str">
        <f t="shared" si="14"/>
        <v>subsp.</v>
      </c>
      <c r="D331" s="26" t="s">
        <v>4381</v>
      </c>
      <c r="E331" s="26" t="s">
        <v>6</v>
      </c>
      <c r="F331" s="26" t="s">
        <v>6</v>
      </c>
      <c r="G331" s="26" t="str">
        <f t="shared" si="15"/>
        <v>Anthyllis vulneraria maura</v>
      </c>
      <c r="H331" s="26" t="s">
        <v>5141</v>
      </c>
      <c r="I331" s="26"/>
      <c r="J331" t="s">
        <v>6566</v>
      </c>
      <c r="K331" t="s">
        <v>11752</v>
      </c>
      <c r="L331" t="s">
        <v>12304</v>
      </c>
      <c r="M331" t="s">
        <v>12305</v>
      </c>
    </row>
    <row r="332" spans="1:13" x14ac:dyDescent="0.25">
      <c r="A332" s="26" t="s">
        <v>363</v>
      </c>
      <c r="B332" s="26" t="s">
        <v>375</v>
      </c>
      <c r="C332" s="26" t="str">
        <f t="shared" si="14"/>
        <v>subsp.</v>
      </c>
      <c r="D332" s="26" t="s">
        <v>152</v>
      </c>
      <c r="E332" s="26" t="s">
        <v>31</v>
      </c>
      <c r="F332" s="26" t="s">
        <v>6</v>
      </c>
      <c r="G332" s="26" t="str">
        <f t="shared" si="15"/>
        <v>Anthyllis vulneraria microcephala</v>
      </c>
      <c r="H332" s="26" t="s">
        <v>5141</v>
      </c>
      <c r="I332" s="26"/>
      <c r="J332" t="s">
        <v>6567</v>
      </c>
      <c r="K332" t="s">
        <v>11752</v>
      </c>
      <c r="L332" t="s">
        <v>12304</v>
      </c>
      <c r="M332" t="s">
        <v>12305</v>
      </c>
    </row>
    <row r="333" spans="1:13" x14ac:dyDescent="0.25">
      <c r="A333" s="26" t="s">
        <v>363</v>
      </c>
      <c r="B333" s="26" t="s">
        <v>375</v>
      </c>
      <c r="C333" s="26" t="str">
        <f t="shared" si="14"/>
        <v>subsp.</v>
      </c>
      <c r="D333" s="26" t="s">
        <v>4378</v>
      </c>
      <c r="E333" s="26" t="s">
        <v>6</v>
      </c>
      <c r="F333" s="26" t="s">
        <v>6</v>
      </c>
      <c r="G333" s="26" t="str">
        <f t="shared" si="15"/>
        <v>Anthyllis vulneraria pseudoarundana</v>
      </c>
      <c r="H333" s="26" t="s">
        <v>5141</v>
      </c>
      <c r="I333" s="26"/>
      <c r="J333" t="s">
        <v>6568</v>
      </c>
      <c r="K333" t="s">
        <v>11752</v>
      </c>
      <c r="L333" t="s">
        <v>12304</v>
      </c>
      <c r="M333" t="s">
        <v>12305</v>
      </c>
    </row>
    <row r="334" spans="1:13" x14ac:dyDescent="0.25">
      <c r="A334" s="26" t="s">
        <v>363</v>
      </c>
      <c r="B334" s="26" t="s">
        <v>375</v>
      </c>
      <c r="C334" s="26" t="str">
        <f t="shared" si="14"/>
        <v>subsp.</v>
      </c>
      <c r="D334" s="26" t="s">
        <v>1859</v>
      </c>
      <c r="E334" s="26" t="s">
        <v>6</v>
      </c>
      <c r="F334" s="26" t="s">
        <v>6</v>
      </c>
      <c r="G334" s="26" t="str">
        <f t="shared" si="15"/>
        <v>Anthyllis vulneraria reuteri</v>
      </c>
      <c r="H334" s="26" t="s">
        <v>5141</v>
      </c>
      <c r="I334" s="26"/>
      <c r="J334" t="s">
        <v>6569</v>
      </c>
      <c r="K334" t="s">
        <v>11752</v>
      </c>
      <c r="L334" t="s">
        <v>12304</v>
      </c>
      <c r="M334" t="s">
        <v>12305</v>
      </c>
    </row>
    <row r="335" spans="1:13" x14ac:dyDescent="0.25">
      <c r="A335" s="26" t="s">
        <v>363</v>
      </c>
      <c r="B335" s="26" t="s">
        <v>375</v>
      </c>
      <c r="C335" s="26" t="str">
        <f t="shared" si="14"/>
        <v>subsp.</v>
      </c>
      <c r="D335" s="26" t="s">
        <v>4380</v>
      </c>
      <c r="E335" s="26" t="s">
        <v>6</v>
      </c>
      <c r="F335" s="26" t="s">
        <v>6</v>
      </c>
      <c r="G335" s="26" t="str">
        <f t="shared" si="15"/>
        <v>Anthyllis vulneraria sampaioana</v>
      </c>
      <c r="H335" s="26" t="s">
        <v>5141</v>
      </c>
      <c r="I335" s="26"/>
      <c r="J335" t="s">
        <v>6570</v>
      </c>
      <c r="K335" t="s">
        <v>11752</v>
      </c>
      <c r="L335" t="s">
        <v>12304</v>
      </c>
      <c r="M335" t="s">
        <v>12305</v>
      </c>
    </row>
    <row r="336" spans="1:13" x14ac:dyDescent="0.25">
      <c r="A336" s="26" t="s">
        <v>363</v>
      </c>
      <c r="B336" s="26" t="s">
        <v>375</v>
      </c>
      <c r="C336" s="26" t="str">
        <f t="shared" si="14"/>
        <v>subsp.</v>
      </c>
      <c r="D336" s="26" t="s">
        <v>4382</v>
      </c>
      <c r="E336" s="26" t="s">
        <v>6</v>
      </c>
      <c r="F336" s="26" t="s">
        <v>6</v>
      </c>
      <c r="G336" s="26" t="str">
        <f t="shared" si="15"/>
        <v>Anthyllis vulneraria vulnerarioides</v>
      </c>
      <c r="H336" s="26" t="s">
        <v>5141</v>
      </c>
      <c r="I336" s="26"/>
      <c r="J336" t="s">
        <v>6571</v>
      </c>
      <c r="K336" t="s">
        <v>11752</v>
      </c>
      <c r="L336" t="s">
        <v>12304</v>
      </c>
      <c r="M336" t="s">
        <v>12305</v>
      </c>
    </row>
    <row r="337" spans="1:13" x14ac:dyDescent="0.25">
      <c r="A337" s="26" t="s">
        <v>376</v>
      </c>
      <c r="B337" s="26" t="s">
        <v>391</v>
      </c>
      <c r="C337" s="26" t="str">
        <f t="shared" si="14"/>
        <v/>
      </c>
      <c r="D337" s="26"/>
      <c r="E337" s="26" t="s">
        <v>6</v>
      </c>
      <c r="F337" s="26" t="s">
        <v>6</v>
      </c>
      <c r="G337" s="26" t="str">
        <f t="shared" si="15"/>
        <v>Antirrhinum australe</v>
      </c>
      <c r="H337" s="26" t="s">
        <v>5141</v>
      </c>
      <c r="I337" s="26"/>
      <c r="J337" t="s">
        <v>6572</v>
      </c>
      <c r="K337" t="s">
        <v>11752</v>
      </c>
      <c r="L337" t="s">
        <v>12318</v>
      </c>
      <c r="M337" t="s">
        <v>12319</v>
      </c>
    </row>
    <row r="338" spans="1:13" x14ac:dyDescent="0.25">
      <c r="A338" s="26" t="s">
        <v>376</v>
      </c>
      <c r="B338" s="26" t="s">
        <v>388</v>
      </c>
      <c r="C338" s="26" t="str">
        <f t="shared" si="14"/>
        <v/>
      </c>
      <c r="D338" s="26"/>
      <c r="E338" s="26" t="s">
        <v>31</v>
      </c>
      <c r="F338" s="26" t="s">
        <v>6</v>
      </c>
      <c r="G338" s="26" t="str">
        <f t="shared" si="15"/>
        <v>Antirrhinum braun-blanquetii</v>
      </c>
      <c r="H338" s="26" t="s">
        <v>5141</v>
      </c>
      <c r="I338" s="26"/>
      <c r="J338" t="s">
        <v>6573</v>
      </c>
      <c r="K338" t="s">
        <v>11752</v>
      </c>
      <c r="L338" t="s">
        <v>12318</v>
      </c>
      <c r="M338" t="s">
        <v>12319</v>
      </c>
    </row>
    <row r="339" spans="1:13" x14ac:dyDescent="0.25">
      <c r="A339" s="26" t="s">
        <v>376</v>
      </c>
      <c r="B339" s="26" t="s">
        <v>383</v>
      </c>
      <c r="C339" s="26" t="str">
        <f t="shared" si="14"/>
        <v/>
      </c>
      <c r="D339" s="26"/>
      <c r="E339" s="26" t="s">
        <v>31</v>
      </c>
      <c r="F339" s="26" t="s">
        <v>6</v>
      </c>
      <c r="G339" s="26" t="str">
        <f t="shared" si="15"/>
        <v>Antirrhinum charidemi</v>
      </c>
      <c r="H339" s="26" t="s">
        <v>5141</v>
      </c>
      <c r="I339" s="26"/>
      <c r="J339" t="s">
        <v>6574</v>
      </c>
      <c r="K339" t="s">
        <v>11752</v>
      </c>
      <c r="L339" t="s">
        <v>12318</v>
      </c>
      <c r="M339" t="s">
        <v>12319</v>
      </c>
    </row>
    <row r="340" spans="1:13" x14ac:dyDescent="0.25">
      <c r="A340" s="26" t="s">
        <v>376</v>
      </c>
      <c r="B340" s="26" t="s">
        <v>394</v>
      </c>
      <c r="C340" s="26" t="str">
        <f t="shared" si="14"/>
        <v/>
      </c>
      <c r="D340" s="26"/>
      <c r="E340" s="26" t="s">
        <v>6</v>
      </c>
      <c r="F340" s="26" t="s">
        <v>6</v>
      </c>
      <c r="G340" s="26" t="str">
        <f t="shared" si="15"/>
        <v>Antirrhinum cirrhigerum</v>
      </c>
      <c r="H340" s="26" t="s">
        <v>5141</v>
      </c>
      <c r="I340" s="26"/>
      <c r="J340" t="s">
        <v>6575</v>
      </c>
      <c r="K340" t="s">
        <v>11752</v>
      </c>
      <c r="L340" t="s">
        <v>12318</v>
      </c>
      <c r="M340" t="s">
        <v>12319</v>
      </c>
    </row>
    <row r="341" spans="1:13" x14ac:dyDescent="0.25">
      <c r="A341" s="26" t="s">
        <v>376</v>
      </c>
      <c r="B341" s="26" t="s">
        <v>397</v>
      </c>
      <c r="C341" s="26" t="str">
        <f t="shared" si="14"/>
        <v/>
      </c>
      <c r="D341" s="26"/>
      <c r="E341" s="26" t="s">
        <v>31</v>
      </c>
      <c r="F341" s="26" t="s">
        <v>6</v>
      </c>
      <c r="G341" s="26" t="str">
        <f t="shared" si="15"/>
        <v>Antirrhinum controversum</v>
      </c>
      <c r="H341" s="26" t="s">
        <v>5141</v>
      </c>
      <c r="I341" s="26"/>
      <c r="J341" t="s">
        <v>6576</v>
      </c>
      <c r="K341" t="s">
        <v>11752</v>
      </c>
      <c r="L341" t="s">
        <v>12318</v>
      </c>
      <c r="M341" t="s">
        <v>12319</v>
      </c>
    </row>
    <row r="342" spans="1:13" x14ac:dyDescent="0.25">
      <c r="A342" s="26" t="s">
        <v>376</v>
      </c>
      <c r="B342" s="26" t="s">
        <v>389</v>
      </c>
      <c r="C342" s="26" t="str">
        <f t="shared" si="14"/>
        <v/>
      </c>
      <c r="D342" s="26"/>
      <c r="E342" s="26" t="s">
        <v>31</v>
      </c>
      <c r="F342" s="26" t="s">
        <v>6</v>
      </c>
      <c r="G342" s="26" t="str">
        <f t="shared" si="15"/>
        <v>Antirrhinum graniticum</v>
      </c>
      <c r="H342" s="26" t="s">
        <v>5141</v>
      </c>
      <c r="I342" s="26"/>
      <c r="J342" t="s">
        <v>6577</v>
      </c>
      <c r="K342" t="s">
        <v>11752</v>
      </c>
      <c r="L342" t="s">
        <v>12318</v>
      </c>
      <c r="M342" t="s">
        <v>12319</v>
      </c>
    </row>
    <row r="343" spans="1:13" x14ac:dyDescent="0.25">
      <c r="A343" s="26" t="s">
        <v>376</v>
      </c>
      <c r="B343" s="26" t="s">
        <v>218</v>
      </c>
      <c r="C343" s="26" t="str">
        <f t="shared" si="14"/>
        <v/>
      </c>
      <c r="D343" s="26"/>
      <c r="E343" s="26" t="s">
        <v>31</v>
      </c>
      <c r="F343" s="26" t="s">
        <v>6</v>
      </c>
      <c r="G343" s="26" t="str">
        <f t="shared" si="15"/>
        <v>Antirrhinum grosii</v>
      </c>
      <c r="H343" s="26" t="s">
        <v>5141</v>
      </c>
      <c r="I343" s="26"/>
      <c r="J343" t="s">
        <v>6578</v>
      </c>
      <c r="K343" t="s">
        <v>11752</v>
      </c>
      <c r="L343" t="s">
        <v>12318</v>
      </c>
      <c r="M343" t="s">
        <v>12319</v>
      </c>
    </row>
    <row r="344" spans="1:13" x14ac:dyDescent="0.25">
      <c r="A344" s="26" t="s">
        <v>376</v>
      </c>
      <c r="B344" s="26" t="s">
        <v>103</v>
      </c>
      <c r="C344" s="26" t="str">
        <f t="shared" si="14"/>
        <v/>
      </c>
      <c r="D344" s="26"/>
      <c r="E344" s="26" t="s">
        <v>6</v>
      </c>
      <c r="F344" s="26" t="s">
        <v>6</v>
      </c>
      <c r="G344" s="26" t="str">
        <f t="shared" si="15"/>
        <v>Antirrhinum hispanicum</v>
      </c>
      <c r="H344" s="26" t="s">
        <v>5141</v>
      </c>
      <c r="I344" s="26"/>
      <c r="J344" t="s">
        <v>6579</v>
      </c>
      <c r="K344" t="s">
        <v>11752</v>
      </c>
      <c r="L344" t="s">
        <v>12318</v>
      </c>
      <c r="M344" t="s">
        <v>12319</v>
      </c>
    </row>
    <row r="345" spans="1:13" x14ac:dyDescent="0.25">
      <c r="A345" s="26" t="s">
        <v>376</v>
      </c>
      <c r="B345" s="26" t="s">
        <v>392</v>
      </c>
      <c r="C345" s="26" t="str">
        <f t="shared" si="14"/>
        <v/>
      </c>
      <c r="D345" s="26"/>
      <c r="E345" s="26" t="s">
        <v>6</v>
      </c>
      <c r="F345" s="26" t="s">
        <v>6</v>
      </c>
      <c r="G345" s="26" t="str">
        <f t="shared" si="15"/>
        <v>Antirrhinum latifolium</v>
      </c>
      <c r="H345" s="26" t="s">
        <v>5141</v>
      </c>
      <c r="I345" s="26"/>
      <c r="J345" t="s">
        <v>6580</v>
      </c>
      <c r="K345" t="s">
        <v>11752</v>
      </c>
      <c r="L345" t="s">
        <v>12318</v>
      </c>
      <c r="M345" t="s">
        <v>12319</v>
      </c>
    </row>
    <row r="346" spans="1:13" x14ac:dyDescent="0.25">
      <c r="A346" s="26" t="s">
        <v>376</v>
      </c>
      <c r="B346" s="26" t="s">
        <v>393</v>
      </c>
      <c r="C346" s="26" t="str">
        <f t="shared" si="14"/>
        <v/>
      </c>
      <c r="D346" s="26"/>
      <c r="E346" s="26" t="s">
        <v>31</v>
      </c>
      <c r="F346" s="26" t="s">
        <v>6</v>
      </c>
      <c r="G346" s="26" t="str">
        <f t="shared" si="15"/>
        <v>Antirrhinum linkianum</v>
      </c>
      <c r="H346" s="26" t="s">
        <v>5141</v>
      </c>
      <c r="I346" s="26"/>
      <c r="J346" t="s">
        <v>6581</v>
      </c>
      <c r="K346" t="s">
        <v>11752</v>
      </c>
      <c r="L346" t="s">
        <v>12318</v>
      </c>
      <c r="M346" t="s">
        <v>12319</v>
      </c>
    </row>
    <row r="347" spans="1:13" x14ac:dyDescent="0.25">
      <c r="A347" s="26" t="s">
        <v>376</v>
      </c>
      <c r="B347" s="26" t="s">
        <v>396</v>
      </c>
      <c r="C347" s="26" t="str">
        <f t="shared" si="14"/>
        <v/>
      </c>
      <c r="D347" s="26"/>
      <c r="E347" s="26" t="s">
        <v>31</v>
      </c>
      <c r="F347" s="26" t="s">
        <v>6</v>
      </c>
      <c r="G347" s="26" t="str">
        <f t="shared" si="15"/>
        <v>Antirrhinum litigiosum</v>
      </c>
      <c r="H347" s="26" t="s">
        <v>5141</v>
      </c>
      <c r="I347" s="26"/>
      <c r="J347" t="s">
        <v>6582</v>
      </c>
      <c r="K347" t="s">
        <v>11752</v>
      </c>
      <c r="L347" t="s">
        <v>12318</v>
      </c>
      <c r="M347" t="s">
        <v>12319</v>
      </c>
    </row>
    <row r="348" spans="1:13" x14ac:dyDescent="0.25">
      <c r="A348" s="26" t="s">
        <v>376</v>
      </c>
      <c r="B348" s="26" t="s">
        <v>385</v>
      </c>
      <c r="C348" s="26" t="str">
        <f t="shared" si="14"/>
        <v/>
      </c>
      <c r="D348" s="26"/>
      <c r="E348" s="26" t="s">
        <v>31</v>
      </c>
      <c r="F348" s="26" t="s">
        <v>6</v>
      </c>
      <c r="G348" s="26" t="str">
        <f t="shared" si="15"/>
        <v>Antirrhinum lopesianum</v>
      </c>
      <c r="H348" s="26" t="s">
        <v>5141</v>
      </c>
      <c r="I348" s="26"/>
      <c r="J348" t="s">
        <v>6583</v>
      </c>
      <c r="K348" t="s">
        <v>11752</v>
      </c>
      <c r="L348" t="s">
        <v>12318</v>
      </c>
      <c r="M348" t="s">
        <v>12319</v>
      </c>
    </row>
    <row r="349" spans="1:13" x14ac:dyDescent="0.25">
      <c r="A349" s="26" t="s">
        <v>376</v>
      </c>
      <c r="B349" s="26" t="s">
        <v>291</v>
      </c>
      <c r="C349" s="26" t="str">
        <f t="shared" si="14"/>
        <v/>
      </c>
      <c r="D349" s="26"/>
      <c r="E349" s="26" t="s">
        <v>6</v>
      </c>
      <c r="F349" s="26" t="s">
        <v>6</v>
      </c>
      <c r="G349" s="26" t="str">
        <f t="shared" si="15"/>
        <v>Antirrhinum majus</v>
      </c>
      <c r="H349" s="26" t="s">
        <v>5141</v>
      </c>
      <c r="I349" s="26"/>
      <c r="J349" t="s">
        <v>6584</v>
      </c>
      <c r="K349" t="s">
        <v>11752</v>
      </c>
      <c r="L349" t="s">
        <v>12318</v>
      </c>
      <c r="M349" t="s">
        <v>12319</v>
      </c>
    </row>
    <row r="350" spans="1:13" x14ac:dyDescent="0.25">
      <c r="A350" s="26" t="s">
        <v>376</v>
      </c>
      <c r="B350" s="26" t="s">
        <v>387</v>
      </c>
      <c r="C350" s="26" t="str">
        <f t="shared" si="14"/>
        <v/>
      </c>
      <c r="D350" s="26"/>
      <c r="E350" s="26" t="s">
        <v>31</v>
      </c>
      <c r="F350" s="26" t="s">
        <v>6</v>
      </c>
      <c r="G350" s="26" t="str">
        <f t="shared" si="15"/>
        <v>Antirrhinum meonanthum</v>
      </c>
      <c r="H350" s="26" t="s">
        <v>5141</v>
      </c>
      <c r="I350" s="26"/>
      <c r="J350" t="s">
        <v>6585</v>
      </c>
      <c r="K350" t="s">
        <v>11752</v>
      </c>
      <c r="L350" t="s">
        <v>12318</v>
      </c>
      <c r="M350" t="s">
        <v>12319</v>
      </c>
    </row>
    <row r="351" spans="1:13" x14ac:dyDescent="0.25">
      <c r="A351" s="26" t="s">
        <v>376</v>
      </c>
      <c r="B351" s="26" t="s">
        <v>380</v>
      </c>
      <c r="C351" s="26" t="str">
        <f t="shared" si="14"/>
        <v/>
      </c>
      <c r="D351" s="26"/>
      <c r="E351" s="26" t="s">
        <v>31</v>
      </c>
      <c r="F351" s="26" t="s">
        <v>6</v>
      </c>
      <c r="G351" s="26" t="str">
        <f t="shared" si="15"/>
        <v>Antirrhinum microphyllum</v>
      </c>
      <c r="H351" s="26" t="s">
        <v>5141</v>
      </c>
      <c r="I351" s="26"/>
      <c r="J351" t="s">
        <v>6586</v>
      </c>
      <c r="K351" t="s">
        <v>11752</v>
      </c>
      <c r="L351" t="s">
        <v>12318</v>
      </c>
      <c r="M351" t="s">
        <v>12319</v>
      </c>
    </row>
    <row r="352" spans="1:13" x14ac:dyDescent="0.25">
      <c r="A352" s="26" t="s">
        <v>376</v>
      </c>
      <c r="B352" s="26" t="s">
        <v>384</v>
      </c>
      <c r="C352" s="26" t="str">
        <f t="shared" si="14"/>
        <v/>
      </c>
      <c r="D352" s="26"/>
      <c r="E352" s="26" t="s">
        <v>31</v>
      </c>
      <c r="F352" s="26" t="s">
        <v>6</v>
      </c>
      <c r="G352" s="26" t="str">
        <f t="shared" si="15"/>
        <v>Antirrhinum molle</v>
      </c>
      <c r="H352" s="26" t="s">
        <v>5141</v>
      </c>
      <c r="I352" s="26"/>
      <c r="J352" t="s">
        <v>6587</v>
      </c>
      <c r="K352" t="s">
        <v>11752</v>
      </c>
      <c r="L352" t="s">
        <v>12318</v>
      </c>
      <c r="M352" t="s">
        <v>12319</v>
      </c>
    </row>
    <row r="353" spans="1:13" x14ac:dyDescent="0.25">
      <c r="A353" s="26" t="s">
        <v>376</v>
      </c>
      <c r="B353" s="26" t="s">
        <v>386</v>
      </c>
      <c r="C353" s="26" t="str">
        <f t="shared" si="14"/>
        <v/>
      </c>
      <c r="D353" s="26"/>
      <c r="E353" s="26" t="s">
        <v>31</v>
      </c>
      <c r="F353" s="26" t="s">
        <v>6</v>
      </c>
      <c r="G353" s="26" t="str">
        <f t="shared" si="15"/>
        <v>Antirrhinum mollissimum</v>
      </c>
      <c r="H353" s="26" t="s">
        <v>5141</v>
      </c>
      <c r="I353" s="26"/>
      <c r="J353" t="s">
        <v>6588</v>
      </c>
      <c r="K353" t="s">
        <v>11752</v>
      </c>
      <c r="L353" t="s">
        <v>12318</v>
      </c>
      <c r="M353" t="s">
        <v>12319</v>
      </c>
    </row>
    <row r="354" spans="1:13" x14ac:dyDescent="0.25">
      <c r="A354" s="26" t="s">
        <v>376</v>
      </c>
      <c r="B354" s="26" t="s">
        <v>390</v>
      </c>
      <c r="C354" s="26" t="str">
        <f t="shared" si="14"/>
        <v/>
      </c>
      <c r="D354" s="26"/>
      <c r="E354" s="26" t="s">
        <v>31</v>
      </c>
      <c r="F354" s="26" t="s">
        <v>6</v>
      </c>
      <c r="G354" s="26" t="str">
        <f t="shared" si="15"/>
        <v>Antirrhinum onubense</v>
      </c>
      <c r="H354" s="26" t="s">
        <v>5141</v>
      </c>
      <c r="I354" s="26"/>
      <c r="J354" t="s">
        <v>6589</v>
      </c>
      <c r="K354" t="s">
        <v>11752</v>
      </c>
      <c r="L354" t="s">
        <v>12318</v>
      </c>
      <c r="M354" t="s">
        <v>12319</v>
      </c>
    </row>
    <row r="355" spans="1:13" x14ac:dyDescent="0.25">
      <c r="A355" s="26" t="s">
        <v>376</v>
      </c>
      <c r="B355" s="26" t="s">
        <v>378</v>
      </c>
      <c r="C355" s="26" t="str">
        <f t="shared" si="14"/>
        <v/>
      </c>
      <c r="D355" s="26"/>
      <c r="E355" s="26" t="s">
        <v>31</v>
      </c>
      <c r="F355" s="26" t="s">
        <v>6</v>
      </c>
      <c r="G355" s="26" t="str">
        <f t="shared" si="15"/>
        <v>Antirrhinum pertegasii</v>
      </c>
      <c r="H355" s="26" t="s">
        <v>5141</v>
      </c>
      <c r="I355" s="26"/>
      <c r="J355" t="s">
        <v>6590</v>
      </c>
      <c r="K355" t="s">
        <v>11752</v>
      </c>
      <c r="L355" t="s">
        <v>12318</v>
      </c>
      <c r="M355" t="s">
        <v>12319</v>
      </c>
    </row>
    <row r="356" spans="1:13" x14ac:dyDescent="0.25">
      <c r="A356" s="26" t="s">
        <v>376</v>
      </c>
      <c r="B356" s="26" t="s">
        <v>379</v>
      </c>
      <c r="C356" s="26" t="str">
        <f t="shared" si="14"/>
        <v/>
      </c>
      <c r="D356" s="26"/>
      <c r="E356" s="26" t="s">
        <v>31</v>
      </c>
      <c r="F356" s="26" t="s">
        <v>6</v>
      </c>
      <c r="G356" s="26" t="str">
        <f t="shared" si="15"/>
        <v>Antirrhinum pulverulentum</v>
      </c>
      <c r="H356" s="26" t="s">
        <v>5141</v>
      </c>
      <c r="I356" s="26"/>
      <c r="J356" t="s">
        <v>6591</v>
      </c>
      <c r="K356" t="s">
        <v>11752</v>
      </c>
      <c r="L356" t="s">
        <v>12318</v>
      </c>
      <c r="M356" t="s">
        <v>12319</v>
      </c>
    </row>
    <row r="357" spans="1:13" x14ac:dyDescent="0.25">
      <c r="A357" s="26" t="s">
        <v>376</v>
      </c>
      <c r="B357" s="26" t="s">
        <v>377</v>
      </c>
      <c r="C357" s="26" t="str">
        <f t="shared" si="14"/>
        <v/>
      </c>
      <c r="D357" s="26"/>
      <c r="E357" s="26" t="s">
        <v>13111</v>
      </c>
      <c r="F357" s="26" t="s">
        <v>6</v>
      </c>
      <c r="G357" s="26" t="str">
        <f t="shared" si="15"/>
        <v>Antirrhinum sempervirens</v>
      </c>
      <c r="H357" s="26" t="s">
        <v>5141</v>
      </c>
      <c r="I357" s="26"/>
      <c r="J357" t="s">
        <v>6592</v>
      </c>
      <c r="K357" t="s">
        <v>11752</v>
      </c>
      <c r="L357" t="s">
        <v>12318</v>
      </c>
      <c r="M357" t="s">
        <v>12319</v>
      </c>
    </row>
    <row r="358" spans="1:13" x14ac:dyDescent="0.25">
      <c r="A358" s="26" t="s">
        <v>376</v>
      </c>
      <c r="B358" s="26" t="s">
        <v>382</v>
      </c>
      <c r="C358" s="26" t="str">
        <f t="shared" si="14"/>
        <v/>
      </c>
      <c r="D358" s="26"/>
      <c r="E358" s="26" t="s">
        <v>31</v>
      </c>
      <c r="F358" s="26" t="s">
        <v>6</v>
      </c>
      <c r="G358" s="26" t="str">
        <f t="shared" si="15"/>
        <v>Antirrhinum subbaeticum</v>
      </c>
      <c r="H358" s="26" t="s">
        <v>5141</v>
      </c>
      <c r="I358" s="26"/>
      <c r="J358" t="s">
        <v>6593</v>
      </c>
      <c r="K358" t="s">
        <v>11752</v>
      </c>
      <c r="L358" t="s">
        <v>12318</v>
      </c>
      <c r="M358" t="s">
        <v>12319</v>
      </c>
    </row>
    <row r="359" spans="1:13" x14ac:dyDescent="0.25">
      <c r="A359" s="26" t="s">
        <v>376</v>
      </c>
      <c r="B359" s="26" t="s">
        <v>395</v>
      </c>
      <c r="C359" s="26" t="str">
        <f t="shared" si="14"/>
        <v/>
      </c>
      <c r="D359" s="26"/>
      <c r="E359" s="26" t="s">
        <v>6</v>
      </c>
      <c r="F359" s="26" t="s">
        <v>6</v>
      </c>
      <c r="G359" s="26" t="str">
        <f t="shared" si="15"/>
        <v>Antirrhinum tortuosum</v>
      </c>
      <c r="H359" s="26" t="s">
        <v>5141</v>
      </c>
      <c r="I359" s="26"/>
      <c r="J359" t="s">
        <v>6594</v>
      </c>
      <c r="K359" t="s">
        <v>11752</v>
      </c>
      <c r="L359" t="s">
        <v>12318</v>
      </c>
      <c r="M359" t="s">
        <v>12319</v>
      </c>
    </row>
    <row r="360" spans="1:13" x14ac:dyDescent="0.25">
      <c r="A360" s="26" t="s">
        <v>376</v>
      </c>
      <c r="B360" s="26" t="s">
        <v>381</v>
      </c>
      <c r="C360" s="26" t="str">
        <f t="shared" si="14"/>
        <v/>
      </c>
      <c r="D360" s="26"/>
      <c r="E360" s="26" t="s">
        <v>31</v>
      </c>
      <c r="F360" s="26" t="s">
        <v>6</v>
      </c>
      <c r="G360" s="26" t="str">
        <f t="shared" si="15"/>
        <v>Antirrhinum valentinum</v>
      </c>
      <c r="H360" s="26" t="s">
        <v>5141</v>
      </c>
      <c r="I360" s="26"/>
      <c r="J360" t="s">
        <v>6595</v>
      </c>
      <c r="K360" t="s">
        <v>11752</v>
      </c>
      <c r="L360" t="s">
        <v>12318</v>
      </c>
      <c r="M360" t="s">
        <v>12319</v>
      </c>
    </row>
    <row r="361" spans="1:13" x14ac:dyDescent="0.25">
      <c r="A361" s="26" t="s">
        <v>398</v>
      </c>
      <c r="B361" s="26" t="s">
        <v>41</v>
      </c>
      <c r="C361" s="26" t="str">
        <f t="shared" si="14"/>
        <v/>
      </c>
      <c r="D361" s="26"/>
      <c r="E361" s="26" t="s">
        <v>6</v>
      </c>
      <c r="F361" s="26" t="s">
        <v>6</v>
      </c>
      <c r="G361" s="26" t="str">
        <f t="shared" si="15"/>
        <v>Aphanes arvensis</v>
      </c>
      <c r="H361" s="26" t="s">
        <v>5141</v>
      </c>
      <c r="I361" s="26"/>
      <c r="J361" t="s">
        <v>6596</v>
      </c>
      <c r="K361" t="s">
        <v>11752</v>
      </c>
      <c r="L361" t="s">
        <v>12323</v>
      </c>
      <c r="M361" t="s">
        <v>12324</v>
      </c>
    </row>
    <row r="362" spans="1:13" x14ac:dyDescent="0.25">
      <c r="A362" s="26" t="s">
        <v>398</v>
      </c>
      <c r="B362" s="26" t="s">
        <v>403</v>
      </c>
      <c r="C362" s="26" t="str">
        <f t="shared" si="14"/>
        <v/>
      </c>
      <c r="D362" s="26"/>
      <c r="E362" s="26" t="s">
        <v>6</v>
      </c>
      <c r="F362" s="26" t="s">
        <v>6</v>
      </c>
      <c r="G362" s="26" t="str">
        <f t="shared" si="15"/>
        <v>Aphanes australis</v>
      </c>
      <c r="H362" s="26" t="s">
        <v>5141</v>
      </c>
      <c r="I362" s="26"/>
      <c r="J362" t="s">
        <v>6597</v>
      </c>
      <c r="K362" t="s">
        <v>11752</v>
      </c>
      <c r="L362" t="s">
        <v>12323</v>
      </c>
      <c r="M362" t="s">
        <v>12324</v>
      </c>
    </row>
    <row r="363" spans="1:13" x14ac:dyDescent="0.25">
      <c r="A363" s="26" t="s">
        <v>398</v>
      </c>
      <c r="B363" s="26" t="s">
        <v>399</v>
      </c>
      <c r="C363" s="26" t="str">
        <f t="shared" si="14"/>
        <v/>
      </c>
      <c r="D363" s="26"/>
      <c r="E363" s="26" t="s">
        <v>6</v>
      </c>
      <c r="F363" s="26" t="s">
        <v>6</v>
      </c>
      <c r="G363" s="26" t="str">
        <f t="shared" si="15"/>
        <v>Aphanes cornucopioides</v>
      </c>
      <c r="H363" s="26" t="s">
        <v>5141</v>
      </c>
      <c r="I363" s="26"/>
      <c r="J363" t="s">
        <v>6598</v>
      </c>
      <c r="K363" t="s">
        <v>11752</v>
      </c>
      <c r="L363" t="s">
        <v>12323</v>
      </c>
      <c r="M363" t="s">
        <v>12324</v>
      </c>
    </row>
    <row r="364" spans="1:13" x14ac:dyDescent="0.25">
      <c r="A364" s="26" t="s">
        <v>398</v>
      </c>
      <c r="B364" s="26" t="s">
        <v>400</v>
      </c>
      <c r="C364" s="26" t="str">
        <f t="shared" si="14"/>
        <v/>
      </c>
      <c r="D364" s="26"/>
      <c r="E364" s="26" t="s">
        <v>6</v>
      </c>
      <c r="F364" s="26" t="s">
        <v>6</v>
      </c>
      <c r="G364" s="26" t="str">
        <f t="shared" si="15"/>
        <v>Aphanes floribunda</v>
      </c>
      <c r="H364" s="26" t="s">
        <v>5141</v>
      </c>
      <c r="I364" s="26"/>
      <c r="J364" t="s">
        <v>6599</v>
      </c>
      <c r="K364" t="s">
        <v>11752</v>
      </c>
      <c r="L364" t="s">
        <v>12323</v>
      </c>
      <c r="M364" t="s">
        <v>12324</v>
      </c>
    </row>
    <row r="365" spans="1:13" x14ac:dyDescent="0.25">
      <c r="A365" s="26" t="s">
        <v>398</v>
      </c>
      <c r="B365" s="26" t="s">
        <v>402</v>
      </c>
      <c r="C365" s="26" t="str">
        <f t="shared" si="14"/>
        <v/>
      </c>
      <c r="D365" s="26"/>
      <c r="E365" s="26" t="s">
        <v>31</v>
      </c>
      <c r="F365" s="26" t="s">
        <v>6</v>
      </c>
      <c r="G365" s="26" t="str">
        <f t="shared" si="15"/>
        <v>Aphanes lusitanica</v>
      </c>
      <c r="H365" s="26" t="s">
        <v>5141</v>
      </c>
      <c r="I365" s="26"/>
      <c r="J365" t="s">
        <v>6600</v>
      </c>
      <c r="K365" t="s">
        <v>11752</v>
      </c>
      <c r="L365" t="s">
        <v>12323</v>
      </c>
      <c r="M365" t="s">
        <v>12324</v>
      </c>
    </row>
    <row r="366" spans="1:13" x14ac:dyDescent="0.25">
      <c r="A366" s="26" t="s">
        <v>398</v>
      </c>
      <c r="B366" s="26" t="s">
        <v>401</v>
      </c>
      <c r="C366" s="26" t="str">
        <f t="shared" si="14"/>
        <v/>
      </c>
      <c r="D366" s="26"/>
      <c r="E366" s="26" t="s">
        <v>6</v>
      </c>
      <c r="F366" s="26" t="s">
        <v>6</v>
      </c>
      <c r="G366" s="26" t="str">
        <f t="shared" si="15"/>
        <v>Aphanes maroccana</v>
      </c>
      <c r="H366" s="26" t="s">
        <v>5141</v>
      </c>
      <c r="I366" s="26"/>
      <c r="J366" t="s">
        <v>6601</v>
      </c>
      <c r="K366" t="s">
        <v>11752</v>
      </c>
      <c r="L366" t="s">
        <v>12323</v>
      </c>
      <c r="M366" t="s">
        <v>12324</v>
      </c>
    </row>
    <row r="367" spans="1:13" x14ac:dyDescent="0.25">
      <c r="A367" s="26" t="s">
        <v>398</v>
      </c>
      <c r="B367" s="26" t="s">
        <v>70</v>
      </c>
      <c r="C367" s="26" t="str">
        <f t="shared" si="14"/>
        <v/>
      </c>
      <c r="D367" s="26"/>
      <c r="E367" s="26" t="s">
        <v>6</v>
      </c>
      <c r="F367" s="26" t="s">
        <v>6</v>
      </c>
      <c r="G367" s="26" t="str">
        <f t="shared" si="15"/>
        <v>Aphanes microcarpa</v>
      </c>
      <c r="H367" s="26" t="s">
        <v>5141</v>
      </c>
      <c r="I367" s="26"/>
      <c r="J367" t="s">
        <v>6602</v>
      </c>
      <c r="K367" t="s">
        <v>11752</v>
      </c>
      <c r="L367" t="s">
        <v>12323</v>
      </c>
      <c r="M367" t="s">
        <v>12324</v>
      </c>
    </row>
    <row r="368" spans="1:13" x14ac:dyDescent="0.25">
      <c r="A368" s="26" t="s">
        <v>398</v>
      </c>
      <c r="B368" s="26" t="s">
        <v>294</v>
      </c>
      <c r="C368" s="26" t="str">
        <f t="shared" si="14"/>
        <v/>
      </c>
      <c r="D368" s="26"/>
      <c r="E368" s="26" t="s">
        <v>6</v>
      </c>
      <c r="F368" s="26" t="s">
        <v>6</v>
      </c>
      <c r="G368" s="26" t="str">
        <f t="shared" si="15"/>
        <v>Aphanes pusilla</v>
      </c>
      <c r="H368" s="26" t="s">
        <v>5141</v>
      </c>
      <c r="I368" s="26"/>
      <c r="J368" t="s">
        <v>6603</v>
      </c>
      <c r="K368" t="s">
        <v>11752</v>
      </c>
      <c r="L368" t="s">
        <v>12323</v>
      </c>
      <c r="M368" t="s">
        <v>12324</v>
      </c>
    </row>
    <row r="369" spans="1:13" x14ac:dyDescent="0.25">
      <c r="A369" s="26" t="s">
        <v>404</v>
      </c>
      <c r="B369" s="26" t="s">
        <v>405</v>
      </c>
      <c r="C369" s="26" t="str">
        <f t="shared" si="14"/>
        <v/>
      </c>
      <c r="D369" s="26"/>
      <c r="E369" s="26" t="s">
        <v>6</v>
      </c>
      <c r="F369" s="26" t="s">
        <v>6</v>
      </c>
      <c r="G369" s="26" t="str">
        <f t="shared" si="15"/>
        <v>Aphyllanthes monspeliensis</v>
      </c>
      <c r="H369" s="26" t="s">
        <v>5141</v>
      </c>
      <c r="I369" s="26"/>
      <c r="J369" t="s">
        <v>6604</v>
      </c>
      <c r="K369" t="s">
        <v>11752</v>
      </c>
      <c r="L369" t="s">
        <v>12327</v>
      </c>
      <c r="M369" t="s">
        <v>12557</v>
      </c>
    </row>
    <row r="370" spans="1:13" x14ac:dyDescent="0.25">
      <c r="A370" s="26" t="s">
        <v>406</v>
      </c>
      <c r="B370" s="26" t="s">
        <v>407</v>
      </c>
      <c r="C370" s="26" t="str">
        <f t="shared" si="14"/>
        <v/>
      </c>
      <c r="D370" s="26"/>
      <c r="E370" s="26" t="s">
        <v>31</v>
      </c>
      <c r="F370" s="26" t="s">
        <v>6</v>
      </c>
      <c r="G370" s="26" t="str">
        <f t="shared" si="15"/>
        <v>Apium bermejoi</v>
      </c>
      <c r="H370" s="26" t="s">
        <v>5141</v>
      </c>
      <c r="I370" s="26"/>
      <c r="J370" t="s">
        <v>6605</v>
      </c>
      <c r="K370" t="s">
        <v>11752</v>
      </c>
      <c r="L370" t="s">
        <v>12382</v>
      </c>
      <c r="M370" t="s">
        <v>12383</v>
      </c>
    </row>
    <row r="371" spans="1:13" x14ac:dyDescent="0.25">
      <c r="A371" s="26" t="s">
        <v>406</v>
      </c>
      <c r="B371" s="26" t="s">
        <v>348</v>
      </c>
      <c r="C371" s="26" t="str">
        <f t="shared" si="14"/>
        <v/>
      </c>
      <c r="D371" s="26"/>
      <c r="E371" s="26" t="s">
        <v>6</v>
      </c>
      <c r="F371" s="26" t="s">
        <v>6</v>
      </c>
      <c r="G371" s="26" t="str">
        <f t="shared" si="15"/>
        <v>Apium graveolens</v>
      </c>
      <c r="H371" s="26" t="s">
        <v>5141</v>
      </c>
      <c r="I371" s="26"/>
      <c r="J371" t="s">
        <v>6606</v>
      </c>
      <c r="K371" t="s">
        <v>11752</v>
      </c>
      <c r="L371" t="s">
        <v>12382</v>
      </c>
      <c r="M371" t="s">
        <v>12383</v>
      </c>
    </row>
    <row r="372" spans="1:13" x14ac:dyDescent="0.25">
      <c r="A372" s="26" t="s">
        <v>406</v>
      </c>
      <c r="B372" s="26" t="s">
        <v>410</v>
      </c>
      <c r="C372" s="26" t="str">
        <f t="shared" si="14"/>
        <v/>
      </c>
      <c r="D372" s="26"/>
      <c r="E372" s="26" t="s">
        <v>6</v>
      </c>
      <c r="F372" s="26" t="s">
        <v>6</v>
      </c>
      <c r="G372" s="26" t="str">
        <f t="shared" si="15"/>
        <v>Apium inundatum</v>
      </c>
      <c r="H372" s="26" t="s">
        <v>5141</v>
      </c>
      <c r="I372" s="26"/>
      <c r="J372" t="s">
        <v>6607</v>
      </c>
      <c r="K372" t="s">
        <v>11752</v>
      </c>
      <c r="L372" t="s">
        <v>12382</v>
      </c>
      <c r="M372" t="s">
        <v>12383</v>
      </c>
    </row>
    <row r="373" spans="1:13" x14ac:dyDescent="0.25">
      <c r="A373" s="26" t="s">
        <v>406</v>
      </c>
      <c r="B373" s="26" t="s">
        <v>409</v>
      </c>
      <c r="C373" s="26" t="str">
        <f t="shared" si="14"/>
        <v/>
      </c>
      <c r="D373" s="26"/>
      <c r="E373" s="26" t="s">
        <v>6</v>
      </c>
      <c r="F373" s="26" t="s">
        <v>6</v>
      </c>
      <c r="G373" s="26" t="str">
        <f t="shared" si="15"/>
        <v>Apium nodiflorum</v>
      </c>
      <c r="H373" s="26" t="s">
        <v>5141</v>
      </c>
      <c r="I373" s="26"/>
      <c r="J373" t="s">
        <v>6608</v>
      </c>
      <c r="K373" t="s">
        <v>11752</v>
      </c>
      <c r="L373" t="s">
        <v>12382</v>
      </c>
      <c r="M373" t="s">
        <v>12383</v>
      </c>
    </row>
    <row r="374" spans="1:13" x14ac:dyDescent="0.25">
      <c r="A374" s="26" t="s">
        <v>406</v>
      </c>
      <c r="B374" s="26" t="s">
        <v>408</v>
      </c>
      <c r="C374" s="26" t="str">
        <f t="shared" si="14"/>
        <v/>
      </c>
      <c r="D374" s="26"/>
      <c r="E374" s="26" t="s">
        <v>6</v>
      </c>
      <c r="F374" s="26" t="s">
        <v>6</v>
      </c>
      <c r="G374" s="26" t="str">
        <f t="shared" si="15"/>
        <v>Apium repens</v>
      </c>
      <c r="H374" s="26" t="s">
        <v>5141</v>
      </c>
      <c r="I374" s="26"/>
      <c r="J374" t="s">
        <v>6609</v>
      </c>
      <c r="K374" t="s">
        <v>11752</v>
      </c>
      <c r="L374" t="s">
        <v>12382</v>
      </c>
      <c r="M374" t="s">
        <v>12383</v>
      </c>
    </row>
    <row r="375" spans="1:13" x14ac:dyDescent="0.25">
      <c r="A375" s="26" t="s">
        <v>411</v>
      </c>
      <c r="B375" s="26" t="s">
        <v>412</v>
      </c>
      <c r="C375" s="26" t="str">
        <f t="shared" si="14"/>
        <v/>
      </c>
      <c r="D375" s="26"/>
      <c r="E375" s="26" t="s">
        <v>5390</v>
      </c>
      <c r="F375" s="26" t="s">
        <v>6</v>
      </c>
      <c r="G375" s="26" t="str">
        <f t="shared" si="15"/>
        <v>Aptenia cordifolia</v>
      </c>
      <c r="H375" s="26" t="s">
        <v>5141</v>
      </c>
      <c r="I375" s="26"/>
      <c r="J375" t="s">
        <v>6610</v>
      </c>
      <c r="K375" t="s">
        <v>11752</v>
      </c>
      <c r="L375" t="s">
        <v>12295</v>
      </c>
      <c r="M375" t="s">
        <v>12559</v>
      </c>
    </row>
    <row r="376" spans="1:13" x14ac:dyDescent="0.25">
      <c r="A376" s="26" t="s">
        <v>413</v>
      </c>
      <c r="B376" s="26" t="s">
        <v>66</v>
      </c>
      <c r="C376" s="26" t="str">
        <f t="shared" si="14"/>
        <v>subsp.</v>
      </c>
      <c r="D376" s="26" t="s">
        <v>2944</v>
      </c>
      <c r="E376" s="26" t="s">
        <v>31</v>
      </c>
      <c r="F376" s="26" t="s">
        <v>6</v>
      </c>
      <c r="G376" s="26" t="str">
        <f t="shared" si="15"/>
        <v>Aquilegia pyrenaica cazorlensis</v>
      </c>
      <c r="H376" s="26" t="s">
        <v>5141</v>
      </c>
      <c r="I376" s="26"/>
      <c r="J376" t="s">
        <v>6611</v>
      </c>
      <c r="K376" t="s">
        <v>11752</v>
      </c>
      <c r="L376" t="s">
        <v>12329</v>
      </c>
      <c r="M376" t="s">
        <v>12330</v>
      </c>
    </row>
    <row r="377" spans="1:13" x14ac:dyDescent="0.25">
      <c r="A377" s="26" t="s">
        <v>413</v>
      </c>
      <c r="B377" s="26" t="s">
        <v>66</v>
      </c>
      <c r="C377" s="26" t="str">
        <f t="shared" si="14"/>
        <v>subsp.</v>
      </c>
      <c r="D377" s="26" t="s">
        <v>1085</v>
      </c>
      <c r="E377" s="26" t="s">
        <v>31</v>
      </c>
      <c r="F377" s="26" t="s">
        <v>6</v>
      </c>
      <c r="G377" s="26" t="str">
        <f t="shared" si="15"/>
        <v>Aquilegia pyrenaica discolor</v>
      </c>
      <c r="H377" s="26" t="s">
        <v>5141</v>
      </c>
      <c r="I377" s="26"/>
      <c r="J377" t="s">
        <v>6612</v>
      </c>
      <c r="K377" t="s">
        <v>11752</v>
      </c>
      <c r="L377" t="s">
        <v>12329</v>
      </c>
      <c r="M377" t="s">
        <v>12330</v>
      </c>
    </row>
    <row r="378" spans="1:13" x14ac:dyDescent="0.25">
      <c r="A378" s="26" t="s">
        <v>413</v>
      </c>
      <c r="B378" s="26" t="s">
        <v>66</v>
      </c>
      <c r="C378" s="26" t="str">
        <f t="shared" si="14"/>
        <v>subsp.</v>
      </c>
      <c r="D378" s="26" t="s">
        <v>3040</v>
      </c>
      <c r="E378" s="26" t="s">
        <v>31</v>
      </c>
      <c r="F378" s="26" t="s">
        <v>6</v>
      </c>
      <c r="G378" s="26" t="str">
        <f t="shared" si="15"/>
        <v>Aquilegia pyrenaica guarensis</v>
      </c>
      <c r="H378" s="26" t="s">
        <v>5141</v>
      </c>
      <c r="I378" s="26"/>
      <c r="J378" t="s">
        <v>6613</v>
      </c>
      <c r="K378" t="s">
        <v>11752</v>
      </c>
      <c r="L378" t="s">
        <v>12329</v>
      </c>
      <c r="M378" t="s">
        <v>12330</v>
      </c>
    </row>
    <row r="379" spans="1:13" x14ac:dyDescent="0.25">
      <c r="A379" s="26" t="s">
        <v>413</v>
      </c>
      <c r="B379" s="26" t="s">
        <v>66</v>
      </c>
      <c r="C379" s="26" t="str">
        <f t="shared" si="14"/>
        <v>subsp.</v>
      </c>
      <c r="D379" s="26" t="s">
        <v>66</v>
      </c>
      <c r="E379" s="26" t="s">
        <v>13111</v>
      </c>
      <c r="F379" s="26" t="s">
        <v>6</v>
      </c>
      <c r="G379" s="26" t="str">
        <f t="shared" si="15"/>
        <v>Aquilegia pyrenaica pyrenaica</v>
      </c>
      <c r="H379" s="26" t="s">
        <v>5141</v>
      </c>
      <c r="I379" s="26"/>
      <c r="J379" t="s">
        <v>6614</v>
      </c>
      <c r="K379" t="s">
        <v>11752</v>
      </c>
      <c r="L379" t="s">
        <v>12329</v>
      </c>
      <c r="M379" t="s">
        <v>12330</v>
      </c>
    </row>
    <row r="380" spans="1:13" x14ac:dyDescent="0.25">
      <c r="A380" s="26" t="s">
        <v>413</v>
      </c>
      <c r="B380" s="26" t="s">
        <v>415</v>
      </c>
      <c r="C380" s="26" t="str">
        <f t="shared" si="14"/>
        <v>subsp.</v>
      </c>
      <c r="D380" s="26" t="s">
        <v>4383</v>
      </c>
      <c r="E380" s="26" t="s">
        <v>13111</v>
      </c>
      <c r="F380" s="26" t="s">
        <v>31</v>
      </c>
      <c r="G380" s="26" t="str">
        <f t="shared" si="15"/>
        <v>Aquilegia viscosa hirsutissima</v>
      </c>
      <c r="H380" s="26" t="s">
        <v>5141</v>
      </c>
      <c r="I380" s="26"/>
      <c r="J380" t="s">
        <v>6615</v>
      </c>
      <c r="K380" t="s">
        <v>11752</v>
      </c>
      <c r="L380" t="s">
        <v>12329</v>
      </c>
      <c r="M380" t="s">
        <v>12330</v>
      </c>
    </row>
    <row r="381" spans="1:13" x14ac:dyDescent="0.25">
      <c r="A381" s="26" t="s">
        <v>413</v>
      </c>
      <c r="B381" s="26" t="s">
        <v>414</v>
      </c>
      <c r="C381" s="26" t="str">
        <f t="shared" si="14"/>
        <v>subsp.</v>
      </c>
      <c r="D381" s="26" t="s">
        <v>4384</v>
      </c>
      <c r="E381" s="26" t="s">
        <v>6</v>
      </c>
      <c r="F381" s="26" t="s">
        <v>6</v>
      </c>
      <c r="G381" s="26" t="str">
        <f t="shared" si="15"/>
        <v>Aquilegia vulgaris dichroa</v>
      </c>
      <c r="H381" s="26" t="s">
        <v>5141</v>
      </c>
      <c r="I381" s="26"/>
      <c r="J381" t="s">
        <v>6616</v>
      </c>
      <c r="K381" t="s">
        <v>11752</v>
      </c>
      <c r="L381" t="s">
        <v>12329</v>
      </c>
      <c r="M381" t="s">
        <v>12330</v>
      </c>
    </row>
    <row r="382" spans="1:13" x14ac:dyDescent="0.25">
      <c r="A382" s="26" t="s">
        <v>413</v>
      </c>
      <c r="B382" s="26" t="s">
        <v>414</v>
      </c>
      <c r="C382" s="26" t="str">
        <f t="shared" ref="C382:C445" si="16">IF(D382="","","subsp.")</f>
        <v>subsp.</v>
      </c>
      <c r="D382" s="26" t="s">
        <v>164</v>
      </c>
      <c r="E382" s="26" t="s">
        <v>31</v>
      </c>
      <c r="F382" s="26" t="s">
        <v>6</v>
      </c>
      <c r="G382" s="26" t="str">
        <f t="shared" ref="G382:G445" si="17">IF(D382="",CONCATENATE(A382," ",B382),CONCATENATE(A382," ",B382," ",D382))</f>
        <v>Aquilegia vulgaris hispanica</v>
      </c>
      <c r="H382" s="26" t="s">
        <v>5141</v>
      </c>
      <c r="I382" s="26"/>
      <c r="J382" t="s">
        <v>6617</v>
      </c>
      <c r="K382" t="s">
        <v>11752</v>
      </c>
      <c r="L382" t="s">
        <v>12329</v>
      </c>
      <c r="M382" t="s">
        <v>12330</v>
      </c>
    </row>
    <row r="383" spans="1:13" x14ac:dyDescent="0.25">
      <c r="A383" s="26" t="s">
        <v>413</v>
      </c>
      <c r="B383" s="26" t="s">
        <v>414</v>
      </c>
      <c r="C383" s="26" t="str">
        <f t="shared" si="16"/>
        <v>subsp.</v>
      </c>
      <c r="D383" s="26" t="s">
        <v>479</v>
      </c>
      <c r="E383" s="26" t="s">
        <v>31</v>
      </c>
      <c r="F383" s="26" t="s">
        <v>6</v>
      </c>
      <c r="G383" s="26" t="str">
        <f t="shared" si="17"/>
        <v>Aquilegia vulgaris nevadensis</v>
      </c>
      <c r="H383" s="26" t="s">
        <v>5141</v>
      </c>
      <c r="I383" s="26"/>
      <c r="J383" t="s">
        <v>6618</v>
      </c>
      <c r="K383" t="s">
        <v>11752</v>
      </c>
      <c r="L383" t="s">
        <v>12329</v>
      </c>
      <c r="M383" t="s">
        <v>12330</v>
      </c>
    </row>
    <row r="384" spans="1:13" x14ac:dyDescent="0.25">
      <c r="A384" s="26" t="s">
        <v>413</v>
      </c>
      <c r="B384" s="26" t="s">
        <v>414</v>
      </c>
      <c r="C384" s="26" t="str">
        <f t="shared" si="16"/>
        <v>subsp.</v>
      </c>
      <c r="D384" s="26" t="s">
        <v>574</v>
      </c>
      <c r="E384" s="26" t="s">
        <v>31</v>
      </c>
      <c r="F384" s="26" t="s">
        <v>6</v>
      </c>
      <c r="G384" s="26" t="str">
        <f t="shared" si="17"/>
        <v>Aquilegia vulgaris paui</v>
      </c>
      <c r="H384" s="26" t="s">
        <v>5141</v>
      </c>
      <c r="I384" s="26"/>
      <c r="J384" t="s">
        <v>6619</v>
      </c>
      <c r="K384" t="s">
        <v>11752</v>
      </c>
      <c r="L384" t="s">
        <v>12329</v>
      </c>
      <c r="M384" t="s">
        <v>12330</v>
      </c>
    </row>
    <row r="385" spans="1:13" x14ac:dyDescent="0.25">
      <c r="A385" s="26" t="s">
        <v>413</v>
      </c>
      <c r="B385" s="26" t="s">
        <v>414</v>
      </c>
      <c r="C385" s="26" t="str">
        <f t="shared" si="16"/>
        <v>subsp.</v>
      </c>
      <c r="D385" s="26" t="s">
        <v>414</v>
      </c>
      <c r="E385" s="26" t="s">
        <v>6</v>
      </c>
      <c r="F385" s="26" t="s">
        <v>6</v>
      </c>
      <c r="G385" s="26" t="str">
        <f t="shared" si="17"/>
        <v>Aquilegia vulgaris vulgaris</v>
      </c>
      <c r="H385" s="26" t="s">
        <v>5141</v>
      </c>
      <c r="I385" s="26"/>
      <c r="J385" t="s">
        <v>6620</v>
      </c>
      <c r="K385" t="s">
        <v>11752</v>
      </c>
      <c r="L385" t="s">
        <v>12329</v>
      </c>
      <c r="M385" t="s">
        <v>12330</v>
      </c>
    </row>
    <row r="386" spans="1:13" x14ac:dyDescent="0.25">
      <c r="A386" s="26" t="s">
        <v>416</v>
      </c>
      <c r="B386" s="26" t="s">
        <v>417</v>
      </c>
      <c r="C386" s="26" t="str">
        <f t="shared" si="16"/>
        <v/>
      </c>
      <c r="D386" s="26"/>
      <c r="E386" s="26" t="s">
        <v>6</v>
      </c>
      <c r="F386" s="26" t="s">
        <v>6</v>
      </c>
      <c r="G386" s="26" t="str">
        <f t="shared" si="17"/>
        <v>Arabidopsis thaliana</v>
      </c>
      <c r="H386" s="26" t="s">
        <v>5141</v>
      </c>
      <c r="I386" s="26"/>
      <c r="J386" t="s">
        <v>6621</v>
      </c>
      <c r="K386" t="s">
        <v>11752</v>
      </c>
      <c r="L386" t="s">
        <v>12287</v>
      </c>
      <c r="M386" t="s">
        <v>12288</v>
      </c>
    </row>
    <row r="387" spans="1:13" x14ac:dyDescent="0.25">
      <c r="A387" s="26" t="s">
        <v>418</v>
      </c>
      <c r="B387" s="26" t="s">
        <v>176</v>
      </c>
      <c r="C387" s="26" t="str">
        <f t="shared" si="16"/>
        <v/>
      </c>
      <c r="D387" s="26"/>
      <c r="E387" s="26" t="s">
        <v>6</v>
      </c>
      <c r="F387" s="26" t="s">
        <v>6</v>
      </c>
      <c r="G387" s="26" t="str">
        <f t="shared" si="17"/>
        <v>Arabis alpina</v>
      </c>
      <c r="H387" s="26" t="s">
        <v>5141</v>
      </c>
      <c r="I387" s="26"/>
      <c r="J387" t="s">
        <v>6622</v>
      </c>
      <c r="K387" t="s">
        <v>11752</v>
      </c>
      <c r="L387" t="s">
        <v>12287</v>
      </c>
      <c r="M387" t="s">
        <v>12288</v>
      </c>
    </row>
    <row r="388" spans="1:13" x14ac:dyDescent="0.25">
      <c r="A388" s="26" t="s">
        <v>418</v>
      </c>
      <c r="B388" s="26" t="s">
        <v>422</v>
      </c>
      <c r="C388" s="26" t="str">
        <f t="shared" si="16"/>
        <v/>
      </c>
      <c r="D388" s="26"/>
      <c r="E388" s="26" t="s">
        <v>6</v>
      </c>
      <c r="F388" s="26" t="s">
        <v>6</v>
      </c>
      <c r="G388" s="26" t="str">
        <f t="shared" si="17"/>
        <v>Arabis auriculata</v>
      </c>
      <c r="H388" s="26" t="s">
        <v>5141</v>
      </c>
      <c r="I388" s="26"/>
      <c r="J388" t="s">
        <v>6623</v>
      </c>
      <c r="K388" t="s">
        <v>11752</v>
      </c>
      <c r="L388" t="s">
        <v>12287</v>
      </c>
      <c r="M388" t="s">
        <v>12288</v>
      </c>
    </row>
    <row r="389" spans="1:13" x14ac:dyDescent="0.25">
      <c r="A389" s="26" t="s">
        <v>418</v>
      </c>
      <c r="B389" s="26" t="s">
        <v>334</v>
      </c>
      <c r="C389" s="26" t="str">
        <f t="shared" si="16"/>
        <v/>
      </c>
      <c r="D389" s="26"/>
      <c r="E389" s="26" t="s">
        <v>6</v>
      </c>
      <c r="F389" s="26" t="s">
        <v>6</v>
      </c>
      <c r="G389" s="26" t="str">
        <f t="shared" si="17"/>
        <v>Arabis ciliata</v>
      </c>
      <c r="H389" s="26" t="s">
        <v>5141</v>
      </c>
      <c r="I389" s="26"/>
      <c r="J389" t="s">
        <v>6624</v>
      </c>
      <c r="K389" t="s">
        <v>11752</v>
      </c>
      <c r="L389" t="s">
        <v>12287</v>
      </c>
      <c r="M389" t="s">
        <v>12288</v>
      </c>
    </row>
    <row r="390" spans="1:13" x14ac:dyDescent="0.25">
      <c r="A390" s="26" t="s">
        <v>418</v>
      </c>
      <c r="B390" s="26" t="s">
        <v>426</v>
      </c>
      <c r="C390" s="26" t="str">
        <f t="shared" si="16"/>
        <v/>
      </c>
      <c r="D390" s="26"/>
      <c r="E390" s="26" t="s">
        <v>6</v>
      </c>
      <c r="F390" s="26" t="s">
        <v>6</v>
      </c>
      <c r="G390" s="26" t="str">
        <f t="shared" si="17"/>
        <v>Arabis collina</v>
      </c>
      <c r="H390" s="26" t="s">
        <v>5141</v>
      </c>
      <c r="I390" s="26"/>
      <c r="J390" t="s">
        <v>6625</v>
      </c>
      <c r="K390" t="s">
        <v>11752</v>
      </c>
      <c r="L390" t="s">
        <v>12287</v>
      </c>
      <c r="M390" t="s">
        <v>12288</v>
      </c>
    </row>
    <row r="391" spans="1:13" x14ac:dyDescent="0.25">
      <c r="A391" s="26" t="s">
        <v>418</v>
      </c>
      <c r="B391" s="26" t="s">
        <v>125</v>
      </c>
      <c r="C391" s="26" t="str">
        <f t="shared" si="16"/>
        <v/>
      </c>
      <c r="D391" s="26"/>
      <c r="E391" s="26" t="s">
        <v>6</v>
      </c>
      <c r="F391" s="26" t="s">
        <v>6</v>
      </c>
      <c r="G391" s="26" t="str">
        <f t="shared" si="17"/>
        <v>Arabis glabra</v>
      </c>
      <c r="H391" s="26" t="s">
        <v>5141</v>
      </c>
      <c r="I391" s="26"/>
      <c r="J391" t="s">
        <v>6626</v>
      </c>
      <c r="K391" t="s">
        <v>11752</v>
      </c>
      <c r="L391" t="s">
        <v>12287</v>
      </c>
      <c r="M391" t="s">
        <v>12288</v>
      </c>
    </row>
    <row r="392" spans="1:13" x14ac:dyDescent="0.25">
      <c r="A392" s="26" t="s">
        <v>418</v>
      </c>
      <c r="B392" s="26" t="s">
        <v>250</v>
      </c>
      <c r="C392" s="26" t="str">
        <f t="shared" si="16"/>
        <v/>
      </c>
      <c r="D392" s="26"/>
      <c r="E392" s="26" t="s">
        <v>6</v>
      </c>
      <c r="F392" s="26" t="s">
        <v>6</v>
      </c>
      <c r="G392" s="26" t="str">
        <f t="shared" si="17"/>
        <v>Arabis hirsuta</v>
      </c>
      <c r="H392" s="26" t="s">
        <v>5141</v>
      </c>
      <c r="I392" s="26"/>
      <c r="J392" t="s">
        <v>6627</v>
      </c>
      <c r="K392" t="s">
        <v>11752</v>
      </c>
      <c r="L392" t="s">
        <v>12287</v>
      </c>
      <c r="M392" t="s">
        <v>12288</v>
      </c>
    </row>
    <row r="393" spans="1:13" x14ac:dyDescent="0.25">
      <c r="A393" s="26" t="s">
        <v>418</v>
      </c>
      <c r="B393" s="26" t="s">
        <v>425</v>
      </c>
      <c r="C393" s="26" t="str">
        <f t="shared" si="16"/>
        <v/>
      </c>
      <c r="D393" s="26"/>
      <c r="E393" s="26" t="s">
        <v>31</v>
      </c>
      <c r="F393" s="26" t="s">
        <v>6</v>
      </c>
      <c r="G393" s="26" t="str">
        <f t="shared" si="17"/>
        <v>Arabis juressi</v>
      </c>
      <c r="H393" s="26" t="s">
        <v>5141</v>
      </c>
      <c r="I393" s="26"/>
      <c r="J393" t="s">
        <v>6628</v>
      </c>
      <c r="K393" t="s">
        <v>11752</v>
      </c>
      <c r="L393" t="s">
        <v>12287</v>
      </c>
      <c r="M393" t="s">
        <v>12288</v>
      </c>
    </row>
    <row r="394" spans="1:13" x14ac:dyDescent="0.25">
      <c r="A394" s="26" t="s">
        <v>418</v>
      </c>
      <c r="B394" s="26" t="s">
        <v>431</v>
      </c>
      <c r="C394" s="26" t="str">
        <f t="shared" si="16"/>
        <v/>
      </c>
      <c r="D394" s="26"/>
      <c r="E394" s="26" t="s">
        <v>31</v>
      </c>
      <c r="F394" s="26" t="s">
        <v>6</v>
      </c>
      <c r="G394" s="26" t="str">
        <f t="shared" si="17"/>
        <v>Arabis margaritae</v>
      </c>
      <c r="H394" s="26" t="s">
        <v>5141</v>
      </c>
      <c r="I394" s="26"/>
      <c r="J394" t="s">
        <v>6629</v>
      </c>
      <c r="K394" t="s">
        <v>11752</v>
      </c>
      <c r="L394" t="s">
        <v>12287</v>
      </c>
      <c r="M394" t="s">
        <v>12288</v>
      </c>
    </row>
    <row r="395" spans="1:13" x14ac:dyDescent="0.25">
      <c r="A395" s="26" t="s">
        <v>418</v>
      </c>
      <c r="B395" s="26" t="s">
        <v>423</v>
      </c>
      <c r="C395" s="26" t="str">
        <f t="shared" si="16"/>
        <v>subsp.</v>
      </c>
      <c r="D395" s="26" t="s">
        <v>4379</v>
      </c>
      <c r="E395" s="26" t="s">
        <v>6</v>
      </c>
      <c r="F395" s="26" t="s">
        <v>6</v>
      </c>
      <c r="G395" s="26" t="str">
        <f t="shared" si="17"/>
        <v>Arabis nova iberica</v>
      </c>
      <c r="H395" s="26" t="s">
        <v>5141</v>
      </c>
      <c r="I395" s="26"/>
      <c r="J395" t="s">
        <v>6630</v>
      </c>
      <c r="K395" t="s">
        <v>11752</v>
      </c>
      <c r="L395" t="s">
        <v>12287</v>
      </c>
      <c r="M395" t="s">
        <v>12288</v>
      </c>
    </row>
    <row r="396" spans="1:13" x14ac:dyDescent="0.25">
      <c r="A396" s="26" t="s">
        <v>418</v>
      </c>
      <c r="B396" s="26" t="s">
        <v>423</v>
      </c>
      <c r="C396" s="26" t="str">
        <f t="shared" si="16"/>
        <v>subsp.</v>
      </c>
      <c r="D396" s="26" t="s">
        <v>423</v>
      </c>
      <c r="E396" s="26" t="s">
        <v>6</v>
      </c>
      <c r="F396" s="26" t="s">
        <v>6</v>
      </c>
      <c r="G396" s="26" t="str">
        <f t="shared" si="17"/>
        <v>Arabis nova nova</v>
      </c>
      <c r="H396" s="26" t="s">
        <v>5141</v>
      </c>
      <c r="I396" s="26"/>
      <c r="J396" t="s">
        <v>6631</v>
      </c>
      <c r="K396" t="s">
        <v>11752</v>
      </c>
      <c r="L396" t="s">
        <v>12287</v>
      </c>
      <c r="M396" t="s">
        <v>12288</v>
      </c>
    </row>
    <row r="397" spans="1:13" x14ac:dyDescent="0.25">
      <c r="A397" s="26" t="s">
        <v>418</v>
      </c>
      <c r="B397" s="26" t="s">
        <v>424</v>
      </c>
      <c r="C397" s="26" t="str">
        <f t="shared" si="16"/>
        <v/>
      </c>
      <c r="D397" s="26"/>
      <c r="E397" s="26" t="s">
        <v>6</v>
      </c>
      <c r="F397" s="26" t="s">
        <v>6</v>
      </c>
      <c r="G397" s="26" t="str">
        <f t="shared" si="17"/>
        <v>Arabis parvula</v>
      </c>
      <c r="H397" s="26" t="s">
        <v>5141</v>
      </c>
      <c r="I397" s="26"/>
      <c r="J397" t="s">
        <v>6632</v>
      </c>
      <c r="K397" t="s">
        <v>11752</v>
      </c>
      <c r="L397" t="s">
        <v>12287</v>
      </c>
      <c r="M397" t="s">
        <v>12288</v>
      </c>
    </row>
    <row r="398" spans="1:13" x14ac:dyDescent="0.25">
      <c r="A398" s="26" t="s">
        <v>418</v>
      </c>
      <c r="B398" s="26" t="s">
        <v>420</v>
      </c>
      <c r="C398" s="26" t="str">
        <f t="shared" si="16"/>
        <v/>
      </c>
      <c r="D398" s="26"/>
      <c r="E398" s="26" t="s">
        <v>6</v>
      </c>
      <c r="F398" s="26" t="s">
        <v>6</v>
      </c>
      <c r="G398" s="26" t="str">
        <f t="shared" si="17"/>
        <v>Arabis pauciflora</v>
      </c>
      <c r="H398" s="26" t="s">
        <v>5141</v>
      </c>
      <c r="I398" s="26"/>
      <c r="J398" t="s">
        <v>6633</v>
      </c>
      <c r="K398" t="s">
        <v>11752</v>
      </c>
      <c r="L398" t="s">
        <v>12287</v>
      </c>
      <c r="M398" t="s">
        <v>12288</v>
      </c>
    </row>
    <row r="399" spans="1:13" x14ac:dyDescent="0.25">
      <c r="A399" s="26" t="s">
        <v>418</v>
      </c>
      <c r="B399" s="26" t="s">
        <v>429</v>
      </c>
      <c r="C399" s="26" t="str">
        <f t="shared" si="16"/>
        <v/>
      </c>
      <c r="D399" s="26"/>
      <c r="E399" s="26" t="s">
        <v>6</v>
      </c>
      <c r="F399" s="26" t="s">
        <v>6</v>
      </c>
      <c r="G399" s="26" t="str">
        <f t="shared" si="17"/>
        <v>Arabis planisiliqua</v>
      </c>
      <c r="H399" s="26" t="s">
        <v>5141</v>
      </c>
      <c r="I399" s="26"/>
      <c r="J399" t="s">
        <v>6634</v>
      </c>
      <c r="K399" t="s">
        <v>11752</v>
      </c>
      <c r="L399" t="s">
        <v>12287</v>
      </c>
      <c r="M399" t="s">
        <v>12288</v>
      </c>
    </row>
    <row r="400" spans="1:13" x14ac:dyDescent="0.25">
      <c r="A400" s="26" t="s">
        <v>418</v>
      </c>
      <c r="B400" s="26" t="s">
        <v>427</v>
      </c>
      <c r="C400" s="26" t="str">
        <f t="shared" si="16"/>
        <v/>
      </c>
      <c r="D400" s="26"/>
      <c r="E400" s="26" t="s">
        <v>31</v>
      </c>
      <c r="F400" s="26" t="s">
        <v>6</v>
      </c>
      <c r="G400" s="26" t="str">
        <f t="shared" si="17"/>
        <v>Arabis sadina</v>
      </c>
      <c r="H400" s="26" t="s">
        <v>5141</v>
      </c>
      <c r="I400" s="26"/>
      <c r="J400" t="s">
        <v>6635</v>
      </c>
      <c r="K400" t="s">
        <v>11752</v>
      </c>
      <c r="L400" t="s">
        <v>12287</v>
      </c>
      <c r="M400" t="s">
        <v>12288</v>
      </c>
    </row>
    <row r="401" spans="1:13" x14ac:dyDescent="0.25">
      <c r="A401" s="26" t="s">
        <v>418</v>
      </c>
      <c r="B401" s="26" t="s">
        <v>432</v>
      </c>
      <c r="C401" s="26" t="str">
        <f t="shared" si="16"/>
        <v/>
      </c>
      <c r="D401" s="26"/>
      <c r="E401" s="26" t="s">
        <v>6</v>
      </c>
      <c r="F401" s="26" t="s">
        <v>6</v>
      </c>
      <c r="G401" s="26" t="str">
        <f t="shared" si="17"/>
        <v>Arabis scabra</v>
      </c>
      <c r="H401" s="26" t="s">
        <v>5141</v>
      </c>
      <c r="I401" s="26"/>
      <c r="J401" t="s">
        <v>6636</v>
      </c>
      <c r="K401" t="s">
        <v>11752</v>
      </c>
      <c r="L401" t="s">
        <v>12287</v>
      </c>
      <c r="M401" t="s">
        <v>12288</v>
      </c>
    </row>
    <row r="402" spans="1:13" x14ac:dyDescent="0.25">
      <c r="A402" s="26" t="s">
        <v>418</v>
      </c>
      <c r="B402" s="26" t="s">
        <v>433</v>
      </c>
      <c r="C402" s="26" t="str">
        <f t="shared" si="16"/>
        <v/>
      </c>
      <c r="D402" s="26"/>
      <c r="E402" s="26" t="s">
        <v>6</v>
      </c>
      <c r="F402" s="26" t="s">
        <v>6</v>
      </c>
      <c r="G402" s="26" t="str">
        <f t="shared" si="17"/>
        <v>Arabis serpillifolia</v>
      </c>
      <c r="H402" s="26" t="s">
        <v>5141</v>
      </c>
      <c r="I402" s="26"/>
      <c r="J402" t="s">
        <v>6637</v>
      </c>
      <c r="K402" t="s">
        <v>11752</v>
      </c>
      <c r="L402" t="s">
        <v>12287</v>
      </c>
      <c r="M402" t="s">
        <v>12288</v>
      </c>
    </row>
    <row r="403" spans="1:13" x14ac:dyDescent="0.25">
      <c r="A403" s="26" t="s">
        <v>418</v>
      </c>
      <c r="B403" s="26" t="s">
        <v>430</v>
      </c>
      <c r="C403" s="26" t="str">
        <f t="shared" si="16"/>
        <v>subsp.</v>
      </c>
      <c r="D403" s="26" t="s">
        <v>430</v>
      </c>
      <c r="E403" s="26" t="s">
        <v>13111</v>
      </c>
      <c r="F403" s="26" t="s">
        <v>31</v>
      </c>
      <c r="G403" s="26" t="str">
        <f t="shared" si="17"/>
        <v>Arabis soyeri soyeri</v>
      </c>
      <c r="H403" s="26" t="s">
        <v>5141</v>
      </c>
      <c r="I403" s="26"/>
      <c r="J403" t="s">
        <v>6638</v>
      </c>
      <c r="K403" t="s">
        <v>11752</v>
      </c>
      <c r="L403" t="s">
        <v>12287</v>
      </c>
      <c r="M403" t="s">
        <v>12288</v>
      </c>
    </row>
    <row r="404" spans="1:13" x14ac:dyDescent="0.25">
      <c r="A404" s="26" t="s">
        <v>418</v>
      </c>
      <c r="B404" s="26" t="s">
        <v>428</v>
      </c>
      <c r="C404" s="26" t="str">
        <f t="shared" si="16"/>
        <v/>
      </c>
      <c r="D404" s="26"/>
      <c r="E404" s="26" t="s">
        <v>31</v>
      </c>
      <c r="F404" s="26" t="s">
        <v>6</v>
      </c>
      <c r="G404" s="26" t="str">
        <f t="shared" si="17"/>
        <v>Arabis stenocarpa</v>
      </c>
      <c r="H404" s="26" t="s">
        <v>5141</v>
      </c>
      <c r="I404" s="26"/>
      <c r="J404" t="s">
        <v>6639</v>
      </c>
      <c r="K404" t="s">
        <v>11752</v>
      </c>
      <c r="L404" t="s">
        <v>12287</v>
      </c>
      <c r="M404" t="s">
        <v>12288</v>
      </c>
    </row>
    <row r="405" spans="1:13" x14ac:dyDescent="0.25">
      <c r="A405" s="26" t="s">
        <v>418</v>
      </c>
      <c r="B405" s="26" t="s">
        <v>419</v>
      </c>
      <c r="C405" s="26" t="str">
        <f t="shared" si="16"/>
        <v/>
      </c>
      <c r="D405" s="26"/>
      <c r="E405" s="26" t="s">
        <v>6</v>
      </c>
      <c r="F405" s="26" t="s">
        <v>6</v>
      </c>
      <c r="G405" s="26" t="str">
        <f t="shared" si="17"/>
        <v>Arabis turrita</v>
      </c>
      <c r="H405" s="26" t="s">
        <v>5141</v>
      </c>
      <c r="I405" s="26"/>
      <c r="J405" t="s">
        <v>6640</v>
      </c>
      <c r="K405" t="s">
        <v>11752</v>
      </c>
      <c r="L405" t="s">
        <v>12287</v>
      </c>
      <c r="M405" t="s">
        <v>12288</v>
      </c>
    </row>
    <row r="406" spans="1:13" x14ac:dyDescent="0.25">
      <c r="A406" s="26" t="s">
        <v>418</v>
      </c>
      <c r="B406" s="26" t="s">
        <v>421</v>
      </c>
      <c r="C406" s="26" t="str">
        <f t="shared" si="16"/>
        <v/>
      </c>
      <c r="D406" s="26"/>
      <c r="E406" s="26" t="s">
        <v>6</v>
      </c>
      <c r="F406" s="26" t="s">
        <v>6</v>
      </c>
      <c r="G406" s="26" t="str">
        <f t="shared" si="17"/>
        <v>Arabis verna</v>
      </c>
      <c r="H406" s="26" t="s">
        <v>5141</v>
      </c>
      <c r="I406" s="26"/>
      <c r="J406" t="s">
        <v>6641</v>
      </c>
      <c r="K406" t="s">
        <v>11752</v>
      </c>
      <c r="L406" t="s">
        <v>12287</v>
      </c>
      <c r="M406" t="s">
        <v>12288</v>
      </c>
    </row>
    <row r="407" spans="1:13" x14ac:dyDescent="0.25">
      <c r="A407" s="26" t="s">
        <v>434</v>
      </c>
      <c r="B407" s="26" t="s">
        <v>435</v>
      </c>
      <c r="C407" s="26" t="str">
        <f t="shared" si="16"/>
        <v/>
      </c>
      <c r="D407" s="26"/>
      <c r="E407" s="26" t="s">
        <v>5390</v>
      </c>
      <c r="F407" s="26" t="s">
        <v>6</v>
      </c>
      <c r="G407" s="26" t="str">
        <f t="shared" si="17"/>
        <v>Araujia sericifera</v>
      </c>
      <c r="H407" s="26" t="s">
        <v>5141</v>
      </c>
      <c r="I407" s="26"/>
      <c r="J407" t="s">
        <v>6642</v>
      </c>
      <c r="K407" t="s">
        <v>11752</v>
      </c>
      <c r="L407" t="s">
        <v>12417</v>
      </c>
      <c r="M407" t="s">
        <v>12571</v>
      </c>
    </row>
    <row r="408" spans="1:13" x14ac:dyDescent="0.25">
      <c r="A408" s="26" t="s">
        <v>436</v>
      </c>
      <c r="B408" s="26" t="s">
        <v>437</v>
      </c>
      <c r="C408" s="26" t="str">
        <f t="shared" si="16"/>
        <v/>
      </c>
      <c r="D408" s="26"/>
      <c r="E408" s="26" t="s">
        <v>6</v>
      </c>
      <c r="F408" s="26" t="s">
        <v>6</v>
      </c>
      <c r="G408" s="26" t="str">
        <f t="shared" si="17"/>
        <v>Arbutus unedo</v>
      </c>
      <c r="H408" s="26" t="s">
        <v>5141</v>
      </c>
      <c r="I408" s="26"/>
      <c r="J408" t="s">
        <v>6643</v>
      </c>
      <c r="K408" t="s">
        <v>11752</v>
      </c>
      <c r="L408" t="s">
        <v>12290</v>
      </c>
      <c r="M408" t="s">
        <v>12333</v>
      </c>
    </row>
    <row r="409" spans="1:13" x14ac:dyDescent="0.25">
      <c r="A409" s="26" t="s">
        <v>438</v>
      </c>
      <c r="B409" s="26" t="s">
        <v>439</v>
      </c>
      <c r="C409" s="26" t="str">
        <f t="shared" si="16"/>
        <v/>
      </c>
      <c r="D409" s="26"/>
      <c r="E409" s="26" t="s">
        <v>6</v>
      </c>
      <c r="F409" s="26" t="s">
        <v>6</v>
      </c>
      <c r="G409" s="26" t="str">
        <f t="shared" si="17"/>
        <v>Arceuthobium oxycedri</v>
      </c>
      <c r="H409" s="26" t="s">
        <v>5141</v>
      </c>
      <c r="I409" s="26"/>
      <c r="J409" t="s">
        <v>6644</v>
      </c>
      <c r="K409" t="s">
        <v>11752</v>
      </c>
      <c r="L409" t="s">
        <v>12572</v>
      </c>
      <c r="M409" t="s">
        <v>12573</v>
      </c>
    </row>
    <row r="410" spans="1:13" x14ac:dyDescent="0.25">
      <c r="A410" s="26" t="s">
        <v>440</v>
      </c>
      <c r="B410" s="26" t="s">
        <v>442</v>
      </c>
      <c r="C410" s="26" t="str">
        <f t="shared" si="16"/>
        <v/>
      </c>
      <c r="D410" s="26"/>
      <c r="E410" s="26" t="s">
        <v>6</v>
      </c>
      <c r="F410" s="26" t="s">
        <v>6</v>
      </c>
      <c r="G410" s="26" t="str">
        <f t="shared" si="17"/>
        <v>Arctium lappa</v>
      </c>
      <c r="H410" s="26" t="s">
        <v>5141</v>
      </c>
      <c r="I410" s="26"/>
      <c r="J410" t="s">
        <v>6645</v>
      </c>
      <c r="K410" t="s">
        <v>11752</v>
      </c>
      <c r="L410" t="s">
        <v>11753</v>
      </c>
      <c r="M410" t="s">
        <v>11754</v>
      </c>
    </row>
    <row r="411" spans="1:13" x14ac:dyDescent="0.25">
      <c r="A411" s="26" t="s">
        <v>440</v>
      </c>
      <c r="B411" s="26" t="s">
        <v>441</v>
      </c>
      <c r="C411" s="26" t="str">
        <f t="shared" si="16"/>
        <v/>
      </c>
      <c r="D411" s="26"/>
      <c r="E411" s="26" t="s">
        <v>6</v>
      </c>
      <c r="F411" s="26" t="s">
        <v>6</v>
      </c>
      <c r="G411" s="26" t="str">
        <f t="shared" si="17"/>
        <v>Arctium minus</v>
      </c>
      <c r="H411" s="26" t="s">
        <v>5141</v>
      </c>
      <c r="I411" s="26"/>
      <c r="J411" t="s">
        <v>6646</v>
      </c>
      <c r="K411" t="s">
        <v>11752</v>
      </c>
      <c r="L411" t="s">
        <v>11753</v>
      </c>
      <c r="M411" t="s">
        <v>11754</v>
      </c>
    </row>
    <row r="412" spans="1:13" x14ac:dyDescent="0.25">
      <c r="A412" s="26" t="s">
        <v>443</v>
      </c>
      <c r="B412" s="26" t="s">
        <v>42</v>
      </c>
      <c r="C412" s="26" t="str">
        <f t="shared" si="16"/>
        <v/>
      </c>
      <c r="D412" s="26"/>
      <c r="E412" s="26" t="s">
        <v>6</v>
      </c>
      <c r="F412" s="26" t="s">
        <v>6</v>
      </c>
      <c r="G412" s="26" t="str">
        <f t="shared" si="17"/>
        <v>Arctostaphylos alpinus</v>
      </c>
      <c r="H412" s="26" t="s">
        <v>5141</v>
      </c>
      <c r="I412" s="26"/>
      <c r="J412" t="s">
        <v>6647</v>
      </c>
      <c r="K412" t="s">
        <v>11752</v>
      </c>
      <c r="L412" t="s">
        <v>12290</v>
      </c>
      <c r="M412" t="s">
        <v>12333</v>
      </c>
    </row>
    <row r="413" spans="1:13" x14ac:dyDescent="0.25">
      <c r="A413" s="26" t="s">
        <v>443</v>
      </c>
      <c r="B413" s="26" t="s">
        <v>444</v>
      </c>
      <c r="C413" s="26" t="str">
        <f t="shared" si="16"/>
        <v/>
      </c>
      <c r="D413" s="26"/>
      <c r="E413" s="26" t="s">
        <v>6</v>
      </c>
      <c r="F413" s="26" t="s">
        <v>6</v>
      </c>
      <c r="G413" s="26" t="str">
        <f t="shared" si="17"/>
        <v>Arctostaphylos uva-ursi</v>
      </c>
      <c r="H413" s="26" t="s">
        <v>5141</v>
      </c>
      <c r="I413" s="26"/>
      <c r="J413" t="s">
        <v>6648</v>
      </c>
      <c r="K413" t="s">
        <v>11752</v>
      </c>
      <c r="L413" t="s">
        <v>12290</v>
      </c>
      <c r="M413" t="s">
        <v>12333</v>
      </c>
    </row>
    <row r="414" spans="1:13" x14ac:dyDescent="0.25">
      <c r="A414" s="26" t="s">
        <v>445</v>
      </c>
      <c r="B414" s="26" t="s">
        <v>456</v>
      </c>
      <c r="C414" s="26" t="str">
        <f t="shared" si="16"/>
        <v>subsp.</v>
      </c>
      <c r="D414" s="26" t="s">
        <v>456</v>
      </c>
      <c r="E414" s="26" t="s">
        <v>6</v>
      </c>
      <c r="F414" s="26" t="s">
        <v>6</v>
      </c>
      <c r="G414" s="26" t="str">
        <f t="shared" si="17"/>
        <v>Arenaria aggregata aggregata</v>
      </c>
      <c r="H414" s="26" t="s">
        <v>5141</v>
      </c>
      <c r="I414" s="26"/>
      <c r="J414" t="s">
        <v>6649</v>
      </c>
      <c r="K414" t="s">
        <v>11752</v>
      </c>
      <c r="L414" t="s">
        <v>12295</v>
      </c>
      <c r="M414" t="s">
        <v>12331</v>
      </c>
    </row>
    <row r="415" spans="1:13" x14ac:dyDescent="0.25">
      <c r="A415" s="26" t="s">
        <v>445</v>
      </c>
      <c r="B415" s="26" t="s">
        <v>456</v>
      </c>
      <c r="C415" s="26" t="str">
        <f t="shared" si="16"/>
        <v>subsp.</v>
      </c>
      <c r="D415" s="26" t="s">
        <v>4549</v>
      </c>
      <c r="E415" s="26" t="s">
        <v>31</v>
      </c>
      <c r="F415" s="26" t="s">
        <v>6</v>
      </c>
      <c r="G415" s="26" t="str">
        <f t="shared" si="17"/>
        <v>Arenaria aggregata pseudoarmeriastrum</v>
      </c>
      <c r="H415" s="26" t="s">
        <v>5141</v>
      </c>
      <c r="I415" s="26"/>
      <c r="J415" t="s">
        <v>6650</v>
      </c>
      <c r="K415" t="s">
        <v>11752</v>
      </c>
      <c r="L415" t="s">
        <v>12295</v>
      </c>
      <c r="M415" t="s">
        <v>12331</v>
      </c>
    </row>
    <row r="416" spans="1:13" x14ac:dyDescent="0.25">
      <c r="A416" s="26" t="s">
        <v>445</v>
      </c>
      <c r="B416" s="26" t="s">
        <v>450</v>
      </c>
      <c r="C416" s="26" t="str">
        <f t="shared" si="16"/>
        <v/>
      </c>
      <c r="D416" s="26"/>
      <c r="E416" s="26" t="s">
        <v>31</v>
      </c>
      <c r="F416" s="26" t="s">
        <v>6</v>
      </c>
      <c r="G416" s="26" t="str">
        <f t="shared" si="17"/>
        <v>Arenaria alfacarensis</v>
      </c>
      <c r="H416" s="26" t="s">
        <v>5141</v>
      </c>
      <c r="I416" s="26"/>
      <c r="J416" t="s">
        <v>6651</v>
      </c>
      <c r="K416" t="s">
        <v>11752</v>
      </c>
      <c r="L416" t="s">
        <v>12295</v>
      </c>
      <c r="M416" t="s">
        <v>12331</v>
      </c>
    </row>
    <row r="417" spans="1:13" x14ac:dyDescent="0.25">
      <c r="A417" s="26" t="s">
        <v>445</v>
      </c>
      <c r="B417" s="26" t="s">
        <v>469</v>
      </c>
      <c r="C417" s="26" t="str">
        <f t="shared" si="16"/>
        <v/>
      </c>
      <c r="D417" s="26"/>
      <c r="E417" s="26" t="s">
        <v>31</v>
      </c>
      <c r="F417" s="26" t="s">
        <v>6</v>
      </c>
      <c r="G417" s="26" t="str">
        <f t="shared" si="17"/>
        <v>Arenaria algarbiensis</v>
      </c>
      <c r="H417" s="26" t="s">
        <v>5141</v>
      </c>
      <c r="I417" s="26"/>
      <c r="J417" t="s">
        <v>6652</v>
      </c>
      <c r="K417" t="s">
        <v>11752</v>
      </c>
      <c r="L417" t="s">
        <v>12295</v>
      </c>
      <c r="M417" t="s">
        <v>12331</v>
      </c>
    </row>
    <row r="418" spans="1:13" x14ac:dyDescent="0.25">
      <c r="A418" s="26" t="s">
        <v>445</v>
      </c>
      <c r="B418" s="26" t="s">
        <v>454</v>
      </c>
      <c r="C418" s="26" t="str">
        <f t="shared" si="16"/>
        <v/>
      </c>
      <c r="D418" s="26"/>
      <c r="E418" s="26" t="s">
        <v>31</v>
      </c>
      <c r="F418" s="26" t="s">
        <v>6</v>
      </c>
      <c r="G418" s="26" t="str">
        <f t="shared" si="17"/>
        <v>Arenaria arcuatociliata</v>
      </c>
      <c r="H418" s="26" t="s">
        <v>5141</v>
      </c>
      <c r="I418" s="26"/>
      <c r="J418" t="s">
        <v>6653</v>
      </c>
      <c r="K418" t="s">
        <v>11752</v>
      </c>
      <c r="L418" t="s">
        <v>12295</v>
      </c>
      <c r="M418" t="s">
        <v>12331</v>
      </c>
    </row>
    <row r="419" spans="1:13" x14ac:dyDescent="0.25">
      <c r="A419" s="26" t="s">
        <v>445</v>
      </c>
      <c r="B419" s="26" t="s">
        <v>452</v>
      </c>
      <c r="C419" s="26" t="str">
        <f t="shared" si="16"/>
        <v>subsp.</v>
      </c>
      <c r="D419" s="26" t="s">
        <v>452</v>
      </c>
      <c r="E419" s="26" t="s">
        <v>6</v>
      </c>
      <c r="F419" s="26" t="s">
        <v>6</v>
      </c>
      <c r="G419" s="26" t="str">
        <f t="shared" si="17"/>
        <v>Arenaria armerina armerina</v>
      </c>
      <c r="H419" s="26" t="s">
        <v>5141</v>
      </c>
      <c r="I419" s="26"/>
      <c r="J419" t="s">
        <v>6654</v>
      </c>
      <c r="K419" t="s">
        <v>11752</v>
      </c>
      <c r="L419" t="s">
        <v>12295</v>
      </c>
      <c r="M419" t="s">
        <v>12331</v>
      </c>
    </row>
    <row r="420" spans="1:13" x14ac:dyDescent="0.25">
      <c r="A420" s="26" t="s">
        <v>445</v>
      </c>
      <c r="B420" s="26" t="s">
        <v>452</v>
      </c>
      <c r="C420" s="26" t="str">
        <f t="shared" si="16"/>
        <v>subsp.</v>
      </c>
      <c r="D420" s="26" t="s">
        <v>2493</v>
      </c>
      <c r="E420" s="26" t="s">
        <v>31</v>
      </c>
      <c r="F420" s="26" t="s">
        <v>6</v>
      </c>
      <c r="G420" s="26" t="str">
        <f t="shared" si="17"/>
        <v>Arenaria armerina caesia</v>
      </c>
      <c r="H420" s="26" t="s">
        <v>5141</v>
      </c>
      <c r="I420" s="26"/>
      <c r="J420" t="s">
        <v>6655</v>
      </c>
      <c r="K420" t="s">
        <v>11752</v>
      </c>
      <c r="L420" t="s">
        <v>12295</v>
      </c>
      <c r="M420" t="s">
        <v>12331</v>
      </c>
    </row>
    <row r="421" spans="1:13" x14ac:dyDescent="0.25">
      <c r="A421" s="26" t="s">
        <v>445</v>
      </c>
      <c r="B421" s="26" t="s">
        <v>468</v>
      </c>
      <c r="C421" s="26" t="str">
        <f t="shared" si="16"/>
        <v/>
      </c>
      <c r="D421" s="26"/>
      <c r="E421" s="26" t="s">
        <v>31</v>
      </c>
      <c r="F421" s="26" t="s">
        <v>6</v>
      </c>
      <c r="G421" s="26" t="str">
        <f t="shared" si="17"/>
        <v>Arenaria arundana</v>
      </c>
      <c r="H421" s="26" t="s">
        <v>5141</v>
      </c>
      <c r="I421" s="26"/>
      <c r="J421" t="s">
        <v>6656</v>
      </c>
      <c r="K421" t="s">
        <v>11752</v>
      </c>
      <c r="L421" t="s">
        <v>12295</v>
      </c>
      <c r="M421" t="s">
        <v>12331</v>
      </c>
    </row>
    <row r="422" spans="1:13" x14ac:dyDescent="0.25">
      <c r="A422" s="26" t="s">
        <v>445</v>
      </c>
      <c r="B422" s="26" t="s">
        <v>463</v>
      </c>
      <c r="C422" s="26" t="str">
        <f t="shared" si="16"/>
        <v/>
      </c>
      <c r="D422" s="26"/>
      <c r="E422" s="26" t="s">
        <v>6</v>
      </c>
      <c r="F422" s="26" t="s">
        <v>6</v>
      </c>
      <c r="G422" s="26" t="str">
        <f t="shared" si="17"/>
        <v>Arenaria balearica</v>
      </c>
      <c r="H422" s="26" t="s">
        <v>5141</v>
      </c>
      <c r="I422" s="26"/>
      <c r="J422" t="s">
        <v>6657</v>
      </c>
      <c r="K422" t="s">
        <v>11752</v>
      </c>
      <c r="L422" t="s">
        <v>12295</v>
      </c>
      <c r="M422" t="s">
        <v>12331</v>
      </c>
    </row>
    <row r="423" spans="1:13" x14ac:dyDescent="0.25">
      <c r="A423" s="26" t="s">
        <v>445</v>
      </c>
      <c r="B423" s="26" t="s">
        <v>464</v>
      </c>
      <c r="C423" s="26" t="str">
        <f t="shared" si="16"/>
        <v/>
      </c>
      <c r="D423" s="26"/>
      <c r="E423" s="26" t="s">
        <v>6</v>
      </c>
      <c r="F423" s="26" t="s">
        <v>6</v>
      </c>
      <c r="G423" s="26" t="str">
        <f t="shared" si="17"/>
        <v>Arenaria biflora</v>
      </c>
      <c r="H423" s="26" t="s">
        <v>5141</v>
      </c>
      <c r="I423" s="26"/>
      <c r="J423" t="s">
        <v>6658</v>
      </c>
      <c r="K423" t="s">
        <v>11752</v>
      </c>
      <c r="L423" t="s">
        <v>12295</v>
      </c>
      <c r="M423" t="s">
        <v>12331</v>
      </c>
    </row>
    <row r="424" spans="1:13" x14ac:dyDescent="0.25">
      <c r="A424" s="26" t="s">
        <v>445</v>
      </c>
      <c r="B424" s="26" t="s">
        <v>470</v>
      </c>
      <c r="C424" s="26" t="str">
        <f t="shared" si="16"/>
        <v/>
      </c>
      <c r="D424" s="26"/>
      <c r="E424" s="26" t="s">
        <v>31</v>
      </c>
      <c r="F424" s="26" t="s">
        <v>6</v>
      </c>
      <c r="G424" s="26" t="str">
        <f t="shared" si="17"/>
        <v>Arenaria capillipes</v>
      </c>
      <c r="H424" s="26" t="s">
        <v>5141</v>
      </c>
      <c r="I424" s="26"/>
      <c r="J424" t="s">
        <v>6659</v>
      </c>
      <c r="K424" t="s">
        <v>11752</v>
      </c>
      <c r="L424" t="s">
        <v>12295</v>
      </c>
      <c r="M424" t="s">
        <v>12331</v>
      </c>
    </row>
    <row r="425" spans="1:13" x14ac:dyDescent="0.25">
      <c r="A425" s="26" t="s">
        <v>445</v>
      </c>
      <c r="B425" s="26" t="s">
        <v>460</v>
      </c>
      <c r="C425" s="26" t="str">
        <f t="shared" si="16"/>
        <v/>
      </c>
      <c r="D425" s="26"/>
      <c r="E425" s="26" t="s">
        <v>31</v>
      </c>
      <c r="F425" s="26" t="s">
        <v>6</v>
      </c>
      <c r="G425" s="26" t="str">
        <f t="shared" si="17"/>
        <v>Arenaria cavanillesiana</v>
      </c>
      <c r="H425" s="26" t="s">
        <v>5141</v>
      </c>
      <c r="I425" s="26"/>
      <c r="J425" t="s">
        <v>6660</v>
      </c>
      <c r="K425" t="s">
        <v>11752</v>
      </c>
      <c r="L425" t="s">
        <v>12295</v>
      </c>
      <c r="M425" t="s">
        <v>12331</v>
      </c>
    </row>
    <row r="426" spans="1:13" x14ac:dyDescent="0.25">
      <c r="A426" s="26" t="s">
        <v>445</v>
      </c>
      <c r="B426" s="26" t="s">
        <v>473</v>
      </c>
      <c r="C426" s="26" t="str">
        <f t="shared" si="16"/>
        <v>subsp.</v>
      </c>
      <c r="D426" s="26" t="s">
        <v>473</v>
      </c>
      <c r="E426" s="26" t="s">
        <v>31</v>
      </c>
      <c r="F426" s="26" t="s">
        <v>6</v>
      </c>
      <c r="G426" s="26" t="str">
        <f t="shared" si="17"/>
        <v>Arenaria conimbricensis conimbricensis</v>
      </c>
      <c r="H426" s="26" t="s">
        <v>5141</v>
      </c>
      <c r="I426" s="26"/>
      <c r="J426" t="s">
        <v>6661</v>
      </c>
      <c r="K426" t="s">
        <v>11752</v>
      </c>
      <c r="L426" t="s">
        <v>12295</v>
      </c>
      <c r="M426" t="s">
        <v>12331</v>
      </c>
    </row>
    <row r="427" spans="1:13" x14ac:dyDescent="0.25">
      <c r="A427" s="26" t="s">
        <v>445</v>
      </c>
      <c r="B427" s="26" t="s">
        <v>473</v>
      </c>
      <c r="C427" s="26" t="str">
        <f t="shared" si="16"/>
        <v>subsp.</v>
      </c>
      <c r="D427" s="26" t="s">
        <v>283</v>
      </c>
      <c r="E427" s="26" t="s">
        <v>31</v>
      </c>
      <c r="F427" s="26" t="s">
        <v>6</v>
      </c>
      <c r="G427" s="26" t="str">
        <f t="shared" si="17"/>
        <v>Arenaria conimbricensis viridis</v>
      </c>
      <c r="H427" s="26" t="s">
        <v>5141</v>
      </c>
      <c r="I427" s="26"/>
      <c r="J427" t="s">
        <v>6662</v>
      </c>
      <c r="K427" t="s">
        <v>11752</v>
      </c>
      <c r="L427" t="s">
        <v>12295</v>
      </c>
      <c r="M427" t="s">
        <v>12331</v>
      </c>
    </row>
    <row r="428" spans="1:13" x14ac:dyDescent="0.25">
      <c r="A428" s="26" t="s">
        <v>445</v>
      </c>
      <c r="B428" s="26" t="s">
        <v>461</v>
      </c>
      <c r="C428" s="26" t="str">
        <f t="shared" si="16"/>
        <v/>
      </c>
      <c r="D428" s="26"/>
      <c r="E428" s="26" t="s">
        <v>31</v>
      </c>
      <c r="F428" s="26" t="s">
        <v>6</v>
      </c>
      <c r="G428" s="26" t="str">
        <f t="shared" si="17"/>
        <v>Arenaria delaguardiae</v>
      </c>
      <c r="H428" s="26" t="s">
        <v>5141</v>
      </c>
      <c r="I428" s="26"/>
      <c r="J428" t="s">
        <v>6663</v>
      </c>
      <c r="K428" t="s">
        <v>11752</v>
      </c>
      <c r="L428" t="s">
        <v>12295</v>
      </c>
      <c r="M428" t="s">
        <v>12331</v>
      </c>
    </row>
    <row r="429" spans="1:13" x14ac:dyDescent="0.25">
      <c r="A429" s="26" t="s">
        <v>445</v>
      </c>
      <c r="B429" s="26" t="s">
        <v>471</v>
      </c>
      <c r="C429" s="26" t="str">
        <f t="shared" si="16"/>
        <v>subsp.</v>
      </c>
      <c r="D429" s="26" t="s">
        <v>471</v>
      </c>
      <c r="E429" s="26" t="s">
        <v>6</v>
      </c>
      <c r="F429" s="26" t="s">
        <v>31</v>
      </c>
      <c r="G429" s="26" t="str">
        <f t="shared" si="17"/>
        <v>Arenaria emarginata emarginata</v>
      </c>
      <c r="H429" s="26" t="s">
        <v>5141</v>
      </c>
      <c r="I429" s="26"/>
      <c r="J429" t="s">
        <v>6664</v>
      </c>
      <c r="K429" t="s">
        <v>11752</v>
      </c>
      <c r="L429" t="s">
        <v>12295</v>
      </c>
      <c r="M429" t="s">
        <v>12331</v>
      </c>
    </row>
    <row r="430" spans="1:13" x14ac:dyDescent="0.25">
      <c r="A430" s="26" t="s">
        <v>445</v>
      </c>
      <c r="B430" s="26" t="s">
        <v>457</v>
      </c>
      <c r="C430" s="26" t="str">
        <f t="shared" si="16"/>
        <v/>
      </c>
      <c r="D430" s="26"/>
      <c r="E430" s="26" t="s">
        <v>31</v>
      </c>
      <c r="F430" s="26" t="s">
        <v>6</v>
      </c>
      <c r="G430" s="26" t="str">
        <f t="shared" si="17"/>
        <v>Arenaria erinacea</v>
      </c>
      <c r="H430" s="26" t="s">
        <v>5141</v>
      </c>
      <c r="I430" s="26"/>
      <c r="J430" t="s">
        <v>6665</v>
      </c>
      <c r="K430" t="s">
        <v>11752</v>
      </c>
      <c r="L430" t="s">
        <v>12295</v>
      </c>
      <c r="M430" t="s">
        <v>12331</v>
      </c>
    </row>
    <row r="431" spans="1:13" x14ac:dyDescent="0.25">
      <c r="A431" s="26" t="s">
        <v>445</v>
      </c>
      <c r="B431" s="26" t="s">
        <v>459</v>
      </c>
      <c r="C431" s="26" t="str">
        <f t="shared" si="16"/>
        <v/>
      </c>
      <c r="D431" s="26"/>
      <c r="E431" s="26" t="s">
        <v>31</v>
      </c>
      <c r="F431" s="26" t="s">
        <v>6</v>
      </c>
      <c r="G431" s="26" t="str">
        <f t="shared" si="17"/>
        <v>Arenaria favargeri</v>
      </c>
      <c r="H431" s="26" t="s">
        <v>5141</v>
      </c>
      <c r="I431" s="26"/>
      <c r="J431" t="s">
        <v>6666</v>
      </c>
      <c r="K431" t="s">
        <v>11752</v>
      </c>
      <c r="L431" t="s">
        <v>12295</v>
      </c>
      <c r="M431" t="s">
        <v>12331</v>
      </c>
    </row>
    <row r="432" spans="1:13" x14ac:dyDescent="0.25">
      <c r="A432" s="26" t="s">
        <v>445</v>
      </c>
      <c r="B432" s="26" t="s">
        <v>466</v>
      </c>
      <c r="C432" s="26" t="str">
        <f t="shared" si="16"/>
        <v>subsp.</v>
      </c>
      <c r="D432" s="26" t="s">
        <v>466</v>
      </c>
      <c r="E432" s="26" t="s">
        <v>31</v>
      </c>
      <c r="F432" s="26" t="s">
        <v>6</v>
      </c>
      <c r="G432" s="26" t="str">
        <f t="shared" si="17"/>
        <v>Arenaria fontqueri fontqueri</v>
      </c>
      <c r="H432" s="26" t="s">
        <v>5141</v>
      </c>
      <c r="I432" s="26"/>
      <c r="J432" t="s">
        <v>6667</v>
      </c>
      <c r="K432" t="s">
        <v>11752</v>
      </c>
      <c r="L432" t="s">
        <v>12295</v>
      </c>
      <c r="M432" t="s">
        <v>12331</v>
      </c>
    </row>
    <row r="433" spans="1:13" x14ac:dyDescent="0.25">
      <c r="A433" s="26" t="s">
        <v>445</v>
      </c>
      <c r="B433" s="26" t="s">
        <v>466</v>
      </c>
      <c r="C433" s="26" t="str">
        <f t="shared" si="16"/>
        <v>subsp.</v>
      </c>
      <c r="D433" s="26" t="s">
        <v>164</v>
      </c>
      <c r="E433" s="26" t="s">
        <v>31</v>
      </c>
      <c r="F433" s="26" t="s">
        <v>6</v>
      </c>
      <c r="G433" s="26" t="str">
        <f t="shared" si="17"/>
        <v>Arenaria fontqueri hispanica</v>
      </c>
      <c r="H433" s="26" t="s">
        <v>5141</v>
      </c>
      <c r="I433" s="26"/>
      <c r="J433" t="s">
        <v>6668</v>
      </c>
      <c r="K433" t="s">
        <v>11752</v>
      </c>
      <c r="L433" t="s">
        <v>12295</v>
      </c>
      <c r="M433" t="s">
        <v>12331</v>
      </c>
    </row>
    <row r="434" spans="1:13" x14ac:dyDescent="0.25">
      <c r="A434" s="26" t="s">
        <v>445</v>
      </c>
      <c r="B434" s="26" t="s">
        <v>448</v>
      </c>
      <c r="C434" s="26" t="str">
        <f t="shared" si="16"/>
        <v>subsp.</v>
      </c>
      <c r="D434" s="26" t="s">
        <v>1475</v>
      </c>
      <c r="E434" s="26" t="s">
        <v>31</v>
      </c>
      <c r="F434" s="26" t="s">
        <v>6</v>
      </c>
      <c r="G434" s="26" t="str">
        <f t="shared" si="17"/>
        <v>Arenaria grandiflora bolosii</v>
      </c>
      <c r="H434" s="26" t="s">
        <v>5141</v>
      </c>
      <c r="I434" s="26"/>
      <c r="J434" t="s">
        <v>6669</v>
      </c>
      <c r="K434" t="s">
        <v>11752</v>
      </c>
      <c r="L434" t="s">
        <v>12295</v>
      </c>
      <c r="M434" t="s">
        <v>12331</v>
      </c>
    </row>
    <row r="435" spans="1:13" x14ac:dyDescent="0.25">
      <c r="A435" s="26" t="s">
        <v>445</v>
      </c>
      <c r="B435" s="26" t="s">
        <v>448</v>
      </c>
      <c r="C435" s="26" t="str">
        <f t="shared" si="16"/>
        <v>subsp.</v>
      </c>
      <c r="D435" s="26" t="s">
        <v>4370</v>
      </c>
      <c r="E435" s="26" t="s">
        <v>31</v>
      </c>
      <c r="F435" s="26" t="s">
        <v>6</v>
      </c>
      <c r="G435" s="26" t="str">
        <f t="shared" si="17"/>
        <v>Arenaria grandiflora glabrescens</v>
      </c>
      <c r="H435" s="26" t="s">
        <v>5141</v>
      </c>
      <c r="I435" s="26"/>
      <c r="J435" t="s">
        <v>6670</v>
      </c>
      <c r="K435" t="s">
        <v>11752</v>
      </c>
      <c r="L435" t="s">
        <v>12295</v>
      </c>
      <c r="M435" t="s">
        <v>12331</v>
      </c>
    </row>
    <row r="436" spans="1:13" x14ac:dyDescent="0.25">
      <c r="A436" s="26" t="s">
        <v>445</v>
      </c>
      <c r="B436" s="26" t="s">
        <v>448</v>
      </c>
      <c r="C436" s="26" t="str">
        <f t="shared" si="16"/>
        <v>subsp.</v>
      </c>
      <c r="D436" s="26" t="s">
        <v>448</v>
      </c>
      <c r="E436" s="26" t="s">
        <v>6</v>
      </c>
      <c r="F436" s="26" t="s">
        <v>6</v>
      </c>
      <c r="G436" s="26" t="str">
        <f t="shared" si="17"/>
        <v>Arenaria grandiflora grandiflora</v>
      </c>
      <c r="H436" s="26" t="s">
        <v>5141</v>
      </c>
      <c r="I436" s="26"/>
      <c r="J436" t="s">
        <v>6671</v>
      </c>
      <c r="K436" t="s">
        <v>11752</v>
      </c>
      <c r="L436" t="s">
        <v>12295</v>
      </c>
      <c r="M436" t="s">
        <v>12331</v>
      </c>
    </row>
    <row r="437" spans="1:13" x14ac:dyDescent="0.25">
      <c r="A437" s="26" t="s">
        <v>445</v>
      </c>
      <c r="B437" s="26" t="s">
        <v>448</v>
      </c>
      <c r="C437" s="26" t="str">
        <f t="shared" si="16"/>
        <v>subsp.</v>
      </c>
      <c r="D437" s="26" t="s">
        <v>758</v>
      </c>
      <c r="E437" s="26" t="s">
        <v>31</v>
      </c>
      <c r="F437" s="26" t="s">
        <v>6</v>
      </c>
      <c r="G437" s="26" t="str">
        <f t="shared" si="17"/>
        <v>Arenaria grandiflora incrassata</v>
      </c>
      <c r="H437" s="26" t="s">
        <v>5141</v>
      </c>
      <c r="I437" s="26"/>
      <c r="J437" t="s">
        <v>6672</v>
      </c>
      <c r="K437" t="s">
        <v>11752</v>
      </c>
      <c r="L437" t="s">
        <v>12295</v>
      </c>
      <c r="M437" t="s">
        <v>12331</v>
      </c>
    </row>
    <row r="438" spans="1:13" x14ac:dyDescent="0.25">
      <c r="A438" s="26" t="s">
        <v>445</v>
      </c>
      <c r="B438" s="26" t="s">
        <v>164</v>
      </c>
      <c r="C438" s="26" t="str">
        <f t="shared" si="16"/>
        <v/>
      </c>
      <c r="D438" s="26"/>
      <c r="E438" s="26" t="s">
        <v>6</v>
      </c>
      <c r="F438" s="26" t="s">
        <v>6</v>
      </c>
      <c r="G438" s="26" t="str">
        <f t="shared" si="17"/>
        <v>Arenaria hispanica</v>
      </c>
      <c r="H438" s="26" t="s">
        <v>5141</v>
      </c>
      <c r="I438" s="26"/>
      <c r="J438" t="s">
        <v>6673</v>
      </c>
      <c r="K438" t="s">
        <v>11752</v>
      </c>
      <c r="L438" t="s">
        <v>12295</v>
      </c>
      <c r="M438" t="s">
        <v>12331</v>
      </c>
    </row>
    <row r="439" spans="1:13" x14ac:dyDescent="0.25">
      <c r="A439" s="26" t="s">
        <v>445</v>
      </c>
      <c r="B439" s="26" t="s">
        <v>477</v>
      </c>
      <c r="C439" s="26" t="str">
        <f t="shared" si="16"/>
        <v/>
      </c>
      <c r="D439" s="26"/>
      <c r="E439" s="26" t="s">
        <v>6</v>
      </c>
      <c r="F439" s="26" t="s">
        <v>6</v>
      </c>
      <c r="G439" s="26" t="str">
        <f t="shared" si="17"/>
        <v>Arenaria leptoclados</v>
      </c>
      <c r="H439" s="26" t="s">
        <v>5141</v>
      </c>
      <c r="I439" s="26"/>
      <c r="J439" t="s">
        <v>6674</v>
      </c>
      <c r="K439" t="s">
        <v>11752</v>
      </c>
      <c r="L439" t="s">
        <v>12295</v>
      </c>
      <c r="M439" t="s">
        <v>12331</v>
      </c>
    </row>
    <row r="440" spans="1:13" x14ac:dyDescent="0.25">
      <c r="A440" s="26" t="s">
        <v>445</v>
      </c>
      <c r="B440" s="26" t="s">
        <v>465</v>
      </c>
      <c r="C440" s="26" t="str">
        <f t="shared" si="16"/>
        <v/>
      </c>
      <c r="D440" s="26"/>
      <c r="E440" s="26" t="s">
        <v>6</v>
      </c>
      <c r="F440" s="26" t="s">
        <v>6</v>
      </c>
      <c r="G440" s="26" t="str">
        <f t="shared" si="17"/>
        <v>Arenaria ligericina</v>
      </c>
      <c r="H440" s="26" t="s">
        <v>5141</v>
      </c>
      <c r="I440" s="26"/>
      <c r="J440" t="s">
        <v>6675</v>
      </c>
      <c r="K440" t="s">
        <v>11752</v>
      </c>
      <c r="L440" t="s">
        <v>12295</v>
      </c>
      <c r="M440" t="s">
        <v>12331</v>
      </c>
    </row>
    <row r="441" spans="1:13" x14ac:dyDescent="0.25">
      <c r="A441" s="26" t="s">
        <v>445</v>
      </c>
      <c r="B441" s="26" t="s">
        <v>478</v>
      </c>
      <c r="C441" s="26" t="str">
        <f t="shared" si="16"/>
        <v/>
      </c>
      <c r="D441" s="26"/>
      <c r="E441" s="26" t="s">
        <v>6</v>
      </c>
      <c r="F441" s="26" t="s">
        <v>6</v>
      </c>
      <c r="G441" s="26" t="str">
        <f t="shared" si="17"/>
        <v>Arenaria marschlinsii</v>
      </c>
      <c r="H441" s="26" t="s">
        <v>5141</v>
      </c>
      <c r="I441" s="26"/>
      <c r="J441" t="s">
        <v>6676</v>
      </c>
      <c r="K441" t="s">
        <v>11752</v>
      </c>
      <c r="L441" t="s">
        <v>12295</v>
      </c>
      <c r="M441" t="s">
        <v>12331</v>
      </c>
    </row>
    <row r="442" spans="1:13" x14ac:dyDescent="0.25">
      <c r="A442" s="26" t="s">
        <v>445</v>
      </c>
      <c r="B442" s="26" t="s">
        <v>472</v>
      </c>
      <c r="C442" s="26" t="str">
        <f t="shared" si="16"/>
        <v>subsp.</v>
      </c>
      <c r="D442" s="26" t="s">
        <v>472</v>
      </c>
      <c r="E442" s="26" t="s">
        <v>6</v>
      </c>
      <c r="F442" s="26" t="s">
        <v>6</v>
      </c>
      <c r="G442" s="26" t="str">
        <f t="shared" si="17"/>
        <v>Arenaria modesta modesta</v>
      </c>
      <c r="H442" s="26" t="s">
        <v>5141</v>
      </c>
      <c r="I442" s="26"/>
      <c r="J442" t="s">
        <v>6677</v>
      </c>
      <c r="K442" t="s">
        <v>11752</v>
      </c>
      <c r="L442" t="s">
        <v>12295</v>
      </c>
      <c r="M442" t="s">
        <v>12331</v>
      </c>
    </row>
    <row r="443" spans="1:13" x14ac:dyDescent="0.25">
      <c r="A443" s="26" t="s">
        <v>445</v>
      </c>
      <c r="B443" s="26" t="s">
        <v>472</v>
      </c>
      <c r="C443" s="26" t="str">
        <f t="shared" si="16"/>
        <v>subsp.</v>
      </c>
      <c r="D443" s="26" t="s">
        <v>143</v>
      </c>
      <c r="E443" s="26" t="s">
        <v>31</v>
      </c>
      <c r="F443" s="26" t="s">
        <v>6</v>
      </c>
      <c r="G443" s="26" t="str">
        <f t="shared" si="17"/>
        <v>Arenaria modesta tenuis</v>
      </c>
      <c r="H443" s="26" t="s">
        <v>5141</v>
      </c>
      <c r="I443" s="26"/>
      <c r="J443" t="s">
        <v>6678</v>
      </c>
      <c r="K443" t="s">
        <v>11752</v>
      </c>
      <c r="L443" t="s">
        <v>12295</v>
      </c>
      <c r="M443" t="s">
        <v>12331</v>
      </c>
    </row>
    <row r="444" spans="1:13" x14ac:dyDescent="0.25">
      <c r="A444" s="26" t="s">
        <v>445</v>
      </c>
      <c r="B444" s="26" t="s">
        <v>447</v>
      </c>
      <c r="C444" s="26" t="str">
        <f t="shared" si="16"/>
        <v/>
      </c>
      <c r="D444" s="26"/>
      <c r="E444" s="26" t="s">
        <v>6</v>
      </c>
      <c r="F444" s="26" t="s">
        <v>6</v>
      </c>
      <c r="G444" s="26" t="str">
        <f t="shared" si="17"/>
        <v>Arenaria moehringioides</v>
      </c>
      <c r="H444" s="26" t="s">
        <v>5141</v>
      </c>
      <c r="I444" s="26"/>
      <c r="J444" t="s">
        <v>6679</v>
      </c>
      <c r="K444" t="s">
        <v>11752</v>
      </c>
      <c r="L444" t="s">
        <v>12295</v>
      </c>
      <c r="M444" t="s">
        <v>12331</v>
      </c>
    </row>
    <row r="445" spans="1:13" x14ac:dyDescent="0.25">
      <c r="A445" s="26" t="s">
        <v>445</v>
      </c>
      <c r="B445" s="26" t="s">
        <v>368</v>
      </c>
      <c r="C445" s="26" t="str">
        <f t="shared" si="16"/>
        <v>subsp.</v>
      </c>
      <c r="D445" s="26" t="s">
        <v>2507</v>
      </c>
      <c r="E445" s="26" t="s">
        <v>31</v>
      </c>
      <c r="F445" s="26" t="s">
        <v>6</v>
      </c>
      <c r="G445" s="26" t="str">
        <f t="shared" si="17"/>
        <v>Arenaria montana intricata</v>
      </c>
      <c r="H445" s="26" t="s">
        <v>5141</v>
      </c>
      <c r="I445" s="26"/>
      <c r="J445" t="s">
        <v>6680</v>
      </c>
      <c r="K445" t="s">
        <v>11752</v>
      </c>
      <c r="L445" t="s">
        <v>12295</v>
      </c>
      <c r="M445" t="s">
        <v>12331</v>
      </c>
    </row>
    <row r="446" spans="1:13" x14ac:dyDescent="0.25">
      <c r="A446" s="26" t="s">
        <v>445</v>
      </c>
      <c r="B446" s="26" t="s">
        <v>368</v>
      </c>
      <c r="C446" s="26" t="str">
        <f t="shared" ref="C446:C509" si="18">IF(D446="","","subsp.")</f>
        <v>subsp.</v>
      </c>
      <c r="D446" s="26" t="s">
        <v>368</v>
      </c>
      <c r="E446" s="26" t="s">
        <v>6</v>
      </c>
      <c r="F446" s="26" t="s">
        <v>6</v>
      </c>
      <c r="G446" s="26" t="str">
        <f t="shared" ref="G446:G509" si="19">IF(D446="",CONCATENATE(A446," ",B446),CONCATENATE(A446," ",B446," ",D446))</f>
        <v>Arenaria montana montana</v>
      </c>
      <c r="H446" s="26" t="s">
        <v>5141</v>
      </c>
      <c r="I446" s="26"/>
      <c r="J446" t="s">
        <v>6681</v>
      </c>
      <c r="K446" t="s">
        <v>11752</v>
      </c>
      <c r="L446" t="s">
        <v>12295</v>
      </c>
      <c r="M446" t="s">
        <v>12331</v>
      </c>
    </row>
    <row r="447" spans="1:13" x14ac:dyDescent="0.25">
      <c r="A447" s="26" t="s">
        <v>445</v>
      </c>
      <c r="B447" s="26" t="s">
        <v>479</v>
      </c>
      <c r="C447" s="26" t="str">
        <f t="shared" si="18"/>
        <v/>
      </c>
      <c r="D447" s="26"/>
      <c r="E447" s="26" t="s">
        <v>31</v>
      </c>
      <c r="F447" s="26" t="s">
        <v>6</v>
      </c>
      <c r="G447" s="26" t="str">
        <f t="shared" si="19"/>
        <v>Arenaria nevadensis</v>
      </c>
      <c r="H447" s="26" t="s">
        <v>5141</v>
      </c>
      <c r="I447" s="26"/>
      <c r="J447" t="s">
        <v>6682</v>
      </c>
      <c r="K447" t="s">
        <v>11752</v>
      </c>
      <c r="L447" t="s">
        <v>12295</v>
      </c>
      <c r="M447" t="s">
        <v>12331</v>
      </c>
    </row>
    <row r="448" spans="1:13" x14ac:dyDescent="0.25">
      <c r="A448" s="26" t="s">
        <v>445</v>
      </c>
      <c r="B448" s="26" t="s">
        <v>474</v>
      </c>
      <c r="C448" s="26" t="str">
        <f t="shared" si="18"/>
        <v>subsp.</v>
      </c>
      <c r="D448" s="26" t="s">
        <v>1647</v>
      </c>
      <c r="E448" s="26" t="s">
        <v>31</v>
      </c>
      <c r="F448" s="26" t="s">
        <v>6</v>
      </c>
      <c r="G448" s="26" t="str">
        <f t="shared" si="19"/>
        <v>Arenaria obtusiflora ciliaris</v>
      </c>
      <c r="H448" s="26" t="s">
        <v>5141</v>
      </c>
      <c r="I448" s="26"/>
      <c r="J448" t="s">
        <v>6683</v>
      </c>
      <c r="K448" t="s">
        <v>11752</v>
      </c>
      <c r="L448" t="s">
        <v>12295</v>
      </c>
      <c r="M448" t="s">
        <v>12331</v>
      </c>
    </row>
    <row r="449" spans="1:13" x14ac:dyDescent="0.25">
      <c r="A449" s="26" t="s">
        <v>445</v>
      </c>
      <c r="B449" s="26" t="s">
        <v>474</v>
      </c>
      <c r="C449" s="26" t="str">
        <f t="shared" si="18"/>
        <v>subsp.</v>
      </c>
      <c r="D449" s="26" t="s">
        <v>474</v>
      </c>
      <c r="E449" s="26" t="s">
        <v>31</v>
      </c>
      <c r="F449" s="26" t="s">
        <v>6</v>
      </c>
      <c r="G449" s="26" t="str">
        <f t="shared" si="19"/>
        <v>Arenaria obtusiflora obtusiflora</v>
      </c>
      <c r="H449" s="26" t="s">
        <v>5141</v>
      </c>
      <c r="I449" s="26"/>
      <c r="J449" t="s">
        <v>6684</v>
      </c>
      <c r="K449" t="s">
        <v>11752</v>
      </c>
      <c r="L449" t="s">
        <v>12295</v>
      </c>
      <c r="M449" t="s">
        <v>12331</v>
      </c>
    </row>
    <row r="450" spans="1:13" x14ac:dyDescent="0.25">
      <c r="A450" s="26" t="s">
        <v>445</v>
      </c>
      <c r="B450" s="26" t="s">
        <v>149</v>
      </c>
      <c r="C450" s="26" t="str">
        <f t="shared" si="18"/>
        <v/>
      </c>
      <c r="D450" s="26"/>
      <c r="E450" s="26" t="s">
        <v>31</v>
      </c>
      <c r="F450" s="26" t="s">
        <v>6</v>
      </c>
      <c r="G450" s="26" t="str">
        <f t="shared" si="19"/>
        <v>Arenaria oscensis</v>
      </c>
      <c r="H450" s="26" t="s">
        <v>5141</v>
      </c>
      <c r="I450" s="26"/>
      <c r="J450" t="s">
        <v>6685</v>
      </c>
      <c r="K450" t="s">
        <v>11752</v>
      </c>
      <c r="L450" t="s">
        <v>12295</v>
      </c>
      <c r="M450" t="s">
        <v>12331</v>
      </c>
    </row>
    <row r="451" spans="1:13" x14ac:dyDescent="0.25">
      <c r="A451" s="26" t="s">
        <v>445</v>
      </c>
      <c r="B451" s="26" t="s">
        <v>475</v>
      </c>
      <c r="C451" s="26" t="str">
        <f t="shared" si="18"/>
        <v/>
      </c>
      <c r="D451" s="26"/>
      <c r="E451" s="26" t="s">
        <v>6</v>
      </c>
      <c r="F451" s="26" t="s">
        <v>6</v>
      </c>
      <c r="G451" s="26" t="str">
        <f t="shared" si="19"/>
        <v>Arenaria pomelii</v>
      </c>
      <c r="H451" s="26" t="s">
        <v>5141</v>
      </c>
      <c r="I451" s="26"/>
      <c r="J451" t="s">
        <v>6686</v>
      </c>
      <c r="K451" t="s">
        <v>11752</v>
      </c>
      <c r="L451" t="s">
        <v>12295</v>
      </c>
      <c r="M451" t="s">
        <v>12331</v>
      </c>
    </row>
    <row r="452" spans="1:13" x14ac:dyDescent="0.25">
      <c r="A452" s="26" t="s">
        <v>445</v>
      </c>
      <c r="B452" s="26" t="s">
        <v>248</v>
      </c>
      <c r="C452" s="26" t="str">
        <f t="shared" si="18"/>
        <v>subsp.</v>
      </c>
      <c r="D452" s="26" t="s">
        <v>248</v>
      </c>
      <c r="E452" s="26" t="s">
        <v>6</v>
      </c>
      <c r="F452" s="26" t="s">
        <v>31</v>
      </c>
      <c r="G452" s="26" t="str">
        <f t="shared" si="19"/>
        <v>Arenaria pungens pungens</v>
      </c>
      <c r="H452" s="26" t="s">
        <v>5141</v>
      </c>
      <c r="I452" s="26"/>
      <c r="J452" t="s">
        <v>6687</v>
      </c>
      <c r="K452" t="s">
        <v>11752</v>
      </c>
      <c r="L452" t="s">
        <v>12295</v>
      </c>
      <c r="M452" t="s">
        <v>12331</v>
      </c>
    </row>
    <row r="453" spans="1:13" x14ac:dyDescent="0.25">
      <c r="A453" s="26" t="s">
        <v>445</v>
      </c>
      <c r="B453" s="26" t="s">
        <v>446</v>
      </c>
      <c r="C453" s="26" t="str">
        <f t="shared" si="18"/>
        <v/>
      </c>
      <c r="D453" s="26"/>
      <c r="E453" s="26" t="s">
        <v>6</v>
      </c>
      <c r="F453" s="26" t="s">
        <v>6</v>
      </c>
      <c r="G453" s="26" t="str">
        <f t="shared" si="19"/>
        <v>Arenaria purpurascens</v>
      </c>
      <c r="H453" s="26" t="s">
        <v>5141</v>
      </c>
      <c r="I453" s="26"/>
      <c r="J453" t="s">
        <v>6688</v>
      </c>
      <c r="K453" t="s">
        <v>11752</v>
      </c>
      <c r="L453" t="s">
        <v>12295</v>
      </c>
      <c r="M453" t="s">
        <v>12331</v>
      </c>
    </row>
    <row r="454" spans="1:13" x14ac:dyDescent="0.25">
      <c r="A454" s="26" t="s">
        <v>445</v>
      </c>
      <c r="B454" s="26" t="s">
        <v>458</v>
      </c>
      <c r="C454" s="26" t="str">
        <f t="shared" si="18"/>
        <v/>
      </c>
      <c r="D454" s="26"/>
      <c r="E454" s="26" t="s">
        <v>31</v>
      </c>
      <c r="F454" s="26" t="s">
        <v>6</v>
      </c>
      <c r="G454" s="26" t="str">
        <f t="shared" si="19"/>
        <v>Arenaria querioides</v>
      </c>
      <c r="H454" s="26" t="s">
        <v>5141</v>
      </c>
      <c r="I454" s="26"/>
      <c r="J454" t="s">
        <v>6689</v>
      </c>
      <c r="K454" t="s">
        <v>11752</v>
      </c>
      <c r="L454" t="s">
        <v>12295</v>
      </c>
      <c r="M454" t="s">
        <v>12331</v>
      </c>
    </row>
    <row r="455" spans="1:13" x14ac:dyDescent="0.25">
      <c r="A455" s="26" t="s">
        <v>445</v>
      </c>
      <c r="B455" s="26" t="s">
        <v>462</v>
      </c>
      <c r="C455" s="26" t="str">
        <f t="shared" si="18"/>
        <v/>
      </c>
      <c r="D455" s="26"/>
      <c r="E455" s="26" t="s">
        <v>31</v>
      </c>
      <c r="F455" s="26" t="s">
        <v>6</v>
      </c>
      <c r="G455" s="26" t="str">
        <f t="shared" si="19"/>
        <v>Arenaria racemosa</v>
      </c>
      <c r="H455" s="26" t="s">
        <v>5141</v>
      </c>
      <c r="I455" s="26"/>
      <c r="J455" t="s">
        <v>6690</v>
      </c>
      <c r="K455" t="s">
        <v>11752</v>
      </c>
      <c r="L455" t="s">
        <v>12295</v>
      </c>
      <c r="M455" t="s">
        <v>12331</v>
      </c>
    </row>
    <row r="456" spans="1:13" x14ac:dyDescent="0.25">
      <c r="A456" s="26" t="s">
        <v>445</v>
      </c>
      <c r="B456" s="26" t="s">
        <v>467</v>
      </c>
      <c r="C456" s="26" t="str">
        <f t="shared" si="18"/>
        <v/>
      </c>
      <c r="D456" s="26"/>
      <c r="E456" s="26" t="s">
        <v>31</v>
      </c>
      <c r="F456" s="26" t="s">
        <v>6</v>
      </c>
      <c r="G456" s="26" t="str">
        <f t="shared" si="19"/>
        <v>Arenaria retusa</v>
      </c>
      <c r="H456" s="26" t="s">
        <v>5141</v>
      </c>
      <c r="I456" s="26"/>
      <c r="J456" t="s">
        <v>6691</v>
      </c>
      <c r="K456" t="s">
        <v>11752</v>
      </c>
      <c r="L456" t="s">
        <v>12295</v>
      </c>
      <c r="M456" t="s">
        <v>12331</v>
      </c>
    </row>
    <row r="457" spans="1:13" x14ac:dyDescent="0.25">
      <c r="A457" s="26" t="s">
        <v>445</v>
      </c>
      <c r="B457" s="26" t="s">
        <v>476</v>
      </c>
      <c r="C457" s="26" t="str">
        <f t="shared" si="18"/>
        <v/>
      </c>
      <c r="D457" s="26"/>
      <c r="E457" s="26" t="s">
        <v>6</v>
      </c>
      <c r="F457" s="26" t="s">
        <v>6</v>
      </c>
      <c r="G457" s="26" t="str">
        <f t="shared" si="19"/>
        <v>Arenaria serpyllifolia</v>
      </c>
      <c r="H457" s="26" t="s">
        <v>5141</v>
      </c>
      <c r="I457" s="26"/>
      <c r="J457" t="s">
        <v>6692</v>
      </c>
      <c r="K457" t="s">
        <v>11752</v>
      </c>
      <c r="L457" t="s">
        <v>12295</v>
      </c>
      <c r="M457" t="s">
        <v>12331</v>
      </c>
    </row>
    <row r="458" spans="1:13" x14ac:dyDescent="0.25">
      <c r="A458" s="26" t="s">
        <v>445</v>
      </c>
      <c r="B458" s="26" t="s">
        <v>451</v>
      </c>
      <c r="C458" s="26" t="str">
        <f t="shared" si="18"/>
        <v>subsp.</v>
      </c>
      <c r="D458" s="26" t="s">
        <v>4550</v>
      </c>
      <c r="E458" s="26" t="s">
        <v>31</v>
      </c>
      <c r="F458" s="26" t="s">
        <v>6</v>
      </c>
      <c r="G458" s="26" t="str">
        <f t="shared" si="19"/>
        <v>Arenaria tetraquetra amabilis</v>
      </c>
      <c r="H458" s="26" t="s">
        <v>5141</v>
      </c>
      <c r="I458" s="26"/>
      <c r="J458" t="s">
        <v>6693</v>
      </c>
      <c r="K458" t="s">
        <v>11752</v>
      </c>
      <c r="L458" t="s">
        <v>12295</v>
      </c>
      <c r="M458" t="s">
        <v>12331</v>
      </c>
    </row>
    <row r="459" spans="1:13" x14ac:dyDescent="0.25">
      <c r="A459" s="26" t="s">
        <v>445</v>
      </c>
      <c r="B459" s="26" t="s">
        <v>451</v>
      </c>
      <c r="C459" s="26" t="str">
        <f t="shared" si="18"/>
        <v>subsp.</v>
      </c>
      <c r="D459" s="26" t="s">
        <v>4480</v>
      </c>
      <c r="E459" s="26" t="s">
        <v>31</v>
      </c>
      <c r="F459" s="26" t="s">
        <v>6</v>
      </c>
      <c r="G459" s="26" t="str">
        <f t="shared" si="19"/>
        <v>Arenaria tetraquetra murcica</v>
      </c>
      <c r="H459" s="26" t="s">
        <v>5141</v>
      </c>
      <c r="I459" s="26"/>
      <c r="J459" t="s">
        <v>6694</v>
      </c>
      <c r="K459" t="s">
        <v>11752</v>
      </c>
      <c r="L459" t="s">
        <v>12295</v>
      </c>
      <c r="M459" t="s">
        <v>12331</v>
      </c>
    </row>
    <row r="460" spans="1:13" x14ac:dyDescent="0.25">
      <c r="A460" s="26" t="s">
        <v>445</v>
      </c>
      <c r="B460" s="26" t="s">
        <v>451</v>
      </c>
      <c r="C460" s="26" t="str">
        <f t="shared" si="18"/>
        <v>subsp.</v>
      </c>
      <c r="D460" s="26" t="s">
        <v>451</v>
      </c>
      <c r="E460" s="26" t="s">
        <v>13111</v>
      </c>
      <c r="F460" s="26" t="s">
        <v>6</v>
      </c>
      <c r="G460" s="26" t="str">
        <f t="shared" si="19"/>
        <v>Arenaria tetraquetra tetraquetra</v>
      </c>
      <c r="H460" s="26" t="s">
        <v>5141</v>
      </c>
      <c r="I460" s="26"/>
      <c r="J460" t="s">
        <v>6695</v>
      </c>
      <c r="K460" t="s">
        <v>11752</v>
      </c>
      <c r="L460" t="s">
        <v>12295</v>
      </c>
      <c r="M460" t="s">
        <v>12331</v>
      </c>
    </row>
    <row r="461" spans="1:13" x14ac:dyDescent="0.25">
      <c r="A461" s="26" t="s">
        <v>445</v>
      </c>
      <c r="B461" s="26" t="s">
        <v>453</v>
      </c>
      <c r="C461" s="26" t="str">
        <f t="shared" si="18"/>
        <v/>
      </c>
      <c r="D461" s="26"/>
      <c r="E461" s="26" t="s">
        <v>31</v>
      </c>
      <c r="F461" s="26" t="s">
        <v>6</v>
      </c>
      <c r="G461" s="26" t="str">
        <f t="shared" si="19"/>
        <v>Arenaria tomentosa</v>
      </c>
      <c r="H461" s="26" t="s">
        <v>5141</v>
      </c>
      <c r="I461" s="26"/>
      <c r="J461" t="s">
        <v>6696</v>
      </c>
      <c r="K461" t="s">
        <v>11752</v>
      </c>
      <c r="L461" t="s">
        <v>12295</v>
      </c>
      <c r="M461" t="s">
        <v>12331</v>
      </c>
    </row>
    <row r="462" spans="1:13" x14ac:dyDescent="0.25">
      <c r="A462" s="26" t="s">
        <v>445</v>
      </c>
      <c r="B462" s="26" t="s">
        <v>449</v>
      </c>
      <c r="C462" s="26" t="str">
        <f t="shared" si="18"/>
        <v/>
      </c>
      <c r="D462" s="26"/>
      <c r="E462" s="26" t="s">
        <v>31</v>
      </c>
      <c r="F462" s="26" t="s">
        <v>6</v>
      </c>
      <c r="G462" s="26" t="str">
        <f t="shared" si="19"/>
        <v>Arenaria valentina</v>
      </c>
      <c r="H462" s="26" t="s">
        <v>5141</v>
      </c>
      <c r="I462" s="26"/>
      <c r="J462" t="s">
        <v>6697</v>
      </c>
      <c r="K462" t="s">
        <v>11752</v>
      </c>
      <c r="L462" t="s">
        <v>12295</v>
      </c>
      <c r="M462" t="s">
        <v>12331</v>
      </c>
    </row>
    <row r="463" spans="1:13" x14ac:dyDescent="0.25">
      <c r="A463" s="26" t="s">
        <v>445</v>
      </c>
      <c r="B463" s="26" t="s">
        <v>455</v>
      </c>
      <c r="C463" s="26" t="str">
        <f t="shared" si="18"/>
        <v/>
      </c>
      <c r="D463" s="26"/>
      <c r="E463" s="26" t="s">
        <v>31</v>
      </c>
      <c r="F463" s="26" t="s">
        <v>6</v>
      </c>
      <c r="G463" s="26" t="str">
        <f t="shared" si="19"/>
        <v>Arenaria vitoriana</v>
      </c>
      <c r="H463" s="26" t="s">
        <v>5141</v>
      </c>
      <c r="I463" s="26"/>
      <c r="J463" t="s">
        <v>6698</v>
      </c>
      <c r="K463" t="s">
        <v>11752</v>
      </c>
      <c r="L463" t="s">
        <v>12295</v>
      </c>
      <c r="M463" t="s">
        <v>12331</v>
      </c>
    </row>
    <row r="464" spans="1:13" x14ac:dyDescent="0.25">
      <c r="A464" s="26" t="s">
        <v>480</v>
      </c>
      <c r="B464" s="26" t="s">
        <v>481</v>
      </c>
      <c r="C464" s="26" t="str">
        <f t="shared" si="18"/>
        <v/>
      </c>
      <c r="D464" s="26"/>
      <c r="E464" s="26" t="s">
        <v>5390</v>
      </c>
      <c r="F464" s="26" t="s">
        <v>6</v>
      </c>
      <c r="G464" s="26" t="str">
        <f t="shared" si="19"/>
        <v>Argania spinosa</v>
      </c>
      <c r="H464" s="26" t="s">
        <v>5141</v>
      </c>
      <c r="I464" s="26"/>
      <c r="J464" t="s">
        <v>6699</v>
      </c>
      <c r="K464" t="s">
        <v>11752</v>
      </c>
      <c r="L464" t="s">
        <v>12290</v>
      </c>
      <c r="M464" t="s">
        <v>12574</v>
      </c>
    </row>
    <row r="465" spans="1:13" x14ac:dyDescent="0.25">
      <c r="A465" s="26" t="s">
        <v>482</v>
      </c>
      <c r="B465" s="26" t="s">
        <v>483</v>
      </c>
      <c r="C465" s="26" t="str">
        <f t="shared" si="18"/>
        <v/>
      </c>
      <c r="D465" s="26"/>
      <c r="E465" s="26" t="s">
        <v>6</v>
      </c>
      <c r="F465" s="26" t="s">
        <v>6</v>
      </c>
      <c r="G465" s="26" t="str">
        <f t="shared" si="19"/>
        <v>Argantoniella salzmannii</v>
      </c>
      <c r="H465" s="26" t="s">
        <v>5141</v>
      </c>
      <c r="I465" s="26"/>
      <c r="J465" t="s">
        <v>6700</v>
      </c>
      <c r="K465" t="s">
        <v>11752</v>
      </c>
      <c r="L465" t="s">
        <v>12318</v>
      </c>
      <c r="M465" t="s">
        <v>12395</v>
      </c>
    </row>
    <row r="466" spans="1:13" x14ac:dyDescent="0.25">
      <c r="A466" s="26" t="s">
        <v>484</v>
      </c>
      <c r="B466" s="26" t="s">
        <v>485</v>
      </c>
      <c r="C466" s="26" t="str">
        <f t="shared" si="18"/>
        <v/>
      </c>
      <c r="D466" s="26"/>
      <c r="E466" s="26" t="s">
        <v>5390</v>
      </c>
      <c r="F466" s="26" t="s">
        <v>6</v>
      </c>
      <c r="G466" s="26" t="str">
        <f t="shared" si="19"/>
        <v>Argemone mexicana</v>
      </c>
      <c r="H466" s="26" t="s">
        <v>5141</v>
      </c>
      <c r="I466" s="26"/>
      <c r="J466" t="s">
        <v>6701</v>
      </c>
      <c r="K466" t="s">
        <v>11752</v>
      </c>
      <c r="L466" t="s">
        <v>12329</v>
      </c>
      <c r="M466" t="s">
        <v>12385</v>
      </c>
    </row>
    <row r="467" spans="1:13" x14ac:dyDescent="0.25">
      <c r="A467" s="26" t="s">
        <v>486</v>
      </c>
      <c r="B467" s="26" t="s">
        <v>487</v>
      </c>
      <c r="C467" s="26" t="str">
        <f t="shared" si="18"/>
        <v/>
      </c>
      <c r="D467" s="26"/>
      <c r="E467" s="26" t="s">
        <v>6</v>
      </c>
      <c r="F467" s="26" t="s">
        <v>6</v>
      </c>
      <c r="G467" s="26" t="str">
        <f t="shared" si="19"/>
        <v>Argyrolobium uniflorum</v>
      </c>
      <c r="H467" s="26" t="s">
        <v>5141</v>
      </c>
      <c r="I467" s="26"/>
      <c r="J467" t="s">
        <v>6702</v>
      </c>
      <c r="K467" t="s">
        <v>11752</v>
      </c>
      <c r="L467" t="s">
        <v>12304</v>
      </c>
      <c r="M467" t="s">
        <v>12305</v>
      </c>
    </row>
    <row r="468" spans="1:13" x14ac:dyDescent="0.25">
      <c r="A468" s="26" t="s">
        <v>486</v>
      </c>
      <c r="B468" s="26" t="s">
        <v>488</v>
      </c>
      <c r="C468" s="26" t="str">
        <f t="shared" si="18"/>
        <v>subsp.</v>
      </c>
      <c r="D468" s="26" t="s">
        <v>488</v>
      </c>
      <c r="E468" s="26" t="s">
        <v>6</v>
      </c>
      <c r="F468" s="26" t="s">
        <v>31</v>
      </c>
      <c r="G468" s="26" t="str">
        <f t="shared" si="19"/>
        <v>Argyrolobium zanonii zanonii</v>
      </c>
      <c r="H468" s="26" t="s">
        <v>5141</v>
      </c>
      <c r="I468" s="26"/>
      <c r="J468" t="s">
        <v>6703</v>
      </c>
      <c r="K468" t="s">
        <v>11752</v>
      </c>
      <c r="L468" t="s">
        <v>12304</v>
      </c>
      <c r="M468" t="s">
        <v>12305</v>
      </c>
    </row>
    <row r="469" spans="1:13" x14ac:dyDescent="0.25">
      <c r="A469" s="26" t="s">
        <v>489</v>
      </c>
      <c r="B469" s="26" t="s">
        <v>490</v>
      </c>
      <c r="C469" s="26" t="str">
        <f t="shared" si="18"/>
        <v/>
      </c>
      <c r="D469" s="26"/>
      <c r="E469" s="26" t="s">
        <v>6</v>
      </c>
      <c r="F469" s="26" t="s">
        <v>6</v>
      </c>
      <c r="G469" s="26" t="str">
        <f t="shared" si="19"/>
        <v>Arisarum proboscideum</v>
      </c>
      <c r="H469" s="26" t="s">
        <v>5141</v>
      </c>
      <c r="I469" s="26"/>
      <c r="J469" t="s">
        <v>6704</v>
      </c>
      <c r="K469" t="s">
        <v>11752</v>
      </c>
      <c r="L469" t="s">
        <v>12560</v>
      </c>
      <c r="M469" t="s">
        <v>12575</v>
      </c>
    </row>
    <row r="470" spans="1:13" x14ac:dyDescent="0.25">
      <c r="A470" s="26" t="s">
        <v>489</v>
      </c>
      <c r="B470" s="26" t="s">
        <v>492</v>
      </c>
      <c r="C470" s="26" t="str">
        <f t="shared" si="18"/>
        <v/>
      </c>
      <c r="D470" s="26"/>
      <c r="E470" s="26" t="s">
        <v>6</v>
      </c>
      <c r="F470" s="26" t="s">
        <v>6</v>
      </c>
      <c r="G470" s="26" t="str">
        <f t="shared" si="19"/>
        <v>Arisarum simorrhinum</v>
      </c>
      <c r="H470" s="26" t="s">
        <v>5141</v>
      </c>
      <c r="I470" s="26"/>
      <c r="J470" t="s">
        <v>6705</v>
      </c>
      <c r="K470" t="s">
        <v>11752</v>
      </c>
      <c r="L470" t="s">
        <v>12560</v>
      </c>
      <c r="M470" t="s">
        <v>12575</v>
      </c>
    </row>
    <row r="471" spans="1:13" x14ac:dyDescent="0.25">
      <c r="A471" s="26" t="s">
        <v>489</v>
      </c>
      <c r="B471" s="26" t="s">
        <v>491</v>
      </c>
      <c r="C471" s="26" t="str">
        <f t="shared" si="18"/>
        <v/>
      </c>
      <c r="D471" s="26"/>
      <c r="E471" s="26" t="s">
        <v>6</v>
      </c>
      <c r="F471" s="26" t="s">
        <v>6</v>
      </c>
      <c r="G471" s="26" t="str">
        <f t="shared" si="19"/>
        <v>Arisarum vulgare</v>
      </c>
      <c r="H471" s="26" t="s">
        <v>5141</v>
      </c>
      <c r="I471" s="26"/>
      <c r="J471" t="s">
        <v>6706</v>
      </c>
      <c r="K471" t="s">
        <v>11752</v>
      </c>
      <c r="L471" t="s">
        <v>12560</v>
      </c>
      <c r="M471" t="s">
        <v>12575</v>
      </c>
    </row>
    <row r="472" spans="1:13" x14ac:dyDescent="0.25">
      <c r="A472" s="26" t="s">
        <v>493</v>
      </c>
      <c r="B472" s="26" t="s">
        <v>494</v>
      </c>
      <c r="C472" s="26" t="str">
        <f t="shared" si="18"/>
        <v/>
      </c>
      <c r="D472" s="26"/>
      <c r="E472" s="26" t="s">
        <v>6</v>
      </c>
      <c r="F472" s="26" t="s">
        <v>6</v>
      </c>
      <c r="G472" s="26" t="str">
        <f t="shared" si="19"/>
        <v>Aristolochia baetica</v>
      </c>
      <c r="H472" s="26" t="s">
        <v>5141</v>
      </c>
      <c r="I472" s="26"/>
      <c r="J472" t="s">
        <v>6707</v>
      </c>
      <c r="K472" t="s">
        <v>11752</v>
      </c>
      <c r="L472" t="s">
        <v>12293</v>
      </c>
      <c r="M472" t="s">
        <v>12294</v>
      </c>
    </row>
    <row r="473" spans="1:13" x14ac:dyDescent="0.25">
      <c r="A473" s="26" t="s">
        <v>493</v>
      </c>
      <c r="B473" s="26" t="s">
        <v>499</v>
      </c>
      <c r="C473" s="26" t="str">
        <f t="shared" si="18"/>
        <v/>
      </c>
      <c r="D473" s="26"/>
      <c r="E473" s="26" t="s">
        <v>31</v>
      </c>
      <c r="F473" s="26" t="s">
        <v>6</v>
      </c>
      <c r="G473" s="26" t="str">
        <f t="shared" si="19"/>
        <v>Aristolochia bianorii</v>
      </c>
      <c r="H473" s="26" t="s">
        <v>5141</v>
      </c>
      <c r="I473" s="26"/>
      <c r="J473" t="s">
        <v>6708</v>
      </c>
      <c r="K473" t="s">
        <v>11752</v>
      </c>
      <c r="L473" t="s">
        <v>12293</v>
      </c>
      <c r="M473" t="s">
        <v>12294</v>
      </c>
    </row>
    <row r="474" spans="1:13" x14ac:dyDescent="0.25">
      <c r="A474" s="26" t="s">
        <v>493</v>
      </c>
      <c r="B474" s="26" t="s">
        <v>495</v>
      </c>
      <c r="C474" s="26" t="str">
        <f t="shared" si="18"/>
        <v/>
      </c>
      <c r="D474" s="26"/>
      <c r="E474" s="26" t="s">
        <v>6</v>
      </c>
      <c r="F474" s="26" t="s">
        <v>6</v>
      </c>
      <c r="G474" s="26" t="str">
        <f t="shared" si="19"/>
        <v>Aristolochia clematitis</v>
      </c>
      <c r="H474" s="26" t="s">
        <v>5141</v>
      </c>
      <c r="I474" s="26"/>
      <c r="J474" t="s">
        <v>6709</v>
      </c>
      <c r="K474" t="s">
        <v>11752</v>
      </c>
      <c r="L474" t="s">
        <v>12293</v>
      </c>
      <c r="M474" t="s">
        <v>12294</v>
      </c>
    </row>
    <row r="475" spans="1:13" x14ac:dyDescent="0.25">
      <c r="A475" s="26" t="s">
        <v>493</v>
      </c>
      <c r="B475" s="26" t="s">
        <v>498</v>
      </c>
      <c r="C475" s="26" t="str">
        <f t="shared" si="18"/>
        <v/>
      </c>
      <c r="D475" s="26"/>
      <c r="E475" s="26" t="s">
        <v>6</v>
      </c>
      <c r="F475" s="26" t="s">
        <v>6</v>
      </c>
      <c r="G475" s="26" t="str">
        <f t="shared" si="19"/>
        <v>Aristolochia paucinervis</v>
      </c>
      <c r="H475" s="26" t="s">
        <v>5141</v>
      </c>
      <c r="I475" s="26"/>
      <c r="J475" t="s">
        <v>6710</v>
      </c>
      <c r="K475" t="s">
        <v>11752</v>
      </c>
      <c r="L475" t="s">
        <v>12293</v>
      </c>
      <c r="M475" t="s">
        <v>12294</v>
      </c>
    </row>
    <row r="476" spans="1:13" x14ac:dyDescent="0.25">
      <c r="A476" s="26" t="s">
        <v>493</v>
      </c>
      <c r="B476" s="26" t="s">
        <v>496</v>
      </c>
      <c r="C476" s="26" t="str">
        <f t="shared" si="18"/>
        <v/>
      </c>
      <c r="D476" s="26"/>
      <c r="E476" s="26" t="s">
        <v>6</v>
      </c>
      <c r="F476" s="26" t="s">
        <v>6</v>
      </c>
      <c r="G476" s="26" t="str">
        <f t="shared" si="19"/>
        <v>Aristolochia pistolochia</v>
      </c>
      <c r="H476" s="26" t="s">
        <v>5141</v>
      </c>
      <c r="I476" s="26"/>
      <c r="J476" t="s">
        <v>6711</v>
      </c>
      <c r="K476" t="s">
        <v>11752</v>
      </c>
      <c r="L476" t="s">
        <v>12293</v>
      </c>
      <c r="M476" t="s">
        <v>12294</v>
      </c>
    </row>
    <row r="477" spans="1:13" x14ac:dyDescent="0.25">
      <c r="A477" s="26" t="s">
        <v>493</v>
      </c>
      <c r="B477" s="26" t="s">
        <v>497</v>
      </c>
      <c r="C477" s="26" t="str">
        <f t="shared" si="18"/>
        <v/>
      </c>
      <c r="D477" s="26"/>
      <c r="E477" s="26" t="s">
        <v>6</v>
      </c>
      <c r="F477" s="26" t="s">
        <v>6</v>
      </c>
      <c r="G477" s="26" t="str">
        <f t="shared" si="19"/>
        <v>Aristolochia rotunda</v>
      </c>
      <c r="H477" s="26" t="s">
        <v>5141</v>
      </c>
      <c r="I477" s="26"/>
      <c r="J477" t="s">
        <v>6712</v>
      </c>
      <c r="K477" t="s">
        <v>11752</v>
      </c>
      <c r="L477" t="s">
        <v>12293</v>
      </c>
      <c r="M477" t="s">
        <v>12294</v>
      </c>
    </row>
    <row r="478" spans="1:13" x14ac:dyDescent="0.25">
      <c r="A478" s="26" t="s">
        <v>500</v>
      </c>
      <c r="B478" s="26" t="s">
        <v>527</v>
      </c>
      <c r="C478" s="26" t="str">
        <f t="shared" si="18"/>
        <v/>
      </c>
      <c r="D478" s="26"/>
      <c r="E478" s="26" t="s">
        <v>31</v>
      </c>
      <c r="F478" s="26" t="s">
        <v>6</v>
      </c>
      <c r="G478" s="26" t="str">
        <f t="shared" si="19"/>
        <v>Armeria alboi</v>
      </c>
      <c r="H478" s="26" t="s">
        <v>5141</v>
      </c>
      <c r="I478" s="26"/>
      <c r="J478" t="s">
        <v>6713</v>
      </c>
      <c r="K478" t="s">
        <v>11752</v>
      </c>
      <c r="L478" t="s">
        <v>12295</v>
      </c>
      <c r="M478" t="s">
        <v>12296</v>
      </c>
    </row>
    <row r="479" spans="1:13" x14ac:dyDescent="0.25">
      <c r="A479" s="26" t="s">
        <v>500</v>
      </c>
      <c r="B479" s="26" t="s">
        <v>532</v>
      </c>
      <c r="C479" s="26" t="str">
        <f t="shared" si="18"/>
        <v>subsp.</v>
      </c>
      <c r="D479" s="26" t="s">
        <v>532</v>
      </c>
      <c r="E479" s="26" t="s">
        <v>31</v>
      </c>
      <c r="F479" s="26" t="s">
        <v>6</v>
      </c>
      <c r="G479" s="26" t="str">
        <f t="shared" si="19"/>
        <v>Armeria alliacea alliacea</v>
      </c>
      <c r="H479" s="26" t="s">
        <v>5141</v>
      </c>
      <c r="I479" s="26"/>
      <c r="J479" t="s">
        <v>6714</v>
      </c>
      <c r="K479" t="s">
        <v>11752</v>
      </c>
      <c r="L479" t="s">
        <v>12295</v>
      </c>
      <c r="M479" t="s">
        <v>12296</v>
      </c>
    </row>
    <row r="480" spans="1:13" x14ac:dyDescent="0.25">
      <c r="A480" s="26" t="s">
        <v>500</v>
      </c>
      <c r="B480" s="26" t="s">
        <v>532</v>
      </c>
      <c r="C480" s="26" t="str">
        <f t="shared" si="18"/>
        <v>subsp.</v>
      </c>
      <c r="D480" s="26" t="s">
        <v>1775</v>
      </c>
      <c r="E480" s="26" t="s">
        <v>31</v>
      </c>
      <c r="F480" s="26" t="s">
        <v>6</v>
      </c>
      <c r="G480" s="26" t="str">
        <f t="shared" si="19"/>
        <v>Armeria alliacea matritensis</v>
      </c>
      <c r="H480" s="26" t="s">
        <v>5141</v>
      </c>
      <c r="I480" s="26"/>
      <c r="J480" t="s">
        <v>6715</v>
      </c>
      <c r="K480" t="s">
        <v>11752</v>
      </c>
      <c r="L480" t="s">
        <v>12295</v>
      </c>
      <c r="M480" t="s">
        <v>12296</v>
      </c>
    </row>
    <row r="481" spans="1:13" x14ac:dyDescent="0.25">
      <c r="A481" s="26" t="s">
        <v>500</v>
      </c>
      <c r="B481" s="26" t="s">
        <v>176</v>
      </c>
      <c r="C481" s="26" t="str">
        <f t="shared" si="18"/>
        <v/>
      </c>
      <c r="D481" s="26"/>
      <c r="E481" s="26" t="s">
        <v>6</v>
      </c>
      <c r="F481" s="26" t="s">
        <v>6</v>
      </c>
      <c r="G481" s="26" t="str">
        <f t="shared" si="19"/>
        <v>Armeria alpina</v>
      </c>
      <c r="H481" s="26" t="s">
        <v>5141</v>
      </c>
      <c r="I481" s="26"/>
      <c r="J481" t="s">
        <v>6716</v>
      </c>
      <c r="K481" t="s">
        <v>11752</v>
      </c>
      <c r="L481" t="s">
        <v>12295</v>
      </c>
      <c r="M481" t="s">
        <v>12296</v>
      </c>
    </row>
    <row r="482" spans="1:13" x14ac:dyDescent="0.25">
      <c r="A482" s="26" t="s">
        <v>500</v>
      </c>
      <c r="B482" s="26" t="s">
        <v>536</v>
      </c>
      <c r="C482" s="26" t="str">
        <f t="shared" si="18"/>
        <v>subsp.</v>
      </c>
      <c r="D482" s="26" t="s">
        <v>536</v>
      </c>
      <c r="E482" s="26" t="s">
        <v>6</v>
      </c>
      <c r="F482" s="26" t="s">
        <v>6</v>
      </c>
      <c r="G482" s="26" t="str">
        <f t="shared" si="19"/>
        <v>Armeria arenaria arenaria</v>
      </c>
      <c r="H482" s="26" t="s">
        <v>5141</v>
      </c>
      <c r="I482" s="26"/>
      <c r="J482" t="s">
        <v>6717</v>
      </c>
      <c r="K482" t="s">
        <v>11752</v>
      </c>
      <c r="L482" t="s">
        <v>12295</v>
      </c>
      <c r="M482" t="s">
        <v>12296</v>
      </c>
    </row>
    <row r="483" spans="1:13" x14ac:dyDescent="0.25">
      <c r="A483" s="26" t="s">
        <v>500</v>
      </c>
      <c r="B483" s="26" t="s">
        <v>536</v>
      </c>
      <c r="C483" s="26" t="str">
        <f t="shared" si="18"/>
        <v>subsp.</v>
      </c>
      <c r="D483" s="26" t="s">
        <v>4385</v>
      </c>
      <c r="E483" s="26" t="s">
        <v>6</v>
      </c>
      <c r="F483" s="26" t="s">
        <v>6</v>
      </c>
      <c r="G483" s="26" t="str">
        <f t="shared" si="19"/>
        <v>Armeria arenaria bilbilitana</v>
      </c>
      <c r="H483" s="26" t="s">
        <v>5141</v>
      </c>
      <c r="I483" s="26"/>
      <c r="J483" t="s">
        <v>6718</v>
      </c>
      <c r="K483" t="s">
        <v>11752</v>
      </c>
      <c r="L483" t="s">
        <v>12295</v>
      </c>
      <c r="M483" t="s">
        <v>12296</v>
      </c>
    </row>
    <row r="484" spans="1:13" x14ac:dyDescent="0.25">
      <c r="A484" s="26" t="s">
        <v>500</v>
      </c>
      <c r="B484" s="26" t="s">
        <v>536</v>
      </c>
      <c r="C484" s="26" t="str">
        <f t="shared" si="18"/>
        <v>subsp.</v>
      </c>
      <c r="D484" s="26" t="s">
        <v>4396</v>
      </c>
      <c r="E484" s="26" t="s">
        <v>31</v>
      </c>
      <c r="F484" s="26" t="s">
        <v>6</v>
      </c>
      <c r="G484" s="26" t="str">
        <f t="shared" si="19"/>
        <v>Armeria arenaria confusa</v>
      </c>
      <c r="H484" s="26" t="s">
        <v>5141</v>
      </c>
      <c r="I484" s="26"/>
      <c r="J484" t="s">
        <v>6719</v>
      </c>
      <c r="K484" t="s">
        <v>11752</v>
      </c>
      <c r="L484" t="s">
        <v>12295</v>
      </c>
      <c r="M484" t="s">
        <v>12296</v>
      </c>
    </row>
    <row r="485" spans="1:13" x14ac:dyDescent="0.25">
      <c r="A485" s="26" t="s">
        <v>500</v>
      </c>
      <c r="B485" s="26" t="s">
        <v>536</v>
      </c>
      <c r="C485" s="26" t="str">
        <f t="shared" si="18"/>
        <v>subsp.</v>
      </c>
      <c r="D485" s="26" t="s">
        <v>4551</v>
      </c>
      <c r="E485" s="26" t="s">
        <v>31</v>
      </c>
      <c r="F485" s="26" t="s">
        <v>6</v>
      </c>
      <c r="G485" s="26" t="str">
        <f t="shared" si="19"/>
        <v>Armeria arenaria segoviensis</v>
      </c>
      <c r="H485" s="26" t="s">
        <v>5141</v>
      </c>
      <c r="I485" s="26"/>
      <c r="J485" t="s">
        <v>6720</v>
      </c>
      <c r="K485" t="s">
        <v>11752</v>
      </c>
      <c r="L485" t="s">
        <v>12295</v>
      </c>
      <c r="M485" t="s">
        <v>12296</v>
      </c>
    </row>
    <row r="486" spans="1:13" x14ac:dyDescent="0.25">
      <c r="A486" s="26" t="s">
        <v>500</v>
      </c>
      <c r="B486" s="26" t="s">
        <v>536</v>
      </c>
      <c r="C486" s="26" t="str">
        <f t="shared" si="18"/>
        <v>subsp.</v>
      </c>
      <c r="D486" s="26" t="s">
        <v>4542</v>
      </c>
      <c r="E486" s="26" t="s">
        <v>31</v>
      </c>
      <c r="F486" s="26" t="s">
        <v>6</v>
      </c>
      <c r="G486" s="26" t="str">
        <f t="shared" si="19"/>
        <v>Armeria arenaria vestita</v>
      </c>
      <c r="H486" s="26" t="s">
        <v>5141</v>
      </c>
      <c r="I486" s="26"/>
      <c r="J486" t="s">
        <v>6721</v>
      </c>
      <c r="K486" t="s">
        <v>11752</v>
      </c>
      <c r="L486" t="s">
        <v>12295</v>
      </c>
      <c r="M486" t="s">
        <v>12296</v>
      </c>
    </row>
    <row r="487" spans="1:13" x14ac:dyDescent="0.25">
      <c r="A487" s="26" t="s">
        <v>500</v>
      </c>
      <c r="B487" s="26" t="s">
        <v>511</v>
      </c>
      <c r="C487" s="26" t="str">
        <f t="shared" si="18"/>
        <v/>
      </c>
      <c r="D487" s="26"/>
      <c r="E487" s="26" t="s">
        <v>31</v>
      </c>
      <c r="F487" s="26" t="s">
        <v>6</v>
      </c>
      <c r="G487" s="26" t="str">
        <f t="shared" si="19"/>
        <v>Armeria beirana</v>
      </c>
      <c r="H487" s="26" t="s">
        <v>5141</v>
      </c>
      <c r="I487" s="26"/>
      <c r="J487" t="s">
        <v>6722</v>
      </c>
      <c r="K487" t="s">
        <v>11752</v>
      </c>
      <c r="L487" t="s">
        <v>12295</v>
      </c>
      <c r="M487" t="s">
        <v>12296</v>
      </c>
    </row>
    <row r="488" spans="1:13" x14ac:dyDescent="0.25">
      <c r="A488" s="26" t="s">
        <v>500</v>
      </c>
      <c r="B488" s="26" t="s">
        <v>502</v>
      </c>
      <c r="C488" s="26" t="str">
        <f t="shared" si="18"/>
        <v/>
      </c>
      <c r="D488" s="26"/>
      <c r="E488" s="26" t="s">
        <v>31</v>
      </c>
      <c r="F488" s="26" t="s">
        <v>6</v>
      </c>
      <c r="G488" s="26" t="str">
        <f t="shared" si="19"/>
        <v>Armeria berlengensis</v>
      </c>
      <c r="H488" s="26" t="s">
        <v>5141</v>
      </c>
      <c r="I488" s="26"/>
      <c r="J488" t="s">
        <v>6723</v>
      </c>
      <c r="K488" t="s">
        <v>11752</v>
      </c>
      <c r="L488" t="s">
        <v>12295</v>
      </c>
      <c r="M488" t="s">
        <v>12296</v>
      </c>
    </row>
    <row r="489" spans="1:13" x14ac:dyDescent="0.25">
      <c r="A489" s="26" t="s">
        <v>500</v>
      </c>
      <c r="B489" s="26" t="s">
        <v>540</v>
      </c>
      <c r="C489" s="26" t="str">
        <f t="shared" si="18"/>
        <v>subsp.</v>
      </c>
      <c r="D489" s="26" t="s">
        <v>540</v>
      </c>
      <c r="E489" s="26" t="s">
        <v>31</v>
      </c>
      <c r="F489" s="26" t="s">
        <v>6</v>
      </c>
      <c r="G489" s="26" t="str">
        <f t="shared" si="19"/>
        <v>Armeria bigerrensis bigerrensis</v>
      </c>
      <c r="H489" s="26" t="s">
        <v>5141</v>
      </c>
      <c r="I489" s="26"/>
      <c r="J489" t="s">
        <v>6724</v>
      </c>
      <c r="K489" t="s">
        <v>11752</v>
      </c>
      <c r="L489" t="s">
        <v>12295</v>
      </c>
      <c r="M489" t="s">
        <v>12296</v>
      </c>
    </row>
    <row r="490" spans="1:13" x14ac:dyDescent="0.25">
      <c r="A490" s="26" t="s">
        <v>500</v>
      </c>
      <c r="B490" s="26" t="s">
        <v>540</v>
      </c>
      <c r="C490" s="26" t="str">
        <f t="shared" si="18"/>
        <v>subsp.</v>
      </c>
      <c r="D490" s="26" t="s">
        <v>3514</v>
      </c>
      <c r="E490" s="26" t="s">
        <v>31</v>
      </c>
      <c r="F490" s="26" t="s">
        <v>6</v>
      </c>
      <c r="G490" s="26" t="str">
        <f t="shared" si="19"/>
        <v>Armeria bigerrensis losae</v>
      </c>
      <c r="H490" s="26" t="s">
        <v>5141</v>
      </c>
      <c r="I490" s="26"/>
      <c r="J490" t="s">
        <v>6725</v>
      </c>
      <c r="K490" t="s">
        <v>11752</v>
      </c>
      <c r="L490" t="s">
        <v>12295</v>
      </c>
      <c r="M490" t="s">
        <v>12296</v>
      </c>
    </row>
    <row r="491" spans="1:13" x14ac:dyDescent="0.25">
      <c r="A491" s="26" t="s">
        <v>500</v>
      </c>
      <c r="B491" s="26" t="s">
        <v>540</v>
      </c>
      <c r="C491" s="26" t="str">
        <f t="shared" si="18"/>
        <v>subsp.</v>
      </c>
      <c r="D491" s="26" t="s">
        <v>152</v>
      </c>
      <c r="E491" s="26" t="s">
        <v>31</v>
      </c>
      <c r="F491" s="26" t="s">
        <v>6</v>
      </c>
      <c r="G491" s="26" t="str">
        <f t="shared" si="19"/>
        <v>Armeria bigerrensis microcephala</v>
      </c>
      <c r="H491" s="26" t="s">
        <v>5141</v>
      </c>
      <c r="I491" s="26"/>
      <c r="J491" t="s">
        <v>6726</v>
      </c>
      <c r="K491" t="s">
        <v>11752</v>
      </c>
      <c r="L491" t="s">
        <v>12295</v>
      </c>
      <c r="M491" t="s">
        <v>12296</v>
      </c>
    </row>
    <row r="492" spans="1:13" x14ac:dyDescent="0.25">
      <c r="A492" s="26" t="s">
        <v>500</v>
      </c>
      <c r="B492" s="26" t="s">
        <v>530</v>
      </c>
      <c r="C492" s="26" t="str">
        <f t="shared" si="18"/>
        <v>subsp.</v>
      </c>
      <c r="D492" s="26" t="s">
        <v>530</v>
      </c>
      <c r="E492" s="26" t="s">
        <v>31</v>
      </c>
      <c r="F492" s="26" t="s">
        <v>6</v>
      </c>
      <c r="G492" s="26" t="str">
        <f t="shared" si="19"/>
        <v>Armeria bourgaei bourgaei</v>
      </c>
      <c r="H492" s="26" t="s">
        <v>5141</v>
      </c>
      <c r="I492" s="26"/>
      <c r="J492" t="s">
        <v>6727</v>
      </c>
      <c r="K492" t="s">
        <v>11752</v>
      </c>
      <c r="L492" t="s">
        <v>12295</v>
      </c>
      <c r="M492" t="s">
        <v>12296</v>
      </c>
    </row>
    <row r="493" spans="1:13" x14ac:dyDescent="0.25">
      <c r="A493" s="26" t="s">
        <v>500</v>
      </c>
      <c r="B493" s="26" t="s">
        <v>530</v>
      </c>
      <c r="C493" s="26" t="str">
        <f t="shared" si="18"/>
        <v>subsp.</v>
      </c>
      <c r="D493" s="26" t="s">
        <v>4552</v>
      </c>
      <c r="E493" s="26" t="s">
        <v>31</v>
      </c>
      <c r="F493" s="26" t="s">
        <v>6</v>
      </c>
      <c r="G493" s="26" t="str">
        <f t="shared" si="19"/>
        <v>Armeria bourgaei lanceobracteata</v>
      </c>
      <c r="H493" s="26" t="s">
        <v>5141</v>
      </c>
      <c r="I493" s="26"/>
      <c r="J493" t="s">
        <v>6728</v>
      </c>
      <c r="K493" t="s">
        <v>11752</v>
      </c>
      <c r="L493" t="s">
        <v>12295</v>
      </c>
      <c r="M493" t="s">
        <v>12296</v>
      </c>
    </row>
    <row r="494" spans="1:13" x14ac:dyDescent="0.25">
      <c r="A494" s="26" t="s">
        <v>500</v>
      </c>
      <c r="B494" s="26" t="s">
        <v>530</v>
      </c>
      <c r="C494" s="26" t="str">
        <f t="shared" si="18"/>
        <v>subsp.</v>
      </c>
      <c r="D494" s="26" t="s">
        <v>4553</v>
      </c>
      <c r="E494" s="26" t="s">
        <v>31</v>
      </c>
      <c r="F494" s="26" t="s">
        <v>6</v>
      </c>
      <c r="G494" s="26" t="str">
        <f t="shared" si="19"/>
        <v>Armeria bourgaei willkommiana</v>
      </c>
      <c r="H494" s="26" t="s">
        <v>5141</v>
      </c>
      <c r="I494" s="26"/>
      <c r="J494" t="s">
        <v>6729</v>
      </c>
      <c r="K494" t="s">
        <v>11752</v>
      </c>
      <c r="L494" t="s">
        <v>12295</v>
      </c>
      <c r="M494" t="s">
        <v>12296</v>
      </c>
    </row>
    <row r="495" spans="1:13" x14ac:dyDescent="0.25">
      <c r="A495" s="26" t="s">
        <v>500</v>
      </c>
      <c r="B495" s="26" t="s">
        <v>542</v>
      </c>
      <c r="C495" s="26" t="str">
        <f t="shared" si="18"/>
        <v/>
      </c>
      <c r="D495" s="26"/>
      <c r="E495" s="26" t="s">
        <v>13111</v>
      </c>
      <c r="F495" s="26" t="s">
        <v>6</v>
      </c>
      <c r="G495" s="26" t="str">
        <f t="shared" si="19"/>
        <v>Armeria bubanii</v>
      </c>
      <c r="H495" s="26" t="s">
        <v>5141</v>
      </c>
      <c r="I495" s="26"/>
      <c r="J495" t="s">
        <v>6730</v>
      </c>
      <c r="K495" t="s">
        <v>11752</v>
      </c>
      <c r="L495" t="s">
        <v>12295</v>
      </c>
      <c r="M495" t="s">
        <v>12296</v>
      </c>
    </row>
    <row r="496" spans="1:13" x14ac:dyDescent="0.25">
      <c r="A496" s="26" t="s">
        <v>500</v>
      </c>
      <c r="B496" s="26" t="s">
        <v>520</v>
      </c>
      <c r="C496" s="26" t="str">
        <f t="shared" si="18"/>
        <v/>
      </c>
      <c r="D496" s="26"/>
      <c r="E496" s="26" t="s">
        <v>31</v>
      </c>
      <c r="F496" s="26" t="s">
        <v>6</v>
      </c>
      <c r="G496" s="26" t="str">
        <f t="shared" si="19"/>
        <v>Armeria caballeroi</v>
      </c>
      <c r="H496" s="26" t="s">
        <v>5141</v>
      </c>
      <c r="I496" s="26"/>
      <c r="J496" t="s">
        <v>6731</v>
      </c>
      <c r="K496" t="s">
        <v>11752</v>
      </c>
      <c r="L496" t="s">
        <v>12295</v>
      </c>
      <c r="M496" t="s">
        <v>12296</v>
      </c>
    </row>
    <row r="497" spans="1:13" x14ac:dyDescent="0.25">
      <c r="A497" s="26" t="s">
        <v>500</v>
      </c>
      <c r="B497" s="26" t="s">
        <v>539</v>
      </c>
      <c r="C497" s="26" t="str">
        <f t="shared" si="18"/>
        <v/>
      </c>
      <c r="D497" s="26"/>
      <c r="E497" s="26" t="s">
        <v>31</v>
      </c>
      <c r="F497" s="26" t="s">
        <v>6</v>
      </c>
      <c r="G497" s="26" t="str">
        <f t="shared" si="19"/>
        <v>Armeria caespitosa</v>
      </c>
      <c r="H497" s="26" t="s">
        <v>5141</v>
      </c>
      <c r="I497" s="26"/>
      <c r="J497" t="s">
        <v>6732</v>
      </c>
      <c r="K497" t="s">
        <v>11752</v>
      </c>
      <c r="L497" t="s">
        <v>12295</v>
      </c>
      <c r="M497" t="s">
        <v>12296</v>
      </c>
    </row>
    <row r="498" spans="1:13" x14ac:dyDescent="0.25">
      <c r="A498" s="26" t="s">
        <v>500</v>
      </c>
      <c r="B498" s="26" t="s">
        <v>331</v>
      </c>
      <c r="C498" s="26" t="str">
        <f t="shared" si="18"/>
        <v/>
      </c>
      <c r="D498" s="26"/>
      <c r="E498" s="26" t="s">
        <v>31</v>
      </c>
      <c r="F498" s="26" t="s">
        <v>6</v>
      </c>
      <c r="G498" s="26" t="str">
        <f t="shared" si="19"/>
        <v>Armeria cantabrica</v>
      </c>
      <c r="H498" s="26" t="s">
        <v>5141</v>
      </c>
      <c r="I498" s="26"/>
      <c r="J498" t="s">
        <v>6733</v>
      </c>
      <c r="K498" t="s">
        <v>11752</v>
      </c>
      <c r="L498" t="s">
        <v>12295</v>
      </c>
      <c r="M498" t="s">
        <v>12296</v>
      </c>
    </row>
    <row r="499" spans="1:13" x14ac:dyDescent="0.25">
      <c r="A499" s="26" t="s">
        <v>500</v>
      </c>
      <c r="B499" s="26" t="s">
        <v>524</v>
      </c>
      <c r="C499" s="26" t="str">
        <f t="shared" si="18"/>
        <v/>
      </c>
      <c r="D499" s="26"/>
      <c r="E499" s="26" t="s">
        <v>31</v>
      </c>
      <c r="F499" s="26" t="s">
        <v>6</v>
      </c>
      <c r="G499" s="26" t="str">
        <f t="shared" si="19"/>
        <v>Armeria capitella</v>
      </c>
      <c r="H499" s="26" t="s">
        <v>5141</v>
      </c>
      <c r="I499" s="26"/>
      <c r="J499" t="s">
        <v>6734</v>
      </c>
      <c r="K499" t="s">
        <v>11752</v>
      </c>
      <c r="L499" t="s">
        <v>12295</v>
      </c>
      <c r="M499" t="s">
        <v>12296</v>
      </c>
    </row>
    <row r="500" spans="1:13" x14ac:dyDescent="0.25">
      <c r="A500" s="26" t="s">
        <v>500</v>
      </c>
      <c r="B500" s="26" t="s">
        <v>535</v>
      </c>
      <c r="C500" s="26" t="str">
        <f t="shared" si="18"/>
        <v/>
      </c>
      <c r="D500" s="26"/>
      <c r="E500" s="26" t="s">
        <v>31</v>
      </c>
      <c r="F500" s="26" t="s">
        <v>6</v>
      </c>
      <c r="G500" s="26" t="str">
        <f t="shared" si="19"/>
        <v>Armeria castellana</v>
      </c>
      <c r="H500" s="26" t="s">
        <v>5141</v>
      </c>
      <c r="I500" s="26"/>
      <c r="J500" t="s">
        <v>6735</v>
      </c>
      <c r="K500" t="s">
        <v>11752</v>
      </c>
      <c r="L500" t="s">
        <v>12295</v>
      </c>
      <c r="M500" t="s">
        <v>12296</v>
      </c>
    </row>
    <row r="501" spans="1:13" x14ac:dyDescent="0.25">
      <c r="A501" s="26" t="s">
        <v>500</v>
      </c>
      <c r="B501" s="26" t="s">
        <v>522</v>
      </c>
      <c r="C501" s="26" t="str">
        <f t="shared" si="18"/>
        <v/>
      </c>
      <c r="D501" s="26"/>
      <c r="E501" s="26" t="s">
        <v>31</v>
      </c>
      <c r="F501" s="26" t="s">
        <v>6</v>
      </c>
      <c r="G501" s="26" t="str">
        <f t="shared" si="19"/>
        <v>Armeria castroviejoi</v>
      </c>
      <c r="H501" s="26" t="s">
        <v>5141</v>
      </c>
      <c r="I501" s="26"/>
      <c r="J501" t="s">
        <v>6736</v>
      </c>
      <c r="K501" t="s">
        <v>11752</v>
      </c>
      <c r="L501" t="s">
        <v>12295</v>
      </c>
      <c r="M501" t="s">
        <v>12296</v>
      </c>
    </row>
    <row r="502" spans="1:13" x14ac:dyDescent="0.25">
      <c r="A502" s="26" t="s">
        <v>500</v>
      </c>
      <c r="B502" s="26" t="s">
        <v>334</v>
      </c>
      <c r="C502" s="26" t="str">
        <f t="shared" si="18"/>
        <v/>
      </c>
      <c r="D502" s="26"/>
      <c r="E502" s="26" t="s">
        <v>31</v>
      </c>
      <c r="F502" s="26" t="s">
        <v>6</v>
      </c>
      <c r="G502" s="26" t="str">
        <f t="shared" si="19"/>
        <v>Armeria ciliata</v>
      </c>
      <c r="H502" s="26" t="s">
        <v>5141</v>
      </c>
      <c r="I502" s="26"/>
      <c r="J502" t="s">
        <v>6737</v>
      </c>
      <c r="K502" t="s">
        <v>11752</v>
      </c>
      <c r="L502" t="s">
        <v>12295</v>
      </c>
      <c r="M502" t="s">
        <v>12296</v>
      </c>
    </row>
    <row r="503" spans="1:13" x14ac:dyDescent="0.25">
      <c r="A503" s="26" t="s">
        <v>500</v>
      </c>
      <c r="B503" s="26" t="s">
        <v>158</v>
      </c>
      <c r="C503" s="26" t="str">
        <f t="shared" si="18"/>
        <v/>
      </c>
      <c r="D503" s="26"/>
      <c r="E503" s="26" t="s">
        <v>31</v>
      </c>
      <c r="F503" s="26" t="s">
        <v>6</v>
      </c>
      <c r="G503" s="26" t="str">
        <f t="shared" si="19"/>
        <v>Armeria colorata</v>
      </c>
      <c r="H503" s="26" t="s">
        <v>5141</v>
      </c>
      <c r="I503" s="26"/>
      <c r="J503" t="s">
        <v>6738</v>
      </c>
      <c r="K503" t="s">
        <v>11752</v>
      </c>
      <c r="L503" t="s">
        <v>12295</v>
      </c>
      <c r="M503" t="s">
        <v>12296</v>
      </c>
    </row>
    <row r="504" spans="1:13" x14ac:dyDescent="0.25">
      <c r="A504" s="26" t="s">
        <v>500</v>
      </c>
      <c r="B504" s="26" t="s">
        <v>519</v>
      </c>
      <c r="C504" s="26" t="str">
        <f t="shared" si="18"/>
        <v/>
      </c>
      <c r="D504" s="26"/>
      <c r="E504" s="26" t="s">
        <v>31</v>
      </c>
      <c r="F504" s="26" t="s">
        <v>6</v>
      </c>
      <c r="G504" s="26" t="str">
        <f t="shared" si="19"/>
        <v>Armeria duriaei</v>
      </c>
      <c r="H504" s="26" t="s">
        <v>5141</v>
      </c>
      <c r="I504" s="26"/>
      <c r="J504" t="s">
        <v>6739</v>
      </c>
      <c r="K504" t="s">
        <v>11752</v>
      </c>
      <c r="L504" t="s">
        <v>12295</v>
      </c>
      <c r="M504" t="s">
        <v>12296</v>
      </c>
    </row>
    <row r="505" spans="1:13" x14ac:dyDescent="0.25">
      <c r="A505" s="26" t="s">
        <v>500</v>
      </c>
      <c r="B505" s="26" t="s">
        <v>518</v>
      </c>
      <c r="C505" s="26" t="str">
        <f t="shared" si="18"/>
        <v/>
      </c>
      <c r="D505" s="26"/>
      <c r="E505" s="26" t="s">
        <v>31</v>
      </c>
      <c r="F505" s="26" t="s">
        <v>6</v>
      </c>
      <c r="G505" s="26" t="str">
        <f t="shared" si="19"/>
        <v>Armeria eriophylla</v>
      </c>
      <c r="H505" s="26" t="s">
        <v>5141</v>
      </c>
      <c r="I505" s="26"/>
      <c r="J505" t="s">
        <v>6740</v>
      </c>
      <c r="K505" t="s">
        <v>11752</v>
      </c>
      <c r="L505" t="s">
        <v>12295</v>
      </c>
      <c r="M505" t="s">
        <v>12296</v>
      </c>
    </row>
    <row r="506" spans="1:13" x14ac:dyDescent="0.25">
      <c r="A506" s="26" t="s">
        <v>500</v>
      </c>
      <c r="B506" s="26" t="s">
        <v>546</v>
      </c>
      <c r="C506" s="26" t="str">
        <f t="shared" si="18"/>
        <v/>
      </c>
      <c r="D506" s="26"/>
      <c r="E506" s="26" t="s">
        <v>31</v>
      </c>
      <c r="F506" s="26" t="s">
        <v>6</v>
      </c>
      <c r="G506" s="26" t="str">
        <f t="shared" si="19"/>
        <v>Armeria euscadiensis</v>
      </c>
      <c r="H506" s="26" t="s">
        <v>5141</v>
      </c>
      <c r="I506" s="26"/>
      <c r="J506" t="s">
        <v>6741</v>
      </c>
      <c r="K506" t="s">
        <v>11752</v>
      </c>
      <c r="L506" t="s">
        <v>12295</v>
      </c>
      <c r="M506" t="s">
        <v>12296</v>
      </c>
    </row>
    <row r="507" spans="1:13" x14ac:dyDescent="0.25">
      <c r="A507" s="26" t="s">
        <v>500</v>
      </c>
      <c r="B507" s="26" t="s">
        <v>155</v>
      </c>
      <c r="C507" s="26" t="str">
        <f t="shared" si="18"/>
        <v>subsp.</v>
      </c>
      <c r="D507" s="26" t="s">
        <v>155</v>
      </c>
      <c r="E507" s="26" t="s">
        <v>6</v>
      </c>
      <c r="F507" s="26" t="s">
        <v>6</v>
      </c>
      <c r="G507" s="26" t="str">
        <f t="shared" si="19"/>
        <v>Armeria filicaulis filicaulis</v>
      </c>
      <c r="H507" s="26" t="s">
        <v>5141</v>
      </c>
      <c r="I507" s="26"/>
      <c r="J507" t="s">
        <v>6742</v>
      </c>
      <c r="K507" t="s">
        <v>11752</v>
      </c>
      <c r="L507" t="s">
        <v>12295</v>
      </c>
      <c r="M507" t="s">
        <v>12296</v>
      </c>
    </row>
    <row r="508" spans="1:13" x14ac:dyDescent="0.25">
      <c r="A508" s="26" t="s">
        <v>500</v>
      </c>
      <c r="B508" s="26" t="s">
        <v>466</v>
      </c>
      <c r="C508" s="26" t="str">
        <f t="shared" si="18"/>
        <v/>
      </c>
      <c r="D508" s="26"/>
      <c r="E508" s="26" t="s">
        <v>31</v>
      </c>
      <c r="F508" s="26" t="s">
        <v>6</v>
      </c>
      <c r="G508" s="26" t="str">
        <f t="shared" si="19"/>
        <v>Armeria fontqueri</v>
      </c>
      <c r="H508" s="26" t="s">
        <v>5141</v>
      </c>
      <c r="I508" s="26"/>
      <c r="J508" t="s">
        <v>6743</v>
      </c>
      <c r="K508" t="s">
        <v>11752</v>
      </c>
      <c r="L508" t="s">
        <v>12295</v>
      </c>
      <c r="M508" t="s">
        <v>12296</v>
      </c>
    </row>
    <row r="509" spans="1:13" x14ac:dyDescent="0.25">
      <c r="A509" s="26" t="s">
        <v>500</v>
      </c>
      <c r="B509" s="26" t="s">
        <v>509</v>
      </c>
      <c r="C509" s="26" t="str">
        <f t="shared" si="18"/>
        <v/>
      </c>
      <c r="D509" s="26"/>
      <c r="E509" s="26" t="s">
        <v>31</v>
      </c>
      <c r="F509" s="26" t="s">
        <v>6</v>
      </c>
      <c r="G509" s="26" t="str">
        <f t="shared" si="19"/>
        <v>Armeria gaditana</v>
      </c>
      <c r="H509" s="26" t="s">
        <v>5141</v>
      </c>
      <c r="I509" s="26"/>
      <c r="J509" t="s">
        <v>6744</v>
      </c>
      <c r="K509" t="s">
        <v>11752</v>
      </c>
      <c r="L509" t="s">
        <v>12295</v>
      </c>
      <c r="M509" t="s">
        <v>12296</v>
      </c>
    </row>
    <row r="510" spans="1:13" x14ac:dyDescent="0.25">
      <c r="A510" s="26" t="s">
        <v>500</v>
      </c>
      <c r="B510" s="26" t="s">
        <v>526</v>
      </c>
      <c r="C510" s="26" t="str">
        <f t="shared" ref="C510:C573" si="20">IF(D510="","","subsp.")</f>
        <v>subsp.</v>
      </c>
      <c r="D510" s="26" t="s">
        <v>4554</v>
      </c>
      <c r="E510" s="26" t="s">
        <v>31</v>
      </c>
      <c r="F510" s="26" t="s">
        <v>6</v>
      </c>
      <c r="G510" s="26" t="str">
        <f t="shared" ref="G510:G573" si="21">IF(D510="",CONCATENATE(A510," ",B510),CONCATENATE(A510," ",B510," ",D510))</f>
        <v>Armeria genesiana belmonteae</v>
      </c>
      <c r="H510" s="26" t="s">
        <v>5141</v>
      </c>
      <c r="I510" s="26"/>
      <c r="J510" t="s">
        <v>6745</v>
      </c>
      <c r="K510" t="s">
        <v>11752</v>
      </c>
      <c r="L510" t="s">
        <v>12295</v>
      </c>
      <c r="M510" t="s">
        <v>12296</v>
      </c>
    </row>
    <row r="511" spans="1:13" x14ac:dyDescent="0.25">
      <c r="A511" s="26" t="s">
        <v>500</v>
      </c>
      <c r="B511" s="26" t="s">
        <v>526</v>
      </c>
      <c r="C511" s="26" t="str">
        <f t="shared" si="20"/>
        <v>subsp.</v>
      </c>
      <c r="D511" s="26" t="s">
        <v>526</v>
      </c>
      <c r="E511" s="26" t="s">
        <v>31</v>
      </c>
      <c r="F511" s="26" t="s">
        <v>6</v>
      </c>
      <c r="G511" s="26" t="str">
        <f t="shared" si="21"/>
        <v>Armeria genesiana genesiana</v>
      </c>
      <c r="H511" s="26" t="s">
        <v>5141</v>
      </c>
      <c r="I511" s="26"/>
      <c r="J511" t="s">
        <v>6746</v>
      </c>
      <c r="K511" t="s">
        <v>11752</v>
      </c>
      <c r="L511" t="s">
        <v>12295</v>
      </c>
      <c r="M511" t="s">
        <v>12296</v>
      </c>
    </row>
    <row r="512" spans="1:13" x14ac:dyDescent="0.25">
      <c r="A512" s="26" t="s">
        <v>500</v>
      </c>
      <c r="B512" s="26" t="s">
        <v>544</v>
      </c>
      <c r="C512" s="26" t="str">
        <f t="shared" si="20"/>
        <v/>
      </c>
      <c r="D512" s="26"/>
      <c r="E512" s="26" t="s">
        <v>31</v>
      </c>
      <c r="F512" s="26" t="s">
        <v>6</v>
      </c>
      <c r="G512" s="26" t="str">
        <f t="shared" si="21"/>
        <v>Armeria godayana</v>
      </c>
      <c r="H512" s="26" t="s">
        <v>5141</v>
      </c>
      <c r="I512" s="26"/>
      <c r="J512" t="s">
        <v>6747</v>
      </c>
      <c r="K512" t="s">
        <v>11752</v>
      </c>
      <c r="L512" t="s">
        <v>12295</v>
      </c>
      <c r="M512" t="s">
        <v>12296</v>
      </c>
    </row>
    <row r="513" spans="1:13" x14ac:dyDescent="0.25">
      <c r="A513" s="26" t="s">
        <v>500</v>
      </c>
      <c r="B513" s="26" t="s">
        <v>507</v>
      </c>
      <c r="C513" s="26" t="str">
        <f t="shared" si="20"/>
        <v/>
      </c>
      <c r="D513" s="26"/>
      <c r="E513" s="26" t="s">
        <v>31</v>
      </c>
      <c r="F513" s="26" t="s">
        <v>6</v>
      </c>
      <c r="G513" s="26" t="str">
        <f t="shared" si="21"/>
        <v>Armeria hirta</v>
      </c>
      <c r="H513" s="26" t="s">
        <v>5141</v>
      </c>
      <c r="I513" s="26"/>
      <c r="J513" t="s">
        <v>6748</v>
      </c>
      <c r="K513" t="s">
        <v>11752</v>
      </c>
      <c r="L513" t="s">
        <v>12295</v>
      </c>
      <c r="M513" t="s">
        <v>12296</v>
      </c>
    </row>
    <row r="514" spans="1:13" x14ac:dyDescent="0.25">
      <c r="A514" s="26" t="s">
        <v>500</v>
      </c>
      <c r="B514" s="26" t="s">
        <v>508</v>
      </c>
      <c r="C514" s="26" t="str">
        <f t="shared" si="20"/>
        <v/>
      </c>
      <c r="D514" s="26"/>
      <c r="E514" s="26" t="s">
        <v>31</v>
      </c>
      <c r="F514" s="26" t="s">
        <v>6</v>
      </c>
      <c r="G514" s="26" t="str">
        <f t="shared" si="21"/>
        <v>Armeria hispalensis</v>
      </c>
      <c r="H514" s="26" t="s">
        <v>5141</v>
      </c>
      <c r="I514" s="26"/>
      <c r="J514" t="s">
        <v>6749</v>
      </c>
      <c r="K514" t="s">
        <v>11752</v>
      </c>
      <c r="L514" t="s">
        <v>12295</v>
      </c>
      <c r="M514" t="s">
        <v>12296</v>
      </c>
    </row>
    <row r="515" spans="1:13" x14ac:dyDescent="0.25">
      <c r="A515" s="26" t="s">
        <v>500</v>
      </c>
      <c r="B515" s="26" t="s">
        <v>538</v>
      </c>
      <c r="C515" s="26" t="str">
        <f t="shared" si="20"/>
        <v>subsp.</v>
      </c>
      <c r="D515" s="26" t="s">
        <v>538</v>
      </c>
      <c r="E515" s="26" t="s">
        <v>31</v>
      </c>
      <c r="F515" s="26" t="s">
        <v>6</v>
      </c>
      <c r="G515" s="26" t="str">
        <f t="shared" si="21"/>
        <v>Armeria humilis humilis</v>
      </c>
      <c r="H515" s="26" t="s">
        <v>5141</v>
      </c>
      <c r="I515" s="26"/>
      <c r="J515" t="s">
        <v>6750</v>
      </c>
      <c r="K515" t="s">
        <v>11752</v>
      </c>
      <c r="L515" t="s">
        <v>12295</v>
      </c>
      <c r="M515" t="s">
        <v>12296</v>
      </c>
    </row>
    <row r="516" spans="1:13" x14ac:dyDescent="0.25">
      <c r="A516" s="26" t="s">
        <v>500</v>
      </c>
      <c r="B516" s="26" t="s">
        <v>538</v>
      </c>
      <c r="C516" s="26" t="str">
        <f t="shared" si="20"/>
        <v>subsp.</v>
      </c>
      <c r="D516" s="26" t="s">
        <v>2789</v>
      </c>
      <c r="E516" s="26" t="s">
        <v>31</v>
      </c>
      <c r="F516" s="26" t="s">
        <v>6</v>
      </c>
      <c r="G516" s="26" t="str">
        <f t="shared" si="21"/>
        <v>Armeria humilis odorata</v>
      </c>
      <c r="H516" s="26" t="s">
        <v>5141</v>
      </c>
      <c r="I516" s="26"/>
      <c r="J516" t="s">
        <v>6751</v>
      </c>
      <c r="K516" t="s">
        <v>11752</v>
      </c>
      <c r="L516" t="s">
        <v>12295</v>
      </c>
      <c r="M516" t="s">
        <v>12296</v>
      </c>
    </row>
    <row r="517" spans="1:13" x14ac:dyDescent="0.25">
      <c r="A517" s="26" t="s">
        <v>500</v>
      </c>
      <c r="B517" s="26" t="s">
        <v>533</v>
      </c>
      <c r="C517" s="26" t="str">
        <f t="shared" si="20"/>
        <v>subsp.</v>
      </c>
      <c r="D517" s="26" t="s">
        <v>2457</v>
      </c>
      <c r="E517" s="26" t="s">
        <v>31</v>
      </c>
      <c r="F517" s="26" t="s">
        <v>6</v>
      </c>
      <c r="G517" s="26" t="str">
        <f t="shared" si="21"/>
        <v>Armeria langei daveaui</v>
      </c>
      <c r="H517" s="26" t="s">
        <v>5141</v>
      </c>
      <c r="I517" s="26"/>
      <c r="J517" t="s">
        <v>6752</v>
      </c>
      <c r="K517" t="s">
        <v>11752</v>
      </c>
      <c r="L517" t="s">
        <v>12295</v>
      </c>
      <c r="M517" t="s">
        <v>12296</v>
      </c>
    </row>
    <row r="518" spans="1:13" x14ac:dyDescent="0.25">
      <c r="A518" s="26" t="s">
        <v>500</v>
      </c>
      <c r="B518" s="26" t="s">
        <v>533</v>
      </c>
      <c r="C518" s="26" t="str">
        <f t="shared" si="20"/>
        <v>subsp.</v>
      </c>
      <c r="D518" s="26" t="s">
        <v>533</v>
      </c>
      <c r="E518" s="26" t="s">
        <v>31</v>
      </c>
      <c r="F518" s="26" t="s">
        <v>6</v>
      </c>
      <c r="G518" s="26" t="str">
        <f t="shared" si="21"/>
        <v>Armeria langei langei</v>
      </c>
      <c r="H518" s="26" t="s">
        <v>5141</v>
      </c>
      <c r="I518" s="26"/>
      <c r="J518" t="s">
        <v>6753</v>
      </c>
      <c r="K518" t="s">
        <v>11752</v>
      </c>
      <c r="L518" t="s">
        <v>12295</v>
      </c>
      <c r="M518" t="s">
        <v>12296</v>
      </c>
    </row>
    <row r="519" spans="1:13" x14ac:dyDescent="0.25">
      <c r="A519" s="26" t="s">
        <v>500</v>
      </c>
      <c r="B519" s="26" t="s">
        <v>523</v>
      </c>
      <c r="C519" s="26" t="str">
        <f t="shared" si="20"/>
        <v/>
      </c>
      <c r="D519" s="26"/>
      <c r="E519" s="26" t="s">
        <v>31</v>
      </c>
      <c r="F519" s="26" t="s">
        <v>6</v>
      </c>
      <c r="G519" s="26" t="str">
        <f t="shared" si="21"/>
        <v>Armeria linkiana</v>
      </c>
      <c r="H519" s="26" t="s">
        <v>5141</v>
      </c>
      <c r="I519" s="26"/>
      <c r="J519" t="s">
        <v>6754</v>
      </c>
      <c r="K519" t="s">
        <v>11752</v>
      </c>
      <c r="L519" t="s">
        <v>12295</v>
      </c>
      <c r="M519" t="s">
        <v>12296</v>
      </c>
    </row>
    <row r="520" spans="1:13" x14ac:dyDescent="0.25">
      <c r="A520" s="26" t="s">
        <v>500</v>
      </c>
      <c r="B520" s="26" t="s">
        <v>506</v>
      </c>
      <c r="C520" s="26" t="str">
        <f t="shared" si="20"/>
        <v/>
      </c>
      <c r="D520" s="26"/>
      <c r="E520" s="26" t="s">
        <v>31</v>
      </c>
      <c r="F520" s="26" t="s">
        <v>6</v>
      </c>
      <c r="G520" s="26" t="str">
        <f t="shared" si="21"/>
        <v>Armeria macrophylla</v>
      </c>
      <c r="H520" s="26" t="s">
        <v>5141</v>
      </c>
      <c r="I520" s="26"/>
      <c r="J520" t="s">
        <v>6755</v>
      </c>
      <c r="K520" t="s">
        <v>11752</v>
      </c>
      <c r="L520" t="s">
        <v>12295</v>
      </c>
      <c r="M520" t="s">
        <v>12296</v>
      </c>
    </row>
    <row r="521" spans="1:13" x14ac:dyDescent="0.25">
      <c r="A521" s="26" t="s">
        <v>500</v>
      </c>
      <c r="B521" s="26" t="s">
        <v>531</v>
      </c>
      <c r="C521" s="26" t="str">
        <f t="shared" si="20"/>
        <v/>
      </c>
      <c r="D521" s="26"/>
      <c r="E521" s="26" t="s">
        <v>31</v>
      </c>
      <c r="F521" s="26" t="s">
        <v>6</v>
      </c>
      <c r="G521" s="26" t="str">
        <f t="shared" si="21"/>
        <v>Armeria malacitana</v>
      </c>
      <c r="H521" s="26" t="s">
        <v>5141</v>
      </c>
      <c r="I521" s="26"/>
      <c r="J521" t="s">
        <v>6756</v>
      </c>
      <c r="K521" t="s">
        <v>11752</v>
      </c>
      <c r="L521" t="s">
        <v>12295</v>
      </c>
      <c r="M521" t="s">
        <v>12296</v>
      </c>
    </row>
    <row r="522" spans="1:13" x14ac:dyDescent="0.25">
      <c r="A522" s="26" t="s">
        <v>500</v>
      </c>
      <c r="B522" s="26" t="s">
        <v>514</v>
      </c>
      <c r="C522" s="26" t="str">
        <f t="shared" si="20"/>
        <v/>
      </c>
      <c r="D522" s="26"/>
      <c r="E522" s="26" t="s">
        <v>6</v>
      </c>
      <c r="F522" s="26" t="s">
        <v>6</v>
      </c>
      <c r="G522" s="26" t="str">
        <f t="shared" si="21"/>
        <v>Armeria maritima</v>
      </c>
      <c r="H522" s="26" t="s">
        <v>5141</v>
      </c>
      <c r="I522" s="26"/>
      <c r="J522" t="s">
        <v>6757</v>
      </c>
      <c r="K522" t="s">
        <v>11752</v>
      </c>
      <c r="L522" t="s">
        <v>12295</v>
      </c>
      <c r="M522" t="s">
        <v>12296</v>
      </c>
    </row>
    <row r="523" spans="1:13" x14ac:dyDescent="0.25">
      <c r="A523" s="26" t="s">
        <v>500</v>
      </c>
      <c r="B523" s="26" t="s">
        <v>515</v>
      </c>
      <c r="C523" s="26" t="str">
        <f t="shared" si="20"/>
        <v/>
      </c>
      <c r="D523" s="26"/>
      <c r="E523" s="26" t="s">
        <v>31</v>
      </c>
      <c r="F523" s="26" t="s">
        <v>6</v>
      </c>
      <c r="G523" s="26" t="str">
        <f t="shared" si="21"/>
        <v>Armeria merinoi</v>
      </c>
      <c r="H523" s="26" t="s">
        <v>5141</v>
      </c>
      <c r="I523" s="26"/>
      <c r="J523" t="s">
        <v>6758</v>
      </c>
      <c r="K523" t="s">
        <v>11752</v>
      </c>
      <c r="L523" t="s">
        <v>12295</v>
      </c>
      <c r="M523" t="s">
        <v>12296</v>
      </c>
    </row>
    <row r="524" spans="1:13" x14ac:dyDescent="0.25">
      <c r="A524" s="26" t="s">
        <v>500</v>
      </c>
      <c r="B524" s="26" t="s">
        <v>543</v>
      </c>
      <c r="C524" s="26" t="str">
        <f t="shared" si="20"/>
        <v/>
      </c>
      <c r="D524" s="26"/>
      <c r="E524" s="26" t="s">
        <v>13111</v>
      </c>
      <c r="F524" s="26" t="s">
        <v>6</v>
      </c>
      <c r="G524" s="26" t="str">
        <f t="shared" si="21"/>
        <v>Armeria muelleri</v>
      </c>
      <c r="H524" s="26" t="s">
        <v>5141</v>
      </c>
      <c r="I524" s="26"/>
      <c r="J524" t="s">
        <v>6759</v>
      </c>
      <c r="K524" t="s">
        <v>11752</v>
      </c>
      <c r="L524" t="s">
        <v>12295</v>
      </c>
      <c r="M524" t="s">
        <v>12296</v>
      </c>
    </row>
    <row r="525" spans="1:13" x14ac:dyDescent="0.25">
      <c r="A525" s="26" t="s">
        <v>500</v>
      </c>
      <c r="B525" s="26" t="s">
        <v>525</v>
      </c>
      <c r="C525" s="26" t="str">
        <f t="shared" si="20"/>
        <v/>
      </c>
      <c r="D525" s="26"/>
      <c r="E525" s="26" t="s">
        <v>31</v>
      </c>
      <c r="F525" s="26" t="s">
        <v>6</v>
      </c>
      <c r="G525" s="26" t="str">
        <f t="shared" si="21"/>
        <v>Armeria neglecta</v>
      </c>
      <c r="H525" s="26" t="s">
        <v>5141</v>
      </c>
      <c r="I525" s="26"/>
      <c r="J525" t="s">
        <v>6760</v>
      </c>
      <c r="K525" t="s">
        <v>11752</v>
      </c>
      <c r="L525" t="s">
        <v>12295</v>
      </c>
      <c r="M525" t="s">
        <v>12296</v>
      </c>
    </row>
    <row r="526" spans="1:13" x14ac:dyDescent="0.25">
      <c r="A526" s="26" t="s">
        <v>500</v>
      </c>
      <c r="B526" s="26" t="s">
        <v>528</v>
      </c>
      <c r="C526" s="26" t="str">
        <f t="shared" si="20"/>
        <v/>
      </c>
      <c r="D526" s="26"/>
      <c r="E526" s="26" t="s">
        <v>31</v>
      </c>
      <c r="F526" s="26" t="s">
        <v>6</v>
      </c>
      <c r="G526" s="26" t="str">
        <f t="shared" si="21"/>
        <v>Armeria pauana</v>
      </c>
      <c r="H526" s="26" t="s">
        <v>5141</v>
      </c>
      <c r="I526" s="26"/>
      <c r="J526" t="s">
        <v>6761</v>
      </c>
      <c r="K526" t="s">
        <v>11752</v>
      </c>
      <c r="L526" t="s">
        <v>12295</v>
      </c>
      <c r="M526" t="s">
        <v>12296</v>
      </c>
    </row>
    <row r="527" spans="1:13" x14ac:dyDescent="0.25">
      <c r="A527" s="26" t="s">
        <v>500</v>
      </c>
      <c r="B527" s="26" t="s">
        <v>505</v>
      </c>
      <c r="C527" s="26" t="str">
        <f t="shared" si="20"/>
        <v/>
      </c>
      <c r="D527" s="26"/>
      <c r="E527" s="26" t="s">
        <v>31</v>
      </c>
      <c r="F527" s="26" t="s">
        <v>6</v>
      </c>
      <c r="G527" s="26" t="str">
        <f t="shared" si="21"/>
        <v>Armeria pinifolia</v>
      </c>
      <c r="H527" s="26" t="s">
        <v>5141</v>
      </c>
      <c r="I527" s="26"/>
      <c r="J527" t="s">
        <v>6762</v>
      </c>
      <c r="K527" t="s">
        <v>11752</v>
      </c>
      <c r="L527" t="s">
        <v>12295</v>
      </c>
      <c r="M527" t="s">
        <v>12296</v>
      </c>
    </row>
    <row r="528" spans="1:13" x14ac:dyDescent="0.25">
      <c r="A528" s="26" t="s">
        <v>500</v>
      </c>
      <c r="B528" s="26" t="s">
        <v>510</v>
      </c>
      <c r="C528" s="26" t="str">
        <f t="shared" si="20"/>
        <v/>
      </c>
      <c r="D528" s="26"/>
      <c r="E528" s="26" t="s">
        <v>31</v>
      </c>
      <c r="F528" s="26" t="s">
        <v>6</v>
      </c>
      <c r="G528" s="26" t="str">
        <f t="shared" si="21"/>
        <v>Armeria pseudoarmeria</v>
      </c>
      <c r="H528" s="26" t="s">
        <v>5141</v>
      </c>
      <c r="I528" s="26"/>
      <c r="J528" t="s">
        <v>6763</v>
      </c>
      <c r="K528" t="s">
        <v>11752</v>
      </c>
      <c r="L528" t="s">
        <v>12295</v>
      </c>
      <c r="M528" t="s">
        <v>12296</v>
      </c>
    </row>
    <row r="529" spans="1:13" x14ac:dyDescent="0.25">
      <c r="A529" s="26" t="s">
        <v>500</v>
      </c>
      <c r="B529" s="26" t="s">
        <v>513</v>
      </c>
      <c r="C529" s="26" t="str">
        <f t="shared" si="20"/>
        <v/>
      </c>
      <c r="D529" s="26"/>
      <c r="E529" s="26" t="s">
        <v>31</v>
      </c>
      <c r="F529" s="26" t="s">
        <v>6</v>
      </c>
      <c r="G529" s="26" t="str">
        <f t="shared" si="21"/>
        <v>Armeria pubigera</v>
      </c>
      <c r="H529" s="26" t="s">
        <v>5141</v>
      </c>
      <c r="I529" s="26"/>
      <c r="J529" t="s">
        <v>6764</v>
      </c>
      <c r="K529" t="s">
        <v>11752</v>
      </c>
      <c r="L529" t="s">
        <v>12295</v>
      </c>
      <c r="M529" t="s">
        <v>12296</v>
      </c>
    </row>
    <row r="530" spans="1:13" x14ac:dyDescent="0.25">
      <c r="A530" s="26" t="s">
        <v>500</v>
      </c>
      <c r="B530" s="26" t="s">
        <v>545</v>
      </c>
      <c r="C530" s="26" t="str">
        <f t="shared" si="20"/>
        <v/>
      </c>
      <c r="D530" s="26"/>
      <c r="E530" s="26" t="s">
        <v>13111</v>
      </c>
      <c r="F530" s="26" t="s">
        <v>6</v>
      </c>
      <c r="G530" s="26" t="str">
        <f t="shared" si="21"/>
        <v>Armeria pubinervis</v>
      </c>
      <c r="H530" s="26" t="s">
        <v>5141</v>
      </c>
      <c r="I530" s="26"/>
      <c r="J530" t="s">
        <v>6765</v>
      </c>
      <c r="K530" t="s">
        <v>11752</v>
      </c>
      <c r="L530" t="s">
        <v>12295</v>
      </c>
      <c r="M530" t="s">
        <v>12296</v>
      </c>
    </row>
    <row r="531" spans="1:13" x14ac:dyDescent="0.25">
      <c r="A531" s="26" t="s">
        <v>500</v>
      </c>
      <c r="B531" s="26" t="s">
        <v>248</v>
      </c>
      <c r="C531" s="26" t="str">
        <f t="shared" si="20"/>
        <v/>
      </c>
      <c r="D531" s="26"/>
      <c r="E531" s="26" t="s">
        <v>6</v>
      </c>
      <c r="F531" s="26" t="s">
        <v>6</v>
      </c>
      <c r="G531" s="26" t="str">
        <f t="shared" si="21"/>
        <v>Armeria pungens</v>
      </c>
      <c r="H531" s="26" t="s">
        <v>5141</v>
      </c>
      <c r="I531" s="26"/>
      <c r="J531" t="s">
        <v>6766</v>
      </c>
      <c r="K531" t="s">
        <v>11752</v>
      </c>
      <c r="L531" t="s">
        <v>12295</v>
      </c>
      <c r="M531" t="s">
        <v>12296</v>
      </c>
    </row>
    <row r="532" spans="1:13" x14ac:dyDescent="0.25">
      <c r="A532" s="26" t="s">
        <v>500</v>
      </c>
      <c r="B532" s="26" t="s">
        <v>529</v>
      </c>
      <c r="C532" s="26" t="str">
        <f t="shared" si="20"/>
        <v/>
      </c>
      <c r="D532" s="26"/>
      <c r="E532" s="26" t="s">
        <v>31</v>
      </c>
      <c r="F532" s="26" t="s">
        <v>6</v>
      </c>
      <c r="G532" s="26" t="str">
        <f t="shared" si="21"/>
        <v>Armeria quichiotis</v>
      </c>
      <c r="H532" s="26" t="s">
        <v>5141</v>
      </c>
      <c r="I532" s="26"/>
      <c r="J532" t="s">
        <v>6767</v>
      </c>
      <c r="K532" t="s">
        <v>11752</v>
      </c>
      <c r="L532" t="s">
        <v>12295</v>
      </c>
      <c r="M532" t="s">
        <v>12296</v>
      </c>
    </row>
    <row r="533" spans="1:13" x14ac:dyDescent="0.25">
      <c r="A533" s="26" t="s">
        <v>500</v>
      </c>
      <c r="B533" s="26" t="s">
        <v>534</v>
      </c>
      <c r="C533" s="26" t="str">
        <f t="shared" si="20"/>
        <v/>
      </c>
      <c r="D533" s="26"/>
      <c r="E533" s="26" t="s">
        <v>31</v>
      </c>
      <c r="F533" s="26" t="s">
        <v>6</v>
      </c>
      <c r="G533" s="26" t="str">
        <f t="shared" si="21"/>
        <v>Armeria rothmaleri</v>
      </c>
      <c r="H533" s="26" t="s">
        <v>5141</v>
      </c>
      <c r="I533" s="26"/>
      <c r="J533" t="s">
        <v>6768</v>
      </c>
      <c r="K533" t="s">
        <v>11752</v>
      </c>
      <c r="L533" t="s">
        <v>12295</v>
      </c>
      <c r="M533" t="s">
        <v>12296</v>
      </c>
    </row>
    <row r="534" spans="1:13" x14ac:dyDescent="0.25">
      <c r="A534" s="26" t="s">
        <v>500</v>
      </c>
      <c r="B534" s="26" t="s">
        <v>504</v>
      </c>
      <c r="C534" s="26" t="str">
        <f t="shared" si="20"/>
        <v/>
      </c>
      <c r="D534" s="26"/>
      <c r="E534" s="26" t="s">
        <v>31</v>
      </c>
      <c r="F534" s="26" t="s">
        <v>6</v>
      </c>
      <c r="G534" s="26" t="str">
        <f t="shared" si="21"/>
        <v>Armeria rouyana</v>
      </c>
      <c r="H534" s="26" t="s">
        <v>5141</v>
      </c>
      <c r="I534" s="26"/>
      <c r="J534" t="s">
        <v>6769</v>
      </c>
      <c r="K534" t="s">
        <v>11752</v>
      </c>
      <c r="L534" t="s">
        <v>12295</v>
      </c>
      <c r="M534" t="s">
        <v>12296</v>
      </c>
    </row>
    <row r="535" spans="1:13" x14ac:dyDescent="0.25">
      <c r="A535" s="26" t="s">
        <v>500</v>
      </c>
      <c r="B535" s="26" t="s">
        <v>537</v>
      </c>
      <c r="C535" s="26" t="str">
        <f t="shared" si="20"/>
        <v>subsp.</v>
      </c>
      <c r="D535" s="26" t="s">
        <v>4386</v>
      </c>
      <c r="E535" s="26" t="s">
        <v>13111</v>
      </c>
      <c r="F535" s="26" t="s">
        <v>6</v>
      </c>
      <c r="G535" s="26" t="str">
        <f t="shared" si="21"/>
        <v>Armeria ruscinonensis littorifuga</v>
      </c>
      <c r="H535" s="26" t="s">
        <v>5141</v>
      </c>
      <c r="I535" s="26"/>
      <c r="J535" t="s">
        <v>6770</v>
      </c>
      <c r="K535" t="s">
        <v>11752</v>
      </c>
      <c r="L535" t="s">
        <v>12295</v>
      </c>
      <c r="M535" t="s">
        <v>12296</v>
      </c>
    </row>
    <row r="536" spans="1:13" x14ac:dyDescent="0.25">
      <c r="A536" s="26" t="s">
        <v>500</v>
      </c>
      <c r="B536" s="26" t="s">
        <v>537</v>
      </c>
      <c r="C536" s="26" t="str">
        <f t="shared" si="20"/>
        <v>subsp.</v>
      </c>
      <c r="D536" s="26" t="s">
        <v>537</v>
      </c>
      <c r="E536" s="26" t="s">
        <v>6</v>
      </c>
      <c r="F536" s="26" t="s">
        <v>6</v>
      </c>
      <c r="G536" s="26" t="str">
        <f t="shared" si="21"/>
        <v>Armeria ruscinonensis ruscinonensis</v>
      </c>
      <c r="H536" s="26" t="s">
        <v>5141</v>
      </c>
      <c r="I536" s="26"/>
      <c r="J536" t="s">
        <v>6771</v>
      </c>
      <c r="K536" t="s">
        <v>11752</v>
      </c>
      <c r="L536" t="s">
        <v>12295</v>
      </c>
      <c r="M536" t="s">
        <v>12296</v>
      </c>
    </row>
    <row r="537" spans="1:13" x14ac:dyDescent="0.25">
      <c r="A537" s="26" t="s">
        <v>500</v>
      </c>
      <c r="B537" s="26" t="s">
        <v>517</v>
      </c>
      <c r="C537" s="26" t="str">
        <f t="shared" si="20"/>
        <v/>
      </c>
      <c r="D537" s="26"/>
      <c r="E537" s="26" t="s">
        <v>31</v>
      </c>
      <c r="F537" s="26" t="s">
        <v>6</v>
      </c>
      <c r="G537" s="26" t="str">
        <f t="shared" si="21"/>
        <v>Armeria salmantica</v>
      </c>
      <c r="H537" s="26" t="s">
        <v>5141</v>
      </c>
      <c r="I537" s="26"/>
      <c r="J537" t="s">
        <v>6772</v>
      </c>
      <c r="K537" t="s">
        <v>11752</v>
      </c>
      <c r="L537" t="s">
        <v>12295</v>
      </c>
      <c r="M537" t="s">
        <v>12296</v>
      </c>
    </row>
    <row r="538" spans="1:13" x14ac:dyDescent="0.25">
      <c r="A538" s="26" t="s">
        <v>500</v>
      </c>
      <c r="B538" s="26" t="s">
        <v>512</v>
      </c>
      <c r="C538" s="26" t="str">
        <f t="shared" si="20"/>
        <v/>
      </c>
      <c r="D538" s="26"/>
      <c r="E538" s="26" t="s">
        <v>31</v>
      </c>
      <c r="F538" s="26" t="s">
        <v>6</v>
      </c>
      <c r="G538" s="26" t="str">
        <f t="shared" si="21"/>
        <v>Armeria sampaioi</v>
      </c>
      <c r="H538" s="26" t="s">
        <v>5141</v>
      </c>
      <c r="I538" s="26"/>
      <c r="J538" t="s">
        <v>6773</v>
      </c>
      <c r="K538" t="s">
        <v>11752</v>
      </c>
      <c r="L538" t="s">
        <v>12295</v>
      </c>
      <c r="M538" t="s">
        <v>12296</v>
      </c>
    </row>
    <row r="539" spans="1:13" x14ac:dyDescent="0.25">
      <c r="A539" s="26" t="s">
        <v>500</v>
      </c>
      <c r="B539" s="26" t="s">
        <v>541</v>
      </c>
      <c r="C539" s="26" t="str">
        <f t="shared" si="20"/>
        <v/>
      </c>
      <c r="D539" s="26"/>
      <c r="E539" s="26" t="s">
        <v>31</v>
      </c>
      <c r="F539" s="26" t="s">
        <v>6</v>
      </c>
      <c r="G539" s="26" t="str">
        <f t="shared" si="21"/>
        <v>Armeria splendens</v>
      </c>
      <c r="H539" s="26" t="s">
        <v>5141</v>
      </c>
      <c r="I539" s="26"/>
      <c r="J539" t="s">
        <v>6774</v>
      </c>
      <c r="K539" t="s">
        <v>11752</v>
      </c>
      <c r="L539" t="s">
        <v>12295</v>
      </c>
      <c r="M539" t="s">
        <v>12296</v>
      </c>
    </row>
    <row r="540" spans="1:13" x14ac:dyDescent="0.25">
      <c r="A540" s="26" t="s">
        <v>500</v>
      </c>
      <c r="B540" s="26" t="s">
        <v>521</v>
      </c>
      <c r="C540" s="26" t="str">
        <f t="shared" si="20"/>
        <v/>
      </c>
      <c r="D540" s="26"/>
      <c r="E540" s="26" t="s">
        <v>31</v>
      </c>
      <c r="F540" s="26" t="s">
        <v>6</v>
      </c>
      <c r="G540" s="26" t="str">
        <f t="shared" si="21"/>
        <v>Armeria trachyphylla</v>
      </c>
      <c r="H540" s="26" t="s">
        <v>5141</v>
      </c>
      <c r="I540" s="26"/>
      <c r="J540" t="s">
        <v>6775</v>
      </c>
      <c r="K540" t="s">
        <v>11752</v>
      </c>
      <c r="L540" t="s">
        <v>12295</v>
      </c>
      <c r="M540" t="s">
        <v>12296</v>
      </c>
    </row>
    <row r="541" spans="1:13" x14ac:dyDescent="0.25">
      <c r="A541" s="26" t="s">
        <v>500</v>
      </c>
      <c r="B541" s="26" t="s">
        <v>516</v>
      </c>
      <c r="C541" s="26" t="str">
        <f t="shared" si="20"/>
        <v/>
      </c>
      <c r="D541" s="26"/>
      <c r="E541" s="26" t="s">
        <v>31</v>
      </c>
      <c r="F541" s="26" t="s">
        <v>6</v>
      </c>
      <c r="G541" s="26" t="str">
        <f t="shared" si="21"/>
        <v>Armeria transmontana</v>
      </c>
      <c r="H541" s="26" t="s">
        <v>5141</v>
      </c>
      <c r="I541" s="26"/>
      <c r="J541" t="s">
        <v>6776</v>
      </c>
      <c r="K541" t="s">
        <v>11752</v>
      </c>
      <c r="L541" t="s">
        <v>12295</v>
      </c>
      <c r="M541" t="s">
        <v>12296</v>
      </c>
    </row>
    <row r="542" spans="1:13" x14ac:dyDescent="0.25">
      <c r="A542" s="26" t="s">
        <v>500</v>
      </c>
      <c r="B542" s="26" t="s">
        <v>503</v>
      </c>
      <c r="C542" s="26" t="str">
        <f t="shared" si="20"/>
        <v/>
      </c>
      <c r="D542" s="26"/>
      <c r="E542" s="26" t="s">
        <v>31</v>
      </c>
      <c r="F542" s="26" t="s">
        <v>6</v>
      </c>
      <c r="G542" s="26" t="str">
        <f t="shared" si="21"/>
        <v>Armeria velutina</v>
      </c>
      <c r="H542" s="26" t="s">
        <v>5141</v>
      </c>
      <c r="I542" s="26"/>
      <c r="J542" t="s">
        <v>6777</v>
      </c>
      <c r="K542" t="s">
        <v>11752</v>
      </c>
      <c r="L542" t="s">
        <v>12295</v>
      </c>
      <c r="M542" t="s">
        <v>12296</v>
      </c>
    </row>
    <row r="543" spans="1:13" x14ac:dyDescent="0.25">
      <c r="A543" s="26" t="s">
        <v>500</v>
      </c>
      <c r="B543" s="26" t="s">
        <v>326</v>
      </c>
      <c r="C543" s="26" t="str">
        <f t="shared" si="20"/>
        <v>subsp.</v>
      </c>
      <c r="D543" s="26" t="s">
        <v>4558</v>
      </c>
      <c r="E543" s="26" t="s">
        <v>31</v>
      </c>
      <c r="F543" s="26" t="s">
        <v>6</v>
      </c>
      <c r="G543" s="26" t="str">
        <f t="shared" si="21"/>
        <v>Armeria villosa alcaracensis</v>
      </c>
      <c r="H543" s="26" t="s">
        <v>5141</v>
      </c>
      <c r="I543" s="26"/>
      <c r="J543" t="s">
        <v>6778</v>
      </c>
      <c r="K543" t="s">
        <v>11752</v>
      </c>
      <c r="L543" t="s">
        <v>12295</v>
      </c>
      <c r="M543" t="s">
        <v>12296</v>
      </c>
    </row>
    <row r="544" spans="1:13" x14ac:dyDescent="0.25">
      <c r="A544" s="26" t="s">
        <v>500</v>
      </c>
      <c r="B544" s="26" t="s">
        <v>326</v>
      </c>
      <c r="C544" s="26" t="str">
        <f t="shared" si="20"/>
        <v>subsp.</v>
      </c>
      <c r="D544" s="26" t="s">
        <v>4557</v>
      </c>
      <c r="E544" s="26" t="s">
        <v>31</v>
      </c>
      <c r="F544" s="26" t="s">
        <v>6</v>
      </c>
      <c r="G544" s="26" t="str">
        <f t="shared" si="21"/>
        <v>Armeria villosa bernisii</v>
      </c>
      <c r="H544" s="26" t="s">
        <v>5141</v>
      </c>
      <c r="I544" s="26"/>
      <c r="J544" t="s">
        <v>6779</v>
      </c>
      <c r="K544" t="s">
        <v>11752</v>
      </c>
      <c r="L544" t="s">
        <v>12295</v>
      </c>
      <c r="M544" t="s">
        <v>12296</v>
      </c>
    </row>
    <row r="545" spans="1:13" x14ac:dyDescent="0.25">
      <c r="A545" s="26" t="s">
        <v>500</v>
      </c>
      <c r="B545" s="26" t="s">
        <v>326</v>
      </c>
      <c r="C545" s="26" t="str">
        <f t="shared" si="20"/>
        <v>subsp.</v>
      </c>
      <c r="D545" s="26" t="s">
        <v>1013</v>
      </c>
      <c r="E545" s="26" t="s">
        <v>31</v>
      </c>
      <c r="F545" s="26" t="s">
        <v>6</v>
      </c>
      <c r="G545" s="26" t="str">
        <f t="shared" si="21"/>
        <v>Armeria villosa carratracensis</v>
      </c>
      <c r="H545" s="26" t="s">
        <v>5141</v>
      </c>
      <c r="I545" s="26"/>
      <c r="J545" t="s">
        <v>6780</v>
      </c>
      <c r="K545" t="s">
        <v>11752</v>
      </c>
      <c r="L545" t="s">
        <v>12295</v>
      </c>
      <c r="M545" t="s">
        <v>12296</v>
      </c>
    </row>
    <row r="546" spans="1:13" x14ac:dyDescent="0.25">
      <c r="A546" s="26" t="s">
        <v>500</v>
      </c>
      <c r="B546" s="26" t="s">
        <v>326</v>
      </c>
      <c r="C546" s="26" t="str">
        <f t="shared" si="20"/>
        <v>subsp.</v>
      </c>
      <c r="D546" s="26" t="s">
        <v>4555</v>
      </c>
      <c r="E546" s="26" t="s">
        <v>31</v>
      </c>
      <c r="F546" s="26" t="s">
        <v>6</v>
      </c>
      <c r="G546" s="26" t="str">
        <f t="shared" si="21"/>
        <v>Armeria villosa longiaristata</v>
      </c>
      <c r="H546" s="26" t="s">
        <v>5141</v>
      </c>
      <c r="I546" s="26"/>
      <c r="J546" t="s">
        <v>6781</v>
      </c>
      <c r="K546" t="s">
        <v>11752</v>
      </c>
      <c r="L546" t="s">
        <v>12295</v>
      </c>
      <c r="M546" t="s">
        <v>12296</v>
      </c>
    </row>
    <row r="547" spans="1:13" x14ac:dyDescent="0.25">
      <c r="A547" s="26" t="s">
        <v>500</v>
      </c>
      <c r="B547" s="26" t="s">
        <v>326</v>
      </c>
      <c r="C547" s="26" t="str">
        <f t="shared" si="20"/>
        <v>subsp.</v>
      </c>
      <c r="D547" s="26" t="s">
        <v>4556</v>
      </c>
      <c r="E547" s="26" t="s">
        <v>31</v>
      </c>
      <c r="F547" s="26" t="s">
        <v>6</v>
      </c>
      <c r="G547" s="26" t="str">
        <f t="shared" si="21"/>
        <v>Armeria villosa provillosa</v>
      </c>
      <c r="H547" s="26" t="s">
        <v>5141</v>
      </c>
      <c r="I547" s="26"/>
      <c r="J547" t="s">
        <v>6782</v>
      </c>
      <c r="K547" t="s">
        <v>11752</v>
      </c>
      <c r="L547" t="s">
        <v>12295</v>
      </c>
      <c r="M547" t="s">
        <v>12296</v>
      </c>
    </row>
    <row r="548" spans="1:13" x14ac:dyDescent="0.25">
      <c r="A548" s="26" t="s">
        <v>500</v>
      </c>
      <c r="B548" s="26" t="s">
        <v>326</v>
      </c>
      <c r="C548" s="26" t="str">
        <f t="shared" si="20"/>
        <v>subsp.</v>
      </c>
      <c r="D548" s="26" t="s">
        <v>326</v>
      </c>
      <c r="E548" s="26" t="s">
        <v>31</v>
      </c>
      <c r="F548" s="26" t="s">
        <v>6</v>
      </c>
      <c r="G548" s="26" t="str">
        <f t="shared" si="21"/>
        <v>Armeria villosa villosa</v>
      </c>
      <c r="H548" s="26" t="s">
        <v>5141</v>
      </c>
      <c r="I548" s="26"/>
      <c r="J548" t="s">
        <v>6783</v>
      </c>
      <c r="K548" t="s">
        <v>11752</v>
      </c>
      <c r="L548" t="s">
        <v>12295</v>
      </c>
      <c r="M548" t="s">
        <v>12296</v>
      </c>
    </row>
    <row r="549" spans="1:13" x14ac:dyDescent="0.25">
      <c r="A549" s="26" t="s">
        <v>500</v>
      </c>
      <c r="B549" s="26" t="s">
        <v>501</v>
      </c>
      <c r="C549" s="26" t="str">
        <f t="shared" si="20"/>
        <v/>
      </c>
      <c r="D549" s="26"/>
      <c r="E549" s="26" t="s">
        <v>31</v>
      </c>
      <c r="F549" s="26" t="s">
        <v>6</v>
      </c>
      <c r="G549" s="26" t="str">
        <f t="shared" si="21"/>
        <v>Armeria welwitschii</v>
      </c>
      <c r="H549" s="26" t="s">
        <v>5141</v>
      </c>
      <c r="I549" s="26"/>
      <c r="J549" t="s">
        <v>6784</v>
      </c>
      <c r="K549" t="s">
        <v>11752</v>
      </c>
      <c r="L549" t="s">
        <v>12295</v>
      </c>
      <c r="M549" t="s">
        <v>12296</v>
      </c>
    </row>
    <row r="550" spans="1:13" x14ac:dyDescent="0.25">
      <c r="A550" s="26" t="s">
        <v>547</v>
      </c>
      <c r="B550" s="26" t="s">
        <v>548</v>
      </c>
      <c r="C550" s="26" t="str">
        <f t="shared" si="20"/>
        <v/>
      </c>
      <c r="D550" s="26"/>
      <c r="E550" s="26" t="s">
        <v>5390</v>
      </c>
      <c r="F550" s="26" t="s">
        <v>6</v>
      </c>
      <c r="G550" s="26" t="str">
        <f t="shared" si="21"/>
        <v>Armoracia rusticana</v>
      </c>
      <c r="H550" s="26" t="s">
        <v>5141</v>
      </c>
      <c r="I550" s="26"/>
      <c r="J550" t="s">
        <v>6785</v>
      </c>
      <c r="K550" t="s">
        <v>11752</v>
      </c>
      <c r="L550" t="s">
        <v>12287</v>
      </c>
      <c r="M550" t="s">
        <v>12288</v>
      </c>
    </row>
    <row r="551" spans="1:13" x14ac:dyDescent="0.25">
      <c r="A551" s="26" t="s">
        <v>549</v>
      </c>
      <c r="B551" s="26" t="s">
        <v>550</v>
      </c>
      <c r="C551" s="26" t="str">
        <f t="shared" si="20"/>
        <v/>
      </c>
      <c r="D551" s="26"/>
      <c r="E551" s="26" t="s">
        <v>6</v>
      </c>
      <c r="F551" s="26" t="s">
        <v>6</v>
      </c>
      <c r="G551" s="26" t="str">
        <f t="shared" si="21"/>
        <v>Arthrocnemum macrostachyum</v>
      </c>
      <c r="H551" s="26" t="s">
        <v>5141</v>
      </c>
      <c r="I551" s="26"/>
      <c r="J551" t="s">
        <v>6786</v>
      </c>
      <c r="K551" t="s">
        <v>11752</v>
      </c>
      <c r="L551" t="s">
        <v>12295</v>
      </c>
      <c r="M551" t="s">
        <v>12388</v>
      </c>
    </row>
    <row r="552" spans="1:13" x14ac:dyDescent="0.25">
      <c r="A552" s="26" t="s">
        <v>551</v>
      </c>
      <c r="B552" s="26" t="s">
        <v>554</v>
      </c>
      <c r="C552" s="26" t="str">
        <f t="shared" si="20"/>
        <v/>
      </c>
      <c r="D552" s="26"/>
      <c r="E552" s="26" t="s">
        <v>6</v>
      </c>
      <c r="F552" s="26" t="s">
        <v>6</v>
      </c>
      <c r="G552" s="26" t="str">
        <f t="shared" si="21"/>
        <v>Arum cylindraceum</v>
      </c>
      <c r="H552" s="26" t="s">
        <v>5141</v>
      </c>
      <c r="I552" s="26"/>
      <c r="J552" t="s">
        <v>6787</v>
      </c>
      <c r="K552" t="s">
        <v>11752</v>
      </c>
      <c r="L552" t="s">
        <v>12560</v>
      </c>
      <c r="M552" t="s">
        <v>12575</v>
      </c>
    </row>
    <row r="553" spans="1:13" x14ac:dyDescent="0.25">
      <c r="A553" s="26" t="s">
        <v>551</v>
      </c>
      <c r="B553" s="26" t="s">
        <v>553</v>
      </c>
      <c r="C553" s="26" t="str">
        <f t="shared" si="20"/>
        <v/>
      </c>
      <c r="D553" s="26"/>
      <c r="E553" s="26" t="s">
        <v>6</v>
      </c>
      <c r="F553" s="26" t="s">
        <v>6</v>
      </c>
      <c r="G553" s="26" t="str">
        <f t="shared" si="21"/>
        <v>Arum italicum</v>
      </c>
      <c r="H553" s="26" t="s">
        <v>5141</v>
      </c>
      <c r="I553" s="26"/>
      <c r="J553" t="s">
        <v>6788</v>
      </c>
      <c r="K553" t="s">
        <v>11752</v>
      </c>
      <c r="L553" t="s">
        <v>12560</v>
      </c>
      <c r="M553" t="s">
        <v>12575</v>
      </c>
    </row>
    <row r="554" spans="1:13" x14ac:dyDescent="0.25">
      <c r="A554" s="26" t="s">
        <v>551</v>
      </c>
      <c r="B554" s="26" t="s">
        <v>552</v>
      </c>
      <c r="C554" s="26" t="str">
        <f t="shared" si="20"/>
        <v/>
      </c>
      <c r="D554" s="26"/>
      <c r="E554" s="26" t="s">
        <v>6</v>
      </c>
      <c r="F554" s="26" t="s">
        <v>6</v>
      </c>
      <c r="G554" s="26" t="str">
        <f t="shared" si="21"/>
        <v>Arum maculatum</v>
      </c>
      <c r="H554" s="26" t="s">
        <v>5141</v>
      </c>
      <c r="I554" s="26"/>
      <c r="J554" t="s">
        <v>6789</v>
      </c>
      <c r="K554" t="s">
        <v>11752</v>
      </c>
      <c r="L554" t="s">
        <v>12560</v>
      </c>
      <c r="M554" t="s">
        <v>12575</v>
      </c>
    </row>
    <row r="555" spans="1:13" x14ac:dyDescent="0.25">
      <c r="A555" s="26" t="s">
        <v>551</v>
      </c>
      <c r="B555" s="26" t="s">
        <v>555</v>
      </c>
      <c r="C555" s="26" t="str">
        <f t="shared" si="20"/>
        <v>subsp.</v>
      </c>
      <c r="D555" s="26" t="s">
        <v>4559</v>
      </c>
      <c r="E555" s="26" t="s">
        <v>31</v>
      </c>
      <c r="F555" s="26" t="s">
        <v>31</v>
      </c>
      <c r="G555" s="26" t="str">
        <f t="shared" si="21"/>
        <v>Arum pictum sagittifolium</v>
      </c>
      <c r="H555" s="26" t="s">
        <v>5141</v>
      </c>
      <c r="I555" s="26"/>
      <c r="J555" t="s">
        <v>6790</v>
      </c>
      <c r="K555" t="s">
        <v>11752</v>
      </c>
      <c r="L555" t="s">
        <v>12560</v>
      </c>
      <c r="M555" t="s">
        <v>12575</v>
      </c>
    </row>
    <row r="556" spans="1:13" x14ac:dyDescent="0.25">
      <c r="A556" s="26" t="s">
        <v>556</v>
      </c>
      <c r="B556" s="26" t="s">
        <v>557</v>
      </c>
      <c r="C556" s="26" t="str">
        <f t="shared" si="20"/>
        <v/>
      </c>
      <c r="D556" s="26"/>
      <c r="E556" s="26" t="s">
        <v>6</v>
      </c>
      <c r="F556" s="26" t="s">
        <v>6</v>
      </c>
      <c r="G556" s="26" t="str">
        <f t="shared" si="21"/>
        <v>Aruncus dioicus</v>
      </c>
      <c r="H556" s="26" t="s">
        <v>5141</v>
      </c>
      <c r="I556" s="26"/>
      <c r="J556" t="s">
        <v>6791</v>
      </c>
      <c r="K556" t="s">
        <v>11752</v>
      </c>
      <c r="L556" t="s">
        <v>12323</v>
      </c>
      <c r="M556" t="s">
        <v>12324</v>
      </c>
    </row>
    <row r="557" spans="1:13" x14ac:dyDescent="0.25">
      <c r="A557" s="26" t="s">
        <v>558</v>
      </c>
      <c r="B557" s="26" t="s">
        <v>559</v>
      </c>
      <c r="C557" s="26" t="str">
        <f t="shared" si="20"/>
        <v/>
      </c>
      <c r="D557" s="26"/>
      <c r="E557" s="26" t="s">
        <v>6</v>
      </c>
      <c r="F557" s="26" t="s">
        <v>6</v>
      </c>
      <c r="G557" s="26" t="str">
        <f t="shared" si="21"/>
        <v>Asarina procumbens</v>
      </c>
      <c r="H557" s="26" t="s">
        <v>5141</v>
      </c>
      <c r="I557" s="26"/>
      <c r="J557" t="s">
        <v>6792</v>
      </c>
      <c r="K557" t="s">
        <v>11752</v>
      </c>
      <c r="L557" t="s">
        <v>12318</v>
      </c>
      <c r="M557" t="s">
        <v>12319</v>
      </c>
    </row>
    <row r="558" spans="1:13" x14ac:dyDescent="0.25">
      <c r="A558" s="26" t="s">
        <v>560</v>
      </c>
      <c r="B558" s="26" t="s">
        <v>561</v>
      </c>
      <c r="C558" s="26" t="str">
        <f t="shared" si="20"/>
        <v/>
      </c>
      <c r="D558" s="26"/>
      <c r="E558" s="26" t="s">
        <v>5390</v>
      </c>
      <c r="F558" s="26" t="s">
        <v>6</v>
      </c>
      <c r="G558" s="26" t="str">
        <f t="shared" si="21"/>
        <v>Asclepias curassavica</v>
      </c>
      <c r="H558" s="26" t="s">
        <v>5141</v>
      </c>
      <c r="I558" s="26"/>
      <c r="J558" t="s">
        <v>6793</v>
      </c>
      <c r="K558" t="s">
        <v>11752</v>
      </c>
      <c r="L558" t="s">
        <v>12417</v>
      </c>
      <c r="M558" t="s">
        <v>12571</v>
      </c>
    </row>
    <row r="559" spans="1:13" x14ac:dyDescent="0.25">
      <c r="A559" s="26" t="s">
        <v>560</v>
      </c>
      <c r="B559" s="26" t="s">
        <v>562</v>
      </c>
      <c r="C559" s="26" t="str">
        <f t="shared" si="20"/>
        <v/>
      </c>
      <c r="D559" s="26"/>
      <c r="E559" s="26" t="s">
        <v>5390</v>
      </c>
      <c r="F559" s="26" t="s">
        <v>6</v>
      </c>
      <c r="G559" s="26" t="str">
        <f t="shared" si="21"/>
        <v>Asclepias syriaca</v>
      </c>
      <c r="H559" s="26" t="s">
        <v>5141</v>
      </c>
      <c r="I559" s="26"/>
      <c r="J559" t="s">
        <v>6794</v>
      </c>
      <c r="K559" t="s">
        <v>11752</v>
      </c>
      <c r="L559" t="s">
        <v>12417</v>
      </c>
      <c r="M559" t="s">
        <v>12571</v>
      </c>
    </row>
    <row r="560" spans="1:13" x14ac:dyDescent="0.25">
      <c r="A560" s="26" t="s">
        <v>563</v>
      </c>
      <c r="B560" s="26" t="s">
        <v>565</v>
      </c>
      <c r="C560" s="26" t="str">
        <f t="shared" si="20"/>
        <v/>
      </c>
      <c r="D560" s="26"/>
      <c r="E560" s="26" t="s">
        <v>6</v>
      </c>
      <c r="F560" s="26" t="s">
        <v>6</v>
      </c>
      <c r="G560" s="26" t="str">
        <f t="shared" si="21"/>
        <v>Asparagus acutifolius</v>
      </c>
      <c r="H560" s="26" t="s">
        <v>5141</v>
      </c>
      <c r="I560" s="26"/>
      <c r="J560" t="s">
        <v>6795</v>
      </c>
      <c r="K560" t="s">
        <v>11752</v>
      </c>
      <c r="L560" t="s">
        <v>12327</v>
      </c>
      <c r="M560" t="s">
        <v>12557</v>
      </c>
    </row>
    <row r="561" spans="1:13" x14ac:dyDescent="0.25">
      <c r="A561" s="26" t="s">
        <v>563</v>
      </c>
      <c r="B561" s="26" t="s">
        <v>277</v>
      </c>
      <c r="C561" s="26" t="str">
        <f t="shared" si="20"/>
        <v/>
      </c>
      <c r="D561" s="26"/>
      <c r="E561" s="26" t="s">
        <v>6</v>
      </c>
      <c r="F561" s="26" t="s">
        <v>6</v>
      </c>
      <c r="G561" s="26" t="str">
        <f t="shared" si="21"/>
        <v>Asparagus albus</v>
      </c>
      <c r="H561" s="26" t="s">
        <v>5141</v>
      </c>
      <c r="I561" s="26"/>
      <c r="J561" t="s">
        <v>6796</v>
      </c>
      <c r="K561" t="s">
        <v>11752</v>
      </c>
      <c r="L561" t="s">
        <v>12327</v>
      </c>
      <c r="M561" t="s">
        <v>12557</v>
      </c>
    </row>
    <row r="562" spans="1:13" x14ac:dyDescent="0.25">
      <c r="A562" s="26" t="s">
        <v>563</v>
      </c>
      <c r="B562" s="26" t="s">
        <v>566</v>
      </c>
      <c r="C562" s="26" t="str">
        <f t="shared" si="20"/>
        <v/>
      </c>
      <c r="D562" s="26"/>
      <c r="E562" s="26" t="s">
        <v>6</v>
      </c>
      <c r="F562" s="26" t="s">
        <v>6</v>
      </c>
      <c r="G562" s="26" t="str">
        <f t="shared" si="21"/>
        <v>Asparagus aphyllus</v>
      </c>
      <c r="H562" s="26" t="s">
        <v>5141</v>
      </c>
      <c r="I562" s="26"/>
      <c r="J562" t="s">
        <v>6797</v>
      </c>
      <c r="K562" t="s">
        <v>11752</v>
      </c>
      <c r="L562" t="s">
        <v>12327</v>
      </c>
      <c r="M562" t="s">
        <v>12557</v>
      </c>
    </row>
    <row r="563" spans="1:13" x14ac:dyDescent="0.25">
      <c r="A563" s="26" t="s">
        <v>563</v>
      </c>
      <c r="B563" s="26" t="s">
        <v>564</v>
      </c>
      <c r="C563" s="26" t="str">
        <f t="shared" si="20"/>
        <v/>
      </c>
      <c r="D563" s="26"/>
      <c r="E563" s="26" t="s">
        <v>5390</v>
      </c>
      <c r="F563" s="26" t="s">
        <v>6</v>
      </c>
      <c r="G563" s="26" t="str">
        <f t="shared" si="21"/>
        <v>Asparagus asparagoides</v>
      </c>
      <c r="H563" s="26" t="s">
        <v>5141</v>
      </c>
      <c r="I563" s="26"/>
      <c r="J563" t="s">
        <v>6798</v>
      </c>
      <c r="K563" t="s">
        <v>11752</v>
      </c>
      <c r="L563" t="s">
        <v>12327</v>
      </c>
      <c r="M563" t="s">
        <v>12557</v>
      </c>
    </row>
    <row r="564" spans="1:13" x14ac:dyDescent="0.25">
      <c r="A564" s="26" t="s">
        <v>563</v>
      </c>
      <c r="B564" s="26" t="s">
        <v>567</v>
      </c>
      <c r="C564" s="26" t="str">
        <f t="shared" si="20"/>
        <v/>
      </c>
      <c r="D564" s="26"/>
      <c r="E564" s="26" t="s">
        <v>6</v>
      </c>
      <c r="F564" s="26" t="s">
        <v>6</v>
      </c>
      <c r="G564" s="26" t="str">
        <f t="shared" si="21"/>
        <v>Asparagus horridus</v>
      </c>
      <c r="H564" s="26" t="s">
        <v>5141</v>
      </c>
      <c r="I564" s="26"/>
      <c r="J564" t="s">
        <v>6799</v>
      </c>
      <c r="K564" t="s">
        <v>11752</v>
      </c>
      <c r="L564" t="s">
        <v>12327</v>
      </c>
      <c r="M564" t="s">
        <v>12557</v>
      </c>
    </row>
    <row r="565" spans="1:13" x14ac:dyDescent="0.25">
      <c r="A565" s="26" t="s">
        <v>563</v>
      </c>
      <c r="B565" s="26" t="s">
        <v>568</v>
      </c>
      <c r="C565" s="26" t="str">
        <f t="shared" si="20"/>
        <v/>
      </c>
      <c r="D565" s="26"/>
      <c r="E565" s="26" t="s">
        <v>31</v>
      </c>
      <c r="F565" s="26" t="s">
        <v>6</v>
      </c>
      <c r="G565" s="26" t="str">
        <f t="shared" si="21"/>
        <v>Asparagus macrorrhizus</v>
      </c>
      <c r="H565" s="26" t="s">
        <v>5141</v>
      </c>
      <c r="I565" s="26"/>
      <c r="J565" t="s">
        <v>6800</v>
      </c>
      <c r="K565" t="s">
        <v>11752</v>
      </c>
      <c r="L565" t="s">
        <v>12327</v>
      </c>
      <c r="M565" t="s">
        <v>12557</v>
      </c>
    </row>
    <row r="566" spans="1:13" x14ac:dyDescent="0.25">
      <c r="A566" s="26" t="s">
        <v>563</v>
      </c>
      <c r="B566" s="26" t="s">
        <v>253</v>
      </c>
      <c r="C566" s="26" t="str">
        <f t="shared" si="20"/>
        <v/>
      </c>
      <c r="D566" s="26"/>
      <c r="E566" s="26" t="s">
        <v>5390</v>
      </c>
      <c r="F566" s="26" t="s">
        <v>6</v>
      </c>
      <c r="G566" s="26" t="str">
        <f t="shared" si="21"/>
        <v>Asparagus officinalis</v>
      </c>
      <c r="H566" s="26" t="s">
        <v>5141</v>
      </c>
      <c r="I566" s="26"/>
      <c r="J566" t="s">
        <v>6801</v>
      </c>
      <c r="K566" t="s">
        <v>11752</v>
      </c>
      <c r="L566" t="s">
        <v>12327</v>
      </c>
      <c r="M566" t="s">
        <v>12557</v>
      </c>
    </row>
    <row r="567" spans="1:13" x14ac:dyDescent="0.25">
      <c r="A567" s="26" t="s">
        <v>563</v>
      </c>
      <c r="B567" s="26" t="s">
        <v>569</v>
      </c>
      <c r="C567" s="26" t="str">
        <f t="shared" si="20"/>
        <v/>
      </c>
      <c r="D567" s="26"/>
      <c r="E567" s="26" t="s">
        <v>6</v>
      </c>
      <c r="F567" s="26" t="s">
        <v>6</v>
      </c>
      <c r="G567" s="26" t="str">
        <f t="shared" si="21"/>
        <v>Asparagus prostratus</v>
      </c>
      <c r="H567" s="26" t="s">
        <v>5141</v>
      </c>
      <c r="I567" s="26"/>
      <c r="J567" t="s">
        <v>6802</v>
      </c>
      <c r="K567" t="s">
        <v>11752</v>
      </c>
      <c r="L567" t="s">
        <v>12327</v>
      </c>
      <c r="M567" t="s">
        <v>12557</v>
      </c>
    </row>
    <row r="568" spans="1:13" x14ac:dyDescent="0.25">
      <c r="A568" s="26" t="s">
        <v>570</v>
      </c>
      <c r="B568" s="26" t="s">
        <v>559</v>
      </c>
      <c r="C568" s="26" t="str">
        <f t="shared" si="20"/>
        <v/>
      </c>
      <c r="D568" s="26"/>
      <c r="E568" s="26" t="s">
        <v>6</v>
      </c>
      <c r="F568" s="26" t="s">
        <v>6</v>
      </c>
      <c r="G568" s="26" t="str">
        <f t="shared" si="21"/>
        <v>Asperugo procumbens</v>
      </c>
      <c r="H568" s="26" t="s">
        <v>5141</v>
      </c>
      <c r="I568" s="26"/>
      <c r="J568" t="s">
        <v>6803</v>
      </c>
      <c r="K568" t="s">
        <v>11752</v>
      </c>
      <c r="L568" t="s">
        <v>12486</v>
      </c>
      <c r="M568" t="s">
        <v>12487</v>
      </c>
    </row>
    <row r="569" spans="1:13" x14ac:dyDescent="0.25">
      <c r="A569" s="26" t="s">
        <v>571</v>
      </c>
      <c r="B569" s="26" t="s">
        <v>572</v>
      </c>
      <c r="C569" s="26" t="str">
        <f t="shared" si="20"/>
        <v>subsp.</v>
      </c>
      <c r="D569" s="26" t="s">
        <v>432</v>
      </c>
      <c r="E569" s="26" t="s">
        <v>6</v>
      </c>
      <c r="F569" s="26" t="s">
        <v>31</v>
      </c>
      <c r="G569" s="26" t="str">
        <f t="shared" si="21"/>
        <v>Asperula aristata scabra</v>
      </c>
      <c r="H569" s="26" t="s">
        <v>5141</v>
      </c>
      <c r="I569" s="26"/>
      <c r="J569" t="s">
        <v>6804</v>
      </c>
      <c r="K569" t="s">
        <v>11752</v>
      </c>
      <c r="L569" t="s">
        <v>12417</v>
      </c>
      <c r="M569" t="s">
        <v>12418</v>
      </c>
    </row>
    <row r="570" spans="1:13" x14ac:dyDescent="0.25">
      <c r="A570" s="26" t="s">
        <v>571</v>
      </c>
      <c r="B570" s="26" t="s">
        <v>41</v>
      </c>
      <c r="C570" s="26" t="str">
        <f t="shared" si="20"/>
        <v/>
      </c>
      <c r="D570" s="26"/>
      <c r="E570" s="26" t="s">
        <v>6</v>
      </c>
      <c r="F570" s="26" t="s">
        <v>6</v>
      </c>
      <c r="G570" s="26" t="str">
        <f t="shared" si="21"/>
        <v>Asperula arvensis</v>
      </c>
      <c r="H570" s="26" t="s">
        <v>5141</v>
      </c>
      <c r="I570" s="26"/>
      <c r="J570" t="s">
        <v>6805</v>
      </c>
      <c r="K570" t="s">
        <v>11752</v>
      </c>
      <c r="L570" t="s">
        <v>12417</v>
      </c>
      <c r="M570" t="s">
        <v>12418</v>
      </c>
    </row>
    <row r="571" spans="1:13" x14ac:dyDescent="0.25">
      <c r="A571" s="26" t="s">
        <v>571</v>
      </c>
      <c r="B571" s="26" t="s">
        <v>573</v>
      </c>
      <c r="C571" s="26" t="str">
        <f t="shared" si="20"/>
        <v>subsp.</v>
      </c>
      <c r="D571" s="26" t="s">
        <v>573</v>
      </c>
      <c r="E571" s="26" t="s">
        <v>6</v>
      </c>
      <c r="F571" s="26" t="s">
        <v>6</v>
      </c>
      <c r="G571" s="26" t="str">
        <f t="shared" si="21"/>
        <v>Asperula cynanchica cynanchica</v>
      </c>
      <c r="H571" s="26" t="s">
        <v>5141</v>
      </c>
      <c r="I571" s="26"/>
      <c r="J571" t="s">
        <v>6806</v>
      </c>
      <c r="K571" t="s">
        <v>11752</v>
      </c>
      <c r="L571" t="s">
        <v>12417</v>
      </c>
      <c r="M571" t="s">
        <v>12418</v>
      </c>
    </row>
    <row r="572" spans="1:13" x14ac:dyDescent="0.25">
      <c r="A572" s="26" t="s">
        <v>571</v>
      </c>
      <c r="B572" s="26" t="s">
        <v>573</v>
      </c>
      <c r="C572" s="26" t="str">
        <f t="shared" si="20"/>
        <v>subsp.</v>
      </c>
      <c r="D572" s="26" t="s">
        <v>2345</v>
      </c>
      <c r="E572" s="26" t="s">
        <v>6</v>
      </c>
      <c r="F572" s="26" t="s">
        <v>6</v>
      </c>
      <c r="G572" s="26" t="str">
        <f t="shared" si="21"/>
        <v>Asperula cynanchica occidentalis</v>
      </c>
      <c r="H572" s="26" t="s">
        <v>5141</v>
      </c>
      <c r="I572" s="26"/>
      <c r="J572" t="s">
        <v>6807</v>
      </c>
      <c r="K572" t="s">
        <v>11752</v>
      </c>
      <c r="L572" t="s">
        <v>12417</v>
      </c>
      <c r="M572" t="s">
        <v>12418</v>
      </c>
    </row>
    <row r="573" spans="1:13" x14ac:dyDescent="0.25">
      <c r="A573" s="26" t="s">
        <v>571</v>
      </c>
      <c r="B573" s="26" t="s">
        <v>573</v>
      </c>
      <c r="C573" s="26" t="str">
        <f t="shared" si="20"/>
        <v>subsp.</v>
      </c>
      <c r="D573" s="26" t="s">
        <v>66</v>
      </c>
      <c r="E573" s="26" t="s">
        <v>13111</v>
      </c>
      <c r="F573" s="26" t="s">
        <v>6</v>
      </c>
      <c r="G573" s="26" t="str">
        <f t="shared" si="21"/>
        <v>Asperula cynanchica pyrenaica</v>
      </c>
      <c r="H573" s="26" t="s">
        <v>5141</v>
      </c>
      <c r="I573" s="26"/>
      <c r="J573" t="s">
        <v>6808</v>
      </c>
      <c r="K573" t="s">
        <v>11752</v>
      </c>
      <c r="L573" t="s">
        <v>12417</v>
      </c>
      <c r="M573" t="s">
        <v>12418</v>
      </c>
    </row>
    <row r="574" spans="1:13" x14ac:dyDescent="0.25">
      <c r="A574" s="26" t="s">
        <v>571</v>
      </c>
      <c r="B574" s="26" t="s">
        <v>250</v>
      </c>
      <c r="C574" s="26" t="str">
        <f t="shared" ref="C574:C637" si="22">IF(D574="","","subsp.")</f>
        <v/>
      </c>
      <c r="D574" s="26"/>
      <c r="E574" s="26" t="s">
        <v>6</v>
      </c>
      <c r="F574" s="26" t="s">
        <v>6</v>
      </c>
      <c r="G574" s="26" t="str">
        <f t="shared" ref="G574:G637" si="23">IF(D574="",CONCATENATE(A574," ",B574),CONCATENATE(A574," ",B574," ",D574))</f>
        <v>Asperula hirsuta</v>
      </c>
      <c r="H574" s="26" t="s">
        <v>5141</v>
      </c>
      <c r="I574" s="26"/>
      <c r="J574" t="s">
        <v>6809</v>
      </c>
      <c r="K574" t="s">
        <v>11752</v>
      </c>
      <c r="L574" t="s">
        <v>12417</v>
      </c>
      <c r="M574" t="s">
        <v>12418</v>
      </c>
    </row>
    <row r="575" spans="1:13" x14ac:dyDescent="0.25">
      <c r="A575" s="26" t="s">
        <v>571</v>
      </c>
      <c r="B575" s="26" t="s">
        <v>507</v>
      </c>
      <c r="C575" s="26" t="str">
        <f t="shared" si="22"/>
        <v/>
      </c>
      <c r="D575" s="26"/>
      <c r="E575" s="26" t="s">
        <v>13111</v>
      </c>
      <c r="F575" s="26" t="s">
        <v>6</v>
      </c>
      <c r="G575" s="26" t="str">
        <f t="shared" si="23"/>
        <v>Asperula hirta</v>
      </c>
      <c r="H575" s="26" t="s">
        <v>5141</v>
      </c>
      <c r="I575" s="26"/>
      <c r="J575" t="s">
        <v>6810</v>
      </c>
      <c r="K575" t="s">
        <v>11752</v>
      </c>
      <c r="L575" t="s">
        <v>12417</v>
      </c>
      <c r="M575" t="s">
        <v>12418</v>
      </c>
    </row>
    <row r="576" spans="1:13" x14ac:dyDescent="0.25">
      <c r="A576" s="26" t="s">
        <v>571</v>
      </c>
      <c r="B576" s="26" t="s">
        <v>575</v>
      </c>
      <c r="C576" s="26" t="str">
        <f t="shared" si="22"/>
        <v/>
      </c>
      <c r="D576" s="26"/>
      <c r="E576" s="26" t="s">
        <v>6</v>
      </c>
      <c r="F576" s="26" t="s">
        <v>6</v>
      </c>
      <c r="G576" s="26" t="str">
        <f t="shared" si="23"/>
        <v>Asperula laevigata</v>
      </c>
      <c r="H576" s="26" t="s">
        <v>5141</v>
      </c>
      <c r="I576" s="26"/>
      <c r="J576" t="s">
        <v>6811</v>
      </c>
      <c r="K576" t="s">
        <v>11752</v>
      </c>
      <c r="L576" t="s">
        <v>12417</v>
      </c>
      <c r="M576" t="s">
        <v>12418</v>
      </c>
    </row>
    <row r="577" spans="1:13" x14ac:dyDescent="0.25">
      <c r="A577" s="26" t="s">
        <v>571</v>
      </c>
      <c r="B577" s="26" t="s">
        <v>574</v>
      </c>
      <c r="C577" s="26" t="str">
        <f t="shared" si="22"/>
        <v>subsp.</v>
      </c>
      <c r="D577" s="26" t="s">
        <v>4560</v>
      </c>
      <c r="E577" s="26" t="s">
        <v>31</v>
      </c>
      <c r="F577" s="26" t="s">
        <v>6</v>
      </c>
      <c r="G577" s="26" t="str">
        <f t="shared" si="23"/>
        <v>Asperula paui dianensis</v>
      </c>
      <c r="H577" s="26" t="s">
        <v>5141</v>
      </c>
      <c r="I577" s="26"/>
      <c r="J577" t="s">
        <v>6812</v>
      </c>
      <c r="K577" t="s">
        <v>11752</v>
      </c>
      <c r="L577" t="s">
        <v>12417</v>
      </c>
      <c r="M577" t="s">
        <v>12418</v>
      </c>
    </row>
    <row r="578" spans="1:13" x14ac:dyDescent="0.25">
      <c r="A578" s="26" t="s">
        <v>571</v>
      </c>
      <c r="B578" s="26" t="s">
        <v>574</v>
      </c>
      <c r="C578" s="26" t="str">
        <f t="shared" si="22"/>
        <v>subsp.</v>
      </c>
      <c r="D578" s="26" t="s">
        <v>574</v>
      </c>
      <c r="E578" s="26" t="s">
        <v>31</v>
      </c>
      <c r="F578" s="26" t="s">
        <v>6</v>
      </c>
      <c r="G578" s="26" t="str">
        <f t="shared" si="23"/>
        <v>Asperula paui paui</v>
      </c>
      <c r="H578" s="26" t="s">
        <v>5141</v>
      </c>
      <c r="I578" s="26"/>
      <c r="J578" t="s">
        <v>6813</v>
      </c>
      <c r="K578" t="s">
        <v>11752</v>
      </c>
      <c r="L578" t="s">
        <v>12417</v>
      </c>
      <c r="M578" t="s">
        <v>12418</v>
      </c>
    </row>
    <row r="579" spans="1:13" x14ac:dyDescent="0.25">
      <c r="A579" s="26" t="s">
        <v>576</v>
      </c>
      <c r="B579" s="26" t="s">
        <v>579</v>
      </c>
      <c r="C579" s="26" t="str">
        <f t="shared" si="22"/>
        <v/>
      </c>
      <c r="D579" s="26"/>
      <c r="E579" s="26" t="s">
        <v>31</v>
      </c>
      <c r="F579" s="26" t="s">
        <v>6</v>
      </c>
      <c r="G579" s="26" t="str">
        <f t="shared" si="23"/>
        <v>Asphodelus aestivus</v>
      </c>
      <c r="H579" s="26" t="s">
        <v>5141</v>
      </c>
      <c r="I579" s="26"/>
      <c r="J579" t="s">
        <v>6814</v>
      </c>
      <c r="K579" t="s">
        <v>11752</v>
      </c>
      <c r="L579" t="s">
        <v>12327</v>
      </c>
      <c r="M579" t="s">
        <v>12563</v>
      </c>
    </row>
    <row r="580" spans="1:13" x14ac:dyDescent="0.25">
      <c r="A580" s="26" t="s">
        <v>576</v>
      </c>
      <c r="B580" s="26" t="s">
        <v>277</v>
      </c>
      <c r="C580" s="26" t="str">
        <f t="shared" si="22"/>
        <v>subsp.</v>
      </c>
      <c r="D580" s="26" t="s">
        <v>277</v>
      </c>
      <c r="E580" s="26" t="s">
        <v>6</v>
      </c>
      <c r="F580" s="26" t="s">
        <v>6</v>
      </c>
      <c r="G580" s="26" t="str">
        <f t="shared" si="23"/>
        <v>Asphodelus albus albus</v>
      </c>
      <c r="H580" s="26" t="s">
        <v>5141</v>
      </c>
      <c r="I580" s="26"/>
      <c r="J580" t="s">
        <v>6815</v>
      </c>
      <c r="K580" t="s">
        <v>11752</v>
      </c>
      <c r="L580" t="s">
        <v>12327</v>
      </c>
      <c r="M580" t="s">
        <v>12563</v>
      </c>
    </row>
    <row r="581" spans="1:13" x14ac:dyDescent="0.25">
      <c r="A581" s="26" t="s">
        <v>576</v>
      </c>
      <c r="B581" s="26" t="s">
        <v>277</v>
      </c>
      <c r="C581" s="26" t="str">
        <f t="shared" si="22"/>
        <v>subsp.</v>
      </c>
      <c r="D581" s="26" t="s">
        <v>886</v>
      </c>
      <c r="E581" s="26" t="s">
        <v>31</v>
      </c>
      <c r="F581" s="26" t="s">
        <v>6</v>
      </c>
      <c r="G581" s="26" t="str">
        <f t="shared" si="23"/>
        <v>Asphodelus albus carpetanus</v>
      </c>
      <c r="H581" s="26" t="s">
        <v>5141</v>
      </c>
      <c r="I581" s="26"/>
      <c r="J581" t="s">
        <v>6816</v>
      </c>
      <c r="K581" t="s">
        <v>11752</v>
      </c>
      <c r="L581" t="s">
        <v>12327</v>
      </c>
      <c r="M581" t="s">
        <v>12563</v>
      </c>
    </row>
    <row r="582" spans="1:13" x14ac:dyDescent="0.25">
      <c r="A582" s="26" t="s">
        <v>576</v>
      </c>
      <c r="B582" s="26" t="s">
        <v>277</v>
      </c>
      <c r="C582" s="26" t="str">
        <f t="shared" si="22"/>
        <v>subsp.</v>
      </c>
      <c r="D582" s="26" t="s">
        <v>4387</v>
      </c>
      <c r="E582" s="26" t="s">
        <v>6</v>
      </c>
      <c r="F582" s="26" t="s">
        <v>6</v>
      </c>
      <c r="G582" s="26" t="str">
        <f t="shared" si="23"/>
        <v>Asphodelus albus delphinensis</v>
      </c>
      <c r="H582" s="26" t="s">
        <v>5141</v>
      </c>
      <c r="I582" s="26"/>
      <c r="J582" t="s">
        <v>6817</v>
      </c>
      <c r="K582" t="s">
        <v>11752</v>
      </c>
      <c r="L582" t="s">
        <v>12327</v>
      </c>
      <c r="M582" t="s">
        <v>12563</v>
      </c>
    </row>
    <row r="583" spans="1:13" x14ac:dyDescent="0.25">
      <c r="A583" s="26" t="s">
        <v>576</v>
      </c>
      <c r="B583" s="26" t="s">
        <v>277</v>
      </c>
      <c r="C583" s="26" t="str">
        <f t="shared" si="22"/>
        <v>subsp.</v>
      </c>
      <c r="D583" s="26" t="s">
        <v>2345</v>
      </c>
      <c r="E583" s="26" t="s">
        <v>6</v>
      </c>
      <c r="F583" s="26" t="s">
        <v>6</v>
      </c>
      <c r="G583" s="26" t="str">
        <f t="shared" si="23"/>
        <v>Asphodelus albus occidentalis</v>
      </c>
      <c r="H583" s="26" t="s">
        <v>5141</v>
      </c>
      <c r="I583" s="26"/>
      <c r="J583" t="s">
        <v>6818</v>
      </c>
      <c r="K583" t="s">
        <v>11752</v>
      </c>
      <c r="L583" t="s">
        <v>12327</v>
      </c>
      <c r="M583" t="s">
        <v>12563</v>
      </c>
    </row>
    <row r="584" spans="1:13" x14ac:dyDescent="0.25">
      <c r="A584" s="26" t="s">
        <v>576</v>
      </c>
      <c r="B584" s="26" t="s">
        <v>586</v>
      </c>
      <c r="C584" s="26" t="str">
        <f t="shared" si="22"/>
        <v/>
      </c>
      <c r="D584" s="26"/>
      <c r="E584" s="26" t="s">
        <v>6</v>
      </c>
      <c r="F584" s="26" t="s">
        <v>6</v>
      </c>
      <c r="G584" s="26" t="str">
        <f t="shared" si="23"/>
        <v>Asphodelus ayardii</v>
      </c>
      <c r="H584" s="26" t="s">
        <v>5141</v>
      </c>
      <c r="I584" s="26"/>
      <c r="J584" t="s">
        <v>6819</v>
      </c>
      <c r="K584" t="s">
        <v>11752</v>
      </c>
      <c r="L584" t="s">
        <v>12327</v>
      </c>
      <c r="M584" t="s">
        <v>12563</v>
      </c>
    </row>
    <row r="585" spans="1:13" x14ac:dyDescent="0.25">
      <c r="A585" s="26" t="s">
        <v>576</v>
      </c>
      <c r="B585" s="26" t="s">
        <v>581</v>
      </c>
      <c r="C585" s="26" t="str">
        <f t="shared" si="22"/>
        <v>subsp.</v>
      </c>
      <c r="D585" s="26" t="s">
        <v>581</v>
      </c>
      <c r="E585" s="26" t="s">
        <v>31</v>
      </c>
      <c r="F585" s="26" t="s">
        <v>6</v>
      </c>
      <c r="G585" s="26" t="str">
        <f t="shared" si="23"/>
        <v>Asphodelus bento-rainhae bento-rainhae</v>
      </c>
      <c r="H585" s="26" t="s">
        <v>5141</v>
      </c>
      <c r="I585" s="26"/>
      <c r="J585" t="s">
        <v>6820</v>
      </c>
      <c r="K585" t="s">
        <v>11752</v>
      </c>
      <c r="L585" t="s">
        <v>12327</v>
      </c>
      <c r="M585" t="s">
        <v>12563</v>
      </c>
    </row>
    <row r="586" spans="1:13" x14ac:dyDescent="0.25">
      <c r="A586" s="26" t="s">
        <v>576</v>
      </c>
      <c r="B586" s="26" t="s">
        <v>581</v>
      </c>
      <c r="C586" s="26" t="str">
        <f t="shared" si="22"/>
        <v>subsp.</v>
      </c>
      <c r="D586" s="26" t="s">
        <v>4561</v>
      </c>
      <c r="E586" s="26" t="s">
        <v>31</v>
      </c>
      <c r="F586" s="26" t="s">
        <v>6</v>
      </c>
      <c r="G586" s="26" t="str">
        <f t="shared" si="23"/>
        <v>Asphodelus bento-rainhae salmanticus</v>
      </c>
      <c r="H586" s="26" t="s">
        <v>5141</v>
      </c>
      <c r="I586" s="26"/>
      <c r="J586" t="s">
        <v>6821</v>
      </c>
      <c r="K586" t="s">
        <v>11752</v>
      </c>
      <c r="L586" t="s">
        <v>12327</v>
      </c>
      <c r="M586" t="s">
        <v>12563</v>
      </c>
    </row>
    <row r="587" spans="1:13" x14ac:dyDescent="0.25">
      <c r="A587" s="26" t="s">
        <v>576</v>
      </c>
      <c r="B587" s="26" t="s">
        <v>582</v>
      </c>
      <c r="C587" s="26" t="str">
        <f t="shared" si="22"/>
        <v/>
      </c>
      <c r="D587" s="26"/>
      <c r="E587" s="26" t="s">
        <v>6</v>
      </c>
      <c r="F587" s="26" t="s">
        <v>6</v>
      </c>
      <c r="G587" s="26" t="str">
        <f t="shared" si="23"/>
        <v>Asphodelus cerasiferus</v>
      </c>
      <c r="H587" s="26" t="s">
        <v>5141</v>
      </c>
      <c r="I587" s="26"/>
      <c r="J587" t="s">
        <v>6822</v>
      </c>
      <c r="K587" t="s">
        <v>11752</v>
      </c>
      <c r="L587" t="s">
        <v>12327</v>
      </c>
      <c r="M587" t="s">
        <v>12563</v>
      </c>
    </row>
    <row r="588" spans="1:13" x14ac:dyDescent="0.25">
      <c r="A588" s="26" t="s">
        <v>576</v>
      </c>
      <c r="B588" s="26" t="s">
        <v>585</v>
      </c>
      <c r="C588" s="26" t="str">
        <f t="shared" si="22"/>
        <v/>
      </c>
      <c r="D588" s="26"/>
      <c r="E588" s="26" t="s">
        <v>6</v>
      </c>
      <c r="F588" s="26" t="s">
        <v>6</v>
      </c>
      <c r="G588" s="26" t="str">
        <f t="shared" si="23"/>
        <v>Asphodelus fistulosus</v>
      </c>
      <c r="H588" s="26" t="s">
        <v>5141</v>
      </c>
      <c r="I588" s="26"/>
      <c r="J588" t="s">
        <v>6823</v>
      </c>
      <c r="K588" t="s">
        <v>11752</v>
      </c>
      <c r="L588" t="s">
        <v>12327</v>
      </c>
      <c r="M588" t="s">
        <v>12563</v>
      </c>
    </row>
    <row r="589" spans="1:13" x14ac:dyDescent="0.25">
      <c r="A589" s="26" t="s">
        <v>576</v>
      </c>
      <c r="B589" s="26" t="s">
        <v>578</v>
      </c>
      <c r="C589" s="26" t="str">
        <f t="shared" si="22"/>
        <v/>
      </c>
      <c r="D589" s="26"/>
      <c r="E589" s="26" t="s">
        <v>31</v>
      </c>
      <c r="F589" s="26" t="s">
        <v>6</v>
      </c>
      <c r="G589" s="26" t="str">
        <f t="shared" si="23"/>
        <v>Asphodelus lusitanicus</v>
      </c>
      <c r="H589" s="26" t="s">
        <v>5141</v>
      </c>
      <c r="I589" s="26"/>
      <c r="J589" t="s">
        <v>6824</v>
      </c>
      <c r="K589" t="s">
        <v>11752</v>
      </c>
      <c r="L589" t="s">
        <v>12327</v>
      </c>
      <c r="M589" t="s">
        <v>12563</v>
      </c>
    </row>
    <row r="590" spans="1:13" x14ac:dyDescent="0.25">
      <c r="A590" s="26" t="s">
        <v>576</v>
      </c>
      <c r="B590" s="26" t="s">
        <v>583</v>
      </c>
      <c r="C590" s="26" t="str">
        <f t="shared" si="22"/>
        <v>subsp.</v>
      </c>
      <c r="D590" s="26" t="s">
        <v>583</v>
      </c>
      <c r="E590" s="26" t="s">
        <v>6</v>
      </c>
      <c r="F590" s="26" t="s">
        <v>6</v>
      </c>
      <c r="G590" s="26" t="str">
        <f t="shared" si="23"/>
        <v>Asphodelus macrocarpus macrocarpus</v>
      </c>
      <c r="H590" s="26" t="s">
        <v>5141</v>
      </c>
      <c r="I590" s="26"/>
      <c r="J590" t="s">
        <v>6825</v>
      </c>
      <c r="K590" t="s">
        <v>11752</v>
      </c>
      <c r="L590" t="s">
        <v>12327</v>
      </c>
      <c r="M590" t="s">
        <v>12563</v>
      </c>
    </row>
    <row r="591" spans="1:13" x14ac:dyDescent="0.25">
      <c r="A591" s="26" t="s">
        <v>576</v>
      </c>
      <c r="B591" s="26" t="s">
        <v>583</v>
      </c>
      <c r="C591" s="26" t="str">
        <f t="shared" si="22"/>
        <v>subsp.</v>
      </c>
      <c r="D591" s="26" t="s">
        <v>4388</v>
      </c>
      <c r="E591" s="26" t="s">
        <v>6</v>
      </c>
      <c r="F591" s="26" t="s">
        <v>6</v>
      </c>
      <c r="G591" s="26" t="str">
        <f t="shared" si="23"/>
        <v>Asphodelus macrocarpus rubescens</v>
      </c>
      <c r="H591" s="26" t="s">
        <v>5141</v>
      </c>
      <c r="I591" s="26"/>
      <c r="J591" t="s">
        <v>6826</v>
      </c>
      <c r="K591" t="s">
        <v>11752</v>
      </c>
      <c r="L591" t="s">
        <v>12327</v>
      </c>
      <c r="M591" t="s">
        <v>12563</v>
      </c>
    </row>
    <row r="592" spans="1:13" x14ac:dyDescent="0.25">
      <c r="A592" s="26" t="s">
        <v>576</v>
      </c>
      <c r="B592" s="26" t="s">
        <v>577</v>
      </c>
      <c r="C592" s="26" t="str">
        <f t="shared" si="22"/>
        <v>subsp.</v>
      </c>
      <c r="D592" s="26" t="s">
        <v>4389</v>
      </c>
      <c r="E592" s="26" t="s">
        <v>6</v>
      </c>
      <c r="F592" s="26" t="s">
        <v>6</v>
      </c>
      <c r="G592" s="26" t="str">
        <f t="shared" si="23"/>
        <v>Asphodelus ramosus distalis</v>
      </c>
      <c r="H592" s="26" t="s">
        <v>5141</v>
      </c>
      <c r="I592" s="26"/>
      <c r="J592" t="s">
        <v>6827</v>
      </c>
      <c r="K592" t="s">
        <v>11752</v>
      </c>
      <c r="L592" t="s">
        <v>12327</v>
      </c>
      <c r="M592" t="s">
        <v>12563</v>
      </c>
    </row>
    <row r="593" spans="1:13" x14ac:dyDescent="0.25">
      <c r="A593" s="26" t="s">
        <v>576</v>
      </c>
      <c r="B593" s="26" t="s">
        <v>577</v>
      </c>
      <c r="C593" s="26" t="str">
        <f t="shared" si="22"/>
        <v>subsp.</v>
      </c>
      <c r="D593" s="26" t="s">
        <v>577</v>
      </c>
      <c r="E593" s="26" t="s">
        <v>6</v>
      </c>
      <c r="F593" s="26" t="s">
        <v>6</v>
      </c>
      <c r="G593" s="26" t="str">
        <f t="shared" si="23"/>
        <v>Asphodelus ramosus ramosus</v>
      </c>
      <c r="H593" s="26" t="s">
        <v>5141</v>
      </c>
      <c r="I593" s="26"/>
      <c r="J593" t="s">
        <v>6828</v>
      </c>
      <c r="K593" t="s">
        <v>11752</v>
      </c>
      <c r="L593" t="s">
        <v>12327</v>
      </c>
      <c r="M593" t="s">
        <v>12563</v>
      </c>
    </row>
    <row r="594" spans="1:13" x14ac:dyDescent="0.25">
      <c r="A594" s="26" t="s">
        <v>576</v>
      </c>
      <c r="B594" s="26" t="s">
        <v>584</v>
      </c>
      <c r="C594" s="26" t="str">
        <f t="shared" si="22"/>
        <v/>
      </c>
      <c r="D594" s="26"/>
      <c r="E594" s="26" t="s">
        <v>6</v>
      </c>
      <c r="F594" s="26" t="s">
        <v>6</v>
      </c>
      <c r="G594" s="26" t="str">
        <f t="shared" si="23"/>
        <v>Asphodelus roseus</v>
      </c>
      <c r="H594" s="26" t="s">
        <v>5141</v>
      </c>
      <c r="I594" s="26"/>
      <c r="J594" t="s">
        <v>6829</v>
      </c>
      <c r="K594" t="s">
        <v>11752</v>
      </c>
      <c r="L594" t="s">
        <v>12327</v>
      </c>
      <c r="M594" t="s">
        <v>12563</v>
      </c>
    </row>
    <row r="595" spans="1:13" x14ac:dyDescent="0.25">
      <c r="A595" s="26" t="s">
        <v>576</v>
      </c>
      <c r="B595" s="26" t="s">
        <v>580</v>
      </c>
      <c r="C595" s="26" t="str">
        <f t="shared" si="22"/>
        <v/>
      </c>
      <c r="D595" s="26"/>
      <c r="E595" s="26" t="s">
        <v>31</v>
      </c>
      <c r="F595" s="26" t="s">
        <v>6</v>
      </c>
      <c r="G595" s="26" t="str">
        <f t="shared" si="23"/>
        <v>Asphodelus serotinus</v>
      </c>
      <c r="H595" s="26" t="s">
        <v>5141</v>
      </c>
      <c r="I595" s="26"/>
      <c r="J595" t="s">
        <v>6830</v>
      </c>
      <c r="K595" t="s">
        <v>11752</v>
      </c>
      <c r="L595" t="s">
        <v>12327</v>
      </c>
      <c r="M595" t="s">
        <v>12563</v>
      </c>
    </row>
    <row r="596" spans="1:13" x14ac:dyDescent="0.25">
      <c r="A596" s="26" t="s">
        <v>576</v>
      </c>
      <c r="B596" s="26" t="s">
        <v>587</v>
      </c>
      <c r="C596" s="26" t="str">
        <f t="shared" si="22"/>
        <v/>
      </c>
      <c r="D596" s="26"/>
      <c r="E596" s="26" t="s">
        <v>6</v>
      </c>
      <c r="F596" s="26" t="s">
        <v>6</v>
      </c>
      <c r="G596" s="26" t="str">
        <f t="shared" si="23"/>
        <v>Asphodelus tenuifolius</v>
      </c>
      <c r="H596" s="26" t="s">
        <v>5141</v>
      </c>
      <c r="I596" s="26"/>
      <c r="J596" t="s">
        <v>6831</v>
      </c>
      <c r="K596" t="s">
        <v>11752</v>
      </c>
      <c r="L596" t="s">
        <v>12327</v>
      </c>
      <c r="M596" t="s">
        <v>12563</v>
      </c>
    </row>
    <row r="597" spans="1:13" x14ac:dyDescent="0.25">
      <c r="A597" s="26" t="s">
        <v>588</v>
      </c>
      <c r="B597" s="26" t="s">
        <v>600</v>
      </c>
      <c r="C597" s="26" t="str">
        <f t="shared" si="22"/>
        <v/>
      </c>
      <c r="D597" s="26"/>
      <c r="E597" s="26" t="s">
        <v>6</v>
      </c>
      <c r="F597" s="26" t="s">
        <v>6</v>
      </c>
      <c r="G597" s="26" t="str">
        <f t="shared" si="23"/>
        <v>Asplenium adiantum-nigrum</v>
      </c>
      <c r="H597" s="26" t="s">
        <v>5141</v>
      </c>
      <c r="I597" s="26"/>
      <c r="J597" t="s">
        <v>6832</v>
      </c>
      <c r="K597" t="s">
        <v>12300</v>
      </c>
      <c r="L597" t="s">
        <v>12301</v>
      </c>
      <c r="M597" t="s">
        <v>12302</v>
      </c>
    </row>
    <row r="598" spans="1:13" x14ac:dyDescent="0.25">
      <c r="A598" s="26" t="s">
        <v>588</v>
      </c>
      <c r="B598" s="26" t="s">
        <v>598</v>
      </c>
      <c r="C598" s="26" t="str">
        <f t="shared" si="22"/>
        <v/>
      </c>
      <c r="D598" s="26"/>
      <c r="E598" s="26" t="s">
        <v>6</v>
      </c>
      <c r="F598" s="26" t="s">
        <v>6</v>
      </c>
      <c r="G598" s="26" t="str">
        <f t="shared" si="23"/>
        <v>Asplenium balearicum</v>
      </c>
      <c r="H598" s="26" t="s">
        <v>5141</v>
      </c>
      <c r="I598" s="26"/>
      <c r="J598" t="s">
        <v>6833</v>
      </c>
      <c r="K598" t="s">
        <v>12300</v>
      </c>
      <c r="L598" t="s">
        <v>12301</v>
      </c>
      <c r="M598" t="s">
        <v>12302</v>
      </c>
    </row>
    <row r="599" spans="1:13" x14ac:dyDescent="0.25">
      <c r="A599" s="26" t="s">
        <v>588</v>
      </c>
      <c r="B599" s="26" t="s">
        <v>597</v>
      </c>
      <c r="C599" s="26" t="str">
        <f t="shared" si="22"/>
        <v/>
      </c>
      <c r="D599" s="26"/>
      <c r="E599" s="26" t="s">
        <v>6</v>
      </c>
      <c r="F599" s="26" t="s">
        <v>6</v>
      </c>
      <c r="G599" s="26" t="str">
        <f t="shared" si="23"/>
        <v>Asplenium billotii</v>
      </c>
      <c r="H599" s="26" t="s">
        <v>5141</v>
      </c>
      <c r="I599" s="26"/>
      <c r="J599" t="s">
        <v>6834</v>
      </c>
      <c r="K599" t="s">
        <v>12300</v>
      </c>
      <c r="L599" t="s">
        <v>12301</v>
      </c>
      <c r="M599" t="s">
        <v>12302</v>
      </c>
    </row>
    <row r="600" spans="1:13" x14ac:dyDescent="0.25">
      <c r="A600" s="26" t="s">
        <v>588</v>
      </c>
      <c r="B600" s="26" t="s">
        <v>594</v>
      </c>
      <c r="C600" s="26" t="str">
        <f t="shared" si="22"/>
        <v>subsp.</v>
      </c>
      <c r="D600" s="26" t="s">
        <v>594</v>
      </c>
      <c r="E600" s="26" t="s">
        <v>6</v>
      </c>
      <c r="F600" s="26" t="s">
        <v>31</v>
      </c>
      <c r="G600" s="26" t="str">
        <f t="shared" si="23"/>
        <v>Asplenium fontanum fontanum</v>
      </c>
      <c r="H600" s="26" t="s">
        <v>5141</v>
      </c>
      <c r="I600" s="26"/>
      <c r="J600" t="s">
        <v>6835</v>
      </c>
      <c r="K600" t="s">
        <v>12300</v>
      </c>
      <c r="L600" t="s">
        <v>12301</v>
      </c>
      <c r="M600" t="s">
        <v>12302</v>
      </c>
    </row>
    <row r="601" spans="1:13" x14ac:dyDescent="0.25">
      <c r="A601" s="26" t="s">
        <v>588</v>
      </c>
      <c r="B601" s="26" t="s">
        <v>596</v>
      </c>
      <c r="C601" s="26" t="str">
        <f t="shared" si="22"/>
        <v/>
      </c>
      <c r="D601" s="26"/>
      <c r="E601" s="26" t="s">
        <v>6</v>
      </c>
      <c r="F601" s="26" t="s">
        <v>6</v>
      </c>
      <c r="G601" s="26" t="str">
        <f t="shared" si="23"/>
        <v>Asplenium foreziense</v>
      </c>
      <c r="H601" s="26" t="s">
        <v>5141</v>
      </c>
      <c r="I601" s="26"/>
      <c r="J601" t="s">
        <v>6836</v>
      </c>
      <c r="K601" t="s">
        <v>12300</v>
      </c>
      <c r="L601" t="s">
        <v>12301</v>
      </c>
      <c r="M601" t="s">
        <v>12302</v>
      </c>
    </row>
    <row r="602" spans="1:13" x14ac:dyDescent="0.25">
      <c r="A602" s="26" t="s">
        <v>588</v>
      </c>
      <c r="B602" s="26" t="s">
        <v>589</v>
      </c>
      <c r="C602" s="26" t="str">
        <f t="shared" si="22"/>
        <v/>
      </c>
      <c r="D602" s="26"/>
      <c r="E602" s="26" t="s">
        <v>6</v>
      </c>
      <c r="F602" s="26" t="s">
        <v>6</v>
      </c>
      <c r="G602" s="26" t="str">
        <f t="shared" si="23"/>
        <v>Asplenium hemionitis</v>
      </c>
      <c r="H602" s="26" t="s">
        <v>5141</v>
      </c>
      <c r="I602" s="26"/>
      <c r="J602" t="s">
        <v>6837</v>
      </c>
      <c r="K602" t="s">
        <v>12300</v>
      </c>
      <c r="L602" t="s">
        <v>12301</v>
      </c>
      <c r="M602" t="s">
        <v>12302</v>
      </c>
    </row>
    <row r="603" spans="1:13" x14ac:dyDescent="0.25">
      <c r="A603" s="26" t="s">
        <v>588</v>
      </c>
      <c r="B603" s="26" t="s">
        <v>595</v>
      </c>
      <c r="C603" s="26" t="str">
        <f t="shared" si="22"/>
        <v/>
      </c>
      <c r="D603" s="26"/>
      <c r="E603" s="26" t="s">
        <v>31</v>
      </c>
      <c r="F603" s="26" t="s">
        <v>6</v>
      </c>
      <c r="G603" s="26" t="str">
        <f t="shared" si="23"/>
        <v>Asplenium majoricum</v>
      </c>
      <c r="H603" s="26" t="s">
        <v>5141</v>
      </c>
      <c r="I603" s="26"/>
      <c r="J603" t="s">
        <v>6838</v>
      </c>
      <c r="K603" t="s">
        <v>12300</v>
      </c>
      <c r="L603" t="s">
        <v>12301</v>
      </c>
      <c r="M603" t="s">
        <v>12302</v>
      </c>
    </row>
    <row r="604" spans="1:13" x14ac:dyDescent="0.25">
      <c r="A604" s="26" t="s">
        <v>588</v>
      </c>
      <c r="B604" s="26" t="s">
        <v>599</v>
      </c>
      <c r="C604" s="26" t="str">
        <f t="shared" si="22"/>
        <v/>
      </c>
      <c r="D604" s="26"/>
      <c r="E604" s="26" t="s">
        <v>6</v>
      </c>
      <c r="F604" s="26" t="s">
        <v>6</v>
      </c>
      <c r="G604" s="26" t="str">
        <f t="shared" si="23"/>
        <v>Asplenium onopteris</v>
      </c>
      <c r="H604" s="26" t="s">
        <v>5141</v>
      </c>
      <c r="I604" s="26"/>
      <c r="J604" t="s">
        <v>6839</v>
      </c>
      <c r="K604" t="s">
        <v>12300</v>
      </c>
      <c r="L604" t="s">
        <v>12301</v>
      </c>
      <c r="M604" t="s">
        <v>12302</v>
      </c>
    </row>
    <row r="605" spans="1:13" x14ac:dyDescent="0.25">
      <c r="A605" s="26" t="s">
        <v>588</v>
      </c>
      <c r="B605" s="26" t="s">
        <v>591</v>
      </c>
      <c r="C605" s="26" t="str">
        <f t="shared" si="22"/>
        <v>subsp.</v>
      </c>
      <c r="D605" s="26" t="s">
        <v>4562</v>
      </c>
      <c r="E605" s="26" t="s">
        <v>31</v>
      </c>
      <c r="F605" s="26" t="s">
        <v>6</v>
      </c>
      <c r="G605" s="26" t="str">
        <f t="shared" si="23"/>
        <v>Asplenium petrarchae bivalens</v>
      </c>
      <c r="H605" s="26" t="s">
        <v>5141</v>
      </c>
      <c r="I605" s="26"/>
      <c r="J605" t="s">
        <v>6840</v>
      </c>
      <c r="K605" t="s">
        <v>12300</v>
      </c>
      <c r="L605" t="s">
        <v>12301</v>
      </c>
      <c r="M605" t="s">
        <v>12302</v>
      </c>
    </row>
    <row r="606" spans="1:13" x14ac:dyDescent="0.25">
      <c r="A606" s="26" t="s">
        <v>588</v>
      </c>
      <c r="B606" s="26" t="s">
        <v>591</v>
      </c>
      <c r="C606" s="26" t="str">
        <f t="shared" si="22"/>
        <v>subsp.</v>
      </c>
      <c r="D606" s="26" t="s">
        <v>591</v>
      </c>
      <c r="E606" s="26" t="s">
        <v>6</v>
      </c>
      <c r="F606" s="26" t="s">
        <v>6</v>
      </c>
      <c r="G606" s="26" t="str">
        <f t="shared" si="23"/>
        <v>Asplenium petrarchae petrarchae</v>
      </c>
      <c r="H606" s="26" t="s">
        <v>5141</v>
      </c>
      <c r="I606" s="26"/>
      <c r="J606" t="s">
        <v>6841</v>
      </c>
      <c r="K606" t="s">
        <v>12300</v>
      </c>
      <c r="L606" t="s">
        <v>12301</v>
      </c>
      <c r="M606" t="s">
        <v>12302</v>
      </c>
    </row>
    <row r="607" spans="1:13" x14ac:dyDescent="0.25">
      <c r="A607" s="26" t="s">
        <v>588</v>
      </c>
      <c r="B607" s="26" t="s">
        <v>603</v>
      </c>
      <c r="C607" s="26" t="str">
        <f t="shared" si="22"/>
        <v>subsp.</v>
      </c>
      <c r="D607" s="26" t="s">
        <v>603</v>
      </c>
      <c r="E607" s="26" t="s">
        <v>6</v>
      </c>
      <c r="F607" s="26" t="s">
        <v>31</v>
      </c>
      <c r="G607" s="26" t="str">
        <f t="shared" si="23"/>
        <v>Asplenium ruta-muraria ruta-muraria</v>
      </c>
      <c r="H607" s="26" t="s">
        <v>5141</v>
      </c>
      <c r="I607" s="26"/>
      <c r="J607" t="s">
        <v>6842</v>
      </c>
      <c r="K607" t="s">
        <v>12300</v>
      </c>
      <c r="L607" t="s">
        <v>12301</v>
      </c>
      <c r="M607" t="s">
        <v>12302</v>
      </c>
    </row>
    <row r="608" spans="1:13" x14ac:dyDescent="0.25">
      <c r="A608" s="26" t="s">
        <v>588</v>
      </c>
      <c r="B608" s="26" t="s">
        <v>592</v>
      </c>
      <c r="C608" s="26" t="str">
        <f t="shared" si="22"/>
        <v>subsp.</v>
      </c>
      <c r="D608" s="26" t="s">
        <v>4391</v>
      </c>
      <c r="E608" s="26" t="s">
        <v>6</v>
      </c>
      <c r="F608" s="26" t="s">
        <v>6</v>
      </c>
      <c r="G608" s="26" t="str">
        <f t="shared" si="23"/>
        <v>Asplenium trichomanes inexpectans</v>
      </c>
      <c r="H608" s="26" t="s">
        <v>5141</v>
      </c>
      <c r="I608" s="26"/>
      <c r="J608" t="s">
        <v>6843</v>
      </c>
      <c r="K608" t="s">
        <v>12300</v>
      </c>
      <c r="L608" t="s">
        <v>12301</v>
      </c>
      <c r="M608" t="s">
        <v>12302</v>
      </c>
    </row>
    <row r="609" spans="1:13" x14ac:dyDescent="0.25">
      <c r="A609" s="26" t="s">
        <v>588</v>
      </c>
      <c r="B609" s="26" t="s">
        <v>592</v>
      </c>
      <c r="C609" s="26" t="str">
        <f t="shared" si="22"/>
        <v>subsp.</v>
      </c>
      <c r="D609" s="26" t="s">
        <v>4390</v>
      </c>
      <c r="E609" s="26" t="s">
        <v>6</v>
      </c>
      <c r="F609" s="26" t="s">
        <v>6</v>
      </c>
      <c r="G609" s="26" t="str">
        <f t="shared" si="23"/>
        <v>Asplenium trichomanes quadrivalens</v>
      </c>
      <c r="H609" s="26" t="s">
        <v>5141</v>
      </c>
      <c r="I609" s="26"/>
      <c r="J609" t="s">
        <v>6844</v>
      </c>
      <c r="K609" t="s">
        <v>12300</v>
      </c>
      <c r="L609" t="s">
        <v>12301</v>
      </c>
      <c r="M609" t="s">
        <v>12302</v>
      </c>
    </row>
    <row r="610" spans="1:13" x14ac:dyDescent="0.25">
      <c r="A610" s="26" t="s">
        <v>588</v>
      </c>
      <c r="B610" s="26" t="s">
        <v>592</v>
      </c>
      <c r="C610" s="26" t="str">
        <f t="shared" si="22"/>
        <v>subsp.</v>
      </c>
      <c r="D610" s="26" t="s">
        <v>592</v>
      </c>
      <c r="E610" s="26" t="s">
        <v>6</v>
      </c>
      <c r="F610" s="26" t="s">
        <v>6</v>
      </c>
      <c r="G610" s="26" t="str">
        <f t="shared" si="23"/>
        <v>Asplenium trichomanes trichomanes</v>
      </c>
      <c r="H610" s="26" t="s">
        <v>5141</v>
      </c>
      <c r="I610" s="26"/>
      <c r="J610" t="s">
        <v>6845</v>
      </c>
      <c r="K610" t="s">
        <v>12300</v>
      </c>
      <c r="L610" t="s">
        <v>12301</v>
      </c>
      <c r="M610" t="s">
        <v>12302</v>
      </c>
    </row>
    <row r="611" spans="1:13" x14ac:dyDescent="0.25">
      <c r="A611" s="26" t="s">
        <v>588</v>
      </c>
      <c r="B611" s="26" t="s">
        <v>593</v>
      </c>
      <c r="C611" s="26" t="str">
        <f t="shared" si="22"/>
        <v/>
      </c>
      <c r="D611" s="26"/>
      <c r="E611" s="26" t="s">
        <v>6</v>
      </c>
      <c r="F611" s="26" t="s">
        <v>6</v>
      </c>
      <c r="G611" s="26" t="str">
        <f t="shared" si="23"/>
        <v>Asplenium viride</v>
      </c>
      <c r="H611" s="26" t="s">
        <v>5141</v>
      </c>
      <c r="I611" s="26"/>
      <c r="J611" t="s">
        <v>6846</v>
      </c>
      <c r="K611" t="s">
        <v>12300</v>
      </c>
      <c r="L611" t="s">
        <v>12301</v>
      </c>
      <c r="M611" t="s">
        <v>12302</v>
      </c>
    </row>
    <row r="612" spans="1:13" x14ac:dyDescent="0.25">
      <c r="A612" s="26" t="s">
        <v>604</v>
      </c>
      <c r="B612" s="26" t="s">
        <v>605</v>
      </c>
      <c r="C612" s="26" t="str">
        <f t="shared" si="22"/>
        <v/>
      </c>
      <c r="D612" s="26"/>
      <c r="E612" s="26" t="s">
        <v>6</v>
      </c>
      <c r="F612" s="26" t="s">
        <v>6</v>
      </c>
      <c r="G612" s="26" t="str">
        <f t="shared" si="23"/>
        <v>Asterolinon linum-stellatum</v>
      </c>
      <c r="H612" s="26" t="s">
        <v>5141</v>
      </c>
      <c r="I612" s="26"/>
      <c r="J612" t="s">
        <v>6847</v>
      </c>
      <c r="K612" t="s">
        <v>11752</v>
      </c>
      <c r="L612" t="s">
        <v>12290</v>
      </c>
      <c r="M612" t="s">
        <v>12291</v>
      </c>
    </row>
    <row r="613" spans="1:13" x14ac:dyDescent="0.25">
      <c r="A613" s="26" t="s">
        <v>606</v>
      </c>
      <c r="B613" s="26" t="s">
        <v>469</v>
      </c>
      <c r="C613" s="26" t="str">
        <f t="shared" si="22"/>
        <v/>
      </c>
      <c r="D613" s="26"/>
      <c r="E613" s="26" t="s">
        <v>6</v>
      </c>
      <c r="F613" s="26" t="s">
        <v>6</v>
      </c>
      <c r="G613" s="26" t="str">
        <f t="shared" si="23"/>
        <v>Astragalus algarbiensis</v>
      </c>
      <c r="H613" s="26" t="s">
        <v>5141</v>
      </c>
      <c r="I613" s="26"/>
      <c r="J613" t="s">
        <v>6848</v>
      </c>
      <c r="K613" t="s">
        <v>11752</v>
      </c>
      <c r="L613" t="s">
        <v>12304</v>
      </c>
      <c r="M613" t="s">
        <v>12305</v>
      </c>
    </row>
    <row r="614" spans="1:13" x14ac:dyDescent="0.25">
      <c r="A614" s="26" t="s">
        <v>606</v>
      </c>
      <c r="B614" s="26" t="s">
        <v>636</v>
      </c>
      <c r="C614" s="26" t="str">
        <f t="shared" si="22"/>
        <v/>
      </c>
      <c r="D614" s="26"/>
      <c r="E614" s="26" t="s">
        <v>6</v>
      </c>
      <c r="F614" s="26" t="s">
        <v>6</v>
      </c>
      <c r="G614" s="26" t="str">
        <f t="shared" si="23"/>
        <v>Astragalus algerianus</v>
      </c>
      <c r="H614" s="26" t="s">
        <v>5141</v>
      </c>
      <c r="I614" s="26"/>
      <c r="J614" t="s">
        <v>6849</v>
      </c>
      <c r="K614" t="s">
        <v>11752</v>
      </c>
      <c r="L614" t="s">
        <v>12304</v>
      </c>
      <c r="M614" t="s">
        <v>12305</v>
      </c>
    </row>
    <row r="615" spans="1:13" x14ac:dyDescent="0.25">
      <c r="A615" s="26" t="s">
        <v>606</v>
      </c>
      <c r="B615" s="26" t="s">
        <v>623</v>
      </c>
      <c r="C615" s="26" t="str">
        <f t="shared" si="22"/>
        <v>subsp.</v>
      </c>
      <c r="D615" s="26" t="s">
        <v>623</v>
      </c>
      <c r="E615" s="26" t="s">
        <v>6</v>
      </c>
      <c r="F615" s="26" t="s">
        <v>6</v>
      </c>
      <c r="G615" s="26" t="str">
        <f t="shared" si="23"/>
        <v>Astragalus alopecuroides alopecuroides</v>
      </c>
      <c r="H615" s="26" t="s">
        <v>5141</v>
      </c>
      <c r="I615" s="26"/>
      <c r="J615" t="s">
        <v>6850</v>
      </c>
      <c r="K615" t="s">
        <v>11752</v>
      </c>
      <c r="L615" t="s">
        <v>12304</v>
      </c>
      <c r="M615" t="s">
        <v>12305</v>
      </c>
    </row>
    <row r="616" spans="1:13" x14ac:dyDescent="0.25">
      <c r="A616" s="26" t="s">
        <v>606</v>
      </c>
      <c r="B616" s="26" t="s">
        <v>623</v>
      </c>
      <c r="C616" s="26" t="str">
        <f t="shared" si="22"/>
        <v>subsp.</v>
      </c>
      <c r="D616" s="26" t="s">
        <v>218</v>
      </c>
      <c r="E616" s="26" t="s">
        <v>31</v>
      </c>
      <c r="F616" s="26" t="s">
        <v>6</v>
      </c>
      <c r="G616" s="26" t="str">
        <f t="shared" si="23"/>
        <v>Astragalus alopecuroides grosii</v>
      </c>
      <c r="H616" s="26" t="s">
        <v>5141</v>
      </c>
      <c r="I616" s="26"/>
      <c r="J616" t="s">
        <v>6851</v>
      </c>
      <c r="K616" t="s">
        <v>11752</v>
      </c>
      <c r="L616" t="s">
        <v>12304</v>
      </c>
      <c r="M616" t="s">
        <v>12305</v>
      </c>
    </row>
    <row r="617" spans="1:13" x14ac:dyDescent="0.25">
      <c r="A617" s="26" t="s">
        <v>606</v>
      </c>
      <c r="B617" s="26" t="s">
        <v>42</v>
      </c>
      <c r="C617" s="26" t="str">
        <f t="shared" si="22"/>
        <v/>
      </c>
      <c r="D617" s="26"/>
      <c r="E617" s="26" t="s">
        <v>6</v>
      </c>
      <c r="F617" s="26" t="s">
        <v>6</v>
      </c>
      <c r="G617" s="26" t="str">
        <f t="shared" si="23"/>
        <v>Astragalus alpinus</v>
      </c>
      <c r="H617" s="26" t="s">
        <v>5141</v>
      </c>
      <c r="I617" s="26"/>
      <c r="J617" t="s">
        <v>6852</v>
      </c>
      <c r="K617" t="s">
        <v>11752</v>
      </c>
      <c r="L617" t="s">
        <v>12304</v>
      </c>
      <c r="M617" t="s">
        <v>12305</v>
      </c>
    </row>
    <row r="618" spans="1:13" x14ac:dyDescent="0.25">
      <c r="A618" s="26" t="s">
        <v>606</v>
      </c>
      <c r="B618" s="26" t="s">
        <v>403</v>
      </c>
      <c r="C618" s="26" t="str">
        <f t="shared" si="22"/>
        <v/>
      </c>
      <c r="D618" s="26"/>
      <c r="E618" s="26" t="s">
        <v>6</v>
      </c>
      <c r="F618" s="26" t="s">
        <v>6</v>
      </c>
      <c r="G618" s="26" t="str">
        <f t="shared" si="23"/>
        <v>Astragalus australis</v>
      </c>
      <c r="H618" s="26" t="s">
        <v>5141</v>
      </c>
      <c r="I618" s="26"/>
      <c r="J618" t="s">
        <v>6853</v>
      </c>
      <c r="K618" t="s">
        <v>11752</v>
      </c>
      <c r="L618" t="s">
        <v>12304</v>
      </c>
      <c r="M618" t="s">
        <v>12305</v>
      </c>
    </row>
    <row r="619" spans="1:13" x14ac:dyDescent="0.25">
      <c r="A619" s="26" t="s">
        <v>606</v>
      </c>
      <c r="B619" s="26" t="s">
        <v>634</v>
      </c>
      <c r="C619" s="26" t="str">
        <f t="shared" si="22"/>
        <v/>
      </c>
      <c r="D619" s="26"/>
      <c r="E619" s="26" t="s">
        <v>6</v>
      </c>
      <c r="F619" s="26" t="s">
        <v>6</v>
      </c>
      <c r="G619" s="26" t="str">
        <f t="shared" si="23"/>
        <v>Astragalus austriacus</v>
      </c>
      <c r="H619" s="26" t="s">
        <v>5141</v>
      </c>
      <c r="I619" s="26"/>
      <c r="J619" t="s">
        <v>6854</v>
      </c>
      <c r="K619" t="s">
        <v>11752</v>
      </c>
      <c r="L619" t="s">
        <v>12304</v>
      </c>
      <c r="M619" t="s">
        <v>12305</v>
      </c>
    </row>
    <row r="620" spans="1:13" x14ac:dyDescent="0.25">
      <c r="A620" s="26" t="s">
        <v>606</v>
      </c>
      <c r="B620" s="26" t="s">
        <v>635</v>
      </c>
      <c r="C620" s="26" t="str">
        <f t="shared" si="22"/>
        <v/>
      </c>
      <c r="D620" s="26"/>
      <c r="E620" s="26" t="s">
        <v>6</v>
      </c>
      <c r="F620" s="26" t="s">
        <v>6</v>
      </c>
      <c r="G620" s="26" t="str">
        <f t="shared" si="23"/>
        <v>Astragalus baionensis</v>
      </c>
      <c r="H620" s="26" t="s">
        <v>5141</v>
      </c>
      <c r="I620" s="26"/>
      <c r="J620" t="s">
        <v>6855</v>
      </c>
      <c r="K620" t="s">
        <v>11752</v>
      </c>
      <c r="L620" t="s">
        <v>12304</v>
      </c>
      <c r="M620" t="s">
        <v>12305</v>
      </c>
    </row>
    <row r="621" spans="1:13" x14ac:dyDescent="0.25">
      <c r="A621" s="26" t="s">
        <v>606</v>
      </c>
      <c r="B621" s="26" t="s">
        <v>639</v>
      </c>
      <c r="C621" s="26" t="str">
        <f t="shared" si="22"/>
        <v/>
      </c>
      <c r="D621" s="26"/>
      <c r="E621" s="26" t="s">
        <v>31</v>
      </c>
      <c r="F621" s="26" t="s">
        <v>6</v>
      </c>
      <c r="G621" s="26" t="str">
        <f t="shared" si="23"/>
        <v>Astragalus balearicus</v>
      </c>
      <c r="H621" s="26" t="s">
        <v>5141</v>
      </c>
      <c r="I621" s="26"/>
      <c r="J621" t="s">
        <v>6856</v>
      </c>
      <c r="K621" t="s">
        <v>11752</v>
      </c>
      <c r="L621" t="s">
        <v>12304</v>
      </c>
      <c r="M621" t="s">
        <v>12305</v>
      </c>
    </row>
    <row r="622" spans="1:13" x14ac:dyDescent="0.25">
      <c r="A622" s="26" t="s">
        <v>606</v>
      </c>
      <c r="B622" s="26" t="s">
        <v>612</v>
      </c>
      <c r="C622" s="26" t="str">
        <f t="shared" si="22"/>
        <v/>
      </c>
      <c r="D622" s="26"/>
      <c r="E622" s="26" t="s">
        <v>6</v>
      </c>
      <c r="F622" s="26" t="s">
        <v>6</v>
      </c>
      <c r="G622" s="26" t="str">
        <f t="shared" si="23"/>
        <v>Astragalus boeticus</v>
      </c>
      <c r="H622" s="26" t="s">
        <v>5141</v>
      </c>
      <c r="I622" s="26"/>
      <c r="J622" t="s">
        <v>6857</v>
      </c>
      <c r="K622" t="s">
        <v>11752</v>
      </c>
      <c r="L622" t="s">
        <v>12304</v>
      </c>
      <c r="M622" t="s">
        <v>12305</v>
      </c>
    </row>
    <row r="623" spans="1:13" x14ac:dyDescent="0.25">
      <c r="A623" s="26" t="s">
        <v>606</v>
      </c>
      <c r="B623" s="26" t="s">
        <v>629</v>
      </c>
      <c r="C623" s="26" t="str">
        <f t="shared" si="22"/>
        <v/>
      </c>
      <c r="D623" s="26"/>
      <c r="E623" s="26" t="s">
        <v>6</v>
      </c>
      <c r="F623" s="26" t="s">
        <v>6</v>
      </c>
      <c r="G623" s="26" t="str">
        <f t="shared" si="23"/>
        <v>Astragalus bourgaeanus</v>
      </c>
      <c r="H623" s="26" t="s">
        <v>5141</v>
      </c>
      <c r="I623" s="26"/>
      <c r="J623" t="s">
        <v>6858</v>
      </c>
      <c r="K623" t="s">
        <v>11752</v>
      </c>
      <c r="L623" t="s">
        <v>12304</v>
      </c>
      <c r="M623" t="s">
        <v>12305</v>
      </c>
    </row>
    <row r="624" spans="1:13" x14ac:dyDescent="0.25">
      <c r="A624" s="26" t="s">
        <v>606</v>
      </c>
      <c r="B624" s="26" t="s">
        <v>624</v>
      </c>
      <c r="C624" s="26" t="str">
        <f t="shared" si="22"/>
        <v/>
      </c>
      <c r="D624" s="26"/>
      <c r="E624" s="26" t="s">
        <v>31</v>
      </c>
      <c r="F624" s="26" t="s">
        <v>6</v>
      </c>
      <c r="G624" s="26" t="str">
        <f t="shared" si="23"/>
        <v>Astragalus cavanillesii</v>
      </c>
      <c r="H624" s="26" t="s">
        <v>5141</v>
      </c>
      <c r="I624" s="26"/>
      <c r="J624" t="s">
        <v>6859</v>
      </c>
      <c r="K624" t="s">
        <v>11752</v>
      </c>
      <c r="L624" t="s">
        <v>12304</v>
      </c>
      <c r="M624" t="s">
        <v>12305</v>
      </c>
    </row>
    <row r="625" spans="1:13" x14ac:dyDescent="0.25">
      <c r="A625" s="26" t="s">
        <v>606</v>
      </c>
      <c r="B625" s="26" t="s">
        <v>633</v>
      </c>
      <c r="C625" s="26" t="str">
        <f t="shared" si="22"/>
        <v/>
      </c>
      <c r="D625" s="26"/>
      <c r="E625" s="26" t="s">
        <v>31</v>
      </c>
      <c r="F625" s="26" t="s">
        <v>6</v>
      </c>
      <c r="G625" s="26" t="str">
        <f t="shared" si="23"/>
        <v>Astragalus clusianus</v>
      </c>
      <c r="H625" s="26" t="s">
        <v>5141</v>
      </c>
      <c r="I625" s="26"/>
      <c r="J625" t="s">
        <v>6860</v>
      </c>
      <c r="K625" t="s">
        <v>11752</v>
      </c>
      <c r="L625" t="s">
        <v>12304</v>
      </c>
      <c r="M625" t="s">
        <v>12305</v>
      </c>
    </row>
    <row r="626" spans="1:13" x14ac:dyDescent="0.25">
      <c r="A626" s="26" t="s">
        <v>606</v>
      </c>
      <c r="B626" s="26" t="s">
        <v>609</v>
      </c>
      <c r="C626" s="26" t="str">
        <f t="shared" si="22"/>
        <v/>
      </c>
      <c r="D626" s="26"/>
      <c r="E626" s="26" t="s">
        <v>6</v>
      </c>
      <c r="F626" s="26" t="s">
        <v>6</v>
      </c>
      <c r="G626" s="26" t="str">
        <f t="shared" si="23"/>
        <v>Astragalus cymbaecarpos</v>
      </c>
      <c r="H626" s="26" t="s">
        <v>5141</v>
      </c>
      <c r="I626" s="26"/>
      <c r="J626" t="s">
        <v>6861</v>
      </c>
      <c r="K626" t="s">
        <v>11752</v>
      </c>
      <c r="L626" t="s">
        <v>12304</v>
      </c>
      <c r="M626" t="s">
        <v>12305</v>
      </c>
    </row>
    <row r="627" spans="1:13" x14ac:dyDescent="0.25">
      <c r="A627" s="26" t="s">
        <v>606</v>
      </c>
      <c r="B627" s="26" t="s">
        <v>631</v>
      </c>
      <c r="C627" s="26" t="str">
        <f t="shared" si="22"/>
        <v/>
      </c>
      <c r="D627" s="26"/>
      <c r="E627" s="26" t="s">
        <v>6</v>
      </c>
      <c r="F627" s="26" t="s">
        <v>6</v>
      </c>
      <c r="G627" s="26" t="str">
        <f t="shared" si="23"/>
        <v>Astragalus danicus</v>
      </c>
      <c r="H627" s="26" t="s">
        <v>5141</v>
      </c>
      <c r="I627" s="26"/>
      <c r="J627" t="s">
        <v>6862</v>
      </c>
      <c r="K627" t="s">
        <v>11752</v>
      </c>
      <c r="L627" t="s">
        <v>12304</v>
      </c>
      <c r="M627" t="s">
        <v>12305</v>
      </c>
    </row>
    <row r="628" spans="1:13" x14ac:dyDescent="0.25">
      <c r="A628" s="26" t="s">
        <v>606</v>
      </c>
      <c r="B628" s="26" t="s">
        <v>627</v>
      </c>
      <c r="C628" s="26" t="str">
        <f t="shared" si="22"/>
        <v/>
      </c>
      <c r="D628" s="26"/>
      <c r="E628" s="26" t="s">
        <v>6</v>
      </c>
      <c r="F628" s="26" t="s">
        <v>6</v>
      </c>
      <c r="G628" s="26" t="str">
        <f t="shared" si="23"/>
        <v>Astragalus depressus</v>
      </c>
      <c r="H628" s="26" t="s">
        <v>5141</v>
      </c>
      <c r="I628" s="26"/>
      <c r="J628" t="s">
        <v>6863</v>
      </c>
      <c r="K628" t="s">
        <v>11752</v>
      </c>
      <c r="L628" t="s">
        <v>12304</v>
      </c>
      <c r="M628" t="s">
        <v>12305</v>
      </c>
    </row>
    <row r="629" spans="1:13" x14ac:dyDescent="0.25">
      <c r="A629" s="26" t="s">
        <v>606</v>
      </c>
      <c r="B629" s="26" t="s">
        <v>615</v>
      </c>
      <c r="C629" s="26" t="str">
        <f t="shared" si="22"/>
        <v/>
      </c>
      <c r="D629" s="26"/>
      <c r="E629" s="26" t="s">
        <v>6</v>
      </c>
      <c r="F629" s="26" t="s">
        <v>6</v>
      </c>
      <c r="G629" s="26" t="str">
        <f t="shared" si="23"/>
        <v>Astragalus echinatus</v>
      </c>
      <c r="H629" s="26" t="s">
        <v>5141</v>
      </c>
      <c r="I629" s="26"/>
      <c r="J629" t="s">
        <v>6864</v>
      </c>
      <c r="K629" t="s">
        <v>11752</v>
      </c>
      <c r="L629" t="s">
        <v>12304</v>
      </c>
      <c r="M629" t="s">
        <v>12305</v>
      </c>
    </row>
    <row r="630" spans="1:13" x14ac:dyDescent="0.25">
      <c r="A630" s="26" t="s">
        <v>606</v>
      </c>
      <c r="B630" s="26" t="s">
        <v>610</v>
      </c>
      <c r="C630" s="26" t="str">
        <f t="shared" si="22"/>
        <v/>
      </c>
      <c r="D630" s="26"/>
      <c r="E630" s="26" t="s">
        <v>6</v>
      </c>
      <c r="F630" s="26" t="s">
        <v>6</v>
      </c>
      <c r="G630" s="26" t="str">
        <f t="shared" si="23"/>
        <v>Astragalus edulis</v>
      </c>
      <c r="H630" s="26" t="s">
        <v>5141</v>
      </c>
      <c r="I630" s="26"/>
      <c r="J630" t="s">
        <v>6865</v>
      </c>
      <c r="K630" t="s">
        <v>11752</v>
      </c>
      <c r="L630" t="s">
        <v>12304</v>
      </c>
      <c r="M630" t="s">
        <v>12305</v>
      </c>
    </row>
    <row r="631" spans="1:13" x14ac:dyDescent="0.25">
      <c r="A631" s="26" t="s">
        <v>606</v>
      </c>
      <c r="B631" s="26" t="s">
        <v>613</v>
      </c>
      <c r="C631" s="26" t="str">
        <f t="shared" si="22"/>
        <v/>
      </c>
      <c r="D631" s="26"/>
      <c r="E631" s="26" t="s">
        <v>6</v>
      </c>
      <c r="F631" s="26" t="s">
        <v>6</v>
      </c>
      <c r="G631" s="26" t="str">
        <f t="shared" si="23"/>
        <v>Astragalus epiglottis</v>
      </c>
      <c r="H631" s="26" t="s">
        <v>5141</v>
      </c>
      <c r="I631" s="26"/>
      <c r="J631" t="s">
        <v>6866</v>
      </c>
      <c r="K631" t="s">
        <v>11752</v>
      </c>
      <c r="L631" t="s">
        <v>12304</v>
      </c>
      <c r="M631" t="s">
        <v>12305</v>
      </c>
    </row>
    <row r="632" spans="1:13" x14ac:dyDescent="0.25">
      <c r="A632" s="26" t="s">
        <v>606</v>
      </c>
      <c r="B632" s="26" t="s">
        <v>617</v>
      </c>
      <c r="C632" s="26" t="str">
        <f t="shared" si="22"/>
        <v/>
      </c>
      <c r="D632" s="26"/>
      <c r="E632" s="26" t="s">
        <v>31</v>
      </c>
      <c r="F632" s="26" t="s">
        <v>6</v>
      </c>
      <c r="G632" s="26" t="str">
        <f t="shared" si="23"/>
        <v>Astragalus gines-lopezii</v>
      </c>
      <c r="H632" s="26" t="s">
        <v>5141</v>
      </c>
      <c r="I632" s="26"/>
      <c r="J632" t="s">
        <v>6867</v>
      </c>
      <c r="K632" t="s">
        <v>11752</v>
      </c>
      <c r="L632" t="s">
        <v>12304</v>
      </c>
      <c r="M632" t="s">
        <v>12305</v>
      </c>
    </row>
    <row r="633" spans="1:13" x14ac:dyDescent="0.25">
      <c r="A633" s="26" t="s">
        <v>606</v>
      </c>
      <c r="B633" s="26" t="s">
        <v>628</v>
      </c>
      <c r="C633" s="26" t="str">
        <f t="shared" si="22"/>
        <v/>
      </c>
      <c r="D633" s="26"/>
      <c r="E633" s="26" t="s">
        <v>6</v>
      </c>
      <c r="F633" s="26" t="s">
        <v>6</v>
      </c>
      <c r="G633" s="26" t="str">
        <f t="shared" si="23"/>
        <v>Astragalus glaux</v>
      </c>
      <c r="H633" s="26" t="s">
        <v>5141</v>
      </c>
      <c r="I633" s="26"/>
      <c r="J633" t="s">
        <v>6868</v>
      </c>
      <c r="K633" t="s">
        <v>11752</v>
      </c>
      <c r="L633" t="s">
        <v>12304</v>
      </c>
      <c r="M633" t="s">
        <v>12305</v>
      </c>
    </row>
    <row r="634" spans="1:13" x14ac:dyDescent="0.25">
      <c r="A634" s="26" t="s">
        <v>606</v>
      </c>
      <c r="B634" s="26" t="s">
        <v>622</v>
      </c>
      <c r="C634" s="26" t="str">
        <f t="shared" si="22"/>
        <v/>
      </c>
      <c r="D634" s="26"/>
      <c r="E634" s="26" t="s">
        <v>6</v>
      </c>
      <c r="F634" s="26" t="s">
        <v>6</v>
      </c>
      <c r="G634" s="26" t="str">
        <f t="shared" si="23"/>
        <v>Astragalus glycyphyllos</v>
      </c>
      <c r="H634" s="26" t="s">
        <v>5141</v>
      </c>
      <c r="I634" s="26"/>
      <c r="J634" t="s">
        <v>6869</v>
      </c>
      <c r="K634" t="s">
        <v>11752</v>
      </c>
      <c r="L634" t="s">
        <v>12304</v>
      </c>
      <c r="M634" t="s">
        <v>12305</v>
      </c>
    </row>
    <row r="635" spans="1:13" x14ac:dyDescent="0.25">
      <c r="A635" s="26" t="s">
        <v>606</v>
      </c>
      <c r="B635" s="26" t="s">
        <v>626</v>
      </c>
      <c r="C635" s="26" t="str">
        <f t="shared" si="22"/>
        <v/>
      </c>
      <c r="D635" s="26"/>
      <c r="E635" s="26" t="s">
        <v>6</v>
      </c>
      <c r="F635" s="26" t="s">
        <v>6</v>
      </c>
      <c r="G635" s="26" t="str">
        <f t="shared" si="23"/>
        <v>Astragalus granatensis</v>
      </c>
      <c r="H635" s="26" t="s">
        <v>5141</v>
      </c>
      <c r="I635" s="26"/>
      <c r="J635" t="s">
        <v>6870</v>
      </c>
      <c r="K635" t="s">
        <v>11752</v>
      </c>
      <c r="L635" t="s">
        <v>12304</v>
      </c>
      <c r="M635" t="s">
        <v>12305</v>
      </c>
    </row>
    <row r="636" spans="1:13" x14ac:dyDescent="0.25">
      <c r="A636" s="26" t="s">
        <v>606</v>
      </c>
      <c r="B636" s="26" t="s">
        <v>611</v>
      </c>
      <c r="C636" s="26" t="str">
        <f t="shared" si="22"/>
        <v/>
      </c>
      <c r="D636" s="26"/>
      <c r="E636" s="26" t="s">
        <v>6</v>
      </c>
      <c r="F636" s="26" t="s">
        <v>6</v>
      </c>
      <c r="G636" s="26" t="str">
        <f t="shared" si="23"/>
        <v>Astragalus hamosus</v>
      </c>
      <c r="H636" s="26" t="s">
        <v>5141</v>
      </c>
      <c r="I636" s="26"/>
      <c r="J636" t="s">
        <v>6871</v>
      </c>
      <c r="K636" t="s">
        <v>11752</v>
      </c>
      <c r="L636" t="s">
        <v>12304</v>
      </c>
      <c r="M636" t="s">
        <v>12305</v>
      </c>
    </row>
    <row r="637" spans="1:13" x14ac:dyDescent="0.25">
      <c r="A637" s="26" t="s">
        <v>606</v>
      </c>
      <c r="B637" s="26" t="s">
        <v>59</v>
      </c>
      <c r="C637" s="26" t="str">
        <f t="shared" si="22"/>
        <v/>
      </c>
      <c r="D637" s="26"/>
      <c r="E637" s="26" t="s">
        <v>31</v>
      </c>
      <c r="F637" s="26" t="s">
        <v>6</v>
      </c>
      <c r="G637" s="26" t="str">
        <f t="shared" si="23"/>
        <v>Astragalus hispanicus</v>
      </c>
      <c r="H637" s="26" t="s">
        <v>5141</v>
      </c>
      <c r="I637" s="26"/>
      <c r="J637" t="s">
        <v>6872</v>
      </c>
      <c r="K637" t="s">
        <v>11752</v>
      </c>
      <c r="L637" t="s">
        <v>12304</v>
      </c>
      <c r="M637" t="s">
        <v>12305</v>
      </c>
    </row>
    <row r="638" spans="1:13" x14ac:dyDescent="0.25">
      <c r="A638" s="26" t="s">
        <v>606</v>
      </c>
      <c r="B638" s="26" t="s">
        <v>630</v>
      </c>
      <c r="C638" s="26" t="str">
        <f t="shared" ref="C638:C701" si="24">IF(D638="","","subsp.")</f>
        <v>subsp.</v>
      </c>
      <c r="D638" s="26" t="s">
        <v>630</v>
      </c>
      <c r="E638" s="26" t="s">
        <v>6</v>
      </c>
      <c r="F638" s="26" t="s">
        <v>31</v>
      </c>
      <c r="G638" s="26" t="str">
        <f t="shared" ref="G638:G701" si="25">IF(D638="",CONCATENATE(A638," ",B638),CONCATENATE(A638," ",B638," ",D638))</f>
        <v>Astragalus hypoglottis hypoglottis</v>
      </c>
      <c r="H638" s="26" t="s">
        <v>5141</v>
      </c>
      <c r="I638" s="26"/>
      <c r="J638" t="s">
        <v>6873</v>
      </c>
      <c r="K638" t="s">
        <v>11752</v>
      </c>
      <c r="L638" t="s">
        <v>12304</v>
      </c>
      <c r="M638" t="s">
        <v>12305</v>
      </c>
    </row>
    <row r="639" spans="1:13" x14ac:dyDescent="0.25">
      <c r="A639" s="26" t="s">
        <v>606</v>
      </c>
      <c r="B639" s="26" t="s">
        <v>637</v>
      </c>
      <c r="C639" s="26" t="str">
        <f t="shared" si="24"/>
        <v>subsp.</v>
      </c>
      <c r="D639" s="26" t="s">
        <v>637</v>
      </c>
      <c r="E639" s="26" t="s">
        <v>6</v>
      </c>
      <c r="F639" s="26" t="s">
        <v>6</v>
      </c>
      <c r="G639" s="26" t="str">
        <f t="shared" si="25"/>
        <v>Astragalus incanus incanus</v>
      </c>
      <c r="H639" s="26" t="s">
        <v>5141</v>
      </c>
      <c r="I639" s="26"/>
      <c r="J639" t="s">
        <v>6874</v>
      </c>
      <c r="K639" t="s">
        <v>11752</v>
      </c>
      <c r="L639" t="s">
        <v>12304</v>
      </c>
      <c r="M639" t="s">
        <v>12305</v>
      </c>
    </row>
    <row r="640" spans="1:13" x14ac:dyDescent="0.25">
      <c r="A640" s="26" t="s">
        <v>606</v>
      </c>
      <c r="B640" s="26" t="s">
        <v>637</v>
      </c>
      <c r="C640" s="26" t="str">
        <f t="shared" si="24"/>
        <v>subsp.</v>
      </c>
      <c r="D640" s="26" t="s">
        <v>4393</v>
      </c>
      <c r="E640" s="26" t="s">
        <v>6</v>
      </c>
      <c r="F640" s="26" t="s">
        <v>6</v>
      </c>
      <c r="G640" s="26" t="str">
        <f t="shared" si="25"/>
        <v>Astragalus incanus nummularioides</v>
      </c>
      <c r="H640" s="26" t="s">
        <v>5141</v>
      </c>
      <c r="I640" s="26"/>
      <c r="J640" t="s">
        <v>6875</v>
      </c>
      <c r="K640" t="s">
        <v>11752</v>
      </c>
      <c r="L640" t="s">
        <v>12304</v>
      </c>
      <c r="M640" t="s">
        <v>12305</v>
      </c>
    </row>
    <row r="641" spans="1:13" x14ac:dyDescent="0.25">
      <c r="A641" s="26" t="s">
        <v>606</v>
      </c>
      <c r="B641" s="26" t="s">
        <v>607</v>
      </c>
      <c r="C641" s="26" t="str">
        <f t="shared" si="24"/>
        <v/>
      </c>
      <c r="D641" s="26"/>
      <c r="E641" s="26" t="s">
        <v>6</v>
      </c>
      <c r="F641" s="26" t="s">
        <v>6</v>
      </c>
      <c r="G641" s="26" t="str">
        <f t="shared" si="25"/>
        <v>Astragalus longidentatus</v>
      </c>
      <c r="H641" s="26" t="s">
        <v>5141</v>
      </c>
      <c r="I641" s="26"/>
      <c r="J641" t="s">
        <v>6876</v>
      </c>
      <c r="K641" t="s">
        <v>11752</v>
      </c>
      <c r="L641" t="s">
        <v>12304</v>
      </c>
      <c r="M641" t="s">
        <v>12305</v>
      </c>
    </row>
    <row r="642" spans="1:13" x14ac:dyDescent="0.25">
      <c r="A642" s="26" t="s">
        <v>606</v>
      </c>
      <c r="B642" s="26" t="s">
        <v>638</v>
      </c>
      <c r="C642" s="26" t="str">
        <f t="shared" si="24"/>
        <v>subsp.</v>
      </c>
      <c r="D642" s="26" t="s">
        <v>4394</v>
      </c>
      <c r="E642" s="26" t="s">
        <v>6</v>
      </c>
      <c r="F642" s="26" t="s">
        <v>6</v>
      </c>
      <c r="G642" s="26" t="str">
        <f t="shared" si="25"/>
        <v>Astragalus monspessulanus gypsophilus</v>
      </c>
      <c r="H642" s="26" t="s">
        <v>5141</v>
      </c>
      <c r="I642" s="26"/>
      <c r="J642" t="s">
        <v>6877</v>
      </c>
      <c r="K642" t="s">
        <v>11752</v>
      </c>
      <c r="L642" t="s">
        <v>12304</v>
      </c>
      <c r="M642" t="s">
        <v>12305</v>
      </c>
    </row>
    <row r="643" spans="1:13" x14ac:dyDescent="0.25">
      <c r="A643" s="26" t="s">
        <v>606</v>
      </c>
      <c r="B643" s="26" t="s">
        <v>638</v>
      </c>
      <c r="C643" s="26" t="str">
        <f t="shared" si="24"/>
        <v>subsp.</v>
      </c>
      <c r="D643" s="26" t="s">
        <v>638</v>
      </c>
      <c r="E643" s="26" t="s">
        <v>6</v>
      </c>
      <c r="F643" s="26" t="s">
        <v>6</v>
      </c>
      <c r="G643" s="26" t="str">
        <f t="shared" si="25"/>
        <v>Astragalus monspessulanus monspessulanus</v>
      </c>
      <c r="H643" s="26" t="s">
        <v>5141</v>
      </c>
      <c r="I643" s="26"/>
      <c r="J643" t="s">
        <v>6878</v>
      </c>
      <c r="K643" t="s">
        <v>11752</v>
      </c>
      <c r="L643" t="s">
        <v>12304</v>
      </c>
      <c r="M643" t="s">
        <v>12305</v>
      </c>
    </row>
    <row r="644" spans="1:13" x14ac:dyDescent="0.25">
      <c r="A644" s="26" t="s">
        <v>606</v>
      </c>
      <c r="B644" s="26" t="s">
        <v>479</v>
      </c>
      <c r="C644" s="26" t="str">
        <f t="shared" si="24"/>
        <v>subsp.</v>
      </c>
      <c r="D644" s="26" t="s">
        <v>4563</v>
      </c>
      <c r="E644" s="26" t="s">
        <v>31</v>
      </c>
      <c r="F644" s="26" t="s">
        <v>6</v>
      </c>
      <c r="G644" s="26" t="str">
        <f t="shared" si="25"/>
        <v>Astragalus nevadensis muticus</v>
      </c>
      <c r="H644" s="26" t="s">
        <v>5141</v>
      </c>
      <c r="I644" s="26"/>
      <c r="J644" t="s">
        <v>6879</v>
      </c>
      <c r="K644" t="s">
        <v>11752</v>
      </c>
      <c r="L644" t="s">
        <v>12304</v>
      </c>
      <c r="M644" t="s">
        <v>12305</v>
      </c>
    </row>
    <row r="645" spans="1:13" x14ac:dyDescent="0.25">
      <c r="A645" s="26" t="s">
        <v>606</v>
      </c>
      <c r="B645" s="26" t="s">
        <v>479</v>
      </c>
      <c r="C645" s="26" t="str">
        <f t="shared" si="24"/>
        <v>subsp.</v>
      </c>
      <c r="D645" s="26" t="s">
        <v>479</v>
      </c>
      <c r="E645" s="26" t="s">
        <v>6</v>
      </c>
      <c r="F645" s="26" t="s">
        <v>6</v>
      </c>
      <c r="G645" s="26" t="str">
        <f t="shared" si="25"/>
        <v>Astragalus nevadensis nevadensis</v>
      </c>
      <c r="H645" s="26" t="s">
        <v>5141</v>
      </c>
      <c r="I645" s="26"/>
      <c r="J645" t="s">
        <v>6880</v>
      </c>
      <c r="K645" t="s">
        <v>11752</v>
      </c>
      <c r="L645" t="s">
        <v>12304</v>
      </c>
      <c r="M645" t="s">
        <v>12305</v>
      </c>
    </row>
    <row r="646" spans="1:13" x14ac:dyDescent="0.25">
      <c r="A646" s="26" t="s">
        <v>606</v>
      </c>
      <c r="B646" s="26" t="s">
        <v>616</v>
      </c>
      <c r="C646" s="26" t="str">
        <f t="shared" si="24"/>
        <v/>
      </c>
      <c r="D646" s="26"/>
      <c r="E646" s="26" t="s">
        <v>31</v>
      </c>
      <c r="F646" s="26" t="s">
        <v>6</v>
      </c>
      <c r="G646" s="26" t="str">
        <f t="shared" si="25"/>
        <v>Astragalus nitidiflorus</v>
      </c>
      <c r="H646" s="26" t="s">
        <v>5141</v>
      </c>
      <c r="I646" s="26"/>
      <c r="J646" t="s">
        <v>6881</v>
      </c>
      <c r="K646" t="s">
        <v>11752</v>
      </c>
      <c r="L646" t="s">
        <v>12304</v>
      </c>
      <c r="M646" t="s">
        <v>12305</v>
      </c>
    </row>
    <row r="647" spans="1:13" x14ac:dyDescent="0.25">
      <c r="A647" s="26" t="s">
        <v>606</v>
      </c>
      <c r="B647" s="26" t="s">
        <v>614</v>
      </c>
      <c r="C647" s="26" t="str">
        <f t="shared" si="24"/>
        <v/>
      </c>
      <c r="D647" s="26"/>
      <c r="E647" s="26" t="s">
        <v>6</v>
      </c>
      <c r="F647" s="26" t="s">
        <v>6</v>
      </c>
      <c r="G647" s="26" t="str">
        <f t="shared" si="25"/>
        <v>Astragalus oxyglottis</v>
      </c>
      <c r="H647" s="26" t="s">
        <v>5141</v>
      </c>
      <c r="I647" s="26"/>
      <c r="J647" t="s">
        <v>6882</v>
      </c>
      <c r="K647" t="s">
        <v>11752</v>
      </c>
      <c r="L647" t="s">
        <v>12304</v>
      </c>
      <c r="M647" t="s">
        <v>12305</v>
      </c>
    </row>
    <row r="648" spans="1:13" x14ac:dyDescent="0.25">
      <c r="A648" s="26" t="s">
        <v>606</v>
      </c>
      <c r="B648" s="26" t="s">
        <v>608</v>
      </c>
      <c r="C648" s="26" t="str">
        <f t="shared" si="24"/>
        <v>subsp.</v>
      </c>
      <c r="D648" s="26" t="s">
        <v>608</v>
      </c>
      <c r="E648" s="26" t="s">
        <v>6</v>
      </c>
      <c r="F648" s="26" t="s">
        <v>31</v>
      </c>
      <c r="G648" s="26" t="str">
        <f t="shared" si="25"/>
        <v>Astragalus pelecinus pelecinus</v>
      </c>
      <c r="H648" s="26" t="s">
        <v>5141</v>
      </c>
      <c r="I648" s="26"/>
      <c r="J648" t="s">
        <v>6883</v>
      </c>
      <c r="K648" t="s">
        <v>11752</v>
      </c>
      <c r="L648" t="s">
        <v>12304</v>
      </c>
      <c r="M648" t="s">
        <v>12305</v>
      </c>
    </row>
    <row r="649" spans="1:13" x14ac:dyDescent="0.25">
      <c r="A649" s="26" t="s">
        <v>606</v>
      </c>
      <c r="B649" s="26" t="s">
        <v>621</v>
      </c>
      <c r="C649" s="26" t="str">
        <f t="shared" si="24"/>
        <v/>
      </c>
      <c r="D649" s="26"/>
      <c r="E649" s="26" t="s">
        <v>6</v>
      </c>
      <c r="F649" s="26" t="s">
        <v>6</v>
      </c>
      <c r="G649" s="26" t="str">
        <f t="shared" si="25"/>
        <v>Astragalus penduliflorus</v>
      </c>
      <c r="H649" s="26" t="s">
        <v>5141</v>
      </c>
      <c r="I649" s="26"/>
      <c r="J649" t="s">
        <v>6884</v>
      </c>
      <c r="K649" t="s">
        <v>11752</v>
      </c>
      <c r="L649" t="s">
        <v>12304</v>
      </c>
      <c r="M649" t="s">
        <v>12305</v>
      </c>
    </row>
    <row r="650" spans="1:13" x14ac:dyDescent="0.25">
      <c r="A650" s="26" t="s">
        <v>606</v>
      </c>
      <c r="B650" s="26" t="s">
        <v>618</v>
      </c>
      <c r="C650" s="26" t="str">
        <f t="shared" si="24"/>
        <v/>
      </c>
      <c r="D650" s="26"/>
      <c r="E650" s="26" t="s">
        <v>6</v>
      </c>
      <c r="F650" s="26" t="s">
        <v>6</v>
      </c>
      <c r="G650" s="26" t="str">
        <f t="shared" si="25"/>
        <v>Astragalus scorpioides</v>
      </c>
      <c r="H650" s="26" t="s">
        <v>5141</v>
      </c>
      <c r="I650" s="26"/>
      <c r="J650" t="s">
        <v>6885</v>
      </c>
      <c r="K650" t="s">
        <v>11752</v>
      </c>
      <c r="L650" t="s">
        <v>12304</v>
      </c>
      <c r="M650" t="s">
        <v>12305</v>
      </c>
    </row>
    <row r="651" spans="1:13" x14ac:dyDescent="0.25">
      <c r="A651" s="26" t="s">
        <v>606</v>
      </c>
      <c r="B651" s="26" t="s">
        <v>377</v>
      </c>
      <c r="C651" s="26" t="str">
        <f t="shared" si="24"/>
        <v/>
      </c>
      <c r="D651" s="26"/>
      <c r="E651" s="26" t="s">
        <v>6</v>
      </c>
      <c r="F651" s="26" t="s">
        <v>6</v>
      </c>
      <c r="G651" s="26" t="str">
        <f t="shared" si="25"/>
        <v>Astragalus sempervirens</v>
      </c>
      <c r="H651" s="26" t="s">
        <v>5141</v>
      </c>
      <c r="I651" s="26"/>
      <c r="J651" t="s">
        <v>6886</v>
      </c>
      <c r="K651" t="s">
        <v>11752</v>
      </c>
      <c r="L651" t="s">
        <v>12304</v>
      </c>
      <c r="M651" t="s">
        <v>12305</v>
      </c>
    </row>
    <row r="652" spans="1:13" x14ac:dyDescent="0.25">
      <c r="A652" s="26" t="s">
        <v>606</v>
      </c>
      <c r="B652" s="26" t="s">
        <v>619</v>
      </c>
      <c r="C652" s="26" t="str">
        <f t="shared" si="24"/>
        <v/>
      </c>
      <c r="D652" s="26"/>
      <c r="E652" s="26" t="s">
        <v>6</v>
      </c>
      <c r="F652" s="26" t="s">
        <v>6</v>
      </c>
      <c r="G652" s="26" t="str">
        <f t="shared" si="25"/>
        <v>Astragalus sesameus</v>
      </c>
      <c r="H652" s="26" t="s">
        <v>5141</v>
      </c>
      <c r="I652" s="26"/>
      <c r="J652" t="s">
        <v>6887</v>
      </c>
      <c r="K652" t="s">
        <v>11752</v>
      </c>
      <c r="L652" t="s">
        <v>12304</v>
      </c>
      <c r="M652" t="s">
        <v>12305</v>
      </c>
    </row>
    <row r="653" spans="1:13" x14ac:dyDescent="0.25">
      <c r="A653" s="26" t="s">
        <v>606</v>
      </c>
      <c r="B653" s="26" t="s">
        <v>620</v>
      </c>
      <c r="C653" s="26" t="str">
        <f t="shared" si="24"/>
        <v/>
      </c>
      <c r="D653" s="26"/>
      <c r="E653" s="26" t="s">
        <v>6</v>
      </c>
      <c r="F653" s="26" t="s">
        <v>6</v>
      </c>
      <c r="G653" s="26" t="str">
        <f t="shared" si="25"/>
        <v>Astragalus stella</v>
      </c>
      <c r="H653" s="26" t="s">
        <v>5141</v>
      </c>
      <c r="I653" s="26"/>
      <c r="J653" t="s">
        <v>6888</v>
      </c>
      <c r="K653" t="s">
        <v>11752</v>
      </c>
      <c r="L653" t="s">
        <v>12304</v>
      </c>
      <c r="M653" t="s">
        <v>12305</v>
      </c>
    </row>
    <row r="654" spans="1:13" x14ac:dyDescent="0.25">
      <c r="A654" s="26" t="s">
        <v>606</v>
      </c>
      <c r="B654" s="26" t="s">
        <v>640</v>
      </c>
      <c r="C654" s="26" t="str">
        <f t="shared" si="24"/>
        <v/>
      </c>
      <c r="D654" s="26"/>
      <c r="E654" s="26" t="s">
        <v>6</v>
      </c>
      <c r="F654" s="26" t="s">
        <v>6</v>
      </c>
      <c r="G654" s="26" t="str">
        <f t="shared" si="25"/>
        <v>Astragalus tragacantha</v>
      </c>
      <c r="H654" s="26" t="s">
        <v>5141</v>
      </c>
      <c r="I654" s="26"/>
      <c r="J654" t="s">
        <v>6889</v>
      </c>
      <c r="K654" t="s">
        <v>11752</v>
      </c>
      <c r="L654" t="s">
        <v>12304</v>
      </c>
      <c r="M654" t="s">
        <v>12305</v>
      </c>
    </row>
    <row r="655" spans="1:13" x14ac:dyDescent="0.25">
      <c r="A655" s="26" t="s">
        <v>606</v>
      </c>
      <c r="B655" s="26" t="s">
        <v>625</v>
      </c>
      <c r="C655" s="26" t="str">
        <f t="shared" si="24"/>
        <v/>
      </c>
      <c r="D655" s="26"/>
      <c r="E655" s="26" t="s">
        <v>31</v>
      </c>
      <c r="F655" s="26" t="s">
        <v>6</v>
      </c>
      <c r="G655" s="26" t="str">
        <f t="shared" si="25"/>
        <v>Astragalus tremolsianus</v>
      </c>
      <c r="H655" s="26" t="s">
        <v>5141</v>
      </c>
      <c r="I655" s="26"/>
      <c r="J655" t="s">
        <v>6890</v>
      </c>
      <c r="K655" t="s">
        <v>11752</v>
      </c>
      <c r="L655" t="s">
        <v>12304</v>
      </c>
      <c r="M655" t="s">
        <v>12305</v>
      </c>
    </row>
    <row r="656" spans="1:13" x14ac:dyDescent="0.25">
      <c r="A656" s="26" t="s">
        <v>606</v>
      </c>
      <c r="B656" s="26" t="s">
        <v>632</v>
      </c>
      <c r="C656" s="26" t="str">
        <f t="shared" si="24"/>
        <v/>
      </c>
      <c r="D656" s="26"/>
      <c r="E656" s="26" t="s">
        <v>31</v>
      </c>
      <c r="F656" s="26" t="s">
        <v>6</v>
      </c>
      <c r="G656" s="26" t="str">
        <f t="shared" si="25"/>
        <v>Astragalus turolensis</v>
      </c>
      <c r="H656" s="26" t="s">
        <v>5141</v>
      </c>
      <c r="I656" s="26"/>
      <c r="J656" t="s">
        <v>6891</v>
      </c>
      <c r="K656" t="s">
        <v>11752</v>
      </c>
      <c r="L656" t="s">
        <v>12304</v>
      </c>
      <c r="M656" t="s">
        <v>12305</v>
      </c>
    </row>
    <row r="657" spans="1:13" x14ac:dyDescent="0.25">
      <c r="A657" s="26" t="s">
        <v>606</v>
      </c>
      <c r="B657" s="26" t="s">
        <v>641</v>
      </c>
      <c r="C657" s="26" t="str">
        <f t="shared" si="24"/>
        <v/>
      </c>
      <c r="D657" s="26"/>
      <c r="E657" s="26" t="s">
        <v>6</v>
      </c>
      <c r="F657" s="26" t="s">
        <v>6</v>
      </c>
      <c r="G657" s="26" t="str">
        <f t="shared" si="25"/>
        <v>Astragalus vesicarius</v>
      </c>
      <c r="H657" s="26" t="s">
        <v>5141</v>
      </c>
      <c r="I657" s="26"/>
      <c r="J657" t="s">
        <v>6892</v>
      </c>
      <c r="K657" t="s">
        <v>11752</v>
      </c>
      <c r="L657" t="s">
        <v>12304</v>
      </c>
      <c r="M657" t="s">
        <v>12305</v>
      </c>
    </row>
    <row r="658" spans="1:13" x14ac:dyDescent="0.25">
      <c r="A658" s="26" t="s">
        <v>642</v>
      </c>
      <c r="B658" s="26" t="s">
        <v>352</v>
      </c>
      <c r="C658" s="26" t="str">
        <f t="shared" si="24"/>
        <v/>
      </c>
      <c r="D658" s="26"/>
      <c r="E658" s="26" t="s">
        <v>6</v>
      </c>
      <c r="F658" s="26" t="s">
        <v>6</v>
      </c>
      <c r="G658" s="26" t="str">
        <f t="shared" si="25"/>
        <v>Astrantia major</v>
      </c>
      <c r="H658" s="26" t="s">
        <v>5141</v>
      </c>
      <c r="I658" s="26"/>
      <c r="J658" t="s">
        <v>6893</v>
      </c>
      <c r="K658" t="s">
        <v>11752</v>
      </c>
      <c r="L658" t="s">
        <v>12382</v>
      </c>
      <c r="M658" t="s">
        <v>12383</v>
      </c>
    </row>
    <row r="659" spans="1:13" x14ac:dyDescent="0.25">
      <c r="A659" s="26" t="s">
        <v>642</v>
      </c>
      <c r="B659" s="26" t="s">
        <v>643</v>
      </c>
      <c r="C659" s="26" t="str">
        <f t="shared" si="24"/>
        <v/>
      </c>
      <c r="D659" s="26"/>
      <c r="E659" s="26" t="s">
        <v>6</v>
      </c>
      <c r="F659" s="26" t="s">
        <v>6</v>
      </c>
      <c r="G659" s="26" t="str">
        <f t="shared" si="25"/>
        <v>Astrantia minor</v>
      </c>
      <c r="H659" s="26" t="s">
        <v>5141</v>
      </c>
      <c r="I659" s="26"/>
      <c r="J659" t="s">
        <v>6894</v>
      </c>
      <c r="K659" t="s">
        <v>11752</v>
      </c>
      <c r="L659" t="s">
        <v>12382</v>
      </c>
      <c r="M659" t="s">
        <v>12383</v>
      </c>
    </row>
    <row r="660" spans="1:13" x14ac:dyDescent="0.25">
      <c r="A660" s="26" t="s">
        <v>644</v>
      </c>
      <c r="B660" s="26" t="s">
        <v>164</v>
      </c>
      <c r="C660" s="26" t="str">
        <f t="shared" si="24"/>
        <v/>
      </c>
      <c r="D660" s="26"/>
      <c r="E660" s="26" t="s">
        <v>31</v>
      </c>
      <c r="F660" s="26" t="s">
        <v>6</v>
      </c>
      <c r="G660" s="26" t="str">
        <f t="shared" si="25"/>
        <v>Athamanta hispanica</v>
      </c>
      <c r="H660" s="26" t="s">
        <v>5141</v>
      </c>
      <c r="I660" s="26"/>
      <c r="J660" t="s">
        <v>6895</v>
      </c>
      <c r="K660" t="s">
        <v>11752</v>
      </c>
      <c r="L660" t="s">
        <v>12382</v>
      </c>
      <c r="M660" t="s">
        <v>12383</v>
      </c>
    </row>
    <row r="661" spans="1:13" x14ac:dyDescent="0.25">
      <c r="A661" s="26" t="s">
        <v>644</v>
      </c>
      <c r="B661" s="26" t="s">
        <v>645</v>
      </c>
      <c r="C661" s="26" t="str">
        <f t="shared" si="24"/>
        <v/>
      </c>
      <c r="D661" s="26"/>
      <c r="E661" s="26" t="s">
        <v>6</v>
      </c>
      <c r="F661" s="26" t="s">
        <v>6</v>
      </c>
      <c r="G661" s="26" t="str">
        <f t="shared" si="25"/>
        <v>Athamanta vayredana</v>
      </c>
      <c r="H661" s="26" t="s">
        <v>5141</v>
      </c>
      <c r="I661" s="26"/>
      <c r="J661" t="s">
        <v>6896</v>
      </c>
      <c r="K661" t="s">
        <v>11752</v>
      </c>
      <c r="L661" t="s">
        <v>12382</v>
      </c>
      <c r="M661" t="s">
        <v>12383</v>
      </c>
    </row>
    <row r="662" spans="1:13" x14ac:dyDescent="0.25">
      <c r="A662" s="26" t="s">
        <v>646</v>
      </c>
      <c r="B662" s="26" t="s">
        <v>648</v>
      </c>
      <c r="C662" s="26" t="str">
        <f t="shared" si="24"/>
        <v/>
      </c>
      <c r="D662" s="26"/>
      <c r="E662" s="26" t="s">
        <v>6</v>
      </c>
      <c r="F662" s="26" t="s">
        <v>6</v>
      </c>
      <c r="G662" s="26" t="str">
        <f t="shared" si="25"/>
        <v>Athyrium distentifolium</v>
      </c>
      <c r="H662" s="26" t="s">
        <v>5141</v>
      </c>
      <c r="I662" s="26"/>
      <c r="J662" t="s">
        <v>6897</v>
      </c>
      <c r="K662" t="s">
        <v>12300</v>
      </c>
      <c r="L662" t="s">
        <v>12301</v>
      </c>
      <c r="M662" t="s">
        <v>12576</v>
      </c>
    </row>
    <row r="663" spans="1:13" x14ac:dyDescent="0.25">
      <c r="A663" s="26" t="s">
        <v>646</v>
      </c>
      <c r="B663" s="26" t="s">
        <v>647</v>
      </c>
      <c r="C663" s="26" t="str">
        <f t="shared" si="24"/>
        <v/>
      </c>
      <c r="D663" s="26"/>
      <c r="E663" s="26" t="s">
        <v>6</v>
      </c>
      <c r="F663" s="26" t="s">
        <v>6</v>
      </c>
      <c r="G663" s="26" t="str">
        <f t="shared" si="25"/>
        <v>Athyrium filix-femina</v>
      </c>
      <c r="H663" s="26" t="s">
        <v>5141</v>
      </c>
      <c r="I663" s="26"/>
      <c r="J663" t="s">
        <v>6898</v>
      </c>
      <c r="K663" t="s">
        <v>12300</v>
      </c>
      <c r="L663" t="s">
        <v>12301</v>
      </c>
      <c r="M663" t="s">
        <v>12576</v>
      </c>
    </row>
    <row r="664" spans="1:13" x14ac:dyDescent="0.25">
      <c r="A664" s="26" t="s">
        <v>649</v>
      </c>
      <c r="B664" s="26" t="s">
        <v>650</v>
      </c>
      <c r="C664" s="26" t="str">
        <f t="shared" si="24"/>
        <v/>
      </c>
      <c r="D664" s="26"/>
      <c r="E664" s="26" t="s">
        <v>6</v>
      </c>
      <c r="F664" s="26" t="s">
        <v>6</v>
      </c>
      <c r="G664" s="26" t="str">
        <f t="shared" si="25"/>
        <v>Atractylis cancellata</v>
      </c>
      <c r="H664" s="26" t="s">
        <v>5141</v>
      </c>
      <c r="I664" s="26"/>
      <c r="J664" t="s">
        <v>6899</v>
      </c>
      <c r="K664" t="s">
        <v>11752</v>
      </c>
      <c r="L664" t="s">
        <v>11753</v>
      </c>
      <c r="M664" t="s">
        <v>11754</v>
      </c>
    </row>
    <row r="665" spans="1:13" x14ac:dyDescent="0.25">
      <c r="A665" s="26" t="s">
        <v>649</v>
      </c>
      <c r="B665" s="26" t="s">
        <v>538</v>
      </c>
      <c r="C665" s="26" t="str">
        <f t="shared" si="24"/>
        <v/>
      </c>
      <c r="D665" s="26"/>
      <c r="E665" s="26" t="s">
        <v>6</v>
      </c>
      <c r="F665" s="26" t="s">
        <v>6</v>
      </c>
      <c r="G665" s="26" t="str">
        <f t="shared" si="25"/>
        <v>Atractylis humilis</v>
      </c>
      <c r="H665" s="26" t="s">
        <v>5141</v>
      </c>
      <c r="I665" s="26"/>
      <c r="J665" t="s">
        <v>6900</v>
      </c>
      <c r="K665" t="s">
        <v>11752</v>
      </c>
      <c r="L665" t="s">
        <v>11753</v>
      </c>
      <c r="M665" t="s">
        <v>11754</v>
      </c>
    </row>
    <row r="666" spans="1:13" x14ac:dyDescent="0.25">
      <c r="A666" s="26" t="s">
        <v>651</v>
      </c>
      <c r="B666" s="26" t="s">
        <v>662</v>
      </c>
      <c r="C666" s="26" t="str">
        <f t="shared" si="24"/>
        <v/>
      </c>
      <c r="D666" s="26"/>
      <c r="E666" s="26" t="s">
        <v>6</v>
      </c>
      <c r="F666" s="26" t="s">
        <v>6</v>
      </c>
      <c r="G666" s="26" t="str">
        <f t="shared" si="25"/>
        <v>Atriplex chenopodioides</v>
      </c>
      <c r="H666" s="26" t="s">
        <v>5141</v>
      </c>
      <c r="I666" s="26"/>
      <c r="J666" t="s">
        <v>6901</v>
      </c>
      <c r="K666" t="s">
        <v>11752</v>
      </c>
      <c r="L666" t="s">
        <v>12295</v>
      </c>
      <c r="M666" t="s">
        <v>12388</v>
      </c>
    </row>
    <row r="667" spans="1:13" x14ac:dyDescent="0.25">
      <c r="A667" s="26" t="s">
        <v>651</v>
      </c>
      <c r="B667" s="26" t="s">
        <v>653</v>
      </c>
      <c r="C667" s="26" t="str">
        <f t="shared" si="24"/>
        <v/>
      </c>
      <c r="D667" s="26"/>
      <c r="E667" s="26" t="s">
        <v>6</v>
      </c>
      <c r="F667" s="26" t="s">
        <v>6</v>
      </c>
      <c r="G667" s="26" t="str">
        <f t="shared" si="25"/>
        <v>Atriplex glauca</v>
      </c>
      <c r="H667" s="26" t="s">
        <v>5141</v>
      </c>
      <c r="I667" s="26"/>
      <c r="J667" t="s">
        <v>6902</v>
      </c>
      <c r="K667" t="s">
        <v>11752</v>
      </c>
      <c r="L667" t="s">
        <v>12295</v>
      </c>
      <c r="M667" t="s">
        <v>12388</v>
      </c>
    </row>
    <row r="668" spans="1:13" x14ac:dyDescent="0.25">
      <c r="A668" s="26" t="s">
        <v>651</v>
      </c>
      <c r="B668" s="26" t="s">
        <v>652</v>
      </c>
      <c r="C668" s="26" t="str">
        <f t="shared" si="24"/>
        <v/>
      </c>
      <c r="D668" s="26"/>
      <c r="E668" s="26" t="s">
        <v>6</v>
      </c>
      <c r="F668" s="26" t="s">
        <v>6</v>
      </c>
      <c r="G668" s="26" t="str">
        <f t="shared" si="25"/>
        <v>Atriplex halimus</v>
      </c>
      <c r="H668" s="26" t="s">
        <v>5141</v>
      </c>
      <c r="I668" s="26"/>
      <c r="J668" t="s">
        <v>6903</v>
      </c>
      <c r="K668" t="s">
        <v>11752</v>
      </c>
      <c r="L668" t="s">
        <v>12295</v>
      </c>
      <c r="M668" t="s">
        <v>12388</v>
      </c>
    </row>
    <row r="669" spans="1:13" x14ac:dyDescent="0.25">
      <c r="A669" s="26" t="s">
        <v>651</v>
      </c>
      <c r="B669" s="26" t="s">
        <v>654</v>
      </c>
      <c r="C669" s="26" t="str">
        <f t="shared" si="24"/>
        <v/>
      </c>
      <c r="D669" s="26"/>
      <c r="E669" s="26" t="s">
        <v>5390</v>
      </c>
      <c r="F669" s="26" t="s">
        <v>6</v>
      </c>
      <c r="G669" s="26" t="str">
        <f t="shared" si="25"/>
        <v>Atriplex hortensis</v>
      </c>
      <c r="H669" s="26" t="s">
        <v>5141</v>
      </c>
      <c r="I669" s="26"/>
      <c r="J669" t="s">
        <v>6904</v>
      </c>
      <c r="K669" t="s">
        <v>11752</v>
      </c>
      <c r="L669" t="s">
        <v>12295</v>
      </c>
      <c r="M669" t="s">
        <v>12388</v>
      </c>
    </row>
    <row r="670" spans="1:13" x14ac:dyDescent="0.25">
      <c r="A670" s="26" t="s">
        <v>651</v>
      </c>
      <c r="B670" s="26" t="s">
        <v>656</v>
      </c>
      <c r="C670" s="26" t="str">
        <f t="shared" si="24"/>
        <v/>
      </c>
      <c r="D670" s="26"/>
      <c r="E670" s="26" t="s">
        <v>6</v>
      </c>
      <c r="F670" s="26" t="s">
        <v>6</v>
      </c>
      <c r="G670" s="26" t="str">
        <f t="shared" si="25"/>
        <v>Atriplex laciniata</v>
      </c>
      <c r="H670" s="26" t="s">
        <v>5141</v>
      </c>
      <c r="I670" s="26"/>
      <c r="J670" t="s">
        <v>6905</v>
      </c>
      <c r="K670" t="s">
        <v>11752</v>
      </c>
      <c r="L670" t="s">
        <v>12295</v>
      </c>
      <c r="M670" t="s">
        <v>12388</v>
      </c>
    </row>
    <row r="671" spans="1:13" x14ac:dyDescent="0.25">
      <c r="A671" s="26" t="s">
        <v>651</v>
      </c>
      <c r="B671" s="26" t="s">
        <v>655</v>
      </c>
      <c r="C671" s="26" t="str">
        <f t="shared" si="24"/>
        <v/>
      </c>
      <c r="D671" s="26"/>
      <c r="E671" s="26" t="s">
        <v>5390</v>
      </c>
      <c r="F671" s="26" t="s">
        <v>6</v>
      </c>
      <c r="G671" s="26" t="str">
        <f t="shared" si="25"/>
        <v>Atriplex micrantha</v>
      </c>
      <c r="H671" s="26" t="s">
        <v>5141</v>
      </c>
      <c r="I671" s="26"/>
      <c r="J671" t="s">
        <v>6906</v>
      </c>
      <c r="K671" t="s">
        <v>11752</v>
      </c>
      <c r="L671" t="s">
        <v>12295</v>
      </c>
      <c r="M671" t="s">
        <v>12388</v>
      </c>
    </row>
    <row r="672" spans="1:13" x14ac:dyDescent="0.25">
      <c r="A672" s="26" t="s">
        <v>651</v>
      </c>
      <c r="B672" s="26" t="s">
        <v>660</v>
      </c>
      <c r="C672" s="26" t="str">
        <f t="shared" si="24"/>
        <v/>
      </c>
      <c r="D672" s="26"/>
      <c r="E672" s="26" t="s">
        <v>6</v>
      </c>
      <c r="F672" s="26" t="s">
        <v>6</v>
      </c>
      <c r="G672" s="26" t="str">
        <f t="shared" si="25"/>
        <v>Atriplex patula</v>
      </c>
      <c r="H672" s="26" t="s">
        <v>5141</v>
      </c>
      <c r="I672" s="26"/>
      <c r="J672" t="s">
        <v>6907</v>
      </c>
      <c r="K672" t="s">
        <v>11752</v>
      </c>
      <c r="L672" t="s">
        <v>12295</v>
      </c>
      <c r="M672" t="s">
        <v>12388</v>
      </c>
    </row>
    <row r="673" spans="1:13" x14ac:dyDescent="0.25">
      <c r="A673" s="26" t="s">
        <v>651</v>
      </c>
      <c r="B673" s="26" t="s">
        <v>661</v>
      </c>
      <c r="C673" s="26" t="str">
        <f t="shared" si="24"/>
        <v/>
      </c>
      <c r="D673" s="26"/>
      <c r="E673" s="26" t="s">
        <v>6</v>
      </c>
      <c r="F673" s="26" t="s">
        <v>6</v>
      </c>
      <c r="G673" s="26" t="str">
        <f t="shared" si="25"/>
        <v>Atriplex prostrata</v>
      </c>
      <c r="H673" s="26" t="s">
        <v>5141</v>
      </c>
      <c r="I673" s="26"/>
      <c r="J673" t="s">
        <v>6908</v>
      </c>
      <c r="K673" t="s">
        <v>11752</v>
      </c>
      <c r="L673" t="s">
        <v>12295</v>
      </c>
      <c r="M673" t="s">
        <v>12388</v>
      </c>
    </row>
    <row r="674" spans="1:13" x14ac:dyDescent="0.25">
      <c r="A674" s="26" t="s">
        <v>651</v>
      </c>
      <c r="B674" s="26" t="s">
        <v>110</v>
      </c>
      <c r="C674" s="26" t="str">
        <f t="shared" si="24"/>
        <v/>
      </c>
      <c r="D674" s="26"/>
      <c r="E674" s="26" t="s">
        <v>6</v>
      </c>
      <c r="F674" s="26" t="s">
        <v>6</v>
      </c>
      <c r="G674" s="26" t="str">
        <f t="shared" si="25"/>
        <v>Atriplex rosea</v>
      </c>
      <c r="H674" s="26" t="s">
        <v>5141</v>
      </c>
      <c r="I674" s="26"/>
      <c r="J674" t="s">
        <v>6909</v>
      </c>
      <c r="K674" t="s">
        <v>11752</v>
      </c>
      <c r="L674" t="s">
        <v>12295</v>
      </c>
      <c r="M674" t="s">
        <v>12388</v>
      </c>
    </row>
    <row r="675" spans="1:13" x14ac:dyDescent="0.25">
      <c r="A675" s="26" t="s">
        <v>651</v>
      </c>
      <c r="B675" s="26" t="s">
        <v>659</v>
      </c>
      <c r="C675" s="26" t="str">
        <f t="shared" si="24"/>
        <v/>
      </c>
      <c r="D675" s="26"/>
      <c r="E675" s="26" t="s">
        <v>5390</v>
      </c>
      <c r="F675" s="26" t="s">
        <v>6</v>
      </c>
      <c r="G675" s="26" t="str">
        <f t="shared" si="25"/>
        <v>Atriplex semibaccata</v>
      </c>
      <c r="H675" s="26" t="s">
        <v>5141</v>
      </c>
      <c r="I675" s="26"/>
      <c r="J675" t="s">
        <v>6910</v>
      </c>
      <c r="K675" t="s">
        <v>11752</v>
      </c>
      <c r="L675" t="s">
        <v>12295</v>
      </c>
      <c r="M675" t="s">
        <v>12388</v>
      </c>
    </row>
    <row r="676" spans="1:13" x14ac:dyDescent="0.25">
      <c r="A676" s="26" t="s">
        <v>651</v>
      </c>
      <c r="B676" s="26" t="s">
        <v>658</v>
      </c>
      <c r="C676" s="26" t="str">
        <f t="shared" si="24"/>
        <v/>
      </c>
      <c r="D676" s="26"/>
      <c r="E676" s="26" t="s">
        <v>5390</v>
      </c>
      <c r="F676" s="26" t="s">
        <v>6</v>
      </c>
      <c r="G676" s="26" t="str">
        <f t="shared" si="25"/>
        <v>Atriplex suberecta</v>
      </c>
      <c r="H676" s="26" t="s">
        <v>5141</v>
      </c>
      <c r="I676" s="26"/>
      <c r="J676" t="s">
        <v>6911</v>
      </c>
      <c r="K676" t="s">
        <v>11752</v>
      </c>
      <c r="L676" t="s">
        <v>12295</v>
      </c>
      <c r="M676" t="s">
        <v>12388</v>
      </c>
    </row>
    <row r="677" spans="1:13" x14ac:dyDescent="0.25">
      <c r="A677" s="26" t="s">
        <v>651</v>
      </c>
      <c r="B677" s="26" t="s">
        <v>657</v>
      </c>
      <c r="C677" s="26" t="str">
        <f t="shared" si="24"/>
        <v/>
      </c>
      <c r="D677" s="26"/>
      <c r="E677" s="26" t="s">
        <v>6</v>
      </c>
      <c r="F677" s="26" t="s">
        <v>6</v>
      </c>
      <c r="G677" s="26" t="str">
        <f t="shared" si="25"/>
        <v>Atriplex tornabenei</v>
      </c>
      <c r="H677" s="26" t="s">
        <v>5141</v>
      </c>
      <c r="I677" s="26"/>
      <c r="J677" t="s">
        <v>6912</v>
      </c>
      <c r="K677" t="s">
        <v>11752</v>
      </c>
      <c r="L677" t="s">
        <v>12295</v>
      </c>
      <c r="M677" t="s">
        <v>12388</v>
      </c>
    </row>
    <row r="678" spans="1:13" x14ac:dyDescent="0.25">
      <c r="A678" s="26" t="s">
        <v>663</v>
      </c>
      <c r="B678" s="26" t="s">
        <v>494</v>
      </c>
      <c r="C678" s="26" t="str">
        <f t="shared" si="24"/>
        <v/>
      </c>
      <c r="D678" s="26"/>
      <c r="E678" s="26" t="s">
        <v>6</v>
      </c>
      <c r="F678" s="26" t="s">
        <v>6</v>
      </c>
      <c r="G678" s="26" t="str">
        <f t="shared" si="25"/>
        <v>Atropa baetica</v>
      </c>
      <c r="H678" s="26" t="s">
        <v>5141</v>
      </c>
      <c r="I678" s="26"/>
      <c r="J678" t="s">
        <v>6913</v>
      </c>
      <c r="K678" t="s">
        <v>11752</v>
      </c>
      <c r="L678" t="s">
        <v>12577</v>
      </c>
      <c r="M678" t="s">
        <v>12578</v>
      </c>
    </row>
    <row r="679" spans="1:13" x14ac:dyDescent="0.25">
      <c r="A679" s="26" t="s">
        <v>663</v>
      </c>
      <c r="B679" s="26" t="s">
        <v>664</v>
      </c>
      <c r="C679" s="26" t="str">
        <f t="shared" si="24"/>
        <v/>
      </c>
      <c r="D679" s="26"/>
      <c r="E679" s="26" t="s">
        <v>6</v>
      </c>
      <c r="F679" s="26" t="s">
        <v>6</v>
      </c>
      <c r="G679" s="26" t="str">
        <f t="shared" si="25"/>
        <v>Atropa belladonna</v>
      </c>
      <c r="H679" s="26" t="s">
        <v>5141</v>
      </c>
      <c r="I679" s="26"/>
      <c r="J679" t="s">
        <v>6914</v>
      </c>
      <c r="K679" t="s">
        <v>11752</v>
      </c>
      <c r="L679" t="s">
        <v>12577</v>
      </c>
      <c r="M679" t="s">
        <v>12578</v>
      </c>
    </row>
    <row r="680" spans="1:13" x14ac:dyDescent="0.25">
      <c r="A680" s="26" t="s">
        <v>665</v>
      </c>
      <c r="B680" s="26" t="s">
        <v>666</v>
      </c>
      <c r="C680" s="26" t="str">
        <f t="shared" si="24"/>
        <v/>
      </c>
      <c r="D680" s="26"/>
      <c r="E680" s="26" t="s">
        <v>5390</v>
      </c>
      <c r="F680" s="26" t="s">
        <v>6</v>
      </c>
      <c r="G680" s="26" t="str">
        <f t="shared" si="25"/>
        <v>Azolla caroliniana</v>
      </c>
      <c r="H680" s="26" t="s">
        <v>5141</v>
      </c>
      <c r="I680" s="26"/>
      <c r="J680" t="s">
        <v>6915</v>
      </c>
      <c r="K680" t="s">
        <v>12300</v>
      </c>
      <c r="L680" t="s">
        <v>12579</v>
      </c>
      <c r="M680" t="s">
        <v>12580</v>
      </c>
    </row>
    <row r="681" spans="1:13" x14ac:dyDescent="0.25">
      <c r="A681" s="26" t="s">
        <v>665</v>
      </c>
      <c r="B681" s="26" t="s">
        <v>667</v>
      </c>
      <c r="C681" s="26" t="str">
        <f t="shared" si="24"/>
        <v/>
      </c>
      <c r="D681" s="26"/>
      <c r="E681" s="26" t="s">
        <v>5390</v>
      </c>
      <c r="F681" s="26" t="s">
        <v>6</v>
      </c>
      <c r="G681" s="26" t="str">
        <f t="shared" si="25"/>
        <v>Azolla filiculoides</v>
      </c>
      <c r="H681" s="26" t="s">
        <v>5141</v>
      </c>
      <c r="I681" s="26"/>
      <c r="J681" t="s">
        <v>6916</v>
      </c>
      <c r="K681" t="s">
        <v>12300</v>
      </c>
      <c r="L681" t="s">
        <v>12579</v>
      </c>
      <c r="M681" t="s">
        <v>12580</v>
      </c>
    </row>
    <row r="682" spans="1:13" x14ac:dyDescent="0.25">
      <c r="A682" s="26" t="s">
        <v>668</v>
      </c>
      <c r="B682" s="26" t="s">
        <v>669</v>
      </c>
      <c r="C682" s="26" t="str">
        <f t="shared" si="24"/>
        <v/>
      </c>
      <c r="D682" s="26"/>
      <c r="E682" s="26" t="s">
        <v>5390</v>
      </c>
      <c r="F682" s="26" t="s">
        <v>6</v>
      </c>
      <c r="G682" s="26" t="str">
        <f t="shared" si="25"/>
        <v>Bacopa monnieri</v>
      </c>
      <c r="H682" s="26" t="s">
        <v>5141</v>
      </c>
      <c r="I682" s="26"/>
      <c r="J682" t="s">
        <v>6917</v>
      </c>
      <c r="K682" t="s">
        <v>11752</v>
      </c>
      <c r="L682" t="s">
        <v>12318</v>
      </c>
      <c r="M682" t="s">
        <v>12319</v>
      </c>
    </row>
    <row r="683" spans="1:13" x14ac:dyDescent="0.25">
      <c r="A683" s="26" t="s">
        <v>668</v>
      </c>
      <c r="B683" s="26" t="s">
        <v>670</v>
      </c>
      <c r="C683" s="26" t="str">
        <f t="shared" si="24"/>
        <v/>
      </c>
      <c r="D683" s="26"/>
      <c r="E683" s="26" t="s">
        <v>5390</v>
      </c>
      <c r="F683" s="26" t="s">
        <v>6</v>
      </c>
      <c r="G683" s="26" t="str">
        <f t="shared" si="25"/>
        <v>Bacopa rotundifolia</v>
      </c>
      <c r="H683" s="26" t="s">
        <v>5141</v>
      </c>
      <c r="I683" s="26"/>
      <c r="J683" t="s">
        <v>6918</v>
      </c>
      <c r="K683" t="s">
        <v>11752</v>
      </c>
      <c r="L683" t="s">
        <v>12318</v>
      </c>
      <c r="M683" t="s">
        <v>12319</v>
      </c>
    </row>
    <row r="684" spans="1:13" x14ac:dyDescent="0.25">
      <c r="A684" s="26" t="s">
        <v>671</v>
      </c>
      <c r="B684" s="26" t="s">
        <v>672</v>
      </c>
      <c r="C684" s="26" t="str">
        <f t="shared" si="24"/>
        <v/>
      </c>
      <c r="D684" s="26"/>
      <c r="E684" s="26" t="s">
        <v>31</v>
      </c>
      <c r="F684" s="26" t="s">
        <v>6</v>
      </c>
      <c r="G684" s="26" t="str">
        <f t="shared" si="25"/>
        <v>Baldellia alpestris</v>
      </c>
      <c r="H684" s="26" t="s">
        <v>5141</v>
      </c>
      <c r="I684" s="26"/>
      <c r="J684" t="s">
        <v>6919</v>
      </c>
      <c r="K684" t="s">
        <v>11752</v>
      </c>
      <c r="L684" t="s">
        <v>12560</v>
      </c>
      <c r="M684" t="s">
        <v>12561</v>
      </c>
    </row>
    <row r="685" spans="1:13" x14ac:dyDescent="0.25">
      <c r="A685" s="26" t="s">
        <v>671</v>
      </c>
      <c r="B685" s="26" t="s">
        <v>341</v>
      </c>
      <c r="C685" s="26" t="str">
        <f t="shared" si="24"/>
        <v/>
      </c>
      <c r="D685" s="26"/>
      <c r="E685" s="26" t="s">
        <v>6</v>
      </c>
      <c r="F685" s="26" t="s">
        <v>6</v>
      </c>
      <c r="G685" s="26" t="str">
        <f t="shared" si="25"/>
        <v>Baldellia ranunculoides</v>
      </c>
      <c r="H685" s="26" t="s">
        <v>5141</v>
      </c>
      <c r="I685" s="26"/>
      <c r="J685" t="s">
        <v>6920</v>
      </c>
      <c r="K685" t="s">
        <v>11752</v>
      </c>
      <c r="L685" t="s">
        <v>12560</v>
      </c>
      <c r="M685" t="s">
        <v>12561</v>
      </c>
    </row>
    <row r="686" spans="1:13" x14ac:dyDescent="0.25">
      <c r="A686" s="26" t="s">
        <v>671</v>
      </c>
      <c r="B686" s="26" t="s">
        <v>408</v>
      </c>
      <c r="C686" s="26" t="str">
        <f t="shared" si="24"/>
        <v>subsp.</v>
      </c>
      <c r="D686" s="26" t="s">
        <v>494</v>
      </c>
      <c r="E686" s="26" t="s">
        <v>31</v>
      </c>
      <c r="F686" s="26" t="s">
        <v>6</v>
      </c>
      <c r="G686" s="26" t="str">
        <f t="shared" si="25"/>
        <v>Baldellia repens baetica</v>
      </c>
      <c r="H686" s="26" t="s">
        <v>5141</v>
      </c>
      <c r="I686" s="26"/>
      <c r="J686" t="s">
        <v>6921</v>
      </c>
      <c r="K686" t="s">
        <v>11752</v>
      </c>
      <c r="L686" t="s">
        <v>12560</v>
      </c>
      <c r="M686" t="s">
        <v>12561</v>
      </c>
    </row>
    <row r="687" spans="1:13" x14ac:dyDescent="0.25">
      <c r="A687" s="26" t="s">
        <v>671</v>
      </c>
      <c r="B687" s="26" t="s">
        <v>408</v>
      </c>
      <c r="C687" s="26" t="str">
        <f t="shared" si="24"/>
        <v>subsp.</v>
      </c>
      <c r="D687" s="26" t="s">
        <v>624</v>
      </c>
      <c r="E687" s="26" t="s">
        <v>6</v>
      </c>
      <c r="F687" s="26" t="s">
        <v>6</v>
      </c>
      <c r="G687" s="26" t="str">
        <f t="shared" si="25"/>
        <v>Baldellia repens cavanillesii</v>
      </c>
      <c r="H687" s="26" t="s">
        <v>5141</v>
      </c>
      <c r="I687" s="26"/>
      <c r="J687" t="s">
        <v>6922</v>
      </c>
      <c r="K687" t="s">
        <v>11752</v>
      </c>
      <c r="L687" t="s">
        <v>12560</v>
      </c>
      <c r="M687" t="s">
        <v>12561</v>
      </c>
    </row>
    <row r="688" spans="1:13" x14ac:dyDescent="0.25">
      <c r="A688" s="26" t="s">
        <v>671</v>
      </c>
      <c r="B688" s="26" t="s">
        <v>408</v>
      </c>
      <c r="C688" s="26" t="str">
        <f t="shared" si="24"/>
        <v>subsp.</v>
      </c>
      <c r="D688" s="26" t="s">
        <v>408</v>
      </c>
      <c r="E688" s="26" t="s">
        <v>6</v>
      </c>
      <c r="F688" s="26" t="s">
        <v>6</v>
      </c>
      <c r="G688" s="26" t="str">
        <f t="shared" si="25"/>
        <v>Baldellia repens repens</v>
      </c>
      <c r="H688" s="26" t="s">
        <v>5141</v>
      </c>
      <c r="I688" s="26"/>
      <c r="J688" t="s">
        <v>6923</v>
      </c>
      <c r="K688" t="s">
        <v>11752</v>
      </c>
      <c r="L688" t="s">
        <v>12560</v>
      </c>
      <c r="M688" t="s">
        <v>12561</v>
      </c>
    </row>
    <row r="689" spans="1:13" x14ac:dyDescent="0.25">
      <c r="A689" s="26" t="s">
        <v>673</v>
      </c>
      <c r="B689" s="26" t="s">
        <v>250</v>
      </c>
      <c r="C689" s="26" t="str">
        <f t="shared" si="24"/>
        <v/>
      </c>
      <c r="D689" s="26"/>
      <c r="E689" s="26" t="s">
        <v>6</v>
      </c>
      <c r="F689" s="26" t="s">
        <v>6</v>
      </c>
      <c r="G689" s="26" t="str">
        <f t="shared" si="25"/>
        <v>Ballota hirsuta</v>
      </c>
      <c r="H689" s="26" t="s">
        <v>5141</v>
      </c>
      <c r="I689" s="26"/>
      <c r="J689" t="s">
        <v>6924</v>
      </c>
      <c r="K689" t="s">
        <v>11752</v>
      </c>
      <c r="L689" t="s">
        <v>12318</v>
      </c>
      <c r="M689" t="s">
        <v>12395</v>
      </c>
    </row>
    <row r="690" spans="1:13" x14ac:dyDescent="0.25">
      <c r="A690" s="26" t="s">
        <v>673</v>
      </c>
      <c r="B690" s="26" t="s">
        <v>674</v>
      </c>
      <c r="C690" s="26" t="str">
        <f t="shared" si="24"/>
        <v/>
      </c>
      <c r="D690" s="26"/>
      <c r="E690" s="26" t="s">
        <v>6</v>
      </c>
      <c r="F690" s="26" t="s">
        <v>6</v>
      </c>
      <c r="G690" s="26" t="str">
        <f t="shared" si="25"/>
        <v>Ballota nigra</v>
      </c>
      <c r="H690" s="26" t="s">
        <v>5141</v>
      </c>
      <c r="I690" s="26"/>
      <c r="J690" t="s">
        <v>6925</v>
      </c>
      <c r="K690" t="s">
        <v>11752</v>
      </c>
      <c r="L690" t="s">
        <v>12318</v>
      </c>
      <c r="M690" t="s">
        <v>12395</v>
      </c>
    </row>
    <row r="691" spans="1:13" x14ac:dyDescent="0.25">
      <c r="A691" s="26" t="s">
        <v>675</v>
      </c>
      <c r="B691" s="26" t="s">
        <v>676</v>
      </c>
      <c r="C691" s="26" t="str">
        <f t="shared" si="24"/>
        <v/>
      </c>
      <c r="D691" s="26"/>
      <c r="E691" s="26" t="s">
        <v>6</v>
      </c>
      <c r="F691" s="26" t="s">
        <v>6</v>
      </c>
      <c r="G691" s="26" t="str">
        <f t="shared" si="25"/>
        <v>Barbarea intermedia</v>
      </c>
      <c r="H691" s="26" t="s">
        <v>5141</v>
      </c>
      <c r="I691" s="26"/>
      <c r="J691" t="s">
        <v>6926</v>
      </c>
      <c r="K691" t="s">
        <v>11752</v>
      </c>
      <c r="L691" t="s">
        <v>12287</v>
      </c>
      <c r="M691" t="s">
        <v>12288</v>
      </c>
    </row>
    <row r="692" spans="1:13" x14ac:dyDescent="0.25">
      <c r="A692" s="26" t="s">
        <v>675</v>
      </c>
      <c r="B692" s="26" t="s">
        <v>421</v>
      </c>
      <c r="C692" s="26" t="str">
        <f t="shared" si="24"/>
        <v/>
      </c>
      <c r="D692" s="26"/>
      <c r="E692" s="26" t="s">
        <v>6</v>
      </c>
      <c r="F692" s="26" t="s">
        <v>6</v>
      </c>
      <c r="G692" s="26" t="str">
        <f t="shared" si="25"/>
        <v>Barbarea verna</v>
      </c>
      <c r="H692" s="26" t="s">
        <v>5141</v>
      </c>
      <c r="I692" s="26"/>
      <c r="J692" t="s">
        <v>6927</v>
      </c>
      <c r="K692" t="s">
        <v>11752</v>
      </c>
      <c r="L692" t="s">
        <v>12287</v>
      </c>
      <c r="M692" t="s">
        <v>12288</v>
      </c>
    </row>
    <row r="693" spans="1:13" x14ac:dyDescent="0.25">
      <c r="A693" s="26" t="s">
        <v>675</v>
      </c>
      <c r="B693" s="26" t="s">
        <v>414</v>
      </c>
      <c r="C693" s="26" t="str">
        <f t="shared" si="24"/>
        <v/>
      </c>
      <c r="D693" s="26"/>
      <c r="E693" s="26" t="s">
        <v>6</v>
      </c>
      <c r="F693" s="26" t="s">
        <v>6</v>
      </c>
      <c r="G693" s="26" t="str">
        <f t="shared" si="25"/>
        <v>Barbarea vulgaris</v>
      </c>
      <c r="H693" s="26" t="s">
        <v>5141</v>
      </c>
      <c r="I693" s="26"/>
      <c r="J693" t="s">
        <v>6928</v>
      </c>
      <c r="K693" t="s">
        <v>11752</v>
      </c>
      <c r="L693" t="s">
        <v>12287</v>
      </c>
      <c r="M693" t="s">
        <v>12288</v>
      </c>
    </row>
    <row r="694" spans="1:13" x14ac:dyDescent="0.25">
      <c r="A694" s="26" t="s">
        <v>677</v>
      </c>
      <c r="B694" s="26" t="s">
        <v>678</v>
      </c>
      <c r="C694" s="26" t="str">
        <f t="shared" si="24"/>
        <v/>
      </c>
      <c r="D694" s="26"/>
      <c r="E694" s="26" t="s">
        <v>6</v>
      </c>
      <c r="F694" s="26" t="s">
        <v>6</v>
      </c>
      <c r="G694" s="26" t="str">
        <f t="shared" si="25"/>
        <v>Barlia robertiana</v>
      </c>
      <c r="H694" s="26" t="s">
        <v>5141</v>
      </c>
      <c r="I694" s="26"/>
      <c r="J694" t="s">
        <v>6929</v>
      </c>
      <c r="K694" t="s">
        <v>11752</v>
      </c>
      <c r="L694" t="s">
        <v>12327</v>
      </c>
      <c r="M694" t="s">
        <v>12328</v>
      </c>
    </row>
    <row r="695" spans="1:13" x14ac:dyDescent="0.25">
      <c r="A695" s="26" t="s">
        <v>679</v>
      </c>
      <c r="B695" s="26" t="s">
        <v>176</v>
      </c>
      <c r="C695" s="26" t="str">
        <f t="shared" si="24"/>
        <v/>
      </c>
      <c r="D695" s="26"/>
      <c r="E695" s="26" t="s">
        <v>6</v>
      </c>
      <c r="F695" s="26" t="s">
        <v>6</v>
      </c>
      <c r="G695" s="26" t="str">
        <f t="shared" si="25"/>
        <v>Bartsia alpina</v>
      </c>
      <c r="H695" s="26" t="s">
        <v>5141</v>
      </c>
      <c r="I695" s="26"/>
      <c r="J695" t="s">
        <v>6930</v>
      </c>
      <c r="K695" t="s">
        <v>11752</v>
      </c>
      <c r="L695" t="s">
        <v>12318</v>
      </c>
      <c r="M695" t="s">
        <v>12366</v>
      </c>
    </row>
    <row r="696" spans="1:13" x14ac:dyDescent="0.25">
      <c r="A696" s="26" t="s">
        <v>679</v>
      </c>
      <c r="B696" s="26" t="s">
        <v>680</v>
      </c>
      <c r="C696" s="26" t="str">
        <f t="shared" si="24"/>
        <v/>
      </c>
      <c r="D696" s="26"/>
      <c r="E696" s="26" t="s">
        <v>6</v>
      </c>
      <c r="F696" s="26" t="s">
        <v>6</v>
      </c>
      <c r="G696" s="26" t="str">
        <f t="shared" si="25"/>
        <v>Bartsia trixago</v>
      </c>
      <c r="H696" s="26" t="s">
        <v>5141</v>
      </c>
      <c r="I696" s="26"/>
      <c r="J696" t="s">
        <v>6931</v>
      </c>
      <c r="K696" t="s">
        <v>11752</v>
      </c>
      <c r="L696" t="s">
        <v>12318</v>
      </c>
      <c r="M696" t="s">
        <v>12366</v>
      </c>
    </row>
    <row r="697" spans="1:13" x14ac:dyDescent="0.25">
      <c r="A697" s="26" t="s">
        <v>681</v>
      </c>
      <c r="B697" s="26" t="s">
        <v>682</v>
      </c>
      <c r="C697" s="26" t="str">
        <f t="shared" si="24"/>
        <v/>
      </c>
      <c r="D697" s="26"/>
      <c r="E697" s="26" t="s">
        <v>6</v>
      </c>
      <c r="F697" s="26" t="s">
        <v>6</v>
      </c>
      <c r="G697" s="26" t="str">
        <f t="shared" si="25"/>
        <v>Bassia hyssopifolia</v>
      </c>
      <c r="H697" s="26" t="s">
        <v>5141</v>
      </c>
      <c r="I697" s="26"/>
      <c r="J697" t="s">
        <v>6932</v>
      </c>
      <c r="K697" t="s">
        <v>11752</v>
      </c>
      <c r="L697" t="s">
        <v>12295</v>
      </c>
      <c r="M697" t="s">
        <v>12388</v>
      </c>
    </row>
    <row r="698" spans="1:13" x14ac:dyDescent="0.25">
      <c r="A698" s="26" t="s">
        <v>681</v>
      </c>
      <c r="B698" s="26" t="s">
        <v>661</v>
      </c>
      <c r="C698" s="26" t="str">
        <f t="shared" si="24"/>
        <v/>
      </c>
      <c r="D698" s="26"/>
      <c r="E698" s="26" t="s">
        <v>6</v>
      </c>
      <c r="F698" s="26" t="s">
        <v>6</v>
      </c>
      <c r="G698" s="26" t="str">
        <f t="shared" si="25"/>
        <v>Bassia prostrata</v>
      </c>
      <c r="H698" s="26" t="s">
        <v>5141</v>
      </c>
      <c r="I698" s="26"/>
      <c r="J698" t="s">
        <v>6933</v>
      </c>
      <c r="K698" t="s">
        <v>11752</v>
      </c>
      <c r="L698" t="s">
        <v>12295</v>
      </c>
      <c r="M698" t="s">
        <v>12388</v>
      </c>
    </row>
    <row r="699" spans="1:13" x14ac:dyDescent="0.25">
      <c r="A699" s="26" t="s">
        <v>681</v>
      </c>
      <c r="B699" s="26" t="s">
        <v>683</v>
      </c>
      <c r="C699" s="26" t="str">
        <f t="shared" si="24"/>
        <v>subsp.</v>
      </c>
      <c r="D699" s="26" t="s">
        <v>1862</v>
      </c>
      <c r="E699" s="26" t="s">
        <v>6</v>
      </c>
      <c r="F699" s="26" t="s">
        <v>6</v>
      </c>
      <c r="G699" s="26" t="str">
        <f t="shared" si="25"/>
        <v>Bassia scoparia densiflora</v>
      </c>
      <c r="H699" s="26" t="s">
        <v>5141</v>
      </c>
      <c r="I699" s="26"/>
      <c r="J699" t="s">
        <v>6934</v>
      </c>
      <c r="K699" t="s">
        <v>11752</v>
      </c>
      <c r="L699" t="s">
        <v>12295</v>
      </c>
      <c r="M699" t="s">
        <v>12388</v>
      </c>
    </row>
    <row r="700" spans="1:13" x14ac:dyDescent="0.25">
      <c r="A700" s="26" t="s">
        <v>681</v>
      </c>
      <c r="B700" s="26" t="s">
        <v>683</v>
      </c>
      <c r="C700" s="26" t="str">
        <f t="shared" si="24"/>
        <v>subsp.</v>
      </c>
      <c r="D700" s="26" t="s">
        <v>683</v>
      </c>
      <c r="E700" s="26" t="s">
        <v>6</v>
      </c>
      <c r="F700" s="26" t="s">
        <v>6</v>
      </c>
      <c r="G700" s="26" t="str">
        <f t="shared" si="25"/>
        <v>Bassia scoparia scoparia</v>
      </c>
      <c r="H700" s="26" t="s">
        <v>5141</v>
      </c>
      <c r="I700" s="26"/>
      <c r="J700" t="s">
        <v>6935</v>
      </c>
      <c r="K700" t="s">
        <v>11752</v>
      </c>
      <c r="L700" t="s">
        <v>12295</v>
      </c>
      <c r="M700" t="s">
        <v>12388</v>
      </c>
    </row>
    <row r="701" spans="1:13" x14ac:dyDescent="0.25">
      <c r="A701" s="26" t="s">
        <v>684</v>
      </c>
      <c r="B701" s="26" t="s">
        <v>685</v>
      </c>
      <c r="C701" s="26" t="str">
        <f t="shared" si="24"/>
        <v>subsp.</v>
      </c>
      <c r="D701" s="26" t="s">
        <v>2901</v>
      </c>
      <c r="E701" s="26" t="s">
        <v>31</v>
      </c>
      <c r="F701" s="26" t="s">
        <v>31</v>
      </c>
      <c r="G701" s="26" t="str">
        <f t="shared" si="25"/>
        <v>Bellevalia dubia hackelii</v>
      </c>
      <c r="H701" s="26" t="s">
        <v>5141</v>
      </c>
      <c r="I701" s="26"/>
      <c r="J701" t="s">
        <v>6936</v>
      </c>
      <c r="K701" t="s">
        <v>11752</v>
      </c>
      <c r="L701" t="s">
        <v>12327</v>
      </c>
      <c r="M701" t="s">
        <v>12581</v>
      </c>
    </row>
    <row r="702" spans="1:13" x14ac:dyDescent="0.25">
      <c r="A702" s="26" t="s">
        <v>686</v>
      </c>
      <c r="B702" s="26" t="s">
        <v>414</v>
      </c>
      <c r="C702" s="26" t="str">
        <f t="shared" ref="C702:C733" si="26">IF(D702="","","subsp.")</f>
        <v>subsp.</v>
      </c>
      <c r="D702" s="26" t="s">
        <v>403</v>
      </c>
      <c r="E702" s="26" t="s">
        <v>6</v>
      </c>
      <c r="F702" s="26" t="s">
        <v>6</v>
      </c>
      <c r="G702" s="26" t="str">
        <f t="shared" ref="G702:G733" si="27">IF(D702="",CONCATENATE(A702," ",B702),CONCATENATE(A702," ",B702," ",D702))</f>
        <v>Berberis vulgaris australis</v>
      </c>
      <c r="H702" s="26" t="s">
        <v>5141</v>
      </c>
      <c r="I702" s="26"/>
      <c r="J702" t="s">
        <v>6937</v>
      </c>
      <c r="K702" t="s">
        <v>11752</v>
      </c>
      <c r="L702" t="s">
        <v>12329</v>
      </c>
      <c r="M702" t="s">
        <v>12582</v>
      </c>
    </row>
    <row r="703" spans="1:13" x14ac:dyDescent="0.25">
      <c r="A703" s="26" t="s">
        <v>686</v>
      </c>
      <c r="B703" s="26" t="s">
        <v>414</v>
      </c>
      <c r="C703" s="26" t="str">
        <f t="shared" si="26"/>
        <v>subsp.</v>
      </c>
      <c r="D703" s="26" t="s">
        <v>4564</v>
      </c>
      <c r="E703" s="26" t="s">
        <v>31</v>
      </c>
      <c r="F703" s="26" t="s">
        <v>6</v>
      </c>
      <c r="G703" s="26" t="str">
        <f t="shared" si="27"/>
        <v>Berberis vulgaris seroi</v>
      </c>
      <c r="H703" s="26" t="s">
        <v>5141</v>
      </c>
      <c r="I703" s="26"/>
      <c r="J703" t="s">
        <v>6938</v>
      </c>
      <c r="K703" t="s">
        <v>11752</v>
      </c>
      <c r="L703" t="s">
        <v>12329</v>
      </c>
      <c r="M703" t="s">
        <v>12582</v>
      </c>
    </row>
    <row r="704" spans="1:13" x14ac:dyDescent="0.25">
      <c r="A704" s="26" t="s">
        <v>686</v>
      </c>
      <c r="B704" s="26" t="s">
        <v>414</v>
      </c>
      <c r="C704" s="26" t="str">
        <f t="shared" si="26"/>
        <v>subsp.</v>
      </c>
      <c r="D704" s="26" t="s">
        <v>414</v>
      </c>
      <c r="E704" s="26" t="s">
        <v>6</v>
      </c>
      <c r="F704" s="26" t="s">
        <v>6</v>
      </c>
      <c r="G704" s="26" t="str">
        <f t="shared" si="27"/>
        <v>Berberis vulgaris vulgaris</v>
      </c>
      <c r="H704" s="26" t="s">
        <v>5141</v>
      </c>
      <c r="I704" s="26"/>
      <c r="J704" t="s">
        <v>6939</v>
      </c>
      <c r="K704" t="s">
        <v>11752</v>
      </c>
      <c r="L704" t="s">
        <v>12329</v>
      </c>
      <c r="M704" t="s">
        <v>12582</v>
      </c>
    </row>
    <row r="705" spans="1:13" x14ac:dyDescent="0.25">
      <c r="A705" s="26" t="s">
        <v>687</v>
      </c>
      <c r="B705" s="26" t="s">
        <v>688</v>
      </c>
      <c r="C705" s="26" t="str">
        <f t="shared" si="26"/>
        <v/>
      </c>
      <c r="D705" s="26"/>
      <c r="E705" s="26" t="s">
        <v>5390</v>
      </c>
      <c r="F705" s="26" t="s">
        <v>6</v>
      </c>
      <c r="G705" s="26" t="str">
        <f t="shared" si="27"/>
        <v>Bergia capensis</v>
      </c>
      <c r="H705" s="26" t="s">
        <v>5141</v>
      </c>
      <c r="I705" s="26"/>
      <c r="J705" t="s">
        <v>6940</v>
      </c>
      <c r="K705" t="s">
        <v>11752</v>
      </c>
      <c r="L705" t="s">
        <v>12336</v>
      </c>
      <c r="M705" t="s">
        <v>12583</v>
      </c>
    </row>
    <row r="706" spans="1:13" x14ac:dyDescent="0.25">
      <c r="A706" s="26" t="s">
        <v>689</v>
      </c>
      <c r="B706" s="26" t="s">
        <v>690</v>
      </c>
      <c r="C706" s="26" t="str">
        <f t="shared" si="26"/>
        <v/>
      </c>
      <c r="D706" s="26"/>
      <c r="E706" s="26" t="s">
        <v>6</v>
      </c>
      <c r="F706" s="26" t="s">
        <v>6</v>
      </c>
      <c r="G706" s="26" t="str">
        <f t="shared" si="27"/>
        <v>Berula erecta</v>
      </c>
      <c r="H706" s="26" t="s">
        <v>5141</v>
      </c>
      <c r="I706" s="26"/>
      <c r="J706" t="s">
        <v>6941</v>
      </c>
      <c r="K706" t="s">
        <v>11752</v>
      </c>
      <c r="L706" t="s">
        <v>12382</v>
      </c>
      <c r="M706" t="s">
        <v>12383</v>
      </c>
    </row>
    <row r="707" spans="1:13" x14ac:dyDescent="0.25">
      <c r="A707" s="26" t="s">
        <v>691</v>
      </c>
      <c r="B707" s="26" t="s">
        <v>692</v>
      </c>
      <c r="C707" s="26" t="str">
        <f t="shared" si="26"/>
        <v/>
      </c>
      <c r="D707" s="26"/>
      <c r="E707" s="26" t="s">
        <v>6</v>
      </c>
      <c r="F707" s="26" t="s">
        <v>6</v>
      </c>
      <c r="G707" s="26" t="str">
        <f t="shared" si="27"/>
        <v>Beta macrocarpa</v>
      </c>
      <c r="H707" s="26" t="s">
        <v>5141</v>
      </c>
      <c r="I707" s="26"/>
      <c r="J707" t="s">
        <v>6942</v>
      </c>
      <c r="K707" t="s">
        <v>11752</v>
      </c>
      <c r="L707" t="s">
        <v>12295</v>
      </c>
      <c r="M707" t="s">
        <v>12388</v>
      </c>
    </row>
    <row r="708" spans="1:13" x14ac:dyDescent="0.25">
      <c r="A708" s="26" t="s">
        <v>691</v>
      </c>
      <c r="B708" s="26" t="s">
        <v>514</v>
      </c>
      <c r="C708" s="26" t="str">
        <f t="shared" si="26"/>
        <v>subsp.</v>
      </c>
      <c r="D708" s="34" t="s">
        <v>514</v>
      </c>
      <c r="E708" s="26" t="s">
        <v>6</v>
      </c>
      <c r="F708" s="26" t="s">
        <v>6</v>
      </c>
      <c r="G708" s="26" t="str">
        <f t="shared" si="27"/>
        <v>Beta maritima maritima</v>
      </c>
      <c r="H708" s="26" t="s">
        <v>5141</v>
      </c>
      <c r="I708" s="26"/>
      <c r="J708" t="s">
        <v>13141</v>
      </c>
      <c r="K708" t="s">
        <v>11752</v>
      </c>
      <c r="L708" t="s">
        <v>12295</v>
      </c>
      <c r="M708" t="s">
        <v>12388</v>
      </c>
    </row>
    <row r="709" spans="1:13" x14ac:dyDescent="0.25">
      <c r="A709" s="26" t="s">
        <v>691</v>
      </c>
      <c r="B709" s="26" t="s">
        <v>414</v>
      </c>
      <c r="C709" s="26" t="str">
        <f t="shared" si="26"/>
        <v/>
      </c>
      <c r="D709" s="26"/>
      <c r="E709" s="26" t="s">
        <v>5390</v>
      </c>
      <c r="F709" s="26" t="s">
        <v>6</v>
      </c>
      <c r="G709" s="26" t="str">
        <f t="shared" si="27"/>
        <v>Beta vulgaris</v>
      </c>
      <c r="H709" s="26" t="s">
        <v>5141</v>
      </c>
      <c r="I709" s="26"/>
      <c r="J709" t="s">
        <v>6943</v>
      </c>
      <c r="K709" t="s">
        <v>11752</v>
      </c>
      <c r="L709" t="s">
        <v>12295</v>
      </c>
      <c r="M709" t="s">
        <v>12388</v>
      </c>
    </row>
    <row r="710" spans="1:13" x14ac:dyDescent="0.25">
      <c r="A710" s="26" t="s">
        <v>693</v>
      </c>
      <c r="B710" s="26" t="s">
        <v>5</v>
      </c>
      <c r="C710" s="26" t="str">
        <f t="shared" si="26"/>
        <v/>
      </c>
      <c r="D710" s="26"/>
      <c r="E710" s="26" t="s">
        <v>6</v>
      </c>
      <c r="F710" s="26" t="s">
        <v>6</v>
      </c>
      <c r="G710" s="26" t="str">
        <f t="shared" si="27"/>
        <v>Betula alba</v>
      </c>
      <c r="H710" s="26" t="s">
        <v>5141</v>
      </c>
      <c r="I710" s="26"/>
      <c r="J710" t="s">
        <v>6944</v>
      </c>
      <c r="K710" t="s">
        <v>11752</v>
      </c>
      <c r="L710" t="s">
        <v>12375</v>
      </c>
      <c r="M710" t="s">
        <v>12562</v>
      </c>
    </row>
    <row r="711" spans="1:13" x14ac:dyDescent="0.25">
      <c r="A711" s="26" t="s">
        <v>693</v>
      </c>
      <c r="B711" s="26" t="s">
        <v>694</v>
      </c>
      <c r="C711" s="26" t="str">
        <f t="shared" si="26"/>
        <v>subsp.</v>
      </c>
      <c r="D711" s="26" t="s">
        <v>466</v>
      </c>
      <c r="E711" s="26" t="s">
        <v>6</v>
      </c>
      <c r="F711" s="26" t="s">
        <v>6</v>
      </c>
      <c r="G711" s="26" t="str">
        <f t="shared" si="27"/>
        <v>Betula pendula fontqueri</v>
      </c>
      <c r="H711" s="26" t="s">
        <v>5141</v>
      </c>
      <c r="I711" s="26"/>
      <c r="J711" t="s">
        <v>6945</v>
      </c>
      <c r="K711" t="s">
        <v>11752</v>
      </c>
      <c r="L711" t="s">
        <v>12375</v>
      </c>
      <c r="M711" t="s">
        <v>12562</v>
      </c>
    </row>
    <row r="712" spans="1:13" x14ac:dyDescent="0.25">
      <c r="A712" s="26" t="s">
        <v>693</v>
      </c>
      <c r="B712" s="26" t="s">
        <v>694</v>
      </c>
      <c r="C712" s="26" t="str">
        <f t="shared" si="26"/>
        <v>subsp.</v>
      </c>
      <c r="D712" s="26" t="s">
        <v>694</v>
      </c>
      <c r="E712" s="26" t="s">
        <v>6</v>
      </c>
      <c r="F712" s="26" t="s">
        <v>6</v>
      </c>
      <c r="G712" s="26" t="str">
        <f t="shared" si="27"/>
        <v>Betula pendula pendula</v>
      </c>
      <c r="H712" s="26" t="s">
        <v>5141</v>
      </c>
      <c r="I712" s="26"/>
      <c r="J712" t="s">
        <v>6946</v>
      </c>
      <c r="K712" t="s">
        <v>11752</v>
      </c>
      <c r="L712" t="s">
        <v>12375</v>
      </c>
      <c r="M712" t="s">
        <v>12562</v>
      </c>
    </row>
    <row r="713" spans="1:13" x14ac:dyDescent="0.25">
      <c r="A713" s="26" t="s">
        <v>695</v>
      </c>
      <c r="B713" s="26" t="s">
        <v>696</v>
      </c>
      <c r="C713" s="26" t="str">
        <f t="shared" si="26"/>
        <v/>
      </c>
      <c r="D713" s="26"/>
      <c r="E713" s="26" t="s">
        <v>6</v>
      </c>
      <c r="F713" s="26" t="s">
        <v>6</v>
      </c>
      <c r="G713" s="26" t="str">
        <f t="shared" si="27"/>
        <v>Biarum arundanum</v>
      </c>
      <c r="H713" s="26" t="s">
        <v>5141</v>
      </c>
      <c r="I713" s="26"/>
      <c r="J713" t="s">
        <v>6947</v>
      </c>
      <c r="K713" t="s">
        <v>11752</v>
      </c>
      <c r="L713" t="s">
        <v>12560</v>
      </c>
      <c r="M713" t="s">
        <v>12575</v>
      </c>
    </row>
    <row r="714" spans="1:13" x14ac:dyDescent="0.25">
      <c r="A714" s="26" t="s">
        <v>695</v>
      </c>
      <c r="B714" s="26" t="s">
        <v>697</v>
      </c>
      <c r="C714" s="26" t="str">
        <f t="shared" si="26"/>
        <v/>
      </c>
      <c r="D714" s="26"/>
      <c r="E714" s="26" t="s">
        <v>31</v>
      </c>
      <c r="F714" s="26" t="s">
        <v>6</v>
      </c>
      <c r="G714" s="26" t="str">
        <f t="shared" si="27"/>
        <v>Biarum carratracense</v>
      </c>
      <c r="H714" s="26" t="s">
        <v>5141</v>
      </c>
      <c r="I714" s="26"/>
      <c r="J714" t="s">
        <v>6948</v>
      </c>
      <c r="K714" t="s">
        <v>11752</v>
      </c>
      <c r="L714" t="s">
        <v>12560</v>
      </c>
      <c r="M714" t="s">
        <v>12575</v>
      </c>
    </row>
    <row r="715" spans="1:13" x14ac:dyDescent="0.25">
      <c r="A715" s="26" t="s">
        <v>695</v>
      </c>
      <c r="B715" s="26" t="s">
        <v>698</v>
      </c>
      <c r="C715" s="26" t="str">
        <f t="shared" si="26"/>
        <v/>
      </c>
      <c r="D715" s="26"/>
      <c r="E715" s="26" t="s">
        <v>6</v>
      </c>
      <c r="F715" s="26" t="s">
        <v>6</v>
      </c>
      <c r="G715" s="26" t="str">
        <f t="shared" si="27"/>
        <v>Biarum dispar</v>
      </c>
      <c r="H715" s="26" t="s">
        <v>5141</v>
      </c>
      <c r="I715" s="26"/>
      <c r="J715" t="s">
        <v>6949</v>
      </c>
      <c r="K715" t="s">
        <v>11752</v>
      </c>
      <c r="L715" t="s">
        <v>12560</v>
      </c>
      <c r="M715" t="s">
        <v>12575</v>
      </c>
    </row>
    <row r="716" spans="1:13" x14ac:dyDescent="0.25">
      <c r="A716" s="26" t="s">
        <v>695</v>
      </c>
      <c r="B716" s="26" t="s">
        <v>699</v>
      </c>
      <c r="C716" s="26" t="str">
        <f t="shared" si="26"/>
        <v/>
      </c>
      <c r="D716" s="26"/>
      <c r="E716" s="26" t="s">
        <v>31</v>
      </c>
      <c r="F716" s="26" t="s">
        <v>6</v>
      </c>
      <c r="G716" s="26" t="str">
        <f t="shared" si="27"/>
        <v>Biarum mendax</v>
      </c>
      <c r="H716" s="26" t="s">
        <v>5141</v>
      </c>
      <c r="I716" s="26"/>
      <c r="J716" t="s">
        <v>6950</v>
      </c>
      <c r="K716" t="s">
        <v>11752</v>
      </c>
      <c r="L716" t="s">
        <v>12560</v>
      </c>
      <c r="M716" t="s">
        <v>12575</v>
      </c>
    </row>
    <row r="717" spans="1:13" x14ac:dyDescent="0.25">
      <c r="A717" s="26" t="s">
        <v>700</v>
      </c>
      <c r="B717" s="26" t="s">
        <v>702</v>
      </c>
      <c r="C717" s="26" t="str">
        <f t="shared" si="26"/>
        <v/>
      </c>
      <c r="D717" s="26"/>
      <c r="E717" s="26" t="s">
        <v>6</v>
      </c>
      <c r="F717" s="26" t="s">
        <v>6</v>
      </c>
      <c r="G717" s="26" t="str">
        <f t="shared" si="27"/>
        <v>Bifora radians</v>
      </c>
      <c r="H717" s="26" t="s">
        <v>5141</v>
      </c>
      <c r="I717" s="26"/>
      <c r="J717" t="s">
        <v>6951</v>
      </c>
      <c r="K717" t="s">
        <v>11752</v>
      </c>
      <c r="L717" t="s">
        <v>12382</v>
      </c>
      <c r="M717" t="s">
        <v>12383</v>
      </c>
    </row>
    <row r="718" spans="1:13" x14ac:dyDescent="0.25">
      <c r="A718" s="26" t="s">
        <v>700</v>
      </c>
      <c r="B718" s="26" t="s">
        <v>701</v>
      </c>
      <c r="C718" s="26" t="str">
        <f t="shared" si="26"/>
        <v/>
      </c>
      <c r="D718" s="26"/>
      <c r="E718" s="26" t="s">
        <v>6</v>
      </c>
      <c r="F718" s="26" t="s">
        <v>6</v>
      </c>
      <c r="G718" s="26" t="str">
        <f t="shared" si="27"/>
        <v>Bifora testiculata</v>
      </c>
      <c r="H718" s="26" t="s">
        <v>5141</v>
      </c>
      <c r="I718" s="26"/>
      <c r="J718" t="s">
        <v>6952</v>
      </c>
      <c r="K718" t="s">
        <v>11752</v>
      </c>
      <c r="L718" t="s">
        <v>12382</v>
      </c>
      <c r="M718" t="s">
        <v>12383</v>
      </c>
    </row>
    <row r="719" spans="1:13" x14ac:dyDescent="0.25">
      <c r="A719" s="26" t="s">
        <v>703</v>
      </c>
      <c r="B719" s="26" t="s">
        <v>422</v>
      </c>
      <c r="C719" s="26" t="str">
        <f t="shared" si="26"/>
        <v/>
      </c>
      <c r="D719" s="26"/>
      <c r="E719" s="26" t="s">
        <v>6</v>
      </c>
      <c r="F719" s="26" t="s">
        <v>6</v>
      </c>
      <c r="G719" s="26" t="str">
        <f t="shared" si="27"/>
        <v>Biscutella auriculata</v>
      </c>
      <c r="H719" s="26" t="s">
        <v>5141</v>
      </c>
      <c r="I719" s="26"/>
      <c r="J719" t="s">
        <v>6953</v>
      </c>
      <c r="K719" t="s">
        <v>11752</v>
      </c>
      <c r="L719" t="s">
        <v>12287</v>
      </c>
      <c r="M719" t="s">
        <v>12288</v>
      </c>
    </row>
    <row r="720" spans="1:13" x14ac:dyDescent="0.25">
      <c r="A720" s="26" t="s">
        <v>703</v>
      </c>
      <c r="B720" s="26" t="s">
        <v>494</v>
      </c>
      <c r="C720" s="26" t="str">
        <f t="shared" si="26"/>
        <v/>
      </c>
      <c r="D720" s="26"/>
      <c r="E720" s="26" t="s">
        <v>6</v>
      </c>
      <c r="F720" s="26" t="s">
        <v>6</v>
      </c>
      <c r="G720" s="26" t="str">
        <f t="shared" si="27"/>
        <v>Biscutella baetica</v>
      </c>
      <c r="H720" s="26" t="s">
        <v>5141</v>
      </c>
      <c r="I720" s="26"/>
      <c r="J720" t="s">
        <v>6954</v>
      </c>
      <c r="K720" t="s">
        <v>11752</v>
      </c>
      <c r="L720" t="s">
        <v>12287</v>
      </c>
      <c r="M720" t="s">
        <v>12288</v>
      </c>
    </row>
    <row r="721" spans="1:13" x14ac:dyDescent="0.25">
      <c r="A721" s="26" t="s">
        <v>703</v>
      </c>
      <c r="B721" s="26" t="s">
        <v>707</v>
      </c>
      <c r="C721" s="26" t="str">
        <f t="shared" si="26"/>
        <v/>
      </c>
      <c r="D721" s="26"/>
      <c r="E721" s="26" t="s">
        <v>6</v>
      </c>
      <c r="F721" s="26" t="s">
        <v>6</v>
      </c>
      <c r="G721" s="26" t="str">
        <f t="shared" si="27"/>
        <v>Biscutella cichoriifolia</v>
      </c>
      <c r="H721" s="26" t="s">
        <v>5141</v>
      </c>
      <c r="I721" s="26"/>
      <c r="J721" t="s">
        <v>6955</v>
      </c>
      <c r="K721" t="s">
        <v>11752</v>
      </c>
      <c r="L721" t="s">
        <v>12287</v>
      </c>
      <c r="M721" t="s">
        <v>12288</v>
      </c>
    </row>
    <row r="722" spans="1:13" x14ac:dyDescent="0.25">
      <c r="A722" s="26" t="s">
        <v>703</v>
      </c>
      <c r="B722" s="26" t="s">
        <v>466</v>
      </c>
      <c r="C722" s="26" t="str">
        <f t="shared" si="26"/>
        <v/>
      </c>
      <c r="D722" s="26"/>
      <c r="E722" s="26" t="s">
        <v>31</v>
      </c>
      <c r="F722" s="26" t="s">
        <v>6</v>
      </c>
      <c r="G722" s="26" t="str">
        <f t="shared" si="27"/>
        <v>Biscutella fontqueri</v>
      </c>
      <c r="H722" s="26" t="s">
        <v>5141</v>
      </c>
      <c r="I722" s="26"/>
      <c r="J722" t="s">
        <v>6956</v>
      </c>
      <c r="K722" t="s">
        <v>11752</v>
      </c>
      <c r="L722" t="s">
        <v>12287</v>
      </c>
      <c r="M722" t="s">
        <v>12288</v>
      </c>
    </row>
    <row r="723" spans="1:13" x14ac:dyDescent="0.25">
      <c r="A723" s="26" t="s">
        <v>703</v>
      </c>
      <c r="B723" s="26" t="s">
        <v>706</v>
      </c>
      <c r="C723" s="26" t="str">
        <f t="shared" si="26"/>
        <v/>
      </c>
      <c r="D723" s="26"/>
      <c r="E723" s="26" t="s">
        <v>6</v>
      </c>
      <c r="F723" s="26" t="s">
        <v>6</v>
      </c>
      <c r="G723" s="26" t="str">
        <f t="shared" si="27"/>
        <v>Biscutella frutescens</v>
      </c>
      <c r="H723" s="26" t="s">
        <v>5141</v>
      </c>
      <c r="I723" s="26"/>
      <c r="J723" t="s">
        <v>6957</v>
      </c>
      <c r="K723" t="s">
        <v>11752</v>
      </c>
      <c r="L723" t="s">
        <v>12287</v>
      </c>
      <c r="M723" t="s">
        <v>12288</v>
      </c>
    </row>
    <row r="724" spans="1:13" x14ac:dyDescent="0.25">
      <c r="A724" s="26" t="s">
        <v>703</v>
      </c>
      <c r="B724" s="26" t="s">
        <v>705</v>
      </c>
      <c r="C724" s="26" t="str">
        <f t="shared" si="26"/>
        <v/>
      </c>
      <c r="D724" s="26"/>
      <c r="E724" s="26" t="s">
        <v>31</v>
      </c>
      <c r="F724" s="26" t="s">
        <v>6</v>
      </c>
      <c r="G724" s="26" t="str">
        <f t="shared" si="27"/>
        <v>Biscutella glacialis</v>
      </c>
      <c r="H724" s="26" t="s">
        <v>5141</v>
      </c>
      <c r="I724" s="26"/>
      <c r="J724" t="s">
        <v>6958</v>
      </c>
      <c r="K724" t="s">
        <v>11752</v>
      </c>
      <c r="L724" t="s">
        <v>12287</v>
      </c>
      <c r="M724" t="s">
        <v>12288</v>
      </c>
    </row>
    <row r="725" spans="1:13" x14ac:dyDescent="0.25">
      <c r="A725" s="26" t="s">
        <v>703</v>
      </c>
      <c r="B725" s="26" t="s">
        <v>704</v>
      </c>
      <c r="C725" s="26" t="str">
        <f t="shared" si="26"/>
        <v/>
      </c>
      <c r="D725" s="26"/>
      <c r="E725" s="26" t="s">
        <v>31</v>
      </c>
      <c r="F725" s="26" t="s">
        <v>6</v>
      </c>
      <c r="G725" s="26" t="str">
        <f t="shared" si="27"/>
        <v>Biscutella lyrata</v>
      </c>
      <c r="H725" s="26" t="s">
        <v>5141</v>
      </c>
      <c r="I725" s="26"/>
      <c r="J725" t="s">
        <v>6959</v>
      </c>
      <c r="K725" t="s">
        <v>11752</v>
      </c>
      <c r="L725" t="s">
        <v>12287</v>
      </c>
      <c r="M725" t="s">
        <v>12288</v>
      </c>
    </row>
    <row r="726" spans="1:13" x14ac:dyDescent="0.25">
      <c r="A726" s="26" t="s">
        <v>703</v>
      </c>
      <c r="B726" s="26" t="s">
        <v>377</v>
      </c>
      <c r="C726" s="26" t="str">
        <f t="shared" si="26"/>
        <v>subsp.</v>
      </c>
      <c r="D726" s="26" t="s">
        <v>377</v>
      </c>
      <c r="E726" s="26" t="s">
        <v>31</v>
      </c>
      <c r="F726" s="26" t="s">
        <v>6</v>
      </c>
      <c r="G726" s="26" t="str">
        <f t="shared" si="27"/>
        <v>Biscutella sempervirens sempervirens</v>
      </c>
      <c r="H726" s="26" t="s">
        <v>5141</v>
      </c>
      <c r="I726" s="26"/>
      <c r="J726" t="s">
        <v>6960</v>
      </c>
      <c r="K726" t="s">
        <v>11752</v>
      </c>
      <c r="L726" t="s">
        <v>12287</v>
      </c>
      <c r="M726" t="s">
        <v>12288</v>
      </c>
    </row>
    <row r="727" spans="1:13" x14ac:dyDescent="0.25">
      <c r="A727" s="26" t="s">
        <v>703</v>
      </c>
      <c r="B727" s="26" t="s">
        <v>377</v>
      </c>
      <c r="C727" s="26" t="str">
        <f t="shared" si="26"/>
        <v>subsp.</v>
      </c>
      <c r="D727" s="26" t="s">
        <v>4565</v>
      </c>
      <c r="E727" s="26" t="s">
        <v>31</v>
      </c>
      <c r="F727" s="26" t="s">
        <v>6</v>
      </c>
      <c r="G727" s="26" t="str">
        <f t="shared" si="27"/>
        <v>Biscutella sempervirens vicentina</v>
      </c>
      <c r="H727" s="26" t="s">
        <v>5141</v>
      </c>
      <c r="I727" s="26"/>
      <c r="J727" t="s">
        <v>6961</v>
      </c>
      <c r="K727" t="s">
        <v>11752</v>
      </c>
      <c r="L727" t="s">
        <v>12287</v>
      </c>
      <c r="M727" t="s">
        <v>12288</v>
      </c>
    </row>
    <row r="728" spans="1:13" x14ac:dyDescent="0.25">
      <c r="A728" s="26" t="s">
        <v>703</v>
      </c>
      <c r="B728" s="26" t="s">
        <v>449</v>
      </c>
      <c r="C728" s="26" t="str">
        <f t="shared" si="26"/>
        <v>subsp.</v>
      </c>
      <c r="D728" s="26" t="s">
        <v>66</v>
      </c>
      <c r="E728" s="26" t="s">
        <v>6</v>
      </c>
      <c r="F728" s="26" t="s">
        <v>6</v>
      </c>
      <c r="G728" s="26" t="str">
        <f t="shared" si="27"/>
        <v>Biscutella valentina pyrenaica</v>
      </c>
      <c r="H728" s="26" t="s">
        <v>5141</v>
      </c>
      <c r="I728" s="26"/>
      <c r="J728" t="s">
        <v>6962</v>
      </c>
      <c r="K728" t="s">
        <v>11752</v>
      </c>
      <c r="L728" t="s">
        <v>12287</v>
      </c>
      <c r="M728" t="s">
        <v>12288</v>
      </c>
    </row>
    <row r="729" spans="1:13" x14ac:dyDescent="0.25">
      <c r="A729" s="26" t="s">
        <v>703</v>
      </c>
      <c r="B729" s="26" t="s">
        <v>449</v>
      </c>
      <c r="C729" s="26" t="str">
        <f t="shared" si="26"/>
        <v>subsp.</v>
      </c>
      <c r="D729" s="26" t="s">
        <v>449</v>
      </c>
      <c r="E729" s="26" t="s">
        <v>6</v>
      </c>
      <c r="F729" s="26" t="s">
        <v>6</v>
      </c>
      <c r="G729" s="26" t="str">
        <f t="shared" si="27"/>
        <v>Biscutella valentina valentina</v>
      </c>
      <c r="H729" s="26" t="s">
        <v>5141</v>
      </c>
      <c r="I729" s="26"/>
      <c r="J729" t="s">
        <v>6963</v>
      </c>
      <c r="K729" t="s">
        <v>11752</v>
      </c>
      <c r="L729" t="s">
        <v>12287</v>
      </c>
      <c r="M729" t="s">
        <v>12288</v>
      </c>
    </row>
    <row r="730" spans="1:13" x14ac:dyDescent="0.25">
      <c r="A730" s="26" t="s">
        <v>708</v>
      </c>
      <c r="B730" s="26" t="s">
        <v>709</v>
      </c>
      <c r="C730" s="26" t="str">
        <f t="shared" si="26"/>
        <v/>
      </c>
      <c r="D730" s="26"/>
      <c r="E730" s="26" t="s">
        <v>6</v>
      </c>
      <c r="F730" s="26" t="s">
        <v>6</v>
      </c>
      <c r="G730" s="26" t="str">
        <f t="shared" si="27"/>
        <v>Bituminaria bituminosa</v>
      </c>
      <c r="H730" s="26" t="s">
        <v>5141</v>
      </c>
      <c r="I730" s="26"/>
      <c r="J730" t="s">
        <v>6964</v>
      </c>
      <c r="K730" t="s">
        <v>11752</v>
      </c>
      <c r="L730" t="s">
        <v>12304</v>
      </c>
      <c r="M730" t="s">
        <v>12305</v>
      </c>
    </row>
    <row r="731" spans="1:13" x14ac:dyDescent="0.25">
      <c r="A731" s="26" t="s">
        <v>710</v>
      </c>
      <c r="B731" s="26" t="s">
        <v>712</v>
      </c>
      <c r="C731" s="26" t="str">
        <f t="shared" si="26"/>
        <v>subsp.</v>
      </c>
      <c r="D731" s="26" t="s">
        <v>712</v>
      </c>
      <c r="E731" s="26" t="s">
        <v>6</v>
      </c>
      <c r="F731" s="26" t="s">
        <v>6</v>
      </c>
      <c r="G731" s="26" t="str">
        <f t="shared" si="27"/>
        <v>Blackstonia acuminata acuminata</v>
      </c>
      <c r="H731" s="26" t="s">
        <v>5141</v>
      </c>
      <c r="I731" s="26"/>
      <c r="J731" t="s">
        <v>6965</v>
      </c>
      <c r="K731" t="s">
        <v>11752</v>
      </c>
      <c r="L731" t="s">
        <v>12417</v>
      </c>
      <c r="M731" t="s">
        <v>12584</v>
      </c>
    </row>
    <row r="732" spans="1:13" x14ac:dyDescent="0.25">
      <c r="A732" s="26" t="s">
        <v>710</v>
      </c>
      <c r="B732" s="26" t="s">
        <v>712</v>
      </c>
      <c r="C732" s="26" t="str">
        <f t="shared" si="26"/>
        <v>subsp.</v>
      </c>
      <c r="D732" s="26" t="s">
        <v>4395</v>
      </c>
      <c r="E732" s="26" t="s">
        <v>6</v>
      </c>
      <c r="F732" s="26" t="s">
        <v>6</v>
      </c>
      <c r="G732" s="26" t="str">
        <f t="shared" si="27"/>
        <v>Blackstonia acuminata aestiva</v>
      </c>
      <c r="H732" s="26" t="s">
        <v>5141</v>
      </c>
      <c r="I732" s="26"/>
      <c r="J732" t="s">
        <v>6966</v>
      </c>
      <c r="K732" t="s">
        <v>11752</v>
      </c>
      <c r="L732" t="s">
        <v>12417</v>
      </c>
      <c r="M732" t="s">
        <v>12584</v>
      </c>
    </row>
    <row r="733" spans="1:13" x14ac:dyDescent="0.25">
      <c r="A733" s="26" t="s">
        <v>710</v>
      </c>
      <c r="B733" s="26" t="s">
        <v>448</v>
      </c>
      <c r="C733" s="26" t="str">
        <f t="shared" si="26"/>
        <v/>
      </c>
      <c r="D733" s="26"/>
      <c r="E733" s="26" t="s">
        <v>6</v>
      </c>
      <c r="F733" s="26" t="s">
        <v>6</v>
      </c>
      <c r="G733" s="26" t="str">
        <f t="shared" si="27"/>
        <v>Blackstonia grandiflora</v>
      </c>
      <c r="H733" s="26" t="s">
        <v>5141</v>
      </c>
      <c r="I733" s="26"/>
      <c r="J733" t="s">
        <v>6967</v>
      </c>
      <c r="K733" t="s">
        <v>11752</v>
      </c>
      <c r="L733" t="s">
        <v>12417</v>
      </c>
      <c r="M733" t="s">
        <v>12584</v>
      </c>
    </row>
    <row r="734" spans="1:13" x14ac:dyDescent="0.25">
      <c r="A734" s="26" t="s">
        <v>710</v>
      </c>
      <c r="B734" s="26" t="s">
        <v>713</v>
      </c>
      <c r="C734" s="26" t="str">
        <f t="shared" ref="C734:C764" si="28">IF(D734="","","subsp.")</f>
        <v/>
      </c>
      <c r="D734" s="26"/>
      <c r="E734" s="26" t="s">
        <v>6</v>
      </c>
      <c r="F734" s="26" t="s">
        <v>6</v>
      </c>
      <c r="G734" s="26" t="str">
        <f t="shared" ref="G734:G764" si="29">IF(D734="",CONCATENATE(A734," ",B734),CONCATENATE(A734," ",B734," ",D734))</f>
        <v>Blackstonia imperfoliata</v>
      </c>
      <c r="H734" s="26" t="s">
        <v>5141</v>
      </c>
      <c r="I734" s="26"/>
      <c r="J734" t="s">
        <v>6968</v>
      </c>
      <c r="K734" t="s">
        <v>11752</v>
      </c>
      <c r="L734" t="s">
        <v>12417</v>
      </c>
      <c r="M734" t="s">
        <v>12584</v>
      </c>
    </row>
    <row r="735" spans="1:13" x14ac:dyDescent="0.25">
      <c r="A735" s="26" t="s">
        <v>710</v>
      </c>
      <c r="B735" s="26" t="s">
        <v>711</v>
      </c>
      <c r="C735" s="26" t="str">
        <f t="shared" si="28"/>
        <v>subsp.</v>
      </c>
      <c r="D735" s="26" t="s">
        <v>676</v>
      </c>
      <c r="E735" s="26" t="s">
        <v>6</v>
      </c>
      <c r="F735" s="26" t="s">
        <v>6</v>
      </c>
      <c r="G735" s="26" t="str">
        <f t="shared" si="29"/>
        <v>Blackstonia perfoliata intermedia</v>
      </c>
      <c r="H735" s="26" t="s">
        <v>5141</v>
      </c>
      <c r="I735" s="26"/>
      <c r="J735" t="s">
        <v>6969</v>
      </c>
      <c r="K735" t="s">
        <v>11752</v>
      </c>
      <c r="L735" t="s">
        <v>12417</v>
      </c>
      <c r="M735" t="s">
        <v>12584</v>
      </c>
    </row>
    <row r="736" spans="1:13" x14ac:dyDescent="0.25">
      <c r="A736" s="26" t="s">
        <v>710</v>
      </c>
      <c r="B736" s="26" t="s">
        <v>711</v>
      </c>
      <c r="C736" s="26" t="str">
        <f t="shared" si="28"/>
        <v>subsp.</v>
      </c>
      <c r="D736" s="26" t="s">
        <v>711</v>
      </c>
      <c r="E736" s="26" t="s">
        <v>6</v>
      </c>
      <c r="F736" s="26" t="s">
        <v>6</v>
      </c>
      <c r="G736" s="26" t="str">
        <f t="shared" si="29"/>
        <v>Blackstonia perfoliata perfoliata</v>
      </c>
      <c r="H736" s="26" t="s">
        <v>5141</v>
      </c>
      <c r="I736" s="26"/>
      <c r="J736" t="s">
        <v>13560</v>
      </c>
      <c r="K736" t="s">
        <v>11752</v>
      </c>
      <c r="L736" t="s">
        <v>12417</v>
      </c>
      <c r="M736" t="s">
        <v>12584</v>
      </c>
    </row>
    <row r="737" spans="1:13" x14ac:dyDescent="0.25">
      <c r="A737" s="26" t="s">
        <v>716</v>
      </c>
      <c r="B737" s="26" t="s">
        <v>717</v>
      </c>
      <c r="C737" s="26" t="str">
        <f t="shared" si="28"/>
        <v/>
      </c>
      <c r="D737" s="26"/>
      <c r="E737" s="26" t="s">
        <v>6</v>
      </c>
      <c r="F737" s="26" t="s">
        <v>6</v>
      </c>
      <c r="G737" s="26" t="str">
        <f t="shared" si="29"/>
        <v>Blysmus compressus</v>
      </c>
      <c r="H737" s="26" t="s">
        <v>5141</v>
      </c>
      <c r="I737" s="26"/>
      <c r="J737" t="s">
        <v>6970</v>
      </c>
      <c r="K737" t="s">
        <v>11752</v>
      </c>
      <c r="L737" t="s">
        <v>12046</v>
      </c>
      <c r="M737" t="s">
        <v>12316</v>
      </c>
    </row>
    <row r="738" spans="1:13" x14ac:dyDescent="0.25">
      <c r="A738" s="26" t="s">
        <v>718</v>
      </c>
      <c r="B738" s="26" t="s">
        <v>719</v>
      </c>
      <c r="C738" s="26" t="str">
        <f t="shared" si="28"/>
        <v/>
      </c>
      <c r="D738" s="26"/>
      <c r="E738" s="26" t="s">
        <v>5390</v>
      </c>
      <c r="F738" s="26" t="s">
        <v>6</v>
      </c>
      <c r="G738" s="26" t="str">
        <f t="shared" si="29"/>
        <v>Blyxa japonica</v>
      </c>
      <c r="H738" s="26" t="s">
        <v>5141</v>
      </c>
      <c r="I738" s="26"/>
      <c r="J738" t="s">
        <v>6971</v>
      </c>
      <c r="K738" t="s">
        <v>11752</v>
      </c>
      <c r="L738" t="s">
        <v>12560</v>
      </c>
      <c r="M738" t="s">
        <v>12585</v>
      </c>
    </row>
    <row r="739" spans="1:13" x14ac:dyDescent="0.25">
      <c r="A739" s="26" t="s">
        <v>720</v>
      </c>
      <c r="B739" s="26" t="s">
        <v>722</v>
      </c>
      <c r="C739" s="26" t="str">
        <f t="shared" si="28"/>
        <v/>
      </c>
      <c r="D739" s="26"/>
      <c r="E739" s="26" t="s">
        <v>6</v>
      </c>
      <c r="F739" s="26" t="s">
        <v>6</v>
      </c>
      <c r="G739" s="26" t="str">
        <f t="shared" si="29"/>
        <v>Bolboschoenus glaucus</v>
      </c>
      <c r="H739" s="26" t="s">
        <v>5141</v>
      </c>
      <c r="I739" s="26"/>
      <c r="J739" t="s">
        <v>6972</v>
      </c>
      <c r="K739" t="s">
        <v>11752</v>
      </c>
      <c r="L739" t="s">
        <v>12046</v>
      </c>
      <c r="M739" t="s">
        <v>12316</v>
      </c>
    </row>
    <row r="740" spans="1:13" x14ac:dyDescent="0.25">
      <c r="A740" s="26" t="s">
        <v>720</v>
      </c>
      <c r="B740" s="26" t="s">
        <v>721</v>
      </c>
      <c r="C740" s="26" t="str">
        <f t="shared" si="28"/>
        <v/>
      </c>
      <c r="D740" s="26"/>
      <c r="E740" s="26" t="s">
        <v>6</v>
      </c>
      <c r="F740" s="26" t="s">
        <v>6</v>
      </c>
      <c r="G740" s="26" t="str">
        <f t="shared" si="29"/>
        <v>Bolboschoenus maritimus</v>
      </c>
      <c r="H740" s="26" t="s">
        <v>5141</v>
      </c>
      <c r="I740" s="26"/>
      <c r="J740" t="s">
        <v>6973</v>
      </c>
      <c r="K740" t="s">
        <v>11752</v>
      </c>
      <c r="L740" t="s">
        <v>12046</v>
      </c>
      <c r="M740" t="s">
        <v>12316</v>
      </c>
    </row>
    <row r="741" spans="1:13" x14ac:dyDescent="0.25">
      <c r="A741" s="26" t="s">
        <v>725</v>
      </c>
      <c r="B741" s="26" t="s">
        <v>253</v>
      </c>
      <c r="C741" s="26" t="str">
        <f t="shared" si="28"/>
        <v/>
      </c>
      <c r="D741" s="26"/>
      <c r="E741" s="26" t="s">
        <v>6</v>
      </c>
      <c r="F741" s="26" t="s">
        <v>6</v>
      </c>
      <c r="G741" s="26" t="str">
        <f t="shared" si="29"/>
        <v>Borago officinalis</v>
      </c>
      <c r="H741" s="26" t="s">
        <v>5141</v>
      </c>
      <c r="I741" s="26"/>
      <c r="J741" t="s">
        <v>6974</v>
      </c>
      <c r="K741" t="s">
        <v>11752</v>
      </c>
      <c r="L741" t="s">
        <v>12486</v>
      </c>
      <c r="M741" t="s">
        <v>12487</v>
      </c>
    </row>
    <row r="742" spans="1:13" x14ac:dyDescent="0.25">
      <c r="A742" s="26" t="s">
        <v>726</v>
      </c>
      <c r="B742" s="26" t="s">
        <v>727</v>
      </c>
      <c r="C742" s="26" t="str">
        <f t="shared" si="28"/>
        <v/>
      </c>
      <c r="D742" s="26"/>
      <c r="E742" s="26" t="s">
        <v>31</v>
      </c>
      <c r="F742" s="26" t="s">
        <v>6</v>
      </c>
      <c r="G742" s="26" t="str">
        <f t="shared" si="29"/>
        <v>Borderea chouardii</v>
      </c>
      <c r="H742" s="26" t="s">
        <v>5141</v>
      </c>
      <c r="I742" s="26"/>
      <c r="J742" t="s">
        <v>6975</v>
      </c>
      <c r="K742" t="s">
        <v>11752</v>
      </c>
      <c r="L742" t="s">
        <v>12586</v>
      </c>
      <c r="M742" t="s">
        <v>12587</v>
      </c>
    </row>
    <row r="743" spans="1:13" x14ac:dyDescent="0.25">
      <c r="A743" s="26" t="s">
        <v>726</v>
      </c>
      <c r="B743" s="26" t="s">
        <v>66</v>
      </c>
      <c r="C743" s="26" t="str">
        <f t="shared" si="28"/>
        <v/>
      </c>
      <c r="D743" s="26"/>
      <c r="E743" s="26" t="s">
        <v>13111</v>
      </c>
      <c r="F743" s="26" t="s">
        <v>6</v>
      </c>
      <c r="G743" s="26" t="str">
        <f t="shared" si="29"/>
        <v>Borderea pyrenaica</v>
      </c>
      <c r="H743" s="26" t="s">
        <v>5141</v>
      </c>
      <c r="I743" s="26"/>
      <c r="J743" t="s">
        <v>6976</v>
      </c>
      <c r="K743" t="s">
        <v>11752</v>
      </c>
      <c r="L743" t="s">
        <v>12586</v>
      </c>
      <c r="M743" t="s">
        <v>12587</v>
      </c>
    </row>
    <row r="744" spans="1:13" x14ac:dyDescent="0.25">
      <c r="A744" s="26" t="s">
        <v>728</v>
      </c>
      <c r="B744" s="26" t="s">
        <v>729</v>
      </c>
      <c r="C744" s="26" t="str">
        <f t="shared" si="28"/>
        <v/>
      </c>
      <c r="D744" s="26"/>
      <c r="E744" s="26" t="s">
        <v>5390</v>
      </c>
      <c r="F744" s="26" t="s">
        <v>6</v>
      </c>
      <c r="G744" s="26" t="str">
        <f t="shared" si="29"/>
        <v>Boreava aptera</v>
      </c>
      <c r="H744" s="26" t="s">
        <v>5141</v>
      </c>
      <c r="I744" s="26"/>
      <c r="J744" t="s">
        <v>6977</v>
      </c>
      <c r="K744" t="s">
        <v>11752</v>
      </c>
      <c r="L744" t="s">
        <v>12287</v>
      </c>
      <c r="M744" t="s">
        <v>12288</v>
      </c>
    </row>
    <row r="745" spans="1:13" x14ac:dyDescent="0.25">
      <c r="A745" s="26" t="s">
        <v>730</v>
      </c>
      <c r="B745" s="26" t="s">
        <v>114</v>
      </c>
      <c r="C745" s="26" t="str">
        <f t="shared" si="28"/>
        <v/>
      </c>
      <c r="D745" s="26"/>
      <c r="E745" s="26" t="s">
        <v>6</v>
      </c>
      <c r="F745" s="26" t="s">
        <v>6</v>
      </c>
      <c r="G745" s="26" t="str">
        <f t="shared" si="29"/>
        <v>Botrychium lunaria</v>
      </c>
      <c r="H745" s="26" t="s">
        <v>5141</v>
      </c>
      <c r="I745" s="26"/>
      <c r="J745" t="s">
        <v>6978</v>
      </c>
      <c r="K745" t="s">
        <v>12300</v>
      </c>
      <c r="L745" t="s">
        <v>12588</v>
      </c>
      <c r="M745" t="s">
        <v>12589</v>
      </c>
    </row>
    <row r="746" spans="1:13" x14ac:dyDescent="0.25">
      <c r="A746" s="26" t="s">
        <v>730</v>
      </c>
      <c r="B746" s="26" t="s">
        <v>731</v>
      </c>
      <c r="C746" s="26" t="str">
        <f t="shared" si="28"/>
        <v/>
      </c>
      <c r="D746" s="26"/>
      <c r="E746" s="26" t="s">
        <v>6</v>
      </c>
      <c r="F746" s="26" t="s">
        <v>6</v>
      </c>
      <c r="G746" s="26" t="str">
        <f t="shared" si="29"/>
        <v>Botrychium matricariifolium</v>
      </c>
      <c r="H746" s="26" t="s">
        <v>5141</v>
      </c>
      <c r="I746" s="26"/>
      <c r="J746" t="s">
        <v>6979</v>
      </c>
      <c r="K746" t="s">
        <v>12300</v>
      </c>
      <c r="L746" t="s">
        <v>12588</v>
      </c>
      <c r="M746" t="s">
        <v>12589</v>
      </c>
    </row>
    <row r="747" spans="1:13" x14ac:dyDescent="0.25">
      <c r="A747" s="26" t="s">
        <v>732</v>
      </c>
      <c r="B747" s="26" t="s">
        <v>412</v>
      </c>
      <c r="C747" s="26" t="str">
        <f t="shared" si="28"/>
        <v/>
      </c>
      <c r="D747" s="26"/>
      <c r="E747" s="26" t="s">
        <v>5390</v>
      </c>
      <c r="F747" s="26" t="s">
        <v>6</v>
      </c>
      <c r="G747" s="26" t="str">
        <f t="shared" si="29"/>
        <v>Boussingaultia cordifolia</v>
      </c>
      <c r="H747" s="26" t="s">
        <v>5141</v>
      </c>
      <c r="I747" s="26"/>
      <c r="J747" t="s">
        <v>6980</v>
      </c>
      <c r="K747" t="s">
        <v>11752</v>
      </c>
      <c r="L747" t="s">
        <v>12295</v>
      </c>
      <c r="M747" t="s">
        <v>12709</v>
      </c>
    </row>
    <row r="748" spans="1:13" x14ac:dyDescent="0.25">
      <c r="A748" s="26" t="s">
        <v>733</v>
      </c>
      <c r="B748" s="26" t="s">
        <v>734</v>
      </c>
      <c r="C748" s="26" t="str">
        <f t="shared" si="28"/>
        <v/>
      </c>
      <c r="D748" s="26"/>
      <c r="E748" s="26" t="s">
        <v>5390</v>
      </c>
      <c r="F748" s="26" t="s">
        <v>6</v>
      </c>
      <c r="G748" s="26" t="str">
        <f t="shared" si="29"/>
        <v>Bowlesia incana</v>
      </c>
      <c r="H748" s="26" t="s">
        <v>5141</v>
      </c>
      <c r="I748" s="26"/>
      <c r="J748" t="s">
        <v>6981</v>
      </c>
      <c r="K748" t="s">
        <v>11752</v>
      </c>
      <c r="L748" t="s">
        <v>12382</v>
      </c>
      <c r="M748" t="s">
        <v>12383</v>
      </c>
    </row>
    <row r="749" spans="1:13" x14ac:dyDescent="0.25">
      <c r="A749" s="26" t="s">
        <v>735</v>
      </c>
      <c r="B749" s="26" t="s">
        <v>463</v>
      </c>
      <c r="C749" s="26" t="str">
        <f t="shared" si="28"/>
        <v/>
      </c>
      <c r="D749" s="26"/>
      <c r="E749" s="26" t="s">
        <v>31</v>
      </c>
      <c r="F749" s="26" t="s">
        <v>6</v>
      </c>
      <c r="G749" s="26" t="str">
        <f t="shared" si="29"/>
        <v>Brassica balearica</v>
      </c>
      <c r="H749" s="26" t="s">
        <v>5141</v>
      </c>
      <c r="I749" s="26"/>
      <c r="J749" t="s">
        <v>6982</v>
      </c>
      <c r="K749" t="s">
        <v>11752</v>
      </c>
      <c r="L749" t="s">
        <v>12287</v>
      </c>
      <c r="M749" t="s">
        <v>12288</v>
      </c>
    </row>
    <row r="750" spans="1:13" x14ac:dyDescent="0.25">
      <c r="A750" s="26" t="s">
        <v>735</v>
      </c>
      <c r="B750" s="26" t="s">
        <v>740</v>
      </c>
      <c r="C750" s="26" t="str">
        <f t="shared" si="28"/>
        <v/>
      </c>
      <c r="D750" s="26"/>
      <c r="E750" s="26" t="s">
        <v>6</v>
      </c>
      <c r="F750" s="26" t="s">
        <v>6</v>
      </c>
      <c r="G750" s="26" t="str">
        <f t="shared" si="29"/>
        <v>Brassica barrelieri</v>
      </c>
      <c r="H750" s="26" t="s">
        <v>5141</v>
      </c>
      <c r="I750" s="26"/>
      <c r="J750" t="s">
        <v>6983</v>
      </c>
      <c r="K750" t="s">
        <v>11752</v>
      </c>
      <c r="L750" t="s">
        <v>12287</v>
      </c>
      <c r="M750" t="s">
        <v>12288</v>
      </c>
    </row>
    <row r="751" spans="1:13" x14ac:dyDescent="0.25">
      <c r="A751" s="26" t="s">
        <v>735</v>
      </c>
      <c r="B751" s="26" t="s">
        <v>739</v>
      </c>
      <c r="C751" s="26" t="str">
        <f t="shared" si="28"/>
        <v>subsp.</v>
      </c>
      <c r="D751" s="26" t="s">
        <v>2893</v>
      </c>
      <c r="E751" s="26" t="s">
        <v>6</v>
      </c>
      <c r="F751" s="26" t="s">
        <v>6</v>
      </c>
      <c r="G751" s="26" t="str">
        <f t="shared" si="29"/>
        <v>Brassica fruticulosa cossoniana</v>
      </c>
      <c r="H751" s="26" t="s">
        <v>5141</v>
      </c>
      <c r="I751" s="26"/>
      <c r="J751" t="s">
        <v>6984</v>
      </c>
      <c r="K751" t="s">
        <v>11752</v>
      </c>
      <c r="L751" t="s">
        <v>12287</v>
      </c>
      <c r="M751" t="s">
        <v>12288</v>
      </c>
    </row>
    <row r="752" spans="1:13" x14ac:dyDescent="0.25">
      <c r="A752" s="26" t="s">
        <v>735</v>
      </c>
      <c r="B752" s="26" t="s">
        <v>739</v>
      </c>
      <c r="C752" s="26" t="str">
        <f t="shared" si="28"/>
        <v>subsp.</v>
      </c>
      <c r="D752" s="26" t="s">
        <v>739</v>
      </c>
      <c r="E752" s="26" t="s">
        <v>6</v>
      </c>
      <c r="F752" s="26" t="s">
        <v>6</v>
      </c>
      <c r="G752" s="26" t="str">
        <f t="shared" si="29"/>
        <v>Brassica fruticulosa fruticulosa</v>
      </c>
      <c r="H752" s="26" t="s">
        <v>5141</v>
      </c>
      <c r="I752" s="26"/>
      <c r="J752" t="s">
        <v>6985</v>
      </c>
      <c r="K752" t="s">
        <v>11752</v>
      </c>
      <c r="L752" t="s">
        <v>12287</v>
      </c>
      <c r="M752" t="s">
        <v>12288</v>
      </c>
    </row>
    <row r="753" spans="1:13" x14ac:dyDescent="0.25">
      <c r="A753" s="26" t="s">
        <v>735</v>
      </c>
      <c r="B753" s="26" t="s">
        <v>738</v>
      </c>
      <c r="C753" s="26" t="str">
        <f t="shared" si="28"/>
        <v/>
      </c>
      <c r="D753" s="26"/>
      <c r="E753" s="26" t="s">
        <v>5390</v>
      </c>
      <c r="F753" s="26" t="s">
        <v>6</v>
      </c>
      <c r="G753" s="26" t="str">
        <f t="shared" si="29"/>
        <v>Brassica juncea</v>
      </c>
      <c r="H753" s="26" t="s">
        <v>5141</v>
      </c>
      <c r="I753" s="26"/>
      <c r="J753" t="s">
        <v>6986</v>
      </c>
      <c r="K753" t="s">
        <v>11752</v>
      </c>
      <c r="L753" t="s">
        <v>12287</v>
      </c>
      <c r="M753" t="s">
        <v>12288</v>
      </c>
    </row>
    <row r="754" spans="1:13" x14ac:dyDescent="0.25">
      <c r="A754" s="26" t="s">
        <v>735</v>
      </c>
      <c r="B754" s="26" t="s">
        <v>368</v>
      </c>
      <c r="C754" s="26" t="str">
        <f t="shared" si="28"/>
        <v/>
      </c>
      <c r="D754" s="26"/>
      <c r="E754" s="26" t="s">
        <v>6</v>
      </c>
      <c r="F754" s="26" t="s">
        <v>6</v>
      </c>
      <c r="G754" s="26" t="str">
        <f t="shared" si="29"/>
        <v>Brassica montana</v>
      </c>
      <c r="H754" s="26" t="s">
        <v>5141</v>
      </c>
      <c r="I754" s="26"/>
      <c r="J754" t="s">
        <v>6987</v>
      </c>
      <c r="K754" t="s">
        <v>11752</v>
      </c>
      <c r="L754" t="s">
        <v>12287</v>
      </c>
      <c r="M754" t="s">
        <v>12288</v>
      </c>
    </row>
    <row r="755" spans="1:13" x14ac:dyDescent="0.25">
      <c r="A755" s="26" t="s">
        <v>735</v>
      </c>
      <c r="B755" s="26" t="s">
        <v>737</v>
      </c>
      <c r="C755" s="26" t="str">
        <f t="shared" si="28"/>
        <v/>
      </c>
      <c r="D755" s="26"/>
      <c r="E755" s="26" t="s">
        <v>5390</v>
      </c>
      <c r="F755" s="26" t="s">
        <v>6</v>
      </c>
      <c r="G755" s="26" t="str">
        <f t="shared" si="29"/>
        <v>Brassica napus</v>
      </c>
      <c r="H755" s="26" t="s">
        <v>5141</v>
      </c>
      <c r="I755" s="26"/>
      <c r="J755" t="s">
        <v>6988</v>
      </c>
      <c r="K755" t="s">
        <v>11752</v>
      </c>
      <c r="L755" t="s">
        <v>12287</v>
      </c>
      <c r="M755" t="s">
        <v>12288</v>
      </c>
    </row>
    <row r="756" spans="1:13" x14ac:dyDescent="0.25">
      <c r="A756" s="26" t="s">
        <v>735</v>
      </c>
      <c r="B756" s="26" t="s">
        <v>674</v>
      </c>
      <c r="C756" s="26" t="str">
        <f t="shared" si="28"/>
        <v/>
      </c>
      <c r="D756" s="26"/>
      <c r="E756" s="26" t="s">
        <v>6</v>
      </c>
      <c r="F756" s="26" t="s">
        <v>6</v>
      </c>
      <c r="G756" s="26" t="str">
        <f t="shared" si="29"/>
        <v>Brassica nigra</v>
      </c>
      <c r="H756" s="26" t="s">
        <v>5141</v>
      </c>
      <c r="I756" s="26"/>
      <c r="J756" t="s">
        <v>6989</v>
      </c>
      <c r="K756" t="s">
        <v>11752</v>
      </c>
      <c r="L756" t="s">
        <v>12287</v>
      </c>
      <c r="M756" t="s">
        <v>12288</v>
      </c>
    </row>
    <row r="757" spans="1:13" x14ac:dyDescent="0.25">
      <c r="A757" s="26" t="s">
        <v>735</v>
      </c>
      <c r="B757" s="26" t="s">
        <v>736</v>
      </c>
      <c r="C757" s="26" t="str">
        <f t="shared" si="28"/>
        <v/>
      </c>
      <c r="D757" s="26"/>
      <c r="E757" s="26" t="s">
        <v>6</v>
      </c>
      <c r="F757" s="26" t="s">
        <v>6</v>
      </c>
      <c r="G757" s="26" t="str">
        <f t="shared" si="29"/>
        <v>Brassica oleracea</v>
      </c>
      <c r="H757" s="26" t="s">
        <v>5141</v>
      </c>
      <c r="I757" s="26"/>
      <c r="J757" t="s">
        <v>6990</v>
      </c>
      <c r="K757" t="s">
        <v>11752</v>
      </c>
      <c r="L757" t="s">
        <v>12287</v>
      </c>
      <c r="M757" t="s">
        <v>12288</v>
      </c>
    </row>
    <row r="758" spans="1:13" x14ac:dyDescent="0.25">
      <c r="A758" s="26" t="s">
        <v>735</v>
      </c>
      <c r="B758" s="26" t="s">
        <v>741</v>
      </c>
      <c r="C758" s="26" t="str">
        <f t="shared" si="28"/>
        <v/>
      </c>
      <c r="D758" s="26"/>
      <c r="E758" s="26" t="s">
        <v>6</v>
      </c>
      <c r="F758" s="26" t="s">
        <v>6</v>
      </c>
      <c r="G758" s="26" t="str">
        <f t="shared" si="29"/>
        <v>Brassica oxyrrhina</v>
      </c>
      <c r="H758" s="26" t="s">
        <v>5141</v>
      </c>
      <c r="I758" s="26"/>
      <c r="J758" t="s">
        <v>6991</v>
      </c>
      <c r="K758" t="s">
        <v>11752</v>
      </c>
      <c r="L758" t="s">
        <v>12287</v>
      </c>
      <c r="M758" t="s">
        <v>12288</v>
      </c>
    </row>
    <row r="759" spans="1:13" x14ac:dyDescent="0.25">
      <c r="A759" s="26" t="s">
        <v>735</v>
      </c>
      <c r="B759" s="26" t="s">
        <v>743</v>
      </c>
      <c r="C759" s="26" t="str">
        <f t="shared" si="28"/>
        <v>subsp.</v>
      </c>
      <c r="D759" s="26" t="s">
        <v>4659</v>
      </c>
      <c r="E759" s="26" t="s">
        <v>31</v>
      </c>
      <c r="F759" s="26" t="s">
        <v>6</v>
      </c>
      <c r="G759" s="26" t="str">
        <f t="shared" si="29"/>
        <v>Brassica repanda almeriensis</v>
      </c>
      <c r="H759" s="26" t="s">
        <v>5141</v>
      </c>
      <c r="I759" s="26"/>
      <c r="J759" t="s">
        <v>6992</v>
      </c>
      <c r="K759" t="s">
        <v>11752</v>
      </c>
      <c r="L759" t="s">
        <v>12287</v>
      </c>
      <c r="M759" t="s">
        <v>12288</v>
      </c>
    </row>
    <row r="760" spans="1:13" x14ac:dyDescent="0.25">
      <c r="A760" s="26" t="s">
        <v>735</v>
      </c>
      <c r="B760" s="26" t="s">
        <v>743</v>
      </c>
      <c r="C760" s="26" t="str">
        <f t="shared" si="28"/>
        <v>subsp.</v>
      </c>
      <c r="D760" s="26" t="s">
        <v>4523</v>
      </c>
      <c r="E760" s="26" t="s">
        <v>31</v>
      </c>
      <c r="F760" s="26" t="s">
        <v>6</v>
      </c>
      <c r="G760" s="26" t="str">
        <f t="shared" si="29"/>
        <v>Brassica repanda blancoana</v>
      </c>
      <c r="H760" s="26" t="s">
        <v>5141</v>
      </c>
      <c r="I760" s="26"/>
      <c r="J760" t="s">
        <v>6993</v>
      </c>
      <c r="K760" t="s">
        <v>11752</v>
      </c>
      <c r="L760" t="s">
        <v>12287</v>
      </c>
      <c r="M760" t="s">
        <v>12288</v>
      </c>
    </row>
    <row r="761" spans="1:13" x14ac:dyDescent="0.25">
      <c r="A761" s="26" t="s">
        <v>735</v>
      </c>
      <c r="B761" s="26" t="s">
        <v>743</v>
      </c>
      <c r="C761" s="26" t="str">
        <f t="shared" si="28"/>
        <v>subsp.</v>
      </c>
      <c r="D761" s="26" t="s">
        <v>4413</v>
      </c>
      <c r="E761" s="26" t="s">
        <v>31</v>
      </c>
      <c r="F761" s="26" t="s">
        <v>6</v>
      </c>
      <c r="G761" s="26" t="str">
        <f t="shared" si="29"/>
        <v>Brassica repanda cadevallii</v>
      </c>
      <c r="H761" s="26" t="s">
        <v>5141</v>
      </c>
      <c r="I761" s="26"/>
      <c r="J761" t="s">
        <v>6994</v>
      </c>
      <c r="K761" t="s">
        <v>11752</v>
      </c>
      <c r="L761" t="s">
        <v>12287</v>
      </c>
      <c r="M761" t="s">
        <v>12288</v>
      </c>
    </row>
    <row r="762" spans="1:13" x14ac:dyDescent="0.25">
      <c r="A762" s="26" t="s">
        <v>735</v>
      </c>
      <c r="B762" s="26" t="s">
        <v>743</v>
      </c>
      <c r="C762" s="26" t="str">
        <f t="shared" si="28"/>
        <v>subsp.</v>
      </c>
      <c r="D762" s="26" t="s">
        <v>331</v>
      </c>
      <c r="E762" s="26" t="s">
        <v>31</v>
      </c>
      <c r="F762" s="26" t="s">
        <v>6</v>
      </c>
      <c r="G762" s="26" t="str">
        <f t="shared" si="29"/>
        <v>Brassica repanda cantabrica</v>
      </c>
      <c r="H762" s="26" t="s">
        <v>5141</v>
      </c>
      <c r="I762" s="26"/>
      <c r="J762" t="s">
        <v>6995</v>
      </c>
      <c r="K762" t="s">
        <v>11752</v>
      </c>
      <c r="L762" t="s">
        <v>12287</v>
      </c>
      <c r="M762" t="s">
        <v>12288</v>
      </c>
    </row>
    <row r="763" spans="1:13" x14ac:dyDescent="0.25">
      <c r="A763" s="26" t="s">
        <v>735</v>
      </c>
      <c r="B763" s="26" t="s">
        <v>743</v>
      </c>
      <c r="C763" s="26" t="str">
        <f t="shared" si="28"/>
        <v>subsp.</v>
      </c>
      <c r="D763" s="26" t="s">
        <v>4396</v>
      </c>
      <c r="E763" s="26" t="s">
        <v>6</v>
      </c>
      <c r="F763" s="26" t="s">
        <v>6</v>
      </c>
      <c r="G763" s="26" t="str">
        <f t="shared" si="29"/>
        <v>Brassica repanda confusa</v>
      </c>
      <c r="H763" s="26" t="s">
        <v>5141</v>
      </c>
      <c r="I763" s="26"/>
      <c r="J763" t="s">
        <v>6996</v>
      </c>
      <c r="K763" t="s">
        <v>11752</v>
      </c>
      <c r="L763" t="s">
        <v>12287</v>
      </c>
      <c r="M763" t="s">
        <v>12288</v>
      </c>
    </row>
    <row r="764" spans="1:13" x14ac:dyDescent="0.25">
      <c r="A764" s="26" t="s">
        <v>735</v>
      </c>
      <c r="B764" s="26" t="s">
        <v>743</v>
      </c>
      <c r="C764" s="26" t="str">
        <f t="shared" si="28"/>
        <v>subsp.</v>
      </c>
      <c r="D764" s="26" t="s">
        <v>3108</v>
      </c>
      <c r="E764" s="26" t="s">
        <v>31</v>
      </c>
      <c r="F764" s="26" t="s">
        <v>6</v>
      </c>
      <c r="G764" s="26" t="str">
        <f t="shared" si="29"/>
        <v>Brassica repanda dertosensis</v>
      </c>
      <c r="H764" s="26" t="s">
        <v>5141</v>
      </c>
      <c r="I764" s="26"/>
      <c r="J764" t="s">
        <v>6997</v>
      </c>
      <c r="K764" t="s">
        <v>11752</v>
      </c>
      <c r="L764" t="s">
        <v>12287</v>
      </c>
      <c r="M764" t="s">
        <v>12288</v>
      </c>
    </row>
    <row r="765" spans="1:13" x14ac:dyDescent="0.25">
      <c r="A765" s="26" t="s">
        <v>735</v>
      </c>
      <c r="B765" s="26" t="s">
        <v>743</v>
      </c>
      <c r="C765" s="26" t="str">
        <f t="shared" ref="C765:C828" si="30">IF(D765="","","subsp.")</f>
        <v>subsp.</v>
      </c>
      <c r="D765" s="26" t="s">
        <v>3572</v>
      </c>
      <c r="E765" s="26" t="s">
        <v>31</v>
      </c>
      <c r="F765" s="26" t="s">
        <v>6</v>
      </c>
      <c r="G765" s="26" t="str">
        <f t="shared" ref="G765:G828" si="31">IF(D765="",CONCATENATE(A765," ",B765),CONCATENATE(A765," ",B765," ",D765))</f>
        <v>Brassica repanda gypsicola</v>
      </c>
      <c r="H765" s="26" t="s">
        <v>5141</v>
      </c>
      <c r="I765" s="26"/>
      <c r="J765" t="s">
        <v>6998</v>
      </c>
      <c r="K765" t="s">
        <v>11752</v>
      </c>
      <c r="L765" t="s">
        <v>12287</v>
      </c>
      <c r="M765" t="s">
        <v>12288</v>
      </c>
    </row>
    <row r="766" spans="1:13" x14ac:dyDescent="0.25">
      <c r="A766" s="26" t="s">
        <v>735</v>
      </c>
      <c r="B766" s="26" t="s">
        <v>743</v>
      </c>
      <c r="C766" s="26" t="str">
        <f t="shared" si="30"/>
        <v>subsp.</v>
      </c>
      <c r="D766" s="26" t="s">
        <v>4566</v>
      </c>
      <c r="E766" s="26" t="s">
        <v>31</v>
      </c>
      <c r="F766" s="26" t="s">
        <v>6</v>
      </c>
      <c r="G766" s="26" t="str">
        <f t="shared" si="31"/>
        <v>Brassica repanda latisiliqua</v>
      </c>
      <c r="H766" s="26" t="s">
        <v>5141</v>
      </c>
      <c r="I766" s="26"/>
      <c r="J766" t="s">
        <v>6999</v>
      </c>
      <c r="K766" t="s">
        <v>11752</v>
      </c>
      <c r="L766" t="s">
        <v>12287</v>
      </c>
      <c r="M766" t="s">
        <v>12288</v>
      </c>
    </row>
    <row r="767" spans="1:13" x14ac:dyDescent="0.25">
      <c r="A767" s="26" t="s">
        <v>735</v>
      </c>
      <c r="B767" s="26" t="s">
        <v>743</v>
      </c>
      <c r="C767" s="26" t="str">
        <f t="shared" si="30"/>
        <v>subsp.</v>
      </c>
      <c r="D767" s="26" t="s">
        <v>514</v>
      </c>
      <c r="E767" s="26" t="s">
        <v>31</v>
      </c>
      <c r="F767" s="26" t="s">
        <v>6</v>
      </c>
      <c r="G767" s="26" t="str">
        <f t="shared" si="31"/>
        <v>Brassica repanda maritima</v>
      </c>
      <c r="H767" s="26" t="s">
        <v>5141</v>
      </c>
      <c r="I767" s="26"/>
      <c r="J767" t="s">
        <v>7000</v>
      </c>
      <c r="K767" t="s">
        <v>11752</v>
      </c>
      <c r="L767" t="s">
        <v>12287</v>
      </c>
      <c r="M767" t="s">
        <v>12288</v>
      </c>
    </row>
    <row r="768" spans="1:13" x14ac:dyDescent="0.25">
      <c r="A768" s="26" t="s">
        <v>735</v>
      </c>
      <c r="B768" s="26" t="s">
        <v>743</v>
      </c>
      <c r="C768" s="26" t="str">
        <f t="shared" si="30"/>
        <v>subsp.</v>
      </c>
      <c r="D768" s="26" t="s">
        <v>1997</v>
      </c>
      <c r="E768" s="26" t="s">
        <v>31</v>
      </c>
      <c r="F768" s="26" t="s">
        <v>6</v>
      </c>
      <c r="G768" s="26" t="str">
        <f t="shared" si="31"/>
        <v>Brassica repanda nudicaulis</v>
      </c>
      <c r="H768" s="26" t="s">
        <v>5141</v>
      </c>
      <c r="I768" s="26"/>
      <c r="J768" t="s">
        <v>7001</v>
      </c>
      <c r="K768" t="s">
        <v>11752</v>
      </c>
      <c r="L768" t="s">
        <v>12287</v>
      </c>
      <c r="M768" t="s">
        <v>12288</v>
      </c>
    </row>
    <row r="769" spans="1:13" x14ac:dyDescent="0.25">
      <c r="A769" s="26" t="s">
        <v>735</v>
      </c>
      <c r="B769" s="26" t="s">
        <v>742</v>
      </c>
      <c r="C769" s="26" t="str">
        <f t="shared" si="30"/>
        <v/>
      </c>
      <c r="D769" s="26"/>
      <c r="E769" s="26" t="s">
        <v>6</v>
      </c>
      <c r="F769" s="26" t="s">
        <v>6</v>
      </c>
      <c r="G769" s="26" t="str">
        <f t="shared" si="31"/>
        <v>Brassica tournefortii</v>
      </c>
      <c r="H769" s="26" t="s">
        <v>5141</v>
      </c>
      <c r="I769" s="26"/>
      <c r="J769" t="s">
        <v>7002</v>
      </c>
      <c r="K769" t="s">
        <v>11752</v>
      </c>
      <c r="L769" t="s">
        <v>12287</v>
      </c>
      <c r="M769" t="s">
        <v>12288</v>
      </c>
    </row>
    <row r="770" spans="1:13" x14ac:dyDescent="0.25">
      <c r="A770" s="26" t="s">
        <v>744</v>
      </c>
      <c r="B770" s="26" t="s">
        <v>745</v>
      </c>
      <c r="C770" s="26" t="str">
        <f t="shared" si="30"/>
        <v/>
      </c>
      <c r="D770" s="26"/>
      <c r="E770" s="26" t="s">
        <v>13111</v>
      </c>
      <c r="F770" s="26" t="s">
        <v>6</v>
      </c>
      <c r="G770" s="26" t="str">
        <f t="shared" si="31"/>
        <v>Brimeura amethystina</v>
      </c>
      <c r="H770" s="26" t="s">
        <v>5141</v>
      </c>
      <c r="I770" s="26"/>
      <c r="J770" t="s">
        <v>7003</v>
      </c>
      <c r="K770" t="s">
        <v>11752</v>
      </c>
      <c r="L770" t="s">
        <v>12327</v>
      </c>
      <c r="M770" t="s">
        <v>12581</v>
      </c>
    </row>
    <row r="771" spans="1:13" x14ac:dyDescent="0.25">
      <c r="A771" s="26" t="s">
        <v>744</v>
      </c>
      <c r="B771" s="26" t="s">
        <v>746</v>
      </c>
      <c r="C771" s="26" t="str">
        <f t="shared" si="30"/>
        <v>subsp.</v>
      </c>
      <c r="D771" s="26" t="s">
        <v>746</v>
      </c>
      <c r="E771" s="26" t="s">
        <v>31</v>
      </c>
      <c r="F771" s="26" t="s">
        <v>6</v>
      </c>
      <c r="G771" s="26" t="str">
        <f t="shared" si="31"/>
        <v>Brimeura duvigneaudii duvigneaudii</v>
      </c>
      <c r="H771" s="26" t="s">
        <v>5141</v>
      </c>
      <c r="I771" s="26"/>
      <c r="J771" t="s">
        <v>7004</v>
      </c>
      <c r="K771" t="s">
        <v>11752</v>
      </c>
      <c r="L771" t="s">
        <v>12327</v>
      </c>
      <c r="M771" t="s">
        <v>12581</v>
      </c>
    </row>
    <row r="772" spans="1:13" x14ac:dyDescent="0.25">
      <c r="A772" s="26" t="s">
        <v>744</v>
      </c>
      <c r="B772" s="26" t="s">
        <v>746</v>
      </c>
      <c r="C772" s="26" t="str">
        <f t="shared" si="30"/>
        <v>subsp.</v>
      </c>
      <c r="D772" s="26" t="s">
        <v>4567</v>
      </c>
      <c r="E772" s="26" t="s">
        <v>31</v>
      </c>
      <c r="F772" s="26" t="s">
        <v>6</v>
      </c>
      <c r="G772" s="26" t="str">
        <f t="shared" si="31"/>
        <v>Brimeura duvigneaudii occultata</v>
      </c>
      <c r="H772" s="26" t="s">
        <v>5141</v>
      </c>
      <c r="I772" s="26"/>
      <c r="J772" t="s">
        <v>7005</v>
      </c>
      <c r="K772" t="s">
        <v>11752</v>
      </c>
      <c r="L772" t="s">
        <v>12327</v>
      </c>
      <c r="M772" t="s">
        <v>12581</v>
      </c>
    </row>
    <row r="773" spans="1:13" x14ac:dyDescent="0.25">
      <c r="A773" s="26" t="s">
        <v>744</v>
      </c>
      <c r="B773" s="26" t="s">
        <v>747</v>
      </c>
      <c r="C773" s="26" t="str">
        <f t="shared" si="30"/>
        <v/>
      </c>
      <c r="D773" s="26"/>
      <c r="E773" s="26" t="s">
        <v>6</v>
      </c>
      <c r="F773" s="26" t="s">
        <v>6</v>
      </c>
      <c r="G773" s="26" t="str">
        <f t="shared" si="31"/>
        <v>Brimeura fastigiata</v>
      </c>
      <c r="H773" s="26" t="s">
        <v>5141</v>
      </c>
      <c r="I773" s="26"/>
      <c r="J773" t="s">
        <v>7006</v>
      </c>
      <c r="K773" t="s">
        <v>11752</v>
      </c>
      <c r="L773" t="s">
        <v>12327</v>
      </c>
      <c r="M773" t="s">
        <v>12581</v>
      </c>
    </row>
    <row r="774" spans="1:13" x14ac:dyDescent="0.25">
      <c r="A774" s="26" t="s">
        <v>748</v>
      </c>
      <c r="B774" s="26" t="s">
        <v>749</v>
      </c>
      <c r="C774" s="26" t="str">
        <f t="shared" si="30"/>
        <v/>
      </c>
      <c r="D774" s="26"/>
      <c r="E774" s="26" t="s">
        <v>6</v>
      </c>
      <c r="F774" s="26" t="s">
        <v>6</v>
      </c>
      <c r="G774" s="26" t="str">
        <f t="shared" si="31"/>
        <v>Bryonia dioica</v>
      </c>
      <c r="H774" s="26" t="s">
        <v>5141</v>
      </c>
      <c r="I774" s="26"/>
      <c r="J774" t="s">
        <v>7007</v>
      </c>
      <c r="K774" t="s">
        <v>11752</v>
      </c>
      <c r="L774" t="s">
        <v>12590</v>
      </c>
      <c r="M774" t="s">
        <v>12591</v>
      </c>
    </row>
    <row r="775" spans="1:13" x14ac:dyDescent="0.25">
      <c r="A775" s="26" t="s">
        <v>750</v>
      </c>
      <c r="B775" s="26" t="s">
        <v>751</v>
      </c>
      <c r="C775" s="26" t="str">
        <f t="shared" si="30"/>
        <v/>
      </c>
      <c r="D775" s="26"/>
      <c r="E775" s="26" t="s">
        <v>5390</v>
      </c>
      <c r="F775" s="26" t="s">
        <v>6</v>
      </c>
      <c r="G775" s="26" t="str">
        <f t="shared" si="31"/>
        <v>Buddleja davidii</v>
      </c>
      <c r="H775" s="26" t="s">
        <v>5141</v>
      </c>
      <c r="I775" s="26"/>
      <c r="J775" t="s">
        <v>7008</v>
      </c>
      <c r="K775" t="s">
        <v>11752</v>
      </c>
      <c r="L775" t="s">
        <v>12318</v>
      </c>
      <c r="M775" t="s">
        <v>12592</v>
      </c>
    </row>
    <row r="776" spans="1:13" x14ac:dyDescent="0.25">
      <c r="A776" s="26" t="s">
        <v>752</v>
      </c>
      <c r="B776" s="26" t="s">
        <v>756</v>
      </c>
      <c r="C776" s="26" t="str">
        <f t="shared" si="30"/>
        <v/>
      </c>
      <c r="D776" s="26"/>
      <c r="E776" s="26" t="s">
        <v>6</v>
      </c>
      <c r="F776" s="26" t="s">
        <v>6</v>
      </c>
      <c r="G776" s="26" t="str">
        <f t="shared" si="31"/>
        <v>Bufonia macropetala</v>
      </c>
      <c r="H776" s="26" t="s">
        <v>5141</v>
      </c>
      <c r="I776" s="26"/>
      <c r="J776" t="s">
        <v>7009</v>
      </c>
      <c r="K776" t="s">
        <v>11752</v>
      </c>
      <c r="L776" t="s">
        <v>12295</v>
      </c>
      <c r="M776" t="s">
        <v>12331</v>
      </c>
    </row>
    <row r="777" spans="1:13" x14ac:dyDescent="0.25">
      <c r="A777" s="26" t="s">
        <v>752</v>
      </c>
      <c r="B777" s="26" t="s">
        <v>754</v>
      </c>
      <c r="C777" s="26" t="str">
        <f t="shared" si="30"/>
        <v/>
      </c>
      <c r="D777" s="26"/>
      <c r="E777" s="26" t="s">
        <v>6</v>
      </c>
      <c r="F777" s="26" t="s">
        <v>6</v>
      </c>
      <c r="G777" s="26" t="str">
        <f t="shared" si="31"/>
        <v>Bufonia paniculata</v>
      </c>
      <c r="H777" s="26" t="s">
        <v>5141</v>
      </c>
      <c r="I777" s="26"/>
      <c r="J777" t="s">
        <v>7010</v>
      </c>
      <c r="K777" t="s">
        <v>11752</v>
      </c>
      <c r="L777" t="s">
        <v>12295</v>
      </c>
      <c r="M777" t="s">
        <v>12331</v>
      </c>
    </row>
    <row r="778" spans="1:13" x14ac:dyDescent="0.25">
      <c r="A778" s="26" t="s">
        <v>752</v>
      </c>
      <c r="B778" s="26" t="s">
        <v>755</v>
      </c>
      <c r="C778" s="26" t="str">
        <f t="shared" si="30"/>
        <v/>
      </c>
      <c r="D778" s="26"/>
      <c r="E778" s="26" t="s">
        <v>6</v>
      </c>
      <c r="F778" s="26" t="s">
        <v>6</v>
      </c>
      <c r="G778" s="26" t="str">
        <f t="shared" si="31"/>
        <v>Bufonia perennis</v>
      </c>
      <c r="H778" s="26" t="s">
        <v>5141</v>
      </c>
      <c r="I778" s="26"/>
      <c r="J778" t="s">
        <v>7011</v>
      </c>
      <c r="K778" t="s">
        <v>11752</v>
      </c>
      <c r="L778" t="s">
        <v>12295</v>
      </c>
      <c r="M778" t="s">
        <v>12331</v>
      </c>
    </row>
    <row r="779" spans="1:13" x14ac:dyDescent="0.25">
      <c r="A779" s="26" t="s">
        <v>752</v>
      </c>
      <c r="B779" s="26" t="s">
        <v>753</v>
      </c>
      <c r="C779" s="26" t="str">
        <f t="shared" si="30"/>
        <v/>
      </c>
      <c r="D779" s="26"/>
      <c r="E779" s="26" t="s">
        <v>6</v>
      </c>
      <c r="F779" s="26" t="s">
        <v>6</v>
      </c>
      <c r="G779" s="26" t="str">
        <f t="shared" si="31"/>
        <v>Bufonia tenuifolia</v>
      </c>
      <c r="H779" s="26" t="s">
        <v>5141</v>
      </c>
      <c r="I779" s="26"/>
      <c r="J779" t="s">
        <v>7012</v>
      </c>
      <c r="K779" t="s">
        <v>11752</v>
      </c>
      <c r="L779" t="s">
        <v>12295</v>
      </c>
      <c r="M779" t="s">
        <v>12331</v>
      </c>
    </row>
    <row r="780" spans="1:13" x14ac:dyDescent="0.25">
      <c r="A780" s="26" t="s">
        <v>757</v>
      </c>
      <c r="B780" s="26" t="s">
        <v>41</v>
      </c>
      <c r="C780" s="26" t="str">
        <f t="shared" si="30"/>
        <v>subsp.</v>
      </c>
      <c r="D780" s="26" t="s">
        <v>41</v>
      </c>
      <c r="E780" s="26" t="s">
        <v>6</v>
      </c>
      <c r="F780" s="26" t="s">
        <v>6</v>
      </c>
      <c r="G780" s="26" t="str">
        <f t="shared" si="31"/>
        <v>Buglossoides arvensis arvensis</v>
      </c>
      <c r="H780" s="26" t="s">
        <v>5141</v>
      </c>
      <c r="I780" s="26"/>
      <c r="J780" t="s">
        <v>7013</v>
      </c>
      <c r="K780" t="s">
        <v>11752</v>
      </c>
      <c r="L780" t="s">
        <v>12486</v>
      </c>
      <c r="M780" t="s">
        <v>12487</v>
      </c>
    </row>
    <row r="781" spans="1:13" x14ac:dyDescent="0.25">
      <c r="A781" s="26" t="s">
        <v>757</v>
      </c>
      <c r="B781" s="26" t="s">
        <v>41</v>
      </c>
      <c r="C781" s="26" t="str">
        <f t="shared" si="30"/>
        <v>subsp.</v>
      </c>
      <c r="D781" s="26" t="s">
        <v>4397</v>
      </c>
      <c r="E781" s="26" t="s">
        <v>6</v>
      </c>
      <c r="F781" s="26" t="s">
        <v>6</v>
      </c>
      <c r="G781" s="26" t="str">
        <f t="shared" si="31"/>
        <v>Buglossoides arvensis permixta</v>
      </c>
      <c r="H781" s="26" t="s">
        <v>5141</v>
      </c>
      <c r="I781" s="26"/>
      <c r="J781" t="s">
        <v>7014</v>
      </c>
      <c r="K781" t="s">
        <v>11752</v>
      </c>
      <c r="L781" t="s">
        <v>12486</v>
      </c>
      <c r="M781" t="s">
        <v>12487</v>
      </c>
    </row>
    <row r="782" spans="1:13" x14ac:dyDescent="0.25">
      <c r="A782" s="26" t="s">
        <v>757</v>
      </c>
      <c r="B782" s="26" t="s">
        <v>758</v>
      </c>
      <c r="C782" s="26" t="str">
        <f t="shared" si="30"/>
        <v>subsp.</v>
      </c>
      <c r="D782" s="26" t="s">
        <v>758</v>
      </c>
      <c r="E782" s="26" t="s">
        <v>6</v>
      </c>
      <c r="F782" s="26" t="s">
        <v>31</v>
      </c>
      <c r="G782" s="26" t="str">
        <f t="shared" si="31"/>
        <v>Buglossoides incrassata incrassata</v>
      </c>
      <c r="H782" s="26" t="s">
        <v>5141</v>
      </c>
      <c r="I782" s="26"/>
      <c r="J782" t="s">
        <v>13561</v>
      </c>
      <c r="K782" t="s">
        <v>11752</v>
      </c>
      <c r="L782" t="s">
        <v>12486</v>
      </c>
      <c r="M782" t="s">
        <v>12487</v>
      </c>
    </row>
    <row r="783" spans="1:13" x14ac:dyDescent="0.25">
      <c r="A783" s="26" t="s">
        <v>759</v>
      </c>
      <c r="B783" s="26" t="s">
        <v>760</v>
      </c>
      <c r="C783" s="26" t="str">
        <f t="shared" si="30"/>
        <v>subsp.</v>
      </c>
      <c r="D783" s="26" t="s">
        <v>760</v>
      </c>
      <c r="E783" s="26" t="s">
        <v>6</v>
      </c>
      <c r="F783" s="26" t="s">
        <v>31</v>
      </c>
      <c r="G783" s="26" t="str">
        <f t="shared" si="31"/>
        <v>Bulbocodium vernum vernum</v>
      </c>
      <c r="H783" s="26" t="s">
        <v>5141</v>
      </c>
      <c r="I783" s="26"/>
      <c r="J783" t="s">
        <v>7015</v>
      </c>
      <c r="K783" t="s">
        <v>11752</v>
      </c>
      <c r="L783" t="s">
        <v>12569</v>
      </c>
      <c r="M783" t="s">
        <v>12570</v>
      </c>
    </row>
    <row r="784" spans="1:13" x14ac:dyDescent="0.25">
      <c r="A784" s="26" t="s">
        <v>761</v>
      </c>
      <c r="B784" s="26" t="s">
        <v>762</v>
      </c>
      <c r="C784" s="26" t="str">
        <f t="shared" si="30"/>
        <v/>
      </c>
      <c r="D784" s="26"/>
      <c r="E784" s="26" t="s">
        <v>6</v>
      </c>
      <c r="F784" s="26" t="s">
        <v>6</v>
      </c>
      <c r="G784" s="26" t="str">
        <f t="shared" si="31"/>
        <v>Bulbostylis cioniana</v>
      </c>
      <c r="H784" s="26" t="s">
        <v>5141</v>
      </c>
      <c r="I784" s="26"/>
      <c r="J784" t="s">
        <v>7016</v>
      </c>
      <c r="K784" t="s">
        <v>11752</v>
      </c>
      <c r="L784" t="s">
        <v>12046</v>
      </c>
      <c r="M784" t="s">
        <v>12316</v>
      </c>
    </row>
    <row r="785" spans="1:13" x14ac:dyDescent="0.25">
      <c r="A785" s="26" t="s">
        <v>763</v>
      </c>
      <c r="B785" s="26" t="s">
        <v>764</v>
      </c>
      <c r="C785" s="26" t="str">
        <f t="shared" si="30"/>
        <v/>
      </c>
      <c r="D785" s="26"/>
      <c r="E785" s="26" t="s">
        <v>6</v>
      </c>
      <c r="F785" s="26" t="s">
        <v>6</v>
      </c>
      <c r="G785" s="26" t="str">
        <f t="shared" si="31"/>
        <v>Bunias erucago</v>
      </c>
      <c r="H785" s="26" t="s">
        <v>5141</v>
      </c>
      <c r="I785" s="26"/>
      <c r="J785" t="s">
        <v>7017</v>
      </c>
      <c r="K785" t="s">
        <v>11752</v>
      </c>
      <c r="L785" t="s">
        <v>12287</v>
      </c>
      <c r="M785" t="s">
        <v>12288</v>
      </c>
    </row>
    <row r="786" spans="1:13" x14ac:dyDescent="0.25">
      <c r="A786" s="26" t="s">
        <v>763</v>
      </c>
      <c r="B786" s="26" t="s">
        <v>255</v>
      </c>
      <c r="C786" s="26" t="str">
        <f t="shared" si="30"/>
        <v/>
      </c>
      <c r="D786" s="26"/>
      <c r="E786" s="26" t="s">
        <v>5390</v>
      </c>
      <c r="F786" s="26" t="s">
        <v>6</v>
      </c>
      <c r="G786" s="26" t="str">
        <f t="shared" si="31"/>
        <v>Bunias orientalis</v>
      </c>
      <c r="H786" s="26" t="s">
        <v>5141</v>
      </c>
      <c r="I786" s="26"/>
      <c r="J786" t="s">
        <v>7018</v>
      </c>
      <c r="K786" t="s">
        <v>11752</v>
      </c>
      <c r="L786" t="s">
        <v>12287</v>
      </c>
      <c r="M786" t="s">
        <v>12288</v>
      </c>
    </row>
    <row r="787" spans="1:13" x14ac:dyDescent="0.25">
      <c r="A787" s="26" t="s">
        <v>765</v>
      </c>
      <c r="B787" s="26" t="s">
        <v>598</v>
      </c>
      <c r="C787" s="26" t="str">
        <f t="shared" si="30"/>
        <v/>
      </c>
      <c r="D787" s="26"/>
      <c r="E787" s="26" t="s">
        <v>31</v>
      </c>
      <c r="F787" s="26" t="s">
        <v>6</v>
      </c>
      <c r="G787" s="26" t="str">
        <f t="shared" si="31"/>
        <v>Bunium balearicum</v>
      </c>
      <c r="H787" s="26" t="s">
        <v>5141</v>
      </c>
      <c r="I787" s="26"/>
      <c r="J787" t="s">
        <v>7019</v>
      </c>
      <c r="K787" t="s">
        <v>11752</v>
      </c>
      <c r="L787" t="s">
        <v>12382</v>
      </c>
      <c r="M787" t="s">
        <v>12383</v>
      </c>
    </row>
    <row r="788" spans="1:13" x14ac:dyDescent="0.25">
      <c r="A788" s="26" t="s">
        <v>765</v>
      </c>
      <c r="B788" s="26" t="s">
        <v>766</v>
      </c>
      <c r="C788" s="26" t="str">
        <f t="shared" si="30"/>
        <v/>
      </c>
      <c r="D788" s="26"/>
      <c r="E788" s="26" t="s">
        <v>6</v>
      </c>
      <c r="F788" s="26" t="s">
        <v>6</v>
      </c>
      <c r="G788" s="26" t="str">
        <f t="shared" si="31"/>
        <v>Bunium bulbocastanum</v>
      </c>
      <c r="H788" s="26" t="s">
        <v>5141</v>
      </c>
      <c r="I788" s="26"/>
      <c r="J788" t="s">
        <v>7020</v>
      </c>
      <c r="K788" t="s">
        <v>11752</v>
      </c>
      <c r="L788" t="s">
        <v>12382</v>
      </c>
      <c r="M788" t="s">
        <v>12383</v>
      </c>
    </row>
    <row r="789" spans="1:13" x14ac:dyDescent="0.25">
      <c r="A789" s="26" t="s">
        <v>765</v>
      </c>
      <c r="B789" s="26" t="s">
        <v>767</v>
      </c>
      <c r="C789" s="26" t="str">
        <f t="shared" si="30"/>
        <v>subsp.</v>
      </c>
      <c r="D789" s="26" t="s">
        <v>767</v>
      </c>
      <c r="E789" s="26" t="s">
        <v>31</v>
      </c>
      <c r="F789" s="26" t="s">
        <v>6</v>
      </c>
      <c r="G789" s="26" t="str">
        <f t="shared" si="31"/>
        <v>Bunium macuca macuca</v>
      </c>
      <c r="H789" s="26" t="s">
        <v>5141</v>
      </c>
      <c r="I789" s="26"/>
      <c r="J789" t="s">
        <v>7021</v>
      </c>
      <c r="K789" t="s">
        <v>11752</v>
      </c>
      <c r="L789" t="s">
        <v>12382</v>
      </c>
      <c r="M789" t="s">
        <v>12383</v>
      </c>
    </row>
    <row r="790" spans="1:13" x14ac:dyDescent="0.25">
      <c r="A790" s="26" t="s">
        <v>765</v>
      </c>
      <c r="B790" s="26" t="s">
        <v>767</v>
      </c>
      <c r="C790" s="26" t="str">
        <f t="shared" si="30"/>
        <v>subsp.</v>
      </c>
      <c r="D790" s="26" t="s">
        <v>4568</v>
      </c>
      <c r="E790" s="26" t="s">
        <v>31</v>
      </c>
      <c r="F790" s="26" t="s">
        <v>6</v>
      </c>
      <c r="G790" s="26" t="str">
        <f t="shared" si="31"/>
        <v>Bunium macuca nivale</v>
      </c>
      <c r="H790" s="26" t="s">
        <v>5141</v>
      </c>
      <c r="I790" s="26"/>
      <c r="J790" t="s">
        <v>7022</v>
      </c>
      <c r="K790" t="s">
        <v>11752</v>
      </c>
      <c r="L790" t="s">
        <v>12382</v>
      </c>
      <c r="M790" t="s">
        <v>12383</v>
      </c>
    </row>
    <row r="791" spans="1:13" x14ac:dyDescent="0.25">
      <c r="A791" s="26" t="s">
        <v>765</v>
      </c>
      <c r="B791" s="26" t="s">
        <v>768</v>
      </c>
      <c r="C791" s="26" t="str">
        <f t="shared" si="30"/>
        <v/>
      </c>
      <c r="D791" s="26"/>
      <c r="E791" s="26" t="s">
        <v>6</v>
      </c>
      <c r="F791" s="26" t="s">
        <v>6</v>
      </c>
      <c r="G791" s="26" t="str">
        <f t="shared" si="31"/>
        <v>Bunium pachypodum</v>
      </c>
      <c r="H791" s="26" t="s">
        <v>5141</v>
      </c>
      <c r="I791" s="26"/>
      <c r="J791" t="s">
        <v>7023</v>
      </c>
      <c r="K791" t="s">
        <v>11752</v>
      </c>
      <c r="L791" t="s">
        <v>12382</v>
      </c>
      <c r="M791" t="s">
        <v>12383</v>
      </c>
    </row>
    <row r="792" spans="1:13" x14ac:dyDescent="0.25">
      <c r="A792" s="26" t="s">
        <v>769</v>
      </c>
      <c r="B792" s="26" t="s">
        <v>782</v>
      </c>
      <c r="C792" s="26" t="str">
        <f t="shared" si="30"/>
        <v/>
      </c>
      <c r="D792" s="26"/>
      <c r="E792" s="26" t="s">
        <v>31</v>
      </c>
      <c r="F792" s="26" t="s">
        <v>6</v>
      </c>
      <c r="G792" s="26" t="str">
        <f t="shared" si="31"/>
        <v>Bupleurum acutifolium</v>
      </c>
      <c r="H792" s="26" t="s">
        <v>5141</v>
      </c>
      <c r="I792" s="26"/>
      <c r="J792" t="s">
        <v>7024</v>
      </c>
      <c r="K792" t="s">
        <v>11752</v>
      </c>
      <c r="L792" t="s">
        <v>12382</v>
      </c>
      <c r="M792" t="s">
        <v>12383</v>
      </c>
    </row>
    <row r="793" spans="1:13" x14ac:dyDescent="0.25">
      <c r="A793" s="26" t="s">
        <v>769</v>
      </c>
      <c r="B793" s="26" t="s">
        <v>772</v>
      </c>
      <c r="C793" s="26" t="str">
        <f t="shared" si="30"/>
        <v/>
      </c>
      <c r="D793" s="26"/>
      <c r="E793" s="26" t="s">
        <v>13111</v>
      </c>
      <c r="F793" s="26" t="s">
        <v>6</v>
      </c>
      <c r="G793" s="26" t="str">
        <f t="shared" si="31"/>
        <v>Bupleurum angulosum</v>
      </c>
      <c r="H793" s="26" t="s">
        <v>5141</v>
      </c>
      <c r="I793" s="26"/>
      <c r="J793" t="s">
        <v>7025</v>
      </c>
      <c r="K793" t="s">
        <v>11752</v>
      </c>
      <c r="L793" t="s">
        <v>12382</v>
      </c>
      <c r="M793" t="s">
        <v>12383</v>
      </c>
    </row>
    <row r="794" spans="1:13" x14ac:dyDescent="0.25">
      <c r="A794" s="26" t="s">
        <v>769</v>
      </c>
      <c r="B794" s="26" t="s">
        <v>773</v>
      </c>
      <c r="C794" s="26" t="str">
        <f t="shared" si="30"/>
        <v/>
      </c>
      <c r="D794" s="26"/>
      <c r="E794" s="26" t="s">
        <v>6</v>
      </c>
      <c r="F794" s="26" t="s">
        <v>6</v>
      </c>
      <c r="G794" s="26" t="str">
        <f t="shared" si="31"/>
        <v>Bupleurum baldense</v>
      </c>
      <c r="H794" s="26" t="s">
        <v>5141</v>
      </c>
      <c r="I794" s="26"/>
      <c r="J794" t="s">
        <v>7026</v>
      </c>
      <c r="K794" t="s">
        <v>11752</v>
      </c>
      <c r="L794" t="s">
        <v>12382</v>
      </c>
      <c r="M794" t="s">
        <v>12383</v>
      </c>
    </row>
    <row r="795" spans="1:13" x14ac:dyDescent="0.25">
      <c r="A795" s="26" t="s">
        <v>769</v>
      </c>
      <c r="B795" s="26" t="s">
        <v>781</v>
      </c>
      <c r="C795" s="26" t="str">
        <f t="shared" si="30"/>
        <v/>
      </c>
      <c r="D795" s="26"/>
      <c r="E795" s="26" t="s">
        <v>31</v>
      </c>
      <c r="F795" s="26" t="s">
        <v>6</v>
      </c>
      <c r="G795" s="26" t="str">
        <f t="shared" si="31"/>
        <v>Bupleurum barceloi</v>
      </c>
      <c r="H795" s="26" t="s">
        <v>5141</v>
      </c>
      <c r="I795" s="26"/>
      <c r="J795" t="s">
        <v>7027</v>
      </c>
      <c r="K795" t="s">
        <v>11752</v>
      </c>
      <c r="L795" t="s">
        <v>12382</v>
      </c>
      <c r="M795" t="s">
        <v>12383</v>
      </c>
    </row>
    <row r="796" spans="1:13" x14ac:dyDescent="0.25">
      <c r="A796" s="26" t="s">
        <v>769</v>
      </c>
      <c r="B796" s="26" t="s">
        <v>778</v>
      </c>
      <c r="C796" s="26" t="str">
        <f t="shared" si="30"/>
        <v/>
      </c>
      <c r="D796" s="26"/>
      <c r="E796" s="26" t="s">
        <v>6</v>
      </c>
      <c r="F796" s="26" t="s">
        <v>6</v>
      </c>
      <c r="G796" s="26" t="str">
        <f t="shared" si="31"/>
        <v>Bupleurum falcatum</v>
      </c>
      <c r="H796" s="26" t="s">
        <v>5141</v>
      </c>
      <c r="I796" s="26"/>
      <c r="J796" t="s">
        <v>7028</v>
      </c>
      <c r="K796" t="s">
        <v>11752</v>
      </c>
      <c r="L796" t="s">
        <v>12382</v>
      </c>
      <c r="M796" t="s">
        <v>12383</v>
      </c>
    </row>
    <row r="797" spans="1:13" x14ac:dyDescent="0.25">
      <c r="A797" s="26" t="s">
        <v>769</v>
      </c>
      <c r="B797" s="26" t="s">
        <v>783</v>
      </c>
      <c r="C797" s="26" t="str">
        <f t="shared" si="30"/>
        <v/>
      </c>
      <c r="D797" s="26"/>
      <c r="E797" s="26" t="s">
        <v>6</v>
      </c>
      <c r="F797" s="26" t="s">
        <v>6</v>
      </c>
      <c r="G797" s="26" t="str">
        <f t="shared" si="31"/>
        <v>Bupleurum foliosum</v>
      </c>
      <c r="H797" s="26" t="s">
        <v>5141</v>
      </c>
      <c r="I797" s="26"/>
      <c r="J797" t="s">
        <v>7029</v>
      </c>
      <c r="K797" t="s">
        <v>11752</v>
      </c>
      <c r="L797" t="s">
        <v>12382</v>
      </c>
      <c r="M797" t="s">
        <v>12383</v>
      </c>
    </row>
    <row r="798" spans="1:13" x14ac:dyDescent="0.25">
      <c r="A798" s="26" t="s">
        <v>769</v>
      </c>
      <c r="B798" s="26" t="s">
        <v>780</v>
      </c>
      <c r="C798" s="26" t="str">
        <f t="shared" si="30"/>
        <v>subsp.</v>
      </c>
      <c r="D798" s="26" t="s">
        <v>780</v>
      </c>
      <c r="E798" s="26" t="s">
        <v>31</v>
      </c>
      <c r="F798" s="26" t="s">
        <v>6</v>
      </c>
      <c r="G798" s="26" t="str">
        <f t="shared" si="31"/>
        <v>Bupleurum fruticescens fruticescens</v>
      </c>
      <c r="H798" s="26" t="s">
        <v>5141</v>
      </c>
      <c r="I798" s="26"/>
      <c r="J798" t="s">
        <v>7030</v>
      </c>
      <c r="K798" t="s">
        <v>11752</v>
      </c>
      <c r="L798" t="s">
        <v>12382</v>
      </c>
      <c r="M798" t="s">
        <v>12383</v>
      </c>
    </row>
    <row r="799" spans="1:13" x14ac:dyDescent="0.25">
      <c r="A799" s="26" t="s">
        <v>769</v>
      </c>
      <c r="B799" s="26" t="s">
        <v>780</v>
      </c>
      <c r="C799" s="26" t="str">
        <f t="shared" si="30"/>
        <v>subsp.</v>
      </c>
      <c r="D799" s="26" t="s">
        <v>2383</v>
      </c>
      <c r="E799" s="26" t="s">
        <v>6</v>
      </c>
      <c r="F799" s="26" t="s">
        <v>6</v>
      </c>
      <c r="G799" s="26" t="str">
        <f t="shared" si="31"/>
        <v>Bupleurum fruticescens spinosum</v>
      </c>
      <c r="H799" s="26" t="s">
        <v>5141</v>
      </c>
      <c r="I799" s="26"/>
      <c r="J799" t="s">
        <v>7031</v>
      </c>
      <c r="K799" t="s">
        <v>11752</v>
      </c>
      <c r="L799" t="s">
        <v>12382</v>
      </c>
      <c r="M799" t="s">
        <v>12383</v>
      </c>
    </row>
    <row r="800" spans="1:13" x14ac:dyDescent="0.25">
      <c r="A800" s="26" t="s">
        <v>769</v>
      </c>
      <c r="B800" s="26" t="s">
        <v>309</v>
      </c>
      <c r="C800" s="26" t="str">
        <f t="shared" si="30"/>
        <v/>
      </c>
      <c r="D800" s="26"/>
      <c r="E800" s="26" t="s">
        <v>6</v>
      </c>
      <c r="F800" s="26" t="s">
        <v>6</v>
      </c>
      <c r="G800" s="26" t="str">
        <f t="shared" si="31"/>
        <v>Bupleurum fruticosum</v>
      </c>
      <c r="H800" s="26" t="s">
        <v>5141</v>
      </c>
      <c r="I800" s="26"/>
      <c r="J800" t="s">
        <v>7032</v>
      </c>
      <c r="K800" t="s">
        <v>11752</v>
      </c>
      <c r="L800" t="s">
        <v>12382</v>
      </c>
      <c r="M800" t="s">
        <v>12383</v>
      </c>
    </row>
    <row r="801" spans="1:13" x14ac:dyDescent="0.25">
      <c r="A801" s="26" t="s">
        <v>769</v>
      </c>
      <c r="B801" s="26" t="s">
        <v>775</v>
      </c>
      <c r="C801" s="26" t="str">
        <f t="shared" si="30"/>
        <v/>
      </c>
      <c r="D801" s="26"/>
      <c r="E801" s="26" t="s">
        <v>6</v>
      </c>
      <c r="F801" s="26" t="s">
        <v>6</v>
      </c>
      <c r="G801" s="26" t="str">
        <f t="shared" si="31"/>
        <v>Bupleurum gerardi</v>
      </c>
      <c r="H801" s="26" t="s">
        <v>5141</v>
      </c>
      <c r="I801" s="26"/>
      <c r="J801" t="s">
        <v>7033</v>
      </c>
      <c r="K801" t="s">
        <v>11752</v>
      </c>
      <c r="L801" t="s">
        <v>12382</v>
      </c>
      <c r="M801" t="s">
        <v>12383</v>
      </c>
    </row>
    <row r="802" spans="1:13" x14ac:dyDescent="0.25">
      <c r="A802" s="26" t="s">
        <v>769</v>
      </c>
      <c r="B802" s="26" t="s">
        <v>784</v>
      </c>
      <c r="C802" s="26" t="str">
        <f t="shared" si="30"/>
        <v/>
      </c>
      <c r="D802" s="26"/>
      <c r="E802" s="26" t="s">
        <v>6</v>
      </c>
      <c r="F802" s="26" t="s">
        <v>6</v>
      </c>
      <c r="G802" s="26" t="str">
        <f t="shared" si="31"/>
        <v>Bupleurum gibraltarium</v>
      </c>
      <c r="H802" s="26" t="s">
        <v>5141</v>
      </c>
      <c r="I802" s="26"/>
      <c r="J802" t="s">
        <v>7034</v>
      </c>
      <c r="K802" t="s">
        <v>11752</v>
      </c>
      <c r="L802" t="s">
        <v>12382</v>
      </c>
      <c r="M802" t="s">
        <v>12383</v>
      </c>
    </row>
    <row r="803" spans="1:13" x14ac:dyDescent="0.25">
      <c r="A803" s="26" t="s">
        <v>769</v>
      </c>
      <c r="B803" s="26" t="s">
        <v>771</v>
      </c>
      <c r="C803" s="26" t="str">
        <f t="shared" si="30"/>
        <v/>
      </c>
      <c r="D803" s="26"/>
      <c r="E803" s="26" t="s">
        <v>6</v>
      </c>
      <c r="F803" s="26" t="s">
        <v>6</v>
      </c>
      <c r="G803" s="26" t="str">
        <f t="shared" si="31"/>
        <v>Bupleurum lancifolium</v>
      </c>
      <c r="H803" s="26" t="s">
        <v>5141</v>
      </c>
      <c r="I803" s="26"/>
      <c r="J803" t="s">
        <v>7035</v>
      </c>
      <c r="K803" t="s">
        <v>11752</v>
      </c>
      <c r="L803" t="s">
        <v>12382</v>
      </c>
      <c r="M803" t="s">
        <v>12383</v>
      </c>
    </row>
    <row r="804" spans="1:13" x14ac:dyDescent="0.25">
      <c r="A804" s="26" t="s">
        <v>769</v>
      </c>
      <c r="B804" s="26" t="s">
        <v>774</v>
      </c>
      <c r="C804" s="26" t="str">
        <f t="shared" si="30"/>
        <v/>
      </c>
      <c r="D804" s="26"/>
      <c r="E804" s="26" t="s">
        <v>6</v>
      </c>
      <c r="F804" s="26" t="s">
        <v>6</v>
      </c>
      <c r="G804" s="26" t="str">
        <f t="shared" si="31"/>
        <v>Bupleurum praealtum</v>
      </c>
      <c r="H804" s="26" t="s">
        <v>5141</v>
      </c>
      <c r="I804" s="26"/>
      <c r="J804" t="s">
        <v>7036</v>
      </c>
      <c r="K804" t="s">
        <v>11752</v>
      </c>
      <c r="L804" t="s">
        <v>12382</v>
      </c>
      <c r="M804" t="s">
        <v>12383</v>
      </c>
    </row>
    <row r="805" spans="1:13" x14ac:dyDescent="0.25">
      <c r="A805" s="26" t="s">
        <v>769</v>
      </c>
      <c r="B805" s="26" t="s">
        <v>341</v>
      </c>
      <c r="C805" s="26" t="str">
        <f t="shared" si="30"/>
        <v/>
      </c>
      <c r="D805" s="26"/>
      <c r="E805" s="26" t="s">
        <v>6</v>
      </c>
      <c r="F805" s="26" t="s">
        <v>6</v>
      </c>
      <c r="G805" s="26" t="str">
        <f t="shared" si="31"/>
        <v>Bupleurum ranunculoides</v>
      </c>
      <c r="H805" s="26" t="s">
        <v>5141</v>
      </c>
      <c r="I805" s="26"/>
      <c r="J805" t="s">
        <v>7037</v>
      </c>
      <c r="K805" t="s">
        <v>11752</v>
      </c>
      <c r="L805" t="s">
        <v>12382</v>
      </c>
      <c r="M805" t="s">
        <v>12383</v>
      </c>
    </row>
    <row r="806" spans="1:13" x14ac:dyDescent="0.25">
      <c r="A806" s="26" t="s">
        <v>769</v>
      </c>
      <c r="B806" s="26" t="s">
        <v>779</v>
      </c>
      <c r="C806" s="26" t="str">
        <f t="shared" si="30"/>
        <v>subsp.</v>
      </c>
      <c r="D806" s="26" t="s">
        <v>214</v>
      </c>
      <c r="E806" s="26" t="s">
        <v>6</v>
      </c>
      <c r="F806" s="26" t="s">
        <v>6</v>
      </c>
      <c r="G806" s="26" t="str">
        <f t="shared" si="31"/>
        <v>Bupleurum rigidum paniculatum</v>
      </c>
      <c r="H806" s="26" t="s">
        <v>5141</v>
      </c>
      <c r="I806" s="26"/>
      <c r="J806" t="s">
        <v>7038</v>
      </c>
      <c r="K806" t="s">
        <v>11752</v>
      </c>
      <c r="L806" t="s">
        <v>12382</v>
      </c>
      <c r="M806" t="s">
        <v>12383</v>
      </c>
    </row>
    <row r="807" spans="1:13" x14ac:dyDescent="0.25">
      <c r="A807" s="26" t="s">
        <v>769</v>
      </c>
      <c r="B807" s="26" t="s">
        <v>779</v>
      </c>
      <c r="C807" s="26" t="str">
        <f t="shared" si="30"/>
        <v>subsp.</v>
      </c>
      <c r="D807" s="26" t="s">
        <v>779</v>
      </c>
      <c r="E807" s="26" t="s">
        <v>6</v>
      </c>
      <c r="F807" s="26" t="s">
        <v>6</v>
      </c>
      <c r="G807" s="26" t="str">
        <f t="shared" si="31"/>
        <v>Bupleurum rigidum rigidum</v>
      </c>
      <c r="H807" s="26" t="s">
        <v>5141</v>
      </c>
      <c r="I807" s="26"/>
      <c r="J807" t="s">
        <v>7039</v>
      </c>
      <c r="K807" t="s">
        <v>11752</v>
      </c>
      <c r="L807" t="s">
        <v>12382</v>
      </c>
      <c r="M807" t="s">
        <v>12383</v>
      </c>
    </row>
    <row r="808" spans="1:13" x14ac:dyDescent="0.25">
      <c r="A808" s="26" t="s">
        <v>769</v>
      </c>
      <c r="B808" s="26" t="s">
        <v>770</v>
      </c>
      <c r="C808" s="26" t="str">
        <f t="shared" si="30"/>
        <v/>
      </c>
      <c r="D808" s="26"/>
      <c r="E808" s="26" t="s">
        <v>6</v>
      </c>
      <c r="F808" s="26" t="s">
        <v>6</v>
      </c>
      <c r="G808" s="26" t="str">
        <f t="shared" si="31"/>
        <v>Bupleurum rotundifolium</v>
      </c>
      <c r="H808" s="26" t="s">
        <v>5141</v>
      </c>
      <c r="I808" s="26"/>
      <c r="J808" t="s">
        <v>7040</v>
      </c>
      <c r="K808" t="s">
        <v>11752</v>
      </c>
      <c r="L808" t="s">
        <v>12382</v>
      </c>
      <c r="M808" t="s">
        <v>12383</v>
      </c>
    </row>
    <row r="809" spans="1:13" x14ac:dyDescent="0.25">
      <c r="A809" s="26" t="s">
        <v>769</v>
      </c>
      <c r="B809" s="26" t="s">
        <v>777</v>
      </c>
      <c r="C809" s="26" t="str">
        <f t="shared" si="30"/>
        <v/>
      </c>
      <c r="D809" s="26"/>
      <c r="E809" s="26" t="s">
        <v>6</v>
      </c>
      <c r="F809" s="26" t="s">
        <v>6</v>
      </c>
      <c r="G809" s="26" t="str">
        <f t="shared" si="31"/>
        <v>Bupleurum semicompositum</v>
      </c>
      <c r="H809" s="26" t="s">
        <v>5141</v>
      </c>
      <c r="I809" s="26"/>
      <c r="J809" t="s">
        <v>7041</v>
      </c>
      <c r="K809" t="s">
        <v>11752</v>
      </c>
      <c r="L809" t="s">
        <v>12382</v>
      </c>
      <c r="M809" t="s">
        <v>12383</v>
      </c>
    </row>
    <row r="810" spans="1:13" x14ac:dyDescent="0.25">
      <c r="A810" s="26" t="s">
        <v>769</v>
      </c>
      <c r="B810" s="26" t="s">
        <v>776</v>
      </c>
      <c r="C810" s="26" t="str">
        <f t="shared" si="30"/>
        <v/>
      </c>
      <c r="D810" s="26"/>
      <c r="E810" s="26" t="s">
        <v>6</v>
      </c>
      <c r="F810" s="26" t="s">
        <v>6</v>
      </c>
      <c r="G810" s="26" t="str">
        <f t="shared" si="31"/>
        <v>Bupleurum tenuissimum</v>
      </c>
      <c r="H810" s="26" t="s">
        <v>5141</v>
      </c>
      <c r="I810" s="26"/>
      <c r="J810" t="s">
        <v>7042</v>
      </c>
      <c r="K810" t="s">
        <v>11752</v>
      </c>
      <c r="L810" t="s">
        <v>12382</v>
      </c>
      <c r="M810" t="s">
        <v>12383</v>
      </c>
    </row>
    <row r="811" spans="1:13" x14ac:dyDescent="0.25">
      <c r="A811" s="26" t="s">
        <v>785</v>
      </c>
      <c r="B811" s="26" t="s">
        <v>786</v>
      </c>
      <c r="C811" s="26" t="str">
        <f t="shared" si="30"/>
        <v/>
      </c>
      <c r="D811" s="26"/>
      <c r="E811" s="26" t="s">
        <v>6</v>
      </c>
      <c r="F811" s="26" t="s">
        <v>6</v>
      </c>
      <c r="G811" s="26" t="str">
        <f t="shared" si="31"/>
        <v>Butomus umbellatus</v>
      </c>
      <c r="H811" s="26" t="s">
        <v>5141</v>
      </c>
      <c r="I811" s="26"/>
      <c r="J811" t="s">
        <v>7043</v>
      </c>
      <c r="K811" t="s">
        <v>11752</v>
      </c>
      <c r="L811" t="s">
        <v>12560</v>
      </c>
      <c r="M811" t="s">
        <v>12593</v>
      </c>
    </row>
    <row r="812" spans="1:13" x14ac:dyDescent="0.25">
      <c r="A812" s="26" t="s">
        <v>787</v>
      </c>
      <c r="B812" s="26" t="s">
        <v>463</v>
      </c>
      <c r="C812" s="26" t="str">
        <f t="shared" si="30"/>
        <v/>
      </c>
      <c r="D812" s="26"/>
      <c r="E812" s="26" t="s">
        <v>6</v>
      </c>
      <c r="F812" s="26" t="s">
        <v>6</v>
      </c>
      <c r="G812" s="26" t="str">
        <f t="shared" si="31"/>
        <v>Buxus balearica</v>
      </c>
      <c r="H812" s="26" t="s">
        <v>5141</v>
      </c>
      <c r="I812" s="26"/>
      <c r="J812" t="s">
        <v>7044</v>
      </c>
      <c r="K812" t="s">
        <v>11752</v>
      </c>
      <c r="L812" t="s">
        <v>12594</v>
      </c>
      <c r="M812" t="s">
        <v>12595</v>
      </c>
    </row>
    <row r="813" spans="1:13" x14ac:dyDescent="0.25">
      <c r="A813" s="26" t="s">
        <v>787</v>
      </c>
      <c r="B813" s="26" t="s">
        <v>377</v>
      </c>
      <c r="C813" s="26" t="str">
        <f t="shared" si="30"/>
        <v/>
      </c>
      <c r="D813" s="26"/>
      <c r="E813" s="26" t="s">
        <v>6</v>
      </c>
      <c r="F813" s="26" t="s">
        <v>6</v>
      </c>
      <c r="G813" s="26" t="str">
        <f t="shared" si="31"/>
        <v>Buxus sempervirens</v>
      </c>
      <c r="H813" s="26" t="s">
        <v>5141</v>
      </c>
      <c r="I813" s="26"/>
      <c r="J813" t="s">
        <v>7045</v>
      </c>
      <c r="K813" t="s">
        <v>11752</v>
      </c>
      <c r="L813" t="s">
        <v>12594</v>
      </c>
      <c r="M813" t="s">
        <v>12595</v>
      </c>
    </row>
    <row r="814" spans="1:13" x14ac:dyDescent="0.25">
      <c r="A814" s="26" t="s">
        <v>788</v>
      </c>
      <c r="B814" s="26" t="s">
        <v>789</v>
      </c>
      <c r="C814" s="26" t="str">
        <f t="shared" si="30"/>
        <v/>
      </c>
      <c r="D814" s="26"/>
      <c r="E814" s="26" t="s">
        <v>6</v>
      </c>
      <c r="F814" s="26" t="s">
        <v>6</v>
      </c>
      <c r="G814" s="26" t="str">
        <f t="shared" si="31"/>
        <v>Cachrys libanotis</v>
      </c>
      <c r="H814" s="26" t="s">
        <v>5141</v>
      </c>
      <c r="I814" s="26"/>
      <c r="J814" t="s">
        <v>7046</v>
      </c>
      <c r="K814" t="s">
        <v>11752</v>
      </c>
      <c r="L814" t="s">
        <v>12382</v>
      </c>
      <c r="M814" t="s">
        <v>12383</v>
      </c>
    </row>
    <row r="815" spans="1:13" x14ac:dyDescent="0.25">
      <c r="A815" s="26" t="s">
        <v>788</v>
      </c>
      <c r="B815" s="26" t="s">
        <v>38</v>
      </c>
      <c r="C815" s="26" t="str">
        <f t="shared" si="30"/>
        <v/>
      </c>
      <c r="D815" s="26"/>
      <c r="E815" s="26" t="s">
        <v>6</v>
      </c>
      <c r="F815" s="26" t="s">
        <v>6</v>
      </c>
      <c r="G815" s="26" t="str">
        <f t="shared" si="31"/>
        <v>Cachrys sicula</v>
      </c>
      <c r="H815" s="26" t="s">
        <v>5141</v>
      </c>
      <c r="I815" s="26"/>
      <c r="J815" t="s">
        <v>7047</v>
      </c>
      <c r="K815" t="s">
        <v>11752</v>
      </c>
      <c r="L815" t="s">
        <v>12382</v>
      </c>
      <c r="M815" t="s">
        <v>12383</v>
      </c>
    </row>
    <row r="816" spans="1:13" x14ac:dyDescent="0.25">
      <c r="A816" s="26" t="s">
        <v>790</v>
      </c>
      <c r="B816" s="26" t="s">
        <v>514</v>
      </c>
      <c r="C816" s="26" t="str">
        <f t="shared" si="30"/>
        <v>subsp.</v>
      </c>
      <c r="D816" s="26" t="s">
        <v>2292</v>
      </c>
      <c r="E816" s="26" t="s">
        <v>6</v>
      </c>
      <c r="F816" s="26" t="s">
        <v>6</v>
      </c>
      <c r="G816" s="26" t="str">
        <f t="shared" si="31"/>
        <v>Cakile maritima integrifolia</v>
      </c>
      <c r="H816" s="26" t="s">
        <v>5141</v>
      </c>
      <c r="I816" s="26"/>
      <c r="J816" t="s">
        <v>7048</v>
      </c>
      <c r="K816" t="s">
        <v>11752</v>
      </c>
      <c r="L816" t="s">
        <v>12287</v>
      </c>
      <c r="M816" t="s">
        <v>12288</v>
      </c>
    </row>
    <row r="817" spans="1:13" x14ac:dyDescent="0.25">
      <c r="A817" s="26" t="s">
        <v>790</v>
      </c>
      <c r="B817" s="26" t="s">
        <v>514</v>
      </c>
      <c r="C817" s="26" t="str">
        <f t="shared" si="30"/>
        <v>subsp.</v>
      </c>
      <c r="D817" s="26" t="s">
        <v>514</v>
      </c>
      <c r="E817" s="26" t="s">
        <v>6</v>
      </c>
      <c r="F817" s="26" t="s">
        <v>6</v>
      </c>
      <c r="G817" s="26" t="str">
        <f t="shared" si="31"/>
        <v>Cakile maritima maritima</v>
      </c>
      <c r="H817" s="26" t="s">
        <v>5141</v>
      </c>
      <c r="I817" s="26"/>
      <c r="J817" t="s">
        <v>7049</v>
      </c>
      <c r="K817" t="s">
        <v>11752</v>
      </c>
      <c r="L817" t="s">
        <v>12287</v>
      </c>
      <c r="M817" t="s">
        <v>12288</v>
      </c>
    </row>
    <row r="818" spans="1:13" x14ac:dyDescent="0.25">
      <c r="A818" s="26" t="s">
        <v>791</v>
      </c>
      <c r="B818" s="26" t="s">
        <v>448</v>
      </c>
      <c r="C818" s="26" t="str">
        <f t="shared" si="30"/>
        <v/>
      </c>
      <c r="D818" s="26"/>
      <c r="E818" s="26" t="s">
        <v>6</v>
      </c>
      <c r="F818" s="26" t="s">
        <v>6</v>
      </c>
      <c r="G818" s="26" t="str">
        <f t="shared" si="31"/>
        <v>Calamintha grandiflora</v>
      </c>
      <c r="H818" s="26" t="s">
        <v>5141</v>
      </c>
      <c r="I818" s="26"/>
      <c r="J818" t="s">
        <v>7050</v>
      </c>
      <c r="K818" t="s">
        <v>11752</v>
      </c>
      <c r="L818" t="s">
        <v>12318</v>
      </c>
      <c r="M818" t="s">
        <v>12395</v>
      </c>
    </row>
    <row r="819" spans="1:13" x14ac:dyDescent="0.25">
      <c r="A819" s="26" t="s">
        <v>791</v>
      </c>
      <c r="B819" s="26" t="s">
        <v>792</v>
      </c>
      <c r="C819" s="26" t="str">
        <f t="shared" si="30"/>
        <v>subsp.</v>
      </c>
      <c r="D819" s="26" t="s">
        <v>792</v>
      </c>
      <c r="E819" s="26" t="s">
        <v>6</v>
      </c>
      <c r="F819" s="26" t="s">
        <v>6</v>
      </c>
      <c r="G819" s="26" t="str">
        <f t="shared" si="31"/>
        <v>Calamintha nepeta nepeta</v>
      </c>
      <c r="H819" s="26" t="s">
        <v>5141</v>
      </c>
      <c r="I819" s="26"/>
      <c r="J819" t="s">
        <v>7051</v>
      </c>
      <c r="K819" t="s">
        <v>11752</v>
      </c>
      <c r="L819" t="s">
        <v>12318</v>
      </c>
      <c r="M819" t="s">
        <v>12395</v>
      </c>
    </row>
    <row r="820" spans="1:13" x14ac:dyDescent="0.25">
      <c r="A820" s="26" t="s">
        <v>791</v>
      </c>
      <c r="B820" s="26" t="s">
        <v>792</v>
      </c>
      <c r="C820" s="26" t="str">
        <f t="shared" si="30"/>
        <v>subsp.</v>
      </c>
      <c r="D820" s="26" t="s">
        <v>921</v>
      </c>
      <c r="E820" s="26" t="s">
        <v>6</v>
      </c>
      <c r="F820" s="26" t="s">
        <v>6</v>
      </c>
      <c r="G820" s="26" t="str">
        <f t="shared" si="31"/>
        <v>Calamintha nepeta sylvatica</v>
      </c>
      <c r="H820" s="26" t="s">
        <v>5141</v>
      </c>
      <c r="I820" s="26"/>
      <c r="J820" t="s">
        <v>7052</v>
      </c>
      <c r="K820" t="s">
        <v>11752</v>
      </c>
      <c r="L820" t="s">
        <v>12318</v>
      </c>
      <c r="M820" t="s">
        <v>12395</v>
      </c>
    </row>
    <row r="821" spans="1:13" x14ac:dyDescent="0.25">
      <c r="A821" s="26" t="s">
        <v>791</v>
      </c>
      <c r="B821" s="26" t="s">
        <v>504</v>
      </c>
      <c r="C821" s="26" t="str">
        <f t="shared" si="30"/>
        <v/>
      </c>
      <c r="D821" s="26"/>
      <c r="E821" s="26" t="s">
        <v>31</v>
      </c>
      <c r="F821" s="26" t="s">
        <v>6</v>
      </c>
      <c r="G821" s="26" t="str">
        <f t="shared" si="31"/>
        <v>Calamintha rouyana</v>
      </c>
      <c r="H821" s="26" t="s">
        <v>5141</v>
      </c>
      <c r="I821" s="26"/>
      <c r="J821" t="s">
        <v>7053</v>
      </c>
      <c r="K821" t="s">
        <v>11752</v>
      </c>
      <c r="L821" t="s">
        <v>12318</v>
      </c>
      <c r="M821" t="s">
        <v>12395</v>
      </c>
    </row>
    <row r="822" spans="1:13" x14ac:dyDescent="0.25">
      <c r="A822" s="26" t="s">
        <v>793</v>
      </c>
      <c r="B822" s="26" t="s">
        <v>794</v>
      </c>
      <c r="C822" s="26" t="str">
        <f t="shared" si="30"/>
        <v/>
      </c>
      <c r="D822" s="26"/>
      <c r="E822" s="26" t="s">
        <v>6</v>
      </c>
      <c r="F822" s="26" t="s">
        <v>6</v>
      </c>
      <c r="G822" s="26" t="str">
        <f t="shared" si="31"/>
        <v>Calepina irregularis</v>
      </c>
      <c r="H822" s="26" t="s">
        <v>5141</v>
      </c>
      <c r="I822" s="26"/>
      <c r="J822" t="s">
        <v>7054</v>
      </c>
      <c r="K822" t="s">
        <v>11752</v>
      </c>
      <c r="L822" t="s">
        <v>12287</v>
      </c>
      <c r="M822" t="s">
        <v>12288</v>
      </c>
    </row>
    <row r="823" spans="1:13" x14ac:dyDescent="0.25">
      <c r="A823" s="26" t="s">
        <v>795</v>
      </c>
      <c r="B823" s="26" t="s">
        <v>796</v>
      </c>
      <c r="C823" s="26" t="str">
        <f t="shared" si="30"/>
        <v/>
      </c>
      <c r="D823" s="26"/>
      <c r="E823" s="26" t="s">
        <v>6</v>
      </c>
      <c r="F823" s="26" t="s">
        <v>6</v>
      </c>
      <c r="G823" s="26" t="str">
        <f t="shared" si="31"/>
        <v>Calicotome infesta</v>
      </c>
      <c r="H823" s="26" t="s">
        <v>5141</v>
      </c>
      <c r="I823" s="26"/>
      <c r="J823" t="s">
        <v>7055</v>
      </c>
      <c r="K823" t="s">
        <v>11752</v>
      </c>
      <c r="L823" t="s">
        <v>12304</v>
      </c>
      <c r="M823" t="s">
        <v>12305</v>
      </c>
    </row>
    <row r="824" spans="1:13" x14ac:dyDescent="0.25">
      <c r="A824" s="26" t="s">
        <v>795</v>
      </c>
      <c r="B824" s="26" t="s">
        <v>676</v>
      </c>
      <c r="C824" s="26" t="str">
        <f t="shared" si="30"/>
        <v/>
      </c>
      <c r="D824" s="26"/>
      <c r="E824" s="26" t="s">
        <v>6</v>
      </c>
      <c r="F824" s="26" t="s">
        <v>6</v>
      </c>
      <c r="G824" s="26" t="str">
        <f t="shared" si="31"/>
        <v>Calicotome intermedia</v>
      </c>
      <c r="H824" s="26" t="s">
        <v>5141</v>
      </c>
      <c r="I824" s="26"/>
      <c r="J824" t="s">
        <v>7056</v>
      </c>
      <c r="K824" t="s">
        <v>11752</v>
      </c>
      <c r="L824" t="s">
        <v>12304</v>
      </c>
      <c r="M824" t="s">
        <v>12305</v>
      </c>
    </row>
    <row r="825" spans="1:13" x14ac:dyDescent="0.25">
      <c r="A825" s="26" t="s">
        <v>795</v>
      </c>
      <c r="B825" s="26" t="s">
        <v>481</v>
      </c>
      <c r="C825" s="26" t="str">
        <f t="shared" si="30"/>
        <v/>
      </c>
      <c r="D825" s="26"/>
      <c r="E825" s="26" t="s">
        <v>6</v>
      </c>
      <c r="F825" s="26" t="s">
        <v>6</v>
      </c>
      <c r="G825" s="26" t="str">
        <f t="shared" si="31"/>
        <v>Calicotome spinosa</v>
      </c>
      <c r="H825" s="26" t="s">
        <v>5141</v>
      </c>
      <c r="I825" s="26"/>
      <c r="J825" t="s">
        <v>7057</v>
      </c>
      <c r="K825" t="s">
        <v>11752</v>
      </c>
      <c r="L825" t="s">
        <v>12304</v>
      </c>
      <c r="M825" t="s">
        <v>12305</v>
      </c>
    </row>
    <row r="826" spans="1:13" x14ac:dyDescent="0.25">
      <c r="A826" s="26" t="s">
        <v>795</v>
      </c>
      <c r="B826" s="26" t="s">
        <v>326</v>
      </c>
      <c r="C826" s="26" t="str">
        <f t="shared" si="30"/>
        <v/>
      </c>
      <c r="D826" s="26"/>
      <c r="E826" s="26" t="s">
        <v>6</v>
      </c>
      <c r="F826" s="26" t="s">
        <v>6</v>
      </c>
      <c r="G826" s="26" t="str">
        <f t="shared" si="31"/>
        <v>Calicotome villosa</v>
      </c>
      <c r="H826" s="26" t="s">
        <v>5141</v>
      </c>
      <c r="I826" s="26"/>
      <c r="J826" t="s">
        <v>7058</v>
      </c>
      <c r="K826" t="s">
        <v>11752</v>
      </c>
      <c r="L826" t="s">
        <v>12304</v>
      </c>
      <c r="M826" t="s">
        <v>12305</v>
      </c>
    </row>
    <row r="827" spans="1:13" x14ac:dyDescent="0.25">
      <c r="A827" s="26" t="s">
        <v>797</v>
      </c>
      <c r="B827" s="26" t="s">
        <v>798</v>
      </c>
      <c r="C827" s="26" t="str">
        <f t="shared" si="30"/>
        <v/>
      </c>
      <c r="D827" s="26"/>
      <c r="E827" s="26" t="s">
        <v>6</v>
      </c>
      <c r="F827" s="26" t="s">
        <v>6</v>
      </c>
      <c r="G827" s="26" t="str">
        <f t="shared" si="31"/>
        <v>Callianthemum coriandrifolium</v>
      </c>
      <c r="H827" s="26" t="s">
        <v>5141</v>
      </c>
      <c r="I827" s="26"/>
      <c r="J827" t="s">
        <v>7059</v>
      </c>
      <c r="K827" t="s">
        <v>11752</v>
      </c>
      <c r="L827" t="s">
        <v>12329</v>
      </c>
      <c r="M827" t="s">
        <v>12330</v>
      </c>
    </row>
    <row r="828" spans="1:13" x14ac:dyDescent="0.25">
      <c r="A828" s="26" t="s">
        <v>799</v>
      </c>
      <c r="B828" s="26" t="s">
        <v>800</v>
      </c>
      <c r="C828" s="26" t="str">
        <f t="shared" si="30"/>
        <v/>
      </c>
      <c r="D828" s="26"/>
      <c r="E828" s="26" t="s">
        <v>6</v>
      </c>
      <c r="F828" s="26" t="s">
        <v>6</v>
      </c>
      <c r="G828" s="26" t="str">
        <f t="shared" si="31"/>
        <v>Callipeltis cucullaris</v>
      </c>
      <c r="H828" s="26" t="s">
        <v>5141</v>
      </c>
      <c r="I828" s="26"/>
      <c r="J828" t="s">
        <v>7060</v>
      </c>
      <c r="K828" t="s">
        <v>11752</v>
      </c>
      <c r="L828" t="s">
        <v>12417</v>
      </c>
      <c r="M828" t="s">
        <v>12418</v>
      </c>
    </row>
    <row r="829" spans="1:13" x14ac:dyDescent="0.25">
      <c r="A829" s="26" t="s">
        <v>801</v>
      </c>
      <c r="B829" s="26" t="s">
        <v>808</v>
      </c>
      <c r="C829" s="26" t="str">
        <f t="shared" ref="C829:C860" si="32">IF(D829="","","subsp.")</f>
        <v/>
      </c>
      <c r="D829" s="26"/>
      <c r="E829" s="26" t="s">
        <v>6</v>
      </c>
      <c r="F829" s="26" t="s">
        <v>6</v>
      </c>
      <c r="G829" s="26" t="str">
        <f t="shared" ref="G829:G860" si="33">IF(D829="",CONCATENATE(A829," ",B829),CONCATENATE(A829," ",B829," ",D829))</f>
        <v>Callitriche brutia</v>
      </c>
      <c r="H829" s="26" t="s">
        <v>5141</v>
      </c>
      <c r="I829" s="26"/>
      <c r="J829" t="s">
        <v>7061</v>
      </c>
      <c r="K829" t="s">
        <v>11752</v>
      </c>
      <c r="L829" t="s">
        <v>12318</v>
      </c>
      <c r="M829" t="s">
        <v>12319</v>
      </c>
    </row>
    <row r="830" spans="1:13" x14ac:dyDescent="0.25">
      <c r="A830" s="26" t="s">
        <v>801</v>
      </c>
      <c r="B830" s="26" t="s">
        <v>807</v>
      </c>
      <c r="C830" s="26" t="str">
        <f t="shared" si="32"/>
        <v/>
      </c>
      <c r="D830" s="26"/>
      <c r="E830" s="26" t="s">
        <v>6</v>
      </c>
      <c r="F830" s="26" t="s">
        <v>6</v>
      </c>
      <c r="G830" s="26" t="str">
        <f t="shared" si="33"/>
        <v>Callitriche cribrosa</v>
      </c>
      <c r="H830" s="26" t="s">
        <v>5141</v>
      </c>
      <c r="I830" s="26"/>
      <c r="J830" t="s">
        <v>7062</v>
      </c>
      <c r="K830" t="s">
        <v>11752</v>
      </c>
      <c r="L830" t="s">
        <v>12318</v>
      </c>
      <c r="M830" t="s">
        <v>12319</v>
      </c>
    </row>
    <row r="831" spans="1:13" x14ac:dyDescent="0.25">
      <c r="A831" s="26" t="s">
        <v>801</v>
      </c>
      <c r="B831" s="26" t="s">
        <v>809</v>
      </c>
      <c r="C831" s="26" t="str">
        <f t="shared" si="32"/>
        <v/>
      </c>
      <c r="D831" s="26"/>
      <c r="E831" s="26" t="s">
        <v>6</v>
      </c>
      <c r="F831" s="26" t="s">
        <v>6</v>
      </c>
      <c r="G831" s="26" t="str">
        <f t="shared" si="33"/>
        <v>Callitriche hamulata</v>
      </c>
      <c r="H831" s="26" t="s">
        <v>5141</v>
      </c>
      <c r="I831" s="26"/>
      <c r="J831" t="s">
        <v>7063</v>
      </c>
      <c r="K831" t="s">
        <v>11752</v>
      </c>
      <c r="L831" t="s">
        <v>12318</v>
      </c>
      <c r="M831" t="s">
        <v>12319</v>
      </c>
    </row>
    <row r="832" spans="1:13" x14ac:dyDescent="0.25">
      <c r="A832" s="26" t="s">
        <v>801</v>
      </c>
      <c r="B832" s="26" t="s">
        <v>402</v>
      </c>
      <c r="C832" s="26" t="str">
        <f t="shared" si="32"/>
        <v/>
      </c>
      <c r="D832" s="26"/>
      <c r="E832" s="26" t="s">
        <v>6</v>
      </c>
      <c r="F832" s="26" t="s">
        <v>6</v>
      </c>
      <c r="G832" s="26" t="str">
        <f t="shared" si="33"/>
        <v>Callitriche lusitanica</v>
      </c>
      <c r="H832" s="26" t="s">
        <v>5141</v>
      </c>
      <c r="I832" s="26"/>
      <c r="J832" t="s">
        <v>7064</v>
      </c>
      <c r="K832" t="s">
        <v>11752</v>
      </c>
      <c r="L832" t="s">
        <v>12318</v>
      </c>
      <c r="M832" t="s">
        <v>12319</v>
      </c>
    </row>
    <row r="833" spans="1:13" x14ac:dyDescent="0.25">
      <c r="A833" s="26" t="s">
        <v>801</v>
      </c>
      <c r="B833" s="26" t="s">
        <v>804</v>
      </c>
      <c r="C833" s="26" t="str">
        <f t="shared" si="32"/>
        <v/>
      </c>
      <c r="D833" s="26"/>
      <c r="E833" s="26" t="s">
        <v>6</v>
      </c>
      <c r="F833" s="26" t="s">
        <v>6</v>
      </c>
      <c r="G833" s="26" t="str">
        <f t="shared" si="33"/>
        <v>Callitriche obtusangula</v>
      </c>
      <c r="H833" s="26" t="s">
        <v>5141</v>
      </c>
      <c r="I833" s="26"/>
      <c r="J833" t="s">
        <v>7065</v>
      </c>
      <c r="K833" t="s">
        <v>11752</v>
      </c>
      <c r="L833" t="s">
        <v>12318</v>
      </c>
      <c r="M833" t="s">
        <v>12319</v>
      </c>
    </row>
    <row r="834" spans="1:13" x14ac:dyDescent="0.25">
      <c r="A834" s="26" t="s">
        <v>801</v>
      </c>
      <c r="B834" s="26" t="s">
        <v>802</v>
      </c>
      <c r="C834" s="26" t="str">
        <f t="shared" si="32"/>
        <v/>
      </c>
      <c r="D834" s="26"/>
      <c r="E834" s="26" t="s">
        <v>6</v>
      </c>
      <c r="F834" s="26" t="s">
        <v>6</v>
      </c>
      <c r="G834" s="26" t="str">
        <f t="shared" si="33"/>
        <v>Callitriche palustris</v>
      </c>
      <c r="H834" s="26" t="s">
        <v>5141</v>
      </c>
      <c r="I834" s="26"/>
      <c r="J834" t="s">
        <v>7066</v>
      </c>
      <c r="K834" t="s">
        <v>11752</v>
      </c>
      <c r="L834" t="s">
        <v>12318</v>
      </c>
      <c r="M834" t="s">
        <v>12319</v>
      </c>
    </row>
    <row r="835" spans="1:13" x14ac:dyDescent="0.25">
      <c r="A835" s="26" t="s">
        <v>801</v>
      </c>
      <c r="B835" s="26" t="s">
        <v>803</v>
      </c>
      <c r="C835" s="26" t="str">
        <f t="shared" si="32"/>
        <v/>
      </c>
      <c r="D835" s="26"/>
      <c r="E835" s="26" t="s">
        <v>6</v>
      </c>
      <c r="F835" s="26" t="s">
        <v>6</v>
      </c>
      <c r="G835" s="26" t="str">
        <f t="shared" si="33"/>
        <v>Callitriche platycarpa</v>
      </c>
      <c r="H835" s="26" t="s">
        <v>5141</v>
      </c>
      <c r="I835" s="26"/>
      <c r="J835" t="s">
        <v>7067</v>
      </c>
      <c r="K835" t="s">
        <v>11752</v>
      </c>
      <c r="L835" t="s">
        <v>12318</v>
      </c>
      <c r="M835" t="s">
        <v>12319</v>
      </c>
    </row>
    <row r="836" spans="1:13" x14ac:dyDescent="0.25">
      <c r="A836" s="26" t="s">
        <v>801</v>
      </c>
      <c r="B836" s="26" t="s">
        <v>806</v>
      </c>
      <c r="C836" s="26" t="str">
        <f t="shared" si="32"/>
        <v/>
      </c>
      <c r="D836" s="26"/>
      <c r="E836" s="26" t="s">
        <v>6</v>
      </c>
      <c r="F836" s="26" t="s">
        <v>6</v>
      </c>
      <c r="G836" s="26" t="str">
        <f t="shared" si="33"/>
        <v>Callitriche regis-jubae</v>
      </c>
      <c r="H836" s="26" t="s">
        <v>5141</v>
      </c>
      <c r="I836" s="26"/>
      <c r="J836" t="s">
        <v>7068</v>
      </c>
      <c r="K836" t="s">
        <v>11752</v>
      </c>
      <c r="L836" t="s">
        <v>12318</v>
      </c>
      <c r="M836" t="s">
        <v>12319</v>
      </c>
    </row>
    <row r="837" spans="1:13" x14ac:dyDescent="0.25">
      <c r="A837" s="26" t="s">
        <v>801</v>
      </c>
      <c r="B837" s="26" t="s">
        <v>805</v>
      </c>
      <c r="C837" s="26" t="str">
        <f t="shared" si="32"/>
        <v/>
      </c>
      <c r="D837" s="26"/>
      <c r="E837" s="26" t="s">
        <v>6</v>
      </c>
      <c r="F837" s="26" t="s">
        <v>6</v>
      </c>
      <c r="G837" s="26" t="str">
        <f t="shared" si="33"/>
        <v>Callitriche stagnalis</v>
      </c>
      <c r="H837" s="26" t="s">
        <v>5141</v>
      </c>
      <c r="I837" s="26"/>
      <c r="J837" t="s">
        <v>7069</v>
      </c>
      <c r="K837" t="s">
        <v>11752</v>
      </c>
      <c r="L837" t="s">
        <v>12318</v>
      </c>
      <c r="M837" t="s">
        <v>12319</v>
      </c>
    </row>
    <row r="838" spans="1:13" x14ac:dyDescent="0.25">
      <c r="A838" s="26" t="s">
        <v>801</v>
      </c>
      <c r="B838" s="26" t="s">
        <v>810</v>
      </c>
      <c r="C838" s="26" t="str">
        <f t="shared" si="32"/>
        <v>subsp.</v>
      </c>
      <c r="D838" s="26" t="s">
        <v>2345</v>
      </c>
      <c r="E838" s="26" t="s">
        <v>6</v>
      </c>
      <c r="F838" s="26" t="s">
        <v>31</v>
      </c>
      <c r="G838" s="26" t="str">
        <f t="shared" si="33"/>
        <v>Callitriche truncata occidentalis</v>
      </c>
      <c r="H838" s="26" t="s">
        <v>5141</v>
      </c>
      <c r="I838" s="26"/>
      <c r="J838" t="s">
        <v>7070</v>
      </c>
      <c r="K838" t="s">
        <v>11752</v>
      </c>
      <c r="L838" t="s">
        <v>12318</v>
      </c>
      <c r="M838" t="s">
        <v>12319</v>
      </c>
    </row>
    <row r="839" spans="1:13" x14ac:dyDescent="0.25">
      <c r="A839" s="26" t="s">
        <v>811</v>
      </c>
      <c r="B839" s="26" t="s">
        <v>414</v>
      </c>
      <c r="C839" s="26" t="str">
        <f t="shared" si="32"/>
        <v/>
      </c>
      <c r="D839" s="26"/>
      <c r="E839" s="26" t="s">
        <v>6</v>
      </c>
      <c r="F839" s="26" t="s">
        <v>6</v>
      </c>
      <c r="G839" s="26" t="str">
        <f t="shared" si="33"/>
        <v>Calluna vulgaris</v>
      </c>
      <c r="H839" s="26" t="s">
        <v>5141</v>
      </c>
      <c r="I839" s="26"/>
      <c r="J839" t="s">
        <v>7071</v>
      </c>
      <c r="K839" t="s">
        <v>11752</v>
      </c>
      <c r="L839" t="s">
        <v>12290</v>
      </c>
      <c r="M839" t="s">
        <v>12333</v>
      </c>
    </row>
    <row r="840" spans="1:13" x14ac:dyDescent="0.25">
      <c r="A840" s="26" t="s">
        <v>812</v>
      </c>
      <c r="B840" s="26" t="s">
        <v>802</v>
      </c>
      <c r="C840" s="26" t="str">
        <f t="shared" si="32"/>
        <v/>
      </c>
      <c r="D840" s="26"/>
      <c r="E840" s="26" t="s">
        <v>6</v>
      </c>
      <c r="F840" s="26" t="s">
        <v>6</v>
      </c>
      <c r="G840" s="26" t="str">
        <f t="shared" si="33"/>
        <v>Caltha palustris</v>
      </c>
      <c r="H840" s="26" t="s">
        <v>5141</v>
      </c>
      <c r="I840" s="26"/>
      <c r="J840" t="s">
        <v>7072</v>
      </c>
      <c r="K840" t="s">
        <v>11752</v>
      </c>
      <c r="L840" t="s">
        <v>12329</v>
      </c>
      <c r="M840" t="s">
        <v>12330</v>
      </c>
    </row>
    <row r="841" spans="1:13" x14ac:dyDescent="0.25">
      <c r="A841" s="26" t="s">
        <v>813</v>
      </c>
      <c r="B841" s="26" t="s">
        <v>814</v>
      </c>
      <c r="C841" s="26" t="str">
        <f t="shared" si="32"/>
        <v/>
      </c>
      <c r="D841" s="26"/>
      <c r="E841" s="26" t="s">
        <v>6</v>
      </c>
      <c r="F841" s="26" t="s">
        <v>6</v>
      </c>
      <c r="G841" s="26" t="str">
        <f t="shared" si="33"/>
        <v>Calystegia sepium</v>
      </c>
      <c r="H841" s="26" t="s">
        <v>5141</v>
      </c>
      <c r="I841" s="26"/>
      <c r="J841" t="s">
        <v>7073</v>
      </c>
      <c r="K841" t="s">
        <v>11752</v>
      </c>
      <c r="L841" t="s">
        <v>12577</v>
      </c>
      <c r="M841" t="s">
        <v>12596</v>
      </c>
    </row>
    <row r="842" spans="1:13" x14ac:dyDescent="0.25">
      <c r="A842" s="26" t="s">
        <v>813</v>
      </c>
      <c r="B842" s="26" t="s">
        <v>815</v>
      </c>
      <c r="C842" s="26" t="str">
        <f t="shared" si="32"/>
        <v>subsp.</v>
      </c>
      <c r="D842" s="26" t="s">
        <v>4398</v>
      </c>
      <c r="E842" s="26" t="s">
        <v>6</v>
      </c>
      <c r="F842" s="26" t="s">
        <v>6</v>
      </c>
      <c r="G842" s="26" t="str">
        <f t="shared" si="33"/>
        <v>Calystegia silvatica disjuncta</v>
      </c>
      <c r="H842" s="26" t="s">
        <v>5141</v>
      </c>
      <c r="I842" s="26"/>
      <c r="J842" t="s">
        <v>7074</v>
      </c>
      <c r="K842" t="s">
        <v>11752</v>
      </c>
      <c r="L842" t="s">
        <v>12577</v>
      </c>
      <c r="M842" t="s">
        <v>12596</v>
      </c>
    </row>
    <row r="843" spans="1:13" x14ac:dyDescent="0.25">
      <c r="A843" s="26" t="s">
        <v>813</v>
      </c>
      <c r="B843" s="26" t="s">
        <v>815</v>
      </c>
      <c r="C843" s="26" t="str">
        <f t="shared" si="32"/>
        <v>subsp.</v>
      </c>
      <c r="D843" s="26" t="s">
        <v>815</v>
      </c>
      <c r="E843" s="26" t="s">
        <v>5390</v>
      </c>
      <c r="F843" s="26" t="s">
        <v>6</v>
      </c>
      <c r="G843" s="26" t="str">
        <f t="shared" si="33"/>
        <v>Calystegia silvatica silvatica</v>
      </c>
      <c r="H843" s="26" t="s">
        <v>5141</v>
      </c>
      <c r="I843" s="26"/>
      <c r="J843" t="s">
        <v>7075</v>
      </c>
      <c r="K843" t="s">
        <v>11752</v>
      </c>
      <c r="L843" t="s">
        <v>12577</v>
      </c>
      <c r="M843" t="s">
        <v>12596</v>
      </c>
    </row>
    <row r="844" spans="1:13" x14ac:dyDescent="0.25">
      <c r="A844" s="26" t="s">
        <v>813</v>
      </c>
      <c r="B844" s="26" t="s">
        <v>816</v>
      </c>
      <c r="C844" s="26" t="str">
        <f t="shared" si="32"/>
        <v/>
      </c>
      <c r="D844" s="26"/>
      <c r="E844" s="26" t="s">
        <v>6</v>
      </c>
      <c r="F844" s="26" t="s">
        <v>6</v>
      </c>
      <c r="G844" s="26" t="str">
        <f t="shared" si="33"/>
        <v>Calystegia soldanella</v>
      </c>
      <c r="H844" s="26" t="s">
        <v>5141</v>
      </c>
      <c r="I844" s="26"/>
      <c r="J844" t="s">
        <v>7076</v>
      </c>
      <c r="K844" t="s">
        <v>11752</v>
      </c>
      <c r="L844" t="s">
        <v>12577</v>
      </c>
      <c r="M844" t="s">
        <v>12596</v>
      </c>
    </row>
    <row r="845" spans="1:13" x14ac:dyDescent="0.25">
      <c r="A845" s="26" t="s">
        <v>817</v>
      </c>
      <c r="B845" s="26" t="s">
        <v>70</v>
      </c>
      <c r="C845" s="26" t="str">
        <f t="shared" si="32"/>
        <v/>
      </c>
      <c r="D845" s="26"/>
      <c r="E845" s="26" t="s">
        <v>6</v>
      </c>
      <c r="F845" s="26" t="s">
        <v>6</v>
      </c>
      <c r="G845" s="26" t="str">
        <f t="shared" si="33"/>
        <v>Camelina microcarpa</v>
      </c>
      <c r="H845" s="26" t="s">
        <v>5141</v>
      </c>
      <c r="I845" s="26"/>
      <c r="J845" t="s">
        <v>7077</v>
      </c>
      <c r="K845" t="s">
        <v>11752</v>
      </c>
      <c r="L845" t="s">
        <v>12287</v>
      </c>
      <c r="M845" t="s">
        <v>12288</v>
      </c>
    </row>
    <row r="846" spans="1:13" x14ac:dyDescent="0.25">
      <c r="A846" s="26" t="s">
        <v>817</v>
      </c>
      <c r="B846" s="26" t="s">
        <v>818</v>
      </c>
      <c r="C846" s="26" t="str">
        <f t="shared" si="32"/>
        <v/>
      </c>
      <c r="D846" s="26"/>
      <c r="E846" s="26" t="s">
        <v>5390</v>
      </c>
      <c r="F846" s="26" t="s">
        <v>6</v>
      </c>
      <c r="G846" s="26" t="str">
        <f t="shared" si="33"/>
        <v>Camelina sativa</v>
      </c>
      <c r="H846" s="26" t="s">
        <v>5141</v>
      </c>
      <c r="I846" s="26"/>
      <c r="J846" t="s">
        <v>7078</v>
      </c>
      <c r="K846" t="s">
        <v>11752</v>
      </c>
      <c r="L846" t="s">
        <v>12287</v>
      </c>
      <c r="M846" t="s">
        <v>12288</v>
      </c>
    </row>
    <row r="847" spans="1:13" x14ac:dyDescent="0.25">
      <c r="A847" s="26" t="s">
        <v>819</v>
      </c>
      <c r="B847" s="26" t="s">
        <v>828</v>
      </c>
      <c r="C847" s="26" t="str">
        <f t="shared" si="32"/>
        <v/>
      </c>
      <c r="D847" s="26"/>
      <c r="E847" s="26" t="s">
        <v>31</v>
      </c>
      <c r="F847" s="26" t="s">
        <v>6</v>
      </c>
      <c r="G847" s="26" t="str">
        <f t="shared" si="33"/>
        <v>Campanula adsurgens</v>
      </c>
      <c r="H847" s="26" t="s">
        <v>5141</v>
      </c>
      <c r="I847" s="26"/>
      <c r="J847" t="s">
        <v>7079</v>
      </c>
      <c r="K847" t="s">
        <v>11752</v>
      </c>
      <c r="L847" t="s">
        <v>11753</v>
      </c>
      <c r="M847" t="s">
        <v>12344</v>
      </c>
    </row>
    <row r="848" spans="1:13" x14ac:dyDescent="0.25">
      <c r="A848" s="26" t="s">
        <v>819</v>
      </c>
      <c r="B848" s="26" t="s">
        <v>833</v>
      </c>
      <c r="C848" s="26" t="str">
        <f t="shared" si="32"/>
        <v/>
      </c>
      <c r="D848" s="26"/>
      <c r="E848" s="26" t="s">
        <v>31</v>
      </c>
      <c r="F848" s="26" t="s">
        <v>6</v>
      </c>
      <c r="G848" s="26" t="str">
        <f t="shared" si="33"/>
        <v>Campanula affinis</v>
      </c>
      <c r="H848" s="26" t="s">
        <v>5141</v>
      </c>
      <c r="I848" s="26"/>
      <c r="J848" t="s">
        <v>7080</v>
      </c>
      <c r="K848" t="s">
        <v>11752</v>
      </c>
      <c r="L848" t="s">
        <v>11753</v>
      </c>
      <c r="M848" t="s">
        <v>12344</v>
      </c>
    </row>
    <row r="849" spans="1:13" x14ac:dyDescent="0.25">
      <c r="A849" s="26" t="s">
        <v>819</v>
      </c>
      <c r="B849" s="26" t="s">
        <v>839</v>
      </c>
      <c r="C849" s="26" t="str">
        <f t="shared" si="32"/>
        <v/>
      </c>
      <c r="D849" s="26"/>
      <c r="E849" s="26" t="s">
        <v>6</v>
      </c>
      <c r="F849" s="26" t="s">
        <v>6</v>
      </c>
      <c r="G849" s="26" t="str">
        <f t="shared" si="33"/>
        <v>Campanula alata</v>
      </c>
      <c r="H849" s="26" t="s">
        <v>5141</v>
      </c>
      <c r="I849" s="26"/>
      <c r="J849" t="s">
        <v>7081</v>
      </c>
      <c r="K849" t="s">
        <v>11752</v>
      </c>
      <c r="L849" t="s">
        <v>11753</v>
      </c>
      <c r="M849" t="s">
        <v>12344</v>
      </c>
    </row>
    <row r="850" spans="1:13" x14ac:dyDescent="0.25">
      <c r="A850" s="26" t="s">
        <v>819</v>
      </c>
      <c r="B850" s="26" t="s">
        <v>827</v>
      </c>
      <c r="C850" s="26" t="str">
        <f t="shared" si="32"/>
        <v/>
      </c>
      <c r="D850" s="26"/>
      <c r="E850" s="26" t="s">
        <v>31</v>
      </c>
      <c r="F850" s="26" t="s">
        <v>6</v>
      </c>
      <c r="G850" s="26" t="str">
        <f t="shared" si="33"/>
        <v>Campanula arvatica</v>
      </c>
      <c r="H850" s="26" t="s">
        <v>5141</v>
      </c>
      <c r="I850" s="26"/>
      <c r="J850" t="s">
        <v>7082</v>
      </c>
      <c r="K850" t="s">
        <v>11752</v>
      </c>
      <c r="L850" t="s">
        <v>11753</v>
      </c>
      <c r="M850" t="s">
        <v>12344</v>
      </c>
    </row>
    <row r="851" spans="1:13" x14ac:dyDescent="0.25">
      <c r="A851" s="26" t="s">
        <v>819</v>
      </c>
      <c r="B851" s="26" t="s">
        <v>331</v>
      </c>
      <c r="C851" s="26" t="str">
        <f t="shared" si="32"/>
        <v/>
      </c>
      <c r="D851" s="26"/>
      <c r="E851" s="26" t="s">
        <v>31</v>
      </c>
      <c r="F851" s="26" t="s">
        <v>6</v>
      </c>
      <c r="G851" s="26" t="str">
        <f t="shared" si="33"/>
        <v>Campanula cantabrica</v>
      </c>
      <c r="H851" s="26" t="s">
        <v>5141</v>
      </c>
      <c r="I851" s="26"/>
      <c r="J851" t="s">
        <v>7083</v>
      </c>
      <c r="K851" t="s">
        <v>11752</v>
      </c>
      <c r="L851" t="s">
        <v>11753</v>
      </c>
      <c r="M851" t="s">
        <v>12344</v>
      </c>
    </row>
    <row r="852" spans="1:13" x14ac:dyDescent="0.25">
      <c r="A852" s="26" t="s">
        <v>819</v>
      </c>
      <c r="B852" s="26" t="s">
        <v>829</v>
      </c>
      <c r="C852" s="26" t="str">
        <f t="shared" si="32"/>
        <v/>
      </c>
      <c r="D852" s="26"/>
      <c r="E852" s="26" t="s">
        <v>6</v>
      </c>
      <c r="F852" s="26" t="s">
        <v>6</v>
      </c>
      <c r="G852" s="26" t="str">
        <f t="shared" si="33"/>
        <v>Campanula cochleariifolia</v>
      </c>
      <c r="H852" s="26" t="s">
        <v>5141</v>
      </c>
      <c r="I852" s="26"/>
      <c r="J852" t="s">
        <v>7084</v>
      </c>
      <c r="K852" t="s">
        <v>11752</v>
      </c>
      <c r="L852" t="s">
        <v>11753</v>
      </c>
      <c r="M852" t="s">
        <v>12344</v>
      </c>
    </row>
    <row r="853" spans="1:13" x14ac:dyDescent="0.25">
      <c r="A853" s="26" t="s">
        <v>819</v>
      </c>
      <c r="B853" s="26" t="s">
        <v>836</v>
      </c>
      <c r="C853" s="26" t="str">
        <f t="shared" si="32"/>
        <v/>
      </c>
      <c r="D853" s="26"/>
      <c r="E853" s="26" t="s">
        <v>31</v>
      </c>
      <c r="F853" s="26" t="s">
        <v>6</v>
      </c>
      <c r="G853" s="26" t="str">
        <f t="shared" si="33"/>
        <v>Campanula decumbens</v>
      </c>
      <c r="H853" s="26" t="s">
        <v>5141</v>
      </c>
      <c r="I853" s="26"/>
      <c r="J853" t="s">
        <v>7085</v>
      </c>
      <c r="K853" t="s">
        <v>11752</v>
      </c>
      <c r="L853" t="s">
        <v>11753</v>
      </c>
      <c r="M853" t="s">
        <v>12344</v>
      </c>
    </row>
    <row r="854" spans="1:13" x14ac:dyDescent="0.25">
      <c r="A854" s="26" t="s">
        <v>819</v>
      </c>
      <c r="B854" s="26" t="s">
        <v>834</v>
      </c>
      <c r="C854" s="26" t="str">
        <f t="shared" si="32"/>
        <v/>
      </c>
      <c r="D854" s="26"/>
      <c r="E854" s="26" t="s">
        <v>6</v>
      </c>
      <c r="F854" s="26" t="s">
        <v>6</v>
      </c>
      <c r="G854" s="26" t="str">
        <f t="shared" si="33"/>
        <v>Campanula dichotoma</v>
      </c>
      <c r="H854" s="26" t="s">
        <v>5141</v>
      </c>
      <c r="I854" s="26"/>
      <c r="J854" t="s">
        <v>7086</v>
      </c>
      <c r="K854" t="s">
        <v>11752</v>
      </c>
      <c r="L854" t="s">
        <v>11753</v>
      </c>
      <c r="M854" t="s">
        <v>12344</v>
      </c>
    </row>
    <row r="855" spans="1:13" x14ac:dyDescent="0.25">
      <c r="A855" s="26" t="s">
        <v>819</v>
      </c>
      <c r="B855" s="26" t="s">
        <v>820</v>
      </c>
      <c r="C855" s="26" t="str">
        <f t="shared" si="32"/>
        <v/>
      </c>
      <c r="D855" s="26"/>
      <c r="E855" s="26" t="s">
        <v>6</v>
      </c>
      <c r="F855" s="26" t="s">
        <v>6</v>
      </c>
      <c r="G855" s="26" t="str">
        <f t="shared" si="33"/>
        <v>Campanula erinus</v>
      </c>
      <c r="H855" s="26" t="s">
        <v>5141</v>
      </c>
      <c r="I855" s="26"/>
      <c r="J855" t="s">
        <v>7087</v>
      </c>
      <c r="K855" t="s">
        <v>11752</v>
      </c>
      <c r="L855" t="s">
        <v>11753</v>
      </c>
      <c r="M855" t="s">
        <v>12344</v>
      </c>
    </row>
    <row r="856" spans="1:13" x14ac:dyDescent="0.25">
      <c r="A856" s="26" t="s">
        <v>819</v>
      </c>
      <c r="B856" s="26" t="s">
        <v>747</v>
      </c>
      <c r="C856" s="26" t="str">
        <f t="shared" si="32"/>
        <v/>
      </c>
      <c r="D856" s="26"/>
      <c r="E856" s="26" t="s">
        <v>6</v>
      </c>
      <c r="F856" s="26" t="s">
        <v>6</v>
      </c>
      <c r="G856" s="26" t="str">
        <f t="shared" si="33"/>
        <v>Campanula fastigiata</v>
      </c>
      <c r="H856" s="26" t="s">
        <v>5141</v>
      </c>
      <c r="I856" s="26"/>
      <c r="J856" t="s">
        <v>7088</v>
      </c>
      <c r="K856" t="s">
        <v>11752</v>
      </c>
      <c r="L856" t="s">
        <v>11753</v>
      </c>
      <c r="M856" t="s">
        <v>12344</v>
      </c>
    </row>
    <row r="857" spans="1:13" x14ac:dyDescent="0.25">
      <c r="A857" s="26" t="s">
        <v>819</v>
      </c>
      <c r="B857" s="26" t="s">
        <v>824</v>
      </c>
      <c r="C857" s="26" t="str">
        <f t="shared" si="32"/>
        <v/>
      </c>
      <c r="D857" s="26"/>
      <c r="E857" s="26" t="s">
        <v>6</v>
      </c>
      <c r="F857" s="26" t="s">
        <v>6</v>
      </c>
      <c r="G857" s="26" t="str">
        <f t="shared" si="33"/>
        <v>Campanula glomerata</v>
      </c>
      <c r="H857" s="26" t="s">
        <v>5141</v>
      </c>
      <c r="I857" s="26"/>
      <c r="J857" t="s">
        <v>7089</v>
      </c>
      <c r="K857" t="s">
        <v>11752</v>
      </c>
      <c r="L857" t="s">
        <v>11753</v>
      </c>
      <c r="M857" t="s">
        <v>12344</v>
      </c>
    </row>
    <row r="858" spans="1:13" x14ac:dyDescent="0.25">
      <c r="A858" s="26" t="s">
        <v>819</v>
      </c>
      <c r="B858" s="26" t="s">
        <v>831</v>
      </c>
      <c r="C858" s="26" t="str">
        <f t="shared" si="32"/>
        <v/>
      </c>
      <c r="D858" s="26"/>
      <c r="E858" s="26" t="s">
        <v>31</v>
      </c>
      <c r="F858" s="26" t="s">
        <v>6</v>
      </c>
      <c r="G858" s="26" t="str">
        <f t="shared" si="33"/>
        <v>Campanula herminii</v>
      </c>
      <c r="H858" s="26" t="s">
        <v>5141</v>
      </c>
      <c r="I858" s="26"/>
      <c r="J858" t="s">
        <v>7090</v>
      </c>
      <c r="K858" t="s">
        <v>11752</v>
      </c>
      <c r="L858" t="s">
        <v>11753</v>
      </c>
      <c r="M858" t="s">
        <v>12344</v>
      </c>
    </row>
    <row r="859" spans="1:13" x14ac:dyDescent="0.25">
      <c r="A859" s="26" t="s">
        <v>819</v>
      </c>
      <c r="B859" s="26" t="s">
        <v>830</v>
      </c>
      <c r="C859" s="26" t="str">
        <f t="shared" si="32"/>
        <v/>
      </c>
      <c r="D859" s="26"/>
      <c r="E859" s="26" t="s">
        <v>13111</v>
      </c>
      <c r="F859" s="26" t="s">
        <v>6</v>
      </c>
      <c r="G859" s="26" t="str">
        <f t="shared" si="33"/>
        <v>Campanula jaubertiana</v>
      </c>
      <c r="H859" s="26" t="s">
        <v>5141</v>
      </c>
      <c r="I859" s="26"/>
      <c r="J859" t="s">
        <v>7091</v>
      </c>
      <c r="K859" t="s">
        <v>11752</v>
      </c>
      <c r="L859" t="s">
        <v>11753</v>
      </c>
      <c r="M859" t="s">
        <v>12344</v>
      </c>
    </row>
    <row r="860" spans="1:13" x14ac:dyDescent="0.25">
      <c r="A860" s="26" t="s">
        <v>819</v>
      </c>
      <c r="B860" s="26" t="s">
        <v>821</v>
      </c>
      <c r="C860" s="26" t="str">
        <f t="shared" si="32"/>
        <v/>
      </c>
      <c r="D860" s="26"/>
      <c r="E860" s="26" t="s">
        <v>6</v>
      </c>
      <c r="F860" s="26" t="s">
        <v>6</v>
      </c>
      <c r="G860" s="26" t="str">
        <f t="shared" si="33"/>
        <v>Campanula latifolia</v>
      </c>
      <c r="H860" s="26" t="s">
        <v>5141</v>
      </c>
      <c r="I860" s="26"/>
      <c r="J860" t="s">
        <v>7092</v>
      </c>
      <c r="K860" t="s">
        <v>11752</v>
      </c>
      <c r="L860" t="s">
        <v>11753</v>
      </c>
      <c r="M860" t="s">
        <v>12344</v>
      </c>
    </row>
    <row r="861" spans="1:13" x14ac:dyDescent="0.25">
      <c r="A861" s="26" t="s">
        <v>819</v>
      </c>
      <c r="B861" s="26" t="s">
        <v>402</v>
      </c>
      <c r="C861" s="26" t="str">
        <f t="shared" ref="C861:C891" si="34">IF(D861="","","subsp.")</f>
        <v>subsp.</v>
      </c>
      <c r="D861" s="26" t="s">
        <v>402</v>
      </c>
      <c r="E861" s="26" t="s">
        <v>6</v>
      </c>
      <c r="F861" s="26" t="s">
        <v>6</v>
      </c>
      <c r="G861" s="26" t="str">
        <f t="shared" ref="G861:G891" si="35">IF(D861="",CONCATENATE(A861," ",B861),CONCATENATE(A861," ",B861," ",D861))</f>
        <v>Campanula lusitanica lusitanica</v>
      </c>
      <c r="H861" s="26" t="s">
        <v>5141</v>
      </c>
      <c r="I861" s="26"/>
      <c r="J861" t="s">
        <v>7093</v>
      </c>
      <c r="K861" t="s">
        <v>11752</v>
      </c>
      <c r="L861" t="s">
        <v>11753</v>
      </c>
      <c r="M861" t="s">
        <v>12344</v>
      </c>
    </row>
    <row r="862" spans="1:13" x14ac:dyDescent="0.25">
      <c r="A862" s="26" t="s">
        <v>819</v>
      </c>
      <c r="B862" s="26" t="s">
        <v>402</v>
      </c>
      <c r="C862" s="26" t="str">
        <f t="shared" si="34"/>
        <v>subsp.</v>
      </c>
      <c r="D862" s="26" t="s">
        <v>4569</v>
      </c>
      <c r="E862" s="26" t="s">
        <v>31</v>
      </c>
      <c r="F862" s="26" t="s">
        <v>6</v>
      </c>
      <c r="G862" s="26" t="str">
        <f t="shared" si="35"/>
        <v>Campanula lusitanica specularioides</v>
      </c>
      <c r="H862" s="26" t="s">
        <v>5141</v>
      </c>
      <c r="I862" s="26"/>
      <c r="J862" t="s">
        <v>7094</v>
      </c>
      <c r="K862" t="s">
        <v>11752</v>
      </c>
      <c r="L862" t="s">
        <v>11753</v>
      </c>
      <c r="M862" t="s">
        <v>12344</v>
      </c>
    </row>
    <row r="863" spans="1:13" x14ac:dyDescent="0.25">
      <c r="A863" s="26" t="s">
        <v>819</v>
      </c>
      <c r="B863" s="26" t="s">
        <v>26</v>
      </c>
      <c r="C863" s="26" t="str">
        <f t="shared" si="34"/>
        <v/>
      </c>
      <c r="D863" s="26"/>
      <c r="E863" s="26" t="s">
        <v>6</v>
      </c>
      <c r="F863" s="26" t="s">
        <v>6</v>
      </c>
      <c r="G863" s="26" t="str">
        <f t="shared" si="35"/>
        <v>Campanula mollis</v>
      </c>
      <c r="H863" s="26" t="s">
        <v>5141</v>
      </c>
      <c r="I863" s="26"/>
      <c r="J863" t="s">
        <v>7095</v>
      </c>
      <c r="K863" t="s">
        <v>11752</v>
      </c>
      <c r="L863" t="s">
        <v>11753</v>
      </c>
      <c r="M863" t="s">
        <v>12344</v>
      </c>
    </row>
    <row r="864" spans="1:13" x14ac:dyDescent="0.25">
      <c r="A864" s="26" t="s">
        <v>819</v>
      </c>
      <c r="B864" s="26" t="s">
        <v>660</v>
      </c>
      <c r="C864" s="26" t="str">
        <f t="shared" si="34"/>
        <v/>
      </c>
      <c r="D864" s="26"/>
      <c r="E864" s="26" t="s">
        <v>6</v>
      </c>
      <c r="F864" s="26" t="s">
        <v>6</v>
      </c>
      <c r="G864" s="26" t="str">
        <f t="shared" si="35"/>
        <v>Campanula patula</v>
      </c>
      <c r="H864" s="26" t="s">
        <v>5141</v>
      </c>
      <c r="I864" s="26"/>
      <c r="J864" t="s">
        <v>7096</v>
      </c>
      <c r="K864" t="s">
        <v>11752</v>
      </c>
      <c r="L864" t="s">
        <v>11753</v>
      </c>
      <c r="M864" t="s">
        <v>12344</v>
      </c>
    </row>
    <row r="865" spans="1:13" x14ac:dyDescent="0.25">
      <c r="A865" s="26" t="s">
        <v>819</v>
      </c>
      <c r="B865" s="26" t="s">
        <v>838</v>
      </c>
      <c r="C865" s="26" t="str">
        <f t="shared" si="34"/>
        <v/>
      </c>
      <c r="D865" s="26"/>
      <c r="E865" s="26" t="s">
        <v>6</v>
      </c>
      <c r="F865" s="26" t="s">
        <v>6</v>
      </c>
      <c r="G865" s="26" t="str">
        <f t="shared" si="35"/>
        <v>Campanula persicifolia</v>
      </c>
      <c r="H865" s="26" t="s">
        <v>5141</v>
      </c>
      <c r="I865" s="26"/>
      <c r="J865" t="s">
        <v>7097</v>
      </c>
      <c r="K865" t="s">
        <v>11752</v>
      </c>
      <c r="L865" t="s">
        <v>11753</v>
      </c>
      <c r="M865" t="s">
        <v>12344</v>
      </c>
    </row>
    <row r="866" spans="1:13" x14ac:dyDescent="0.25">
      <c r="A866" s="26" t="s">
        <v>819</v>
      </c>
      <c r="B866" s="26" t="s">
        <v>826</v>
      </c>
      <c r="C866" s="26" t="str">
        <f t="shared" si="34"/>
        <v/>
      </c>
      <c r="D866" s="26"/>
      <c r="E866" s="26" t="s">
        <v>13111</v>
      </c>
      <c r="F866" s="26" t="s">
        <v>6</v>
      </c>
      <c r="G866" s="26" t="str">
        <f t="shared" si="35"/>
        <v>Campanula precatoria</v>
      </c>
      <c r="H866" s="26" t="s">
        <v>5141</v>
      </c>
      <c r="I866" s="26"/>
      <c r="J866" t="s">
        <v>7098</v>
      </c>
      <c r="K866" t="s">
        <v>11752</v>
      </c>
      <c r="L866" t="s">
        <v>11753</v>
      </c>
      <c r="M866" t="s">
        <v>12344</v>
      </c>
    </row>
    <row r="867" spans="1:13" x14ac:dyDescent="0.25">
      <c r="A867" s="26" t="s">
        <v>819</v>
      </c>
      <c r="B867" s="26" t="s">
        <v>823</v>
      </c>
      <c r="C867" s="26" t="str">
        <f t="shared" si="34"/>
        <v/>
      </c>
      <c r="D867" s="26"/>
      <c r="E867" s="26" t="s">
        <v>6</v>
      </c>
      <c r="F867" s="26" t="s">
        <v>6</v>
      </c>
      <c r="G867" s="26" t="str">
        <f t="shared" si="35"/>
        <v>Campanula rapunculoides</v>
      </c>
      <c r="H867" s="26" t="s">
        <v>5141</v>
      </c>
      <c r="I867" s="26"/>
      <c r="J867" t="s">
        <v>7099</v>
      </c>
      <c r="K867" t="s">
        <v>11752</v>
      </c>
      <c r="L867" t="s">
        <v>11753</v>
      </c>
      <c r="M867" t="s">
        <v>12344</v>
      </c>
    </row>
    <row r="868" spans="1:13" x14ac:dyDescent="0.25">
      <c r="A868" s="26" t="s">
        <v>819</v>
      </c>
      <c r="B868" s="26" t="s">
        <v>837</v>
      </c>
      <c r="C868" s="26" t="str">
        <f t="shared" si="34"/>
        <v/>
      </c>
      <c r="D868" s="26"/>
      <c r="E868" s="26" t="s">
        <v>6</v>
      </c>
      <c r="F868" s="26" t="s">
        <v>6</v>
      </c>
      <c r="G868" s="26" t="str">
        <f t="shared" si="35"/>
        <v>Campanula rapunculus</v>
      </c>
      <c r="H868" s="26" t="s">
        <v>5141</v>
      </c>
      <c r="I868" s="26"/>
      <c r="J868" t="s">
        <v>7100</v>
      </c>
      <c r="K868" t="s">
        <v>11752</v>
      </c>
      <c r="L868" t="s">
        <v>11753</v>
      </c>
      <c r="M868" t="s">
        <v>12344</v>
      </c>
    </row>
    <row r="869" spans="1:13" x14ac:dyDescent="0.25">
      <c r="A869" s="26" t="s">
        <v>819</v>
      </c>
      <c r="B869" s="26" t="s">
        <v>670</v>
      </c>
      <c r="C869" s="26" t="str">
        <f t="shared" si="34"/>
        <v>subsp.</v>
      </c>
      <c r="D869" s="26" t="s">
        <v>164</v>
      </c>
      <c r="E869" s="26" t="s">
        <v>6</v>
      </c>
      <c r="F869" s="26" t="s">
        <v>6</v>
      </c>
      <c r="G869" s="26" t="str">
        <f t="shared" si="35"/>
        <v>Campanula rotundifolia hispanica</v>
      </c>
      <c r="H869" s="26" t="s">
        <v>5141</v>
      </c>
      <c r="I869" s="26"/>
      <c r="J869" t="s">
        <v>7101</v>
      </c>
      <c r="K869" t="s">
        <v>11752</v>
      </c>
      <c r="L869" t="s">
        <v>11753</v>
      </c>
      <c r="M869" t="s">
        <v>12344</v>
      </c>
    </row>
    <row r="870" spans="1:13" x14ac:dyDescent="0.25">
      <c r="A870" s="26" t="s">
        <v>819</v>
      </c>
      <c r="B870" s="26" t="s">
        <v>670</v>
      </c>
      <c r="C870" s="26" t="str">
        <f t="shared" si="34"/>
        <v>subsp.</v>
      </c>
      <c r="D870" s="26" t="s">
        <v>670</v>
      </c>
      <c r="E870" s="26" t="s">
        <v>6</v>
      </c>
      <c r="F870" s="26" t="s">
        <v>6</v>
      </c>
      <c r="G870" s="26" t="str">
        <f t="shared" si="35"/>
        <v>Campanula rotundifolia rotundifolia</v>
      </c>
      <c r="H870" s="26" t="s">
        <v>5141</v>
      </c>
      <c r="I870" s="26"/>
      <c r="J870" t="s">
        <v>7102</v>
      </c>
      <c r="K870" t="s">
        <v>11752</v>
      </c>
      <c r="L870" t="s">
        <v>11753</v>
      </c>
      <c r="M870" t="s">
        <v>12344</v>
      </c>
    </row>
    <row r="871" spans="1:13" x14ac:dyDescent="0.25">
      <c r="A871" s="26" t="s">
        <v>819</v>
      </c>
      <c r="B871" s="26" t="s">
        <v>825</v>
      </c>
      <c r="C871" s="26" t="str">
        <f t="shared" si="34"/>
        <v/>
      </c>
      <c r="D871" s="26"/>
      <c r="E871" s="26" t="s">
        <v>6</v>
      </c>
      <c r="F871" s="26" t="s">
        <v>6</v>
      </c>
      <c r="G871" s="26" t="str">
        <f t="shared" si="35"/>
        <v>Campanula scheuchzeri</v>
      </c>
      <c r="H871" s="26" t="s">
        <v>5141</v>
      </c>
      <c r="I871" s="26"/>
      <c r="J871" t="s">
        <v>7103</v>
      </c>
      <c r="K871" t="s">
        <v>11752</v>
      </c>
      <c r="L871" t="s">
        <v>11753</v>
      </c>
      <c r="M871" t="s">
        <v>12344</v>
      </c>
    </row>
    <row r="872" spans="1:13" x14ac:dyDescent="0.25">
      <c r="A872" s="26" t="s">
        <v>819</v>
      </c>
      <c r="B872" s="26" t="s">
        <v>835</v>
      </c>
      <c r="C872" s="26" t="str">
        <f t="shared" si="34"/>
        <v/>
      </c>
      <c r="D872" s="26"/>
      <c r="E872" s="26" t="s">
        <v>31</v>
      </c>
      <c r="F872" s="26" t="s">
        <v>6</v>
      </c>
      <c r="G872" s="26" t="str">
        <f t="shared" si="35"/>
        <v>Campanula semisecta</v>
      </c>
      <c r="H872" s="26" t="s">
        <v>5141</v>
      </c>
      <c r="I872" s="26"/>
      <c r="J872" t="s">
        <v>7104</v>
      </c>
      <c r="K872" t="s">
        <v>11752</v>
      </c>
      <c r="L872" t="s">
        <v>11753</v>
      </c>
      <c r="M872" t="s">
        <v>12344</v>
      </c>
    </row>
    <row r="873" spans="1:13" x14ac:dyDescent="0.25">
      <c r="A873" s="26" t="s">
        <v>819</v>
      </c>
      <c r="B873" s="26" t="s">
        <v>832</v>
      </c>
      <c r="C873" s="26" t="str">
        <f t="shared" si="34"/>
        <v/>
      </c>
      <c r="D873" s="26"/>
      <c r="E873" s="26" t="s">
        <v>6</v>
      </c>
      <c r="F873" s="26" t="s">
        <v>6</v>
      </c>
      <c r="G873" s="26" t="str">
        <f t="shared" si="35"/>
        <v>Campanula speciosa</v>
      </c>
      <c r="H873" s="26" t="s">
        <v>5141</v>
      </c>
      <c r="I873" s="26"/>
      <c r="J873" t="s">
        <v>7105</v>
      </c>
      <c r="K873" t="s">
        <v>11752</v>
      </c>
      <c r="L873" t="s">
        <v>11753</v>
      </c>
      <c r="M873" t="s">
        <v>12344</v>
      </c>
    </row>
    <row r="874" spans="1:13" x14ac:dyDescent="0.25">
      <c r="A874" s="26" t="s">
        <v>819</v>
      </c>
      <c r="B874" s="26" t="s">
        <v>822</v>
      </c>
      <c r="C874" s="26" t="str">
        <f t="shared" si="34"/>
        <v/>
      </c>
      <c r="D874" s="26"/>
      <c r="E874" s="26" t="s">
        <v>6</v>
      </c>
      <c r="F874" s="26" t="s">
        <v>6</v>
      </c>
      <c r="G874" s="26" t="str">
        <f t="shared" si="35"/>
        <v>Campanula trachelium</v>
      </c>
      <c r="H874" s="26" t="s">
        <v>5141</v>
      </c>
      <c r="I874" s="26"/>
      <c r="J874" t="s">
        <v>7106</v>
      </c>
      <c r="K874" t="s">
        <v>11752</v>
      </c>
      <c r="L874" t="s">
        <v>11753</v>
      </c>
      <c r="M874" t="s">
        <v>12344</v>
      </c>
    </row>
    <row r="875" spans="1:13" x14ac:dyDescent="0.25">
      <c r="A875" s="26" t="s">
        <v>840</v>
      </c>
      <c r="B875" s="26" t="s">
        <v>841</v>
      </c>
      <c r="C875" s="26" t="str">
        <f t="shared" si="34"/>
        <v>subsp.</v>
      </c>
      <c r="D875" s="26" t="s">
        <v>841</v>
      </c>
      <c r="E875" s="26" t="s">
        <v>6</v>
      </c>
      <c r="F875" s="26" t="s">
        <v>31</v>
      </c>
      <c r="G875" s="26" t="str">
        <f t="shared" si="35"/>
        <v>Camphorosma monspeliaca monspeliaca</v>
      </c>
      <c r="H875" s="26" t="s">
        <v>5141</v>
      </c>
      <c r="I875" s="26"/>
      <c r="J875" t="s">
        <v>7107</v>
      </c>
      <c r="K875" t="s">
        <v>11752</v>
      </c>
      <c r="L875" t="s">
        <v>12295</v>
      </c>
      <c r="M875" t="s">
        <v>12388</v>
      </c>
    </row>
    <row r="876" spans="1:13" x14ac:dyDescent="0.25">
      <c r="A876" s="26" t="s">
        <v>842</v>
      </c>
      <c r="B876" s="26" t="s">
        <v>843</v>
      </c>
      <c r="C876" s="26" t="str">
        <f t="shared" si="34"/>
        <v/>
      </c>
      <c r="D876" s="26"/>
      <c r="E876" s="26" t="s">
        <v>5390</v>
      </c>
      <c r="F876" s="26" t="s">
        <v>6</v>
      </c>
      <c r="G876" s="26" t="str">
        <f t="shared" si="35"/>
        <v>Campsis radicans</v>
      </c>
      <c r="H876" s="26" t="s">
        <v>5141</v>
      </c>
      <c r="I876" s="26"/>
      <c r="J876" t="s">
        <v>7108</v>
      </c>
      <c r="K876" t="s">
        <v>11752</v>
      </c>
      <c r="L876" t="s">
        <v>12318</v>
      </c>
      <c r="M876" t="s">
        <v>12597</v>
      </c>
    </row>
    <row r="877" spans="1:13" x14ac:dyDescent="0.25">
      <c r="A877" s="26" t="s">
        <v>844</v>
      </c>
      <c r="B877" s="26" t="s">
        <v>845</v>
      </c>
      <c r="C877" s="26" t="str">
        <f t="shared" si="34"/>
        <v/>
      </c>
      <c r="D877" s="26"/>
      <c r="E877" s="26" t="s">
        <v>5390</v>
      </c>
      <c r="F877" s="26" t="s">
        <v>6</v>
      </c>
      <c r="G877" s="26" t="str">
        <f t="shared" si="35"/>
        <v>Canna indica</v>
      </c>
      <c r="H877" s="26" t="s">
        <v>5141</v>
      </c>
      <c r="I877" s="26"/>
      <c r="J877" t="s">
        <v>7109</v>
      </c>
      <c r="K877" t="s">
        <v>11752</v>
      </c>
      <c r="L877" t="s">
        <v>12598</v>
      </c>
      <c r="M877" t="s">
        <v>12599</v>
      </c>
    </row>
    <row r="878" spans="1:13" x14ac:dyDescent="0.25">
      <c r="A878" s="26" t="s">
        <v>846</v>
      </c>
      <c r="B878" s="26" t="s">
        <v>818</v>
      </c>
      <c r="C878" s="26" t="str">
        <f t="shared" si="34"/>
        <v/>
      </c>
      <c r="D878" s="26"/>
      <c r="E878" s="26" t="s">
        <v>5390</v>
      </c>
      <c r="F878" s="26" t="s">
        <v>6</v>
      </c>
      <c r="G878" s="26" t="str">
        <f t="shared" si="35"/>
        <v>Cannabis sativa</v>
      </c>
      <c r="H878" s="26" t="s">
        <v>5141</v>
      </c>
      <c r="I878" s="26"/>
      <c r="J878" t="s">
        <v>7110</v>
      </c>
      <c r="K878" t="s">
        <v>11752</v>
      </c>
      <c r="L878" t="s">
        <v>12323</v>
      </c>
      <c r="M878" t="s">
        <v>12600</v>
      </c>
    </row>
    <row r="879" spans="1:13" x14ac:dyDescent="0.25">
      <c r="A879" s="26" t="s">
        <v>847</v>
      </c>
      <c r="B879" s="26" t="s">
        <v>481</v>
      </c>
      <c r="C879" s="26" t="str">
        <f t="shared" si="34"/>
        <v>subsp.</v>
      </c>
      <c r="D879" s="26" t="s">
        <v>374</v>
      </c>
      <c r="E879" s="26" t="s">
        <v>6</v>
      </c>
      <c r="F879" s="26" t="s">
        <v>6</v>
      </c>
      <c r="G879" s="26" t="str">
        <f t="shared" si="35"/>
        <v>Capparis spinosa rupestris</v>
      </c>
      <c r="H879" s="26" t="s">
        <v>5141</v>
      </c>
      <c r="I879" s="26"/>
      <c r="J879" t="s">
        <v>7111</v>
      </c>
      <c r="K879" t="s">
        <v>11752</v>
      </c>
      <c r="L879" t="s">
        <v>12287</v>
      </c>
      <c r="M879" t="s">
        <v>12314</v>
      </c>
    </row>
    <row r="880" spans="1:13" x14ac:dyDescent="0.25">
      <c r="A880" s="26" t="s">
        <v>847</v>
      </c>
      <c r="B880" s="26" t="s">
        <v>481</v>
      </c>
      <c r="C880" s="26" t="str">
        <f t="shared" si="34"/>
        <v>subsp.</v>
      </c>
      <c r="D880" s="26" t="s">
        <v>481</v>
      </c>
      <c r="E880" s="26" t="s">
        <v>6</v>
      </c>
      <c r="F880" s="26" t="s">
        <v>6</v>
      </c>
      <c r="G880" s="26" t="str">
        <f t="shared" si="35"/>
        <v>Capparis spinosa spinosa</v>
      </c>
      <c r="H880" s="26" t="s">
        <v>5141</v>
      </c>
      <c r="I880" s="26"/>
      <c r="J880" t="s">
        <v>7112</v>
      </c>
      <c r="K880" t="s">
        <v>11752</v>
      </c>
      <c r="L880" t="s">
        <v>12287</v>
      </c>
      <c r="M880" t="s">
        <v>12314</v>
      </c>
    </row>
    <row r="881" spans="1:13" x14ac:dyDescent="0.25">
      <c r="A881" s="26" t="s">
        <v>848</v>
      </c>
      <c r="B881" s="26" t="s">
        <v>849</v>
      </c>
      <c r="C881" s="26" t="str">
        <f t="shared" si="34"/>
        <v/>
      </c>
      <c r="D881" s="26"/>
      <c r="E881" s="26" t="s">
        <v>6</v>
      </c>
      <c r="F881" s="26" t="s">
        <v>6</v>
      </c>
      <c r="G881" s="26" t="str">
        <f t="shared" si="35"/>
        <v>Capsella bursa-pastoris</v>
      </c>
      <c r="H881" s="26" t="s">
        <v>5141</v>
      </c>
      <c r="I881" s="26"/>
      <c r="J881" t="s">
        <v>7113</v>
      </c>
      <c r="K881" t="s">
        <v>11752</v>
      </c>
      <c r="L881" t="s">
        <v>12287</v>
      </c>
      <c r="M881" t="s">
        <v>12288</v>
      </c>
    </row>
    <row r="882" spans="1:13" x14ac:dyDescent="0.25">
      <c r="A882" s="26" t="s">
        <v>850</v>
      </c>
      <c r="B882" s="26" t="s">
        <v>851</v>
      </c>
      <c r="C882" s="26" t="str">
        <f t="shared" si="34"/>
        <v/>
      </c>
      <c r="D882" s="26"/>
      <c r="E882" s="26" t="s">
        <v>6</v>
      </c>
      <c r="F882" s="26" t="s">
        <v>6</v>
      </c>
      <c r="G882" s="26" t="str">
        <f t="shared" si="35"/>
        <v>Caralluma europaea</v>
      </c>
      <c r="H882" s="26" t="s">
        <v>5141</v>
      </c>
      <c r="I882" s="26"/>
      <c r="J882" t="s">
        <v>7114</v>
      </c>
      <c r="K882" t="s">
        <v>11752</v>
      </c>
      <c r="L882" t="s">
        <v>12417</v>
      </c>
      <c r="M882" t="s">
        <v>12571</v>
      </c>
    </row>
    <row r="883" spans="1:13" x14ac:dyDescent="0.25">
      <c r="A883" s="26" t="s">
        <v>850</v>
      </c>
      <c r="B883" s="26" t="s">
        <v>852</v>
      </c>
      <c r="C883" s="26" t="str">
        <f t="shared" si="34"/>
        <v/>
      </c>
      <c r="D883" s="26"/>
      <c r="E883" s="26" t="s">
        <v>6</v>
      </c>
      <c r="F883" s="26" t="s">
        <v>6</v>
      </c>
      <c r="G883" s="26" t="str">
        <f t="shared" si="35"/>
        <v>Caralluma munbyana</v>
      </c>
      <c r="H883" s="26" t="s">
        <v>5141</v>
      </c>
      <c r="I883" s="26"/>
      <c r="J883" t="s">
        <v>7115</v>
      </c>
      <c r="K883" t="s">
        <v>11752</v>
      </c>
      <c r="L883" t="s">
        <v>12417</v>
      </c>
      <c r="M883" t="s">
        <v>12571</v>
      </c>
    </row>
    <row r="884" spans="1:13" x14ac:dyDescent="0.25">
      <c r="A884" s="26" t="s">
        <v>853</v>
      </c>
      <c r="B884" s="26" t="s">
        <v>858</v>
      </c>
      <c r="C884" s="26" t="str">
        <f t="shared" si="34"/>
        <v>subsp.</v>
      </c>
      <c r="D884" s="26" t="s">
        <v>176</v>
      </c>
      <c r="E884" s="26" t="s">
        <v>6</v>
      </c>
      <c r="F884" s="26" t="s">
        <v>31</v>
      </c>
      <c r="G884" s="26" t="str">
        <f t="shared" si="35"/>
        <v>Cardamine bellidifolia alpina</v>
      </c>
      <c r="H884" s="26" t="s">
        <v>5141</v>
      </c>
      <c r="I884" s="26"/>
      <c r="J884" t="s">
        <v>7116</v>
      </c>
      <c r="K884" t="s">
        <v>11752</v>
      </c>
      <c r="L884" t="s">
        <v>12287</v>
      </c>
      <c r="M884" t="s">
        <v>12288</v>
      </c>
    </row>
    <row r="885" spans="1:13" x14ac:dyDescent="0.25">
      <c r="A885" s="26" t="s">
        <v>853</v>
      </c>
      <c r="B885" s="26" t="s">
        <v>861</v>
      </c>
      <c r="C885" s="26" t="str">
        <f t="shared" si="34"/>
        <v/>
      </c>
      <c r="D885" s="26"/>
      <c r="E885" s="26" t="s">
        <v>6</v>
      </c>
      <c r="F885" s="26" t="s">
        <v>6</v>
      </c>
      <c r="G885" s="26" t="str">
        <f t="shared" si="35"/>
        <v>Cardamine flexuosa</v>
      </c>
      <c r="H885" s="26" t="s">
        <v>5141</v>
      </c>
      <c r="I885" s="26"/>
      <c r="J885" t="s">
        <v>7117</v>
      </c>
      <c r="K885" t="s">
        <v>11752</v>
      </c>
      <c r="L885" t="s">
        <v>12287</v>
      </c>
      <c r="M885" t="s">
        <v>12288</v>
      </c>
    </row>
    <row r="886" spans="1:13" x14ac:dyDescent="0.25">
      <c r="A886" s="26" t="s">
        <v>853</v>
      </c>
      <c r="B886" s="26" t="s">
        <v>863</v>
      </c>
      <c r="C886" s="26" t="str">
        <f t="shared" si="34"/>
        <v/>
      </c>
      <c r="D886" s="26"/>
      <c r="E886" s="26" t="s">
        <v>6</v>
      </c>
      <c r="F886" s="26" t="s">
        <v>6</v>
      </c>
      <c r="G886" s="26" t="str">
        <f t="shared" si="35"/>
        <v>Cardamine heptaphylla</v>
      </c>
      <c r="H886" s="26" t="s">
        <v>5141</v>
      </c>
      <c r="I886" s="26"/>
      <c r="J886" t="s">
        <v>7118</v>
      </c>
      <c r="K886" t="s">
        <v>11752</v>
      </c>
      <c r="L886" t="s">
        <v>12287</v>
      </c>
      <c r="M886" t="s">
        <v>12288</v>
      </c>
    </row>
    <row r="887" spans="1:13" x14ac:dyDescent="0.25">
      <c r="A887" s="26" t="s">
        <v>853</v>
      </c>
      <c r="B887" s="26" t="s">
        <v>250</v>
      </c>
      <c r="C887" s="26" t="str">
        <f t="shared" si="34"/>
        <v/>
      </c>
      <c r="D887" s="26"/>
      <c r="E887" s="26" t="s">
        <v>6</v>
      </c>
      <c r="F887" s="26" t="s">
        <v>6</v>
      </c>
      <c r="G887" s="26" t="str">
        <f t="shared" si="35"/>
        <v>Cardamine hirsuta</v>
      </c>
      <c r="H887" s="26" t="s">
        <v>5141</v>
      </c>
      <c r="I887" s="26"/>
      <c r="J887" t="s">
        <v>7119</v>
      </c>
      <c r="K887" t="s">
        <v>11752</v>
      </c>
      <c r="L887" t="s">
        <v>12287</v>
      </c>
      <c r="M887" t="s">
        <v>12288</v>
      </c>
    </row>
    <row r="888" spans="1:13" x14ac:dyDescent="0.25">
      <c r="A888" s="26" t="s">
        <v>853</v>
      </c>
      <c r="B888" s="26" t="s">
        <v>860</v>
      </c>
      <c r="C888" s="26" t="str">
        <f t="shared" si="34"/>
        <v>subsp.</v>
      </c>
      <c r="D888" s="26" t="s">
        <v>860</v>
      </c>
      <c r="E888" s="26" t="s">
        <v>6</v>
      </c>
      <c r="F888" s="26" t="s">
        <v>31</v>
      </c>
      <c r="G888" s="26" t="str">
        <f t="shared" si="35"/>
        <v>Cardamine impatiens impatiens</v>
      </c>
      <c r="H888" s="26" t="s">
        <v>5141</v>
      </c>
      <c r="I888" s="26"/>
      <c r="J888" t="s">
        <v>7120</v>
      </c>
      <c r="K888" t="s">
        <v>11752</v>
      </c>
      <c r="L888" t="s">
        <v>12287</v>
      </c>
      <c r="M888" t="s">
        <v>12288</v>
      </c>
    </row>
    <row r="889" spans="1:13" x14ac:dyDescent="0.25">
      <c r="A889" s="26" t="s">
        <v>853</v>
      </c>
      <c r="B889" s="26" t="s">
        <v>859</v>
      </c>
      <c r="C889" s="26" t="str">
        <f t="shared" si="34"/>
        <v/>
      </c>
      <c r="D889" s="26"/>
      <c r="E889" s="26" t="s">
        <v>6</v>
      </c>
      <c r="F889" s="26" t="s">
        <v>6</v>
      </c>
      <c r="G889" s="26" t="str">
        <f t="shared" si="35"/>
        <v>Cardamine parviflora</v>
      </c>
      <c r="H889" s="26" t="s">
        <v>5141</v>
      </c>
      <c r="I889" s="26"/>
      <c r="J889" t="s">
        <v>7121</v>
      </c>
      <c r="K889" t="s">
        <v>11752</v>
      </c>
      <c r="L889" t="s">
        <v>12287</v>
      </c>
      <c r="M889" t="s">
        <v>12288</v>
      </c>
    </row>
    <row r="890" spans="1:13" x14ac:dyDescent="0.25">
      <c r="A890" s="26" t="s">
        <v>853</v>
      </c>
      <c r="B890" s="26" t="s">
        <v>862</v>
      </c>
      <c r="C890" s="26" t="str">
        <f t="shared" si="34"/>
        <v/>
      </c>
      <c r="D890" s="26"/>
      <c r="E890" s="26" t="s">
        <v>6</v>
      </c>
      <c r="F890" s="26" t="s">
        <v>6</v>
      </c>
      <c r="G890" s="26" t="str">
        <f t="shared" si="35"/>
        <v>Cardamine pentaphyllos</v>
      </c>
      <c r="H890" s="26" t="s">
        <v>5141</v>
      </c>
      <c r="I890" s="26"/>
      <c r="J890" t="s">
        <v>7122</v>
      </c>
      <c r="K890" t="s">
        <v>11752</v>
      </c>
      <c r="L890" t="s">
        <v>12287</v>
      </c>
      <c r="M890" t="s">
        <v>12288</v>
      </c>
    </row>
    <row r="891" spans="1:13" x14ac:dyDescent="0.25">
      <c r="A891" s="26" t="s">
        <v>853</v>
      </c>
      <c r="B891" s="26" t="s">
        <v>854</v>
      </c>
      <c r="C891" s="26" t="str">
        <f t="shared" si="34"/>
        <v>subsp.</v>
      </c>
      <c r="D891" s="26" t="s">
        <v>4399</v>
      </c>
      <c r="E891" s="26" t="s">
        <v>13111</v>
      </c>
      <c r="F891" s="26" t="s">
        <v>6</v>
      </c>
      <c r="G891" s="26" t="str">
        <f t="shared" si="35"/>
        <v>Cardamine pratensis nuriae</v>
      </c>
      <c r="H891" s="26" t="s">
        <v>5141</v>
      </c>
      <c r="I891" s="26"/>
      <c r="J891" t="s">
        <v>7123</v>
      </c>
      <c r="K891" t="s">
        <v>11752</v>
      </c>
      <c r="L891" t="s">
        <v>12287</v>
      </c>
      <c r="M891" t="s">
        <v>12288</v>
      </c>
    </row>
    <row r="892" spans="1:13" x14ac:dyDescent="0.25">
      <c r="A892" s="26" t="s">
        <v>853</v>
      </c>
      <c r="B892" s="26" t="s">
        <v>854</v>
      </c>
      <c r="C892" s="26" t="str">
        <f t="shared" ref="C892:C923" si="36">IF(D892="","","subsp.")</f>
        <v>subsp.</v>
      </c>
      <c r="D892" s="26" t="s">
        <v>854</v>
      </c>
      <c r="E892" s="26" t="s">
        <v>6</v>
      </c>
      <c r="F892" s="26" t="s">
        <v>6</v>
      </c>
      <c r="G892" s="26" t="str">
        <f t="shared" ref="G892:G923" si="37">IF(D892="",CONCATENATE(A892," ",B892),CONCATENATE(A892," ",B892," ",D892))</f>
        <v>Cardamine pratensis pratensis</v>
      </c>
      <c r="H892" s="26" t="s">
        <v>5141</v>
      </c>
      <c r="I892" s="26"/>
      <c r="J892" t="s">
        <v>7124</v>
      </c>
      <c r="K892" t="s">
        <v>11752</v>
      </c>
      <c r="L892" t="s">
        <v>12287</v>
      </c>
      <c r="M892" t="s">
        <v>12288</v>
      </c>
    </row>
    <row r="893" spans="1:13" x14ac:dyDescent="0.25">
      <c r="A893" s="26" t="s">
        <v>853</v>
      </c>
      <c r="B893" s="26" t="s">
        <v>855</v>
      </c>
      <c r="C893" s="26" t="str">
        <f t="shared" si="36"/>
        <v>subsp.</v>
      </c>
      <c r="D893" s="26" t="s">
        <v>1028</v>
      </c>
      <c r="E893" s="26" t="s">
        <v>31</v>
      </c>
      <c r="F893" s="26" t="s">
        <v>6</v>
      </c>
      <c r="G893" s="26" t="str">
        <f t="shared" si="37"/>
        <v>Cardamine raphanifolia gallaecica</v>
      </c>
      <c r="H893" s="26" t="s">
        <v>5141</v>
      </c>
      <c r="I893" s="26"/>
      <c r="J893" t="s">
        <v>7125</v>
      </c>
      <c r="K893" t="s">
        <v>11752</v>
      </c>
      <c r="L893" t="s">
        <v>12287</v>
      </c>
      <c r="M893" t="s">
        <v>12288</v>
      </c>
    </row>
    <row r="894" spans="1:13" x14ac:dyDescent="0.25">
      <c r="A894" s="26" t="s">
        <v>853</v>
      </c>
      <c r="B894" s="26" t="s">
        <v>855</v>
      </c>
      <c r="C894" s="26" t="str">
        <f t="shared" si="36"/>
        <v>subsp.</v>
      </c>
      <c r="D894" s="26" t="s">
        <v>855</v>
      </c>
      <c r="E894" s="26" t="s">
        <v>6</v>
      </c>
      <c r="F894" s="26" t="s">
        <v>6</v>
      </c>
      <c r="G894" s="26" t="str">
        <f t="shared" si="37"/>
        <v>Cardamine raphanifolia raphanifolia</v>
      </c>
      <c r="H894" s="26" t="s">
        <v>5141</v>
      </c>
      <c r="I894" s="26"/>
      <c r="J894" t="s">
        <v>7126</v>
      </c>
      <c r="K894" t="s">
        <v>11752</v>
      </c>
      <c r="L894" t="s">
        <v>12287</v>
      </c>
      <c r="M894" t="s">
        <v>12288</v>
      </c>
    </row>
    <row r="895" spans="1:13" x14ac:dyDescent="0.25">
      <c r="A895" s="26" t="s">
        <v>853</v>
      </c>
      <c r="B895" s="26" t="s">
        <v>857</v>
      </c>
      <c r="C895" s="26" t="str">
        <f t="shared" si="36"/>
        <v/>
      </c>
      <c r="D895" s="26"/>
      <c r="E895" s="26" t="s">
        <v>6</v>
      </c>
      <c r="F895" s="26" t="s">
        <v>6</v>
      </c>
      <c r="G895" s="26" t="str">
        <f t="shared" si="37"/>
        <v>Cardamine resedifolia</v>
      </c>
      <c r="H895" s="26" t="s">
        <v>5141</v>
      </c>
      <c r="I895" s="26"/>
      <c r="J895" t="s">
        <v>7127</v>
      </c>
      <c r="K895" t="s">
        <v>11752</v>
      </c>
      <c r="L895" t="s">
        <v>12287</v>
      </c>
      <c r="M895" t="s">
        <v>12288</v>
      </c>
    </row>
    <row r="896" spans="1:13" x14ac:dyDescent="0.25">
      <c r="A896" s="26" t="s">
        <v>864</v>
      </c>
      <c r="B896" s="26" t="s">
        <v>865</v>
      </c>
      <c r="C896" s="26" t="str">
        <f t="shared" si="36"/>
        <v/>
      </c>
      <c r="D896" s="26"/>
      <c r="E896" s="26" t="s">
        <v>5390</v>
      </c>
      <c r="F896" s="26" t="s">
        <v>6</v>
      </c>
      <c r="G896" s="26" t="str">
        <f t="shared" si="37"/>
        <v>Cardaminopsis arenosa</v>
      </c>
      <c r="H896" s="26" t="s">
        <v>5141</v>
      </c>
      <c r="I896" s="26"/>
      <c r="J896" t="s">
        <v>7128</v>
      </c>
      <c r="K896" t="s">
        <v>11752</v>
      </c>
      <c r="L896" t="s">
        <v>12287</v>
      </c>
      <c r="M896" t="s">
        <v>12288</v>
      </c>
    </row>
    <row r="897" spans="1:13" x14ac:dyDescent="0.25">
      <c r="A897" s="26" t="s">
        <v>866</v>
      </c>
      <c r="B897" s="26" t="s">
        <v>867</v>
      </c>
      <c r="C897" s="26" t="str">
        <f t="shared" si="36"/>
        <v>subsp.</v>
      </c>
      <c r="D897" s="26" t="s">
        <v>867</v>
      </c>
      <c r="E897" s="26" t="s">
        <v>6</v>
      </c>
      <c r="F897" s="26" t="s">
        <v>31</v>
      </c>
      <c r="G897" s="26" t="str">
        <f t="shared" si="37"/>
        <v>Cardaria draba draba</v>
      </c>
      <c r="H897" s="26" t="s">
        <v>5141</v>
      </c>
      <c r="I897" s="26"/>
      <c r="J897" t="s">
        <v>7129</v>
      </c>
      <c r="K897" t="s">
        <v>11752</v>
      </c>
      <c r="L897" t="s">
        <v>12287</v>
      </c>
      <c r="M897" t="s">
        <v>12288</v>
      </c>
    </row>
    <row r="898" spans="1:13" x14ac:dyDescent="0.25">
      <c r="A898" s="26" t="s">
        <v>868</v>
      </c>
      <c r="B898" s="26" t="s">
        <v>869</v>
      </c>
      <c r="C898" s="26" t="str">
        <f t="shared" si="36"/>
        <v/>
      </c>
      <c r="D898" s="26"/>
      <c r="E898" s="26" t="s">
        <v>5390</v>
      </c>
      <c r="F898" s="26" t="s">
        <v>6</v>
      </c>
      <c r="G898" s="26" t="str">
        <f t="shared" si="37"/>
        <v>Cardiospermum halicacabum</v>
      </c>
      <c r="H898" s="26" t="s">
        <v>5141</v>
      </c>
      <c r="I898" s="26"/>
      <c r="J898" t="s">
        <v>7130</v>
      </c>
      <c r="K898" t="s">
        <v>11752</v>
      </c>
      <c r="L898" t="s">
        <v>12554</v>
      </c>
      <c r="M898" t="s">
        <v>12555</v>
      </c>
    </row>
    <row r="899" spans="1:13" x14ac:dyDescent="0.25">
      <c r="A899" s="26" t="s">
        <v>870</v>
      </c>
      <c r="B899" s="26" t="s">
        <v>241</v>
      </c>
      <c r="C899" s="26" t="str">
        <f t="shared" si="36"/>
        <v/>
      </c>
      <c r="D899" s="26"/>
      <c r="E899" s="26" t="s">
        <v>6</v>
      </c>
      <c r="F899" s="26" t="s">
        <v>6</v>
      </c>
      <c r="G899" s="26" t="str">
        <f t="shared" si="37"/>
        <v>Carduncellus arborescens</v>
      </c>
      <c r="H899" s="26" t="s">
        <v>5141</v>
      </c>
      <c r="I899" s="26"/>
      <c r="J899" t="s">
        <v>7131</v>
      </c>
      <c r="K899" t="s">
        <v>11752</v>
      </c>
      <c r="L899" t="s">
        <v>11753</v>
      </c>
      <c r="M899" t="s">
        <v>11754</v>
      </c>
    </row>
    <row r="900" spans="1:13" x14ac:dyDescent="0.25">
      <c r="A900" s="26" t="s">
        <v>870</v>
      </c>
      <c r="B900" s="26" t="s">
        <v>639</v>
      </c>
      <c r="C900" s="26" t="str">
        <f t="shared" si="36"/>
        <v/>
      </c>
      <c r="D900" s="26"/>
      <c r="E900" s="26" t="s">
        <v>31</v>
      </c>
      <c r="F900" s="26" t="s">
        <v>6</v>
      </c>
      <c r="G900" s="26" t="str">
        <f t="shared" si="37"/>
        <v>Carduncellus balearicus</v>
      </c>
      <c r="H900" s="26" t="s">
        <v>5141</v>
      </c>
      <c r="I900" s="26"/>
      <c r="J900" t="s">
        <v>7132</v>
      </c>
      <c r="K900" t="s">
        <v>11752</v>
      </c>
      <c r="L900" t="s">
        <v>11753</v>
      </c>
      <c r="M900" t="s">
        <v>11754</v>
      </c>
    </row>
    <row r="901" spans="1:13" x14ac:dyDescent="0.25">
      <c r="A901" s="26" t="s">
        <v>870</v>
      </c>
      <c r="B901" s="26" t="s">
        <v>874</v>
      </c>
      <c r="C901" s="26" t="str">
        <f t="shared" si="36"/>
        <v/>
      </c>
      <c r="D901" s="26"/>
      <c r="E901" s="26" t="s">
        <v>6</v>
      </c>
      <c r="F901" s="26" t="s">
        <v>6</v>
      </c>
      <c r="G901" s="26" t="str">
        <f t="shared" si="37"/>
        <v>Carduncellus caeruleus</v>
      </c>
      <c r="H901" s="26" t="s">
        <v>5141</v>
      </c>
      <c r="I901" s="26"/>
      <c r="J901" t="s">
        <v>7133</v>
      </c>
      <c r="K901" t="s">
        <v>11752</v>
      </c>
      <c r="L901" t="s">
        <v>11753</v>
      </c>
      <c r="M901" t="s">
        <v>11754</v>
      </c>
    </row>
    <row r="902" spans="1:13" x14ac:dyDescent="0.25">
      <c r="A902" s="26" t="s">
        <v>870</v>
      </c>
      <c r="B902" s="26" t="s">
        <v>871</v>
      </c>
      <c r="C902" s="26" t="str">
        <f t="shared" si="36"/>
        <v/>
      </c>
      <c r="D902" s="26"/>
      <c r="E902" s="26" t="s">
        <v>31</v>
      </c>
      <c r="F902" s="26" t="s">
        <v>6</v>
      </c>
      <c r="G902" s="26" t="str">
        <f t="shared" si="37"/>
        <v>Carduncellus cuatrecasasii</v>
      </c>
      <c r="H902" s="26" t="s">
        <v>5141</v>
      </c>
      <c r="I902" s="26"/>
      <c r="J902" t="s">
        <v>7134</v>
      </c>
      <c r="K902" t="s">
        <v>11752</v>
      </c>
      <c r="L902" t="s">
        <v>11753</v>
      </c>
      <c r="M902" t="s">
        <v>11754</v>
      </c>
    </row>
    <row r="903" spans="1:13" x14ac:dyDescent="0.25">
      <c r="A903" s="26" t="s">
        <v>870</v>
      </c>
      <c r="B903" s="26" t="s">
        <v>875</v>
      </c>
      <c r="C903" s="26" t="str">
        <f t="shared" si="36"/>
        <v/>
      </c>
      <c r="D903" s="26"/>
      <c r="E903" s="26" t="s">
        <v>31</v>
      </c>
      <c r="F903" s="26" t="s">
        <v>6</v>
      </c>
      <c r="G903" s="26" t="str">
        <f t="shared" si="37"/>
        <v>Carduncellus dianius</v>
      </c>
      <c r="H903" s="26" t="s">
        <v>5141</v>
      </c>
      <c r="I903" s="26"/>
      <c r="J903" t="s">
        <v>7135</v>
      </c>
      <c r="K903" t="s">
        <v>11752</v>
      </c>
      <c r="L903" t="s">
        <v>11753</v>
      </c>
      <c r="M903" t="s">
        <v>11754</v>
      </c>
    </row>
    <row r="904" spans="1:13" x14ac:dyDescent="0.25">
      <c r="A904" s="26" t="s">
        <v>870</v>
      </c>
      <c r="B904" s="26" t="s">
        <v>59</v>
      </c>
      <c r="C904" s="26" t="str">
        <f t="shared" si="36"/>
        <v>subsp.</v>
      </c>
      <c r="D904" s="26" t="s">
        <v>4160</v>
      </c>
      <c r="E904" s="26" t="s">
        <v>31</v>
      </c>
      <c r="F904" s="26" t="s">
        <v>6</v>
      </c>
      <c r="G904" s="26" t="str">
        <f t="shared" si="37"/>
        <v>Carduncellus hispanicus araneosus</v>
      </c>
      <c r="H904" s="26" t="s">
        <v>5141</v>
      </c>
      <c r="I904" s="26"/>
      <c r="J904" t="s">
        <v>7136</v>
      </c>
      <c r="K904" t="s">
        <v>11752</v>
      </c>
      <c r="L904" t="s">
        <v>11753</v>
      </c>
      <c r="M904" t="s">
        <v>11754</v>
      </c>
    </row>
    <row r="905" spans="1:13" x14ac:dyDescent="0.25">
      <c r="A905" s="26" t="s">
        <v>870</v>
      </c>
      <c r="B905" s="26" t="s">
        <v>59</v>
      </c>
      <c r="C905" s="26" t="str">
        <f t="shared" si="36"/>
        <v>subsp.</v>
      </c>
      <c r="D905" s="26" t="s">
        <v>59</v>
      </c>
      <c r="E905" s="26" t="s">
        <v>31</v>
      </c>
      <c r="F905" s="26" t="s">
        <v>6</v>
      </c>
      <c r="G905" s="26" t="str">
        <f t="shared" si="37"/>
        <v>Carduncellus hispanicus hispanicus</v>
      </c>
      <c r="H905" s="26" t="s">
        <v>5141</v>
      </c>
      <c r="I905" s="26"/>
      <c r="J905" t="s">
        <v>7137</v>
      </c>
      <c r="K905" t="s">
        <v>11752</v>
      </c>
      <c r="L905" t="s">
        <v>11753</v>
      </c>
      <c r="M905" t="s">
        <v>11754</v>
      </c>
    </row>
    <row r="906" spans="1:13" x14ac:dyDescent="0.25">
      <c r="A906" s="26" t="s">
        <v>870</v>
      </c>
      <c r="B906" s="26" t="s">
        <v>59</v>
      </c>
      <c r="C906" s="26" t="str">
        <f t="shared" si="36"/>
        <v>subsp.</v>
      </c>
      <c r="D906" s="26" t="s">
        <v>4570</v>
      </c>
      <c r="E906" s="26" t="s">
        <v>31</v>
      </c>
      <c r="F906" s="26" t="s">
        <v>6</v>
      </c>
      <c r="G906" s="26" t="str">
        <f t="shared" si="37"/>
        <v>Carduncellus hispanicus intercedens</v>
      </c>
      <c r="H906" s="26" t="s">
        <v>5141</v>
      </c>
      <c r="I906" s="26"/>
      <c r="J906" t="s">
        <v>7138</v>
      </c>
      <c r="K906" t="s">
        <v>11752</v>
      </c>
      <c r="L906" t="s">
        <v>11753</v>
      </c>
      <c r="M906" t="s">
        <v>11754</v>
      </c>
    </row>
    <row r="907" spans="1:13" x14ac:dyDescent="0.25">
      <c r="A907" s="26" t="s">
        <v>870</v>
      </c>
      <c r="B907" s="26" t="s">
        <v>873</v>
      </c>
      <c r="C907" s="26" t="str">
        <f t="shared" si="36"/>
        <v/>
      </c>
      <c r="D907" s="26"/>
      <c r="E907" s="26" t="s">
        <v>6</v>
      </c>
      <c r="F907" s="26" t="s">
        <v>6</v>
      </c>
      <c r="G907" s="26" t="str">
        <f t="shared" si="37"/>
        <v>Carduncellus mitissimus</v>
      </c>
      <c r="H907" s="26" t="s">
        <v>5141</v>
      </c>
      <c r="I907" s="26"/>
      <c r="J907" t="s">
        <v>7139</v>
      </c>
      <c r="K907" t="s">
        <v>11752</v>
      </c>
      <c r="L907" t="s">
        <v>11753</v>
      </c>
      <c r="M907" t="s">
        <v>11754</v>
      </c>
    </row>
    <row r="908" spans="1:13" x14ac:dyDescent="0.25">
      <c r="A908" s="26" t="s">
        <v>870</v>
      </c>
      <c r="B908" s="26" t="s">
        <v>872</v>
      </c>
      <c r="C908" s="26" t="str">
        <f t="shared" si="36"/>
        <v/>
      </c>
      <c r="D908" s="26"/>
      <c r="E908" s="26" t="s">
        <v>6</v>
      </c>
      <c r="F908" s="26" t="s">
        <v>6</v>
      </c>
      <c r="G908" s="26" t="str">
        <f t="shared" si="37"/>
        <v>Carduncellus monspelliensium</v>
      </c>
      <c r="H908" s="26" t="s">
        <v>5141</v>
      </c>
      <c r="I908" s="26"/>
      <c r="J908" t="s">
        <v>7140</v>
      </c>
      <c r="K908" t="s">
        <v>11752</v>
      </c>
      <c r="L908" t="s">
        <v>11753</v>
      </c>
      <c r="M908" t="s">
        <v>11754</v>
      </c>
    </row>
    <row r="909" spans="1:13" x14ac:dyDescent="0.25">
      <c r="A909" s="26" t="s">
        <v>876</v>
      </c>
      <c r="B909" s="26" t="s">
        <v>890</v>
      </c>
      <c r="C909" s="26" t="str">
        <f t="shared" si="36"/>
        <v/>
      </c>
      <c r="D909" s="26"/>
      <c r="E909" s="26" t="s">
        <v>6</v>
      </c>
      <c r="F909" s="26" t="s">
        <v>6</v>
      </c>
      <c r="G909" s="26" t="str">
        <f t="shared" si="37"/>
        <v>Carduus acicularis</v>
      </c>
      <c r="H909" s="26" t="s">
        <v>5141</v>
      </c>
      <c r="I909" s="26"/>
      <c r="J909" t="s">
        <v>7141</v>
      </c>
      <c r="K909" t="s">
        <v>11752</v>
      </c>
      <c r="L909" t="s">
        <v>11753</v>
      </c>
      <c r="M909" t="s">
        <v>11754</v>
      </c>
    </row>
    <row r="910" spans="1:13" x14ac:dyDescent="0.25">
      <c r="A910" s="26" t="s">
        <v>876</v>
      </c>
      <c r="B910" s="26" t="s">
        <v>887</v>
      </c>
      <c r="C910" s="26" t="str">
        <f t="shared" si="36"/>
        <v/>
      </c>
      <c r="D910" s="26"/>
      <c r="E910" s="26" t="s">
        <v>31</v>
      </c>
      <c r="F910" s="26" t="s">
        <v>6</v>
      </c>
      <c r="G910" s="26" t="str">
        <f t="shared" si="37"/>
        <v>Carduus asturicus</v>
      </c>
      <c r="H910" s="26" t="s">
        <v>5141</v>
      </c>
      <c r="I910" s="26"/>
      <c r="J910" t="s">
        <v>7142</v>
      </c>
      <c r="K910" t="s">
        <v>11752</v>
      </c>
      <c r="L910" t="s">
        <v>11753</v>
      </c>
      <c r="M910" t="s">
        <v>11754</v>
      </c>
    </row>
    <row r="911" spans="1:13" x14ac:dyDescent="0.25">
      <c r="A911" s="26" t="s">
        <v>876</v>
      </c>
      <c r="B911" s="26" t="s">
        <v>893</v>
      </c>
      <c r="C911" s="26" t="str">
        <f t="shared" si="36"/>
        <v/>
      </c>
      <c r="D911" s="26"/>
      <c r="E911" s="26" t="s">
        <v>6</v>
      </c>
      <c r="F911" s="26" t="s">
        <v>6</v>
      </c>
      <c r="G911" s="26" t="str">
        <f t="shared" si="37"/>
        <v>Carduus bourgeanus</v>
      </c>
      <c r="H911" s="26" t="s">
        <v>5141</v>
      </c>
      <c r="I911" s="26"/>
      <c r="J911" t="s">
        <v>7143</v>
      </c>
      <c r="K911" t="s">
        <v>11752</v>
      </c>
      <c r="L911" t="s">
        <v>11753</v>
      </c>
      <c r="M911" t="s">
        <v>11754</v>
      </c>
    </row>
    <row r="912" spans="1:13" x14ac:dyDescent="0.25">
      <c r="A912" s="26" t="s">
        <v>876</v>
      </c>
      <c r="B912" s="26" t="s">
        <v>879</v>
      </c>
      <c r="C912" s="26" t="str">
        <f t="shared" si="36"/>
        <v/>
      </c>
      <c r="D912" s="26"/>
      <c r="E912" s="26" t="s">
        <v>31</v>
      </c>
      <c r="F912" s="26" t="s">
        <v>6</v>
      </c>
      <c r="G912" s="26" t="str">
        <f t="shared" si="37"/>
        <v>Carduus broteri</v>
      </c>
      <c r="H912" s="26" t="s">
        <v>5141</v>
      </c>
      <c r="I912" s="26"/>
      <c r="J912" t="s">
        <v>7144</v>
      </c>
      <c r="K912" t="s">
        <v>11752</v>
      </c>
      <c r="L912" t="s">
        <v>11753</v>
      </c>
      <c r="M912" t="s">
        <v>11754</v>
      </c>
    </row>
    <row r="913" spans="1:13" x14ac:dyDescent="0.25">
      <c r="A913" s="26" t="s">
        <v>876</v>
      </c>
      <c r="B913" s="26" t="s">
        <v>884</v>
      </c>
      <c r="C913" s="26" t="str">
        <f t="shared" si="36"/>
        <v/>
      </c>
      <c r="D913" s="26"/>
      <c r="E913" s="26" t="s">
        <v>6</v>
      </c>
      <c r="F913" s="26" t="s">
        <v>6</v>
      </c>
      <c r="G913" s="26" t="str">
        <f t="shared" si="37"/>
        <v>Carduus carlinifolius</v>
      </c>
      <c r="H913" s="26" t="s">
        <v>5141</v>
      </c>
      <c r="I913" s="26"/>
      <c r="J913" t="s">
        <v>7145</v>
      </c>
      <c r="K913" t="s">
        <v>11752</v>
      </c>
      <c r="L913" t="s">
        <v>11753</v>
      </c>
      <c r="M913" t="s">
        <v>11754</v>
      </c>
    </row>
    <row r="914" spans="1:13" x14ac:dyDescent="0.25">
      <c r="A914" s="26" t="s">
        <v>876</v>
      </c>
      <c r="B914" s="26" t="s">
        <v>888</v>
      </c>
      <c r="C914" s="26" t="str">
        <f t="shared" si="36"/>
        <v>subsp.</v>
      </c>
      <c r="D914" s="26" t="s">
        <v>888</v>
      </c>
      <c r="E914" s="26" t="s">
        <v>6</v>
      </c>
      <c r="F914" s="26" t="s">
        <v>6</v>
      </c>
      <c r="G914" s="26" t="str">
        <f t="shared" si="37"/>
        <v>Carduus carlinoides carlinoides</v>
      </c>
      <c r="H914" s="26" t="s">
        <v>5141</v>
      </c>
      <c r="I914" s="26"/>
      <c r="J914" t="s">
        <v>7146</v>
      </c>
      <c r="K914" t="s">
        <v>11752</v>
      </c>
      <c r="L914" t="s">
        <v>11753</v>
      </c>
      <c r="M914" t="s">
        <v>11754</v>
      </c>
    </row>
    <row r="915" spans="1:13" x14ac:dyDescent="0.25">
      <c r="A915" s="26" t="s">
        <v>876</v>
      </c>
      <c r="B915" s="26" t="s">
        <v>888</v>
      </c>
      <c r="C915" s="26" t="str">
        <f t="shared" si="36"/>
        <v>subsp.</v>
      </c>
      <c r="D915" s="26" t="s">
        <v>59</v>
      </c>
      <c r="E915" s="26" t="s">
        <v>31</v>
      </c>
      <c r="F915" s="26" t="s">
        <v>6</v>
      </c>
      <c r="G915" s="26" t="str">
        <f t="shared" si="37"/>
        <v>Carduus carlinoides hispanicus</v>
      </c>
      <c r="H915" s="26" t="s">
        <v>5141</v>
      </c>
      <c r="I915" s="26"/>
      <c r="J915" t="s">
        <v>7147</v>
      </c>
      <c r="K915" t="s">
        <v>11752</v>
      </c>
      <c r="L915" t="s">
        <v>11753</v>
      </c>
      <c r="M915" t="s">
        <v>11754</v>
      </c>
    </row>
    <row r="916" spans="1:13" x14ac:dyDescent="0.25">
      <c r="A916" s="26" t="s">
        <v>876</v>
      </c>
      <c r="B916" s="26" t="s">
        <v>886</v>
      </c>
      <c r="C916" s="26" t="str">
        <f t="shared" si="36"/>
        <v>subsp.</v>
      </c>
      <c r="D916" s="26" t="s">
        <v>388</v>
      </c>
      <c r="E916" s="26" t="s">
        <v>31</v>
      </c>
      <c r="F916" s="26" t="s">
        <v>6</v>
      </c>
      <c r="G916" s="26" t="str">
        <f t="shared" si="37"/>
        <v>Carduus carpetanus braun-blanquetii</v>
      </c>
      <c r="H916" s="26" t="s">
        <v>5141</v>
      </c>
      <c r="I916" s="26"/>
      <c r="J916" t="s">
        <v>7148</v>
      </c>
      <c r="K916" t="s">
        <v>11752</v>
      </c>
      <c r="L916" t="s">
        <v>11753</v>
      </c>
      <c r="M916" t="s">
        <v>11754</v>
      </c>
    </row>
    <row r="917" spans="1:13" x14ac:dyDescent="0.25">
      <c r="A917" s="26" t="s">
        <v>876</v>
      </c>
      <c r="B917" s="26" t="s">
        <v>886</v>
      </c>
      <c r="C917" s="26" t="str">
        <f t="shared" si="36"/>
        <v>subsp.</v>
      </c>
      <c r="D917" s="26" t="s">
        <v>886</v>
      </c>
      <c r="E917" s="26" t="s">
        <v>31</v>
      </c>
      <c r="F917" s="26" t="s">
        <v>6</v>
      </c>
      <c r="G917" s="26" t="str">
        <f t="shared" si="37"/>
        <v>Carduus carpetanus carpetanus</v>
      </c>
      <c r="H917" s="26" t="s">
        <v>5141</v>
      </c>
      <c r="I917" s="26"/>
      <c r="J917" t="s">
        <v>7149</v>
      </c>
      <c r="K917" t="s">
        <v>11752</v>
      </c>
      <c r="L917" t="s">
        <v>11753</v>
      </c>
      <c r="M917" t="s">
        <v>11754</v>
      </c>
    </row>
    <row r="918" spans="1:13" x14ac:dyDescent="0.25">
      <c r="A918" s="26" t="s">
        <v>876</v>
      </c>
      <c r="B918" s="26" t="s">
        <v>892</v>
      </c>
      <c r="C918" s="26" t="str">
        <f t="shared" si="36"/>
        <v>subsp.</v>
      </c>
      <c r="D918" s="26" t="s">
        <v>1440</v>
      </c>
      <c r="E918" s="26" t="s">
        <v>6</v>
      </c>
      <c r="F918" s="26" t="s">
        <v>31</v>
      </c>
      <c r="G918" s="26" t="str">
        <f t="shared" si="37"/>
        <v>Carduus crispus multiflorus</v>
      </c>
      <c r="H918" s="26" t="s">
        <v>5141</v>
      </c>
      <c r="I918" s="26"/>
      <c r="J918" t="s">
        <v>7150</v>
      </c>
      <c r="K918" t="s">
        <v>11752</v>
      </c>
      <c r="L918" t="s">
        <v>11753</v>
      </c>
      <c r="M918" t="s">
        <v>11754</v>
      </c>
    </row>
    <row r="919" spans="1:13" x14ac:dyDescent="0.25">
      <c r="A919" s="26" t="s">
        <v>876</v>
      </c>
      <c r="B919" s="26" t="s">
        <v>885</v>
      </c>
      <c r="C919" s="26" t="str">
        <f t="shared" si="36"/>
        <v>subsp.</v>
      </c>
      <c r="D919" s="26" t="s">
        <v>4400</v>
      </c>
      <c r="E919" s="26" t="s">
        <v>6</v>
      </c>
      <c r="F919" s="26" t="s">
        <v>31</v>
      </c>
      <c r="G919" s="26" t="str">
        <f t="shared" si="37"/>
        <v>Carduus defloratus medius</v>
      </c>
      <c r="H919" s="26" t="s">
        <v>5141</v>
      </c>
      <c r="I919" s="26"/>
      <c r="J919" t="s">
        <v>7151</v>
      </c>
      <c r="K919" t="s">
        <v>11752</v>
      </c>
      <c r="L919" t="s">
        <v>11753</v>
      </c>
      <c r="M919" t="s">
        <v>11754</v>
      </c>
    </row>
    <row r="920" spans="1:13" x14ac:dyDescent="0.25">
      <c r="A920" s="26" t="s">
        <v>876</v>
      </c>
      <c r="B920" s="26" t="s">
        <v>894</v>
      </c>
      <c r="C920" s="26" t="str">
        <f t="shared" si="36"/>
        <v/>
      </c>
      <c r="D920" s="26"/>
      <c r="E920" s="26" t="s">
        <v>31</v>
      </c>
      <c r="F920" s="26" t="s">
        <v>6</v>
      </c>
      <c r="G920" s="26" t="str">
        <f t="shared" si="37"/>
        <v>Carduus ibicensis</v>
      </c>
      <c r="H920" s="26" t="s">
        <v>5141</v>
      </c>
      <c r="I920" s="26"/>
      <c r="J920" t="s">
        <v>7152</v>
      </c>
      <c r="K920" t="s">
        <v>11752</v>
      </c>
      <c r="L920" t="s">
        <v>11753</v>
      </c>
      <c r="M920" t="s">
        <v>11754</v>
      </c>
    </row>
    <row r="921" spans="1:13" x14ac:dyDescent="0.25">
      <c r="A921" s="26" t="s">
        <v>876</v>
      </c>
      <c r="B921" s="26" t="s">
        <v>895</v>
      </c>
      <c r="C921" s="26" t="str">
        <f t="shared" si="36"/>
        <v>subsp.</v>
      </c>
      <c r="D921" s="26" t="s">
        <v>895</v>
      </c>
      <c r="E921" s="26" t="s">
        <v>6</v>
      </c>
      <c r="F921" s="26" t="s">
        <v>6</v>
      </c>
      <c r="G921" s="26" t="str">
        <f t="shared" si="37"/>
        <v>Carduus meonanthus meonanthus</v>
      </c>
      <c r="H921" s="26" t="s">
        <v>5141</v>
      </c>
      <c r="I921" s="26"/>
      <c r="J921" t="s">
        <v>7153</v>
      </c>
      <c r="K921" t="s">
        <v>11752</v>
      </c>
      <c r="L921" t="s">
        <v>11753</v>
      </c>
      <c r="M921" t="s">
        <v>11754</v>
      </c>
    </row>
    <row r="922" spans="1:13" x14ac:dyDescent="0.25">
      <c r="A922" s="26" t="s">
        <v>876</v>
      </c>
      <c r="B922" s="26" t="s">
        <v>895</v>
      </c>
      <c r="C922" s="26" t="str">
        <f t="shared" si="36"/>
        <v>subsp.</v>
      </c>
      <c r="D922" s="26" t="s">
        <v>1301</v>
      </c>
      <c r="E922" s="26" t="s">
        <v>31</v>
      </c>
      <c r="F922" s="26" t="s">
        <v>6</v>
      </c>
      <c r="G922" s="26" t="str">
        <f t="shared" si="37"/>
        <v>Carduus meonanthus valentinus</v>
      </c>
      <c r="H922" s="26" t="s">
        <v>5141</v>
      </c>
      <c r="I922" s="26"/>
      <c r="J922" t="s">
        <v>7154</v>
      </c>
      <c r="K922" t="s">
        <v>11752</v>
      </c>
      <c r="L922" t="s">
        <v>11753</v>
      </c>
      <c r="M922" t="s">
        <v>11754</v>
      </c>
    </row>
    <row r="923" spans="1:13" x14ac:dyDescent="0.25">
      <c r="A923" s="26" t="s">
        <v>876</v>
      </c>
      <c r="B923" s="26" t="s">
        <v>896</v>
      </c>
      <c r="C923" s="26" t="str">
        <f t="shared" si="36"/>
        <v/>
      </c>
      <c r="D923" s="26"/>
      <c r="E923" s="26" t="s">
        <v>6</v>
      </c>
      <c r="F923" s="26" t="s">
        <v>6</v>
      </c>
      <c r="G923" s="26" t="str">
        <f t="shared" si="37"/>
        <v>Carduus myriacanthus</v>
      </c>
      <c r="H923" s="26" t="s">
        <v>5141</v>
      </c>
      <c r="I923" s="26"/>
      <c r="J923" t="s">
        <v>7155</v>
      </c>
      <c r="K923" t="s">
        <v>11752</v>
      </c>
      <c r="L923" t="s">
        <v>11753</v>
      </c>
      <c r="M923" t="s">
        <v>11754</v>
      </c>
    </row>
    <row r="924" spans="1:13" x14ac:dyDescent="0.25">
      <c r="A924" s="26" t="s">
        <v>876</v>
      </c>
      <c r="B924" s="26" t="s">
        <v>882</v>
      </c>
      <c r="C924" s="26" t="str">
        <f t="shared" ref="C924:C954" si="38">IF(D924="","","subsp.")</f>
        <v>subsp.</v>
      </c>
      <c r="D924" s="26" t="s">
        <v>59</v>
      </c>
      <c r="E924" s="26" t="s">
        <v>31</v>
      </c>
      <c r="F924" s="26" t="s">
        <v>6</v>
      </c>
      <c r="G924" s="26" t="str">
        <f t="shared" ref="G924:G954" si="39">IF(D924="",CONCATENATE(A924," ",B924),CONCATENATE(A924," ",B924," ",D924))</f>
        <v>Carduus nigrescens hispanicus</v>
      </c>
      <c r="H924" s="26" t="s">
        <v>5141</v>
      </c>
      <c r="I924" s="26"/>
      <c r="J924" t="s">
        <v>7156</v>
      </c>
      <c r="K924" t="s">
        <v>11752</v>
      </c>
      <c r="L924" t="s">
        <v>11753</v>
      </c>
      <c r="M924" t="s">
        <v>11754</v>
      </c>
    </row>
    <row r="925" spans="1:13" x14ac:dyDescent="0.25">
      <c r="A925" s="26" t="s">
        <v>876</v>
      </c>
      <c r="B925" s="26" t="s">
        <v>882</v>
      </c>
      <c r="C925" s="26" t="str">
        <f t="shared" si="38"/>
        <v>subsp.</v>
      </c>
      <c r="D925" s="26" t="s">
        <v>882</v>
      </c>
      <c r="E925" s="26" t="s">
        <v>6</v>
      </c>
      <c r="F925" s="26" t="s">
        <v>6</v>
      </c>
      <c r="G925" s="26" t="str">
        <f t="shared" si="39"/>
        <v>Carduus nigrescens nigrescens</v>
      </c>
      <c r="H925" s="26" t="s">
        <v>5141</v>
      </c>
      <c r="I925" s="26"/>
      <c r="J925" t="s">
        <v>7157</v>
      </c>
      <c r="K925" t="s">
        <v>11752</v>
      </c>
      <c r="L925" t="s">
        <v>11753</v>
      </c>
      <c r="M925" t="s">
        <v>11754</v>
      </c>
    </row>
    <row r="926" spans="1:13" x14ac:dyDescent="0.25">
      <c r="A926" s="26" t="s">
        <v>876</v>
      </c>
      <c r="B926" s="26" t="s">
        <v>877</v>
      </c>
      <c r="C926" s="26" t="str">
        <f t="shared" si="38"/>
        <v/>
      </c>
      <c r="D926" s="26"/>
      <c r="E926" s="26" t="s">
        <v>6</v>
      </c>
      <c r="F926" s="26" t="s">
        <v>6</v>
      </c>
      <c r="G926" s="26" t="str">
        <f t="shared" si="39"/>
        <v>Carduus nutans</v>
      </c>
      <c r="H926" s="26" t="s">
        <v>5141</v>
      </c>
      <c r="I926" s="26"/>
      <c r="J926" t="s">
        <v>7158</v>
      </c>
      <c r="K926" t="s">
        <v>11752</v>
      </c>
      <c r="L926" t="s">
        <v>11753</v>
      </c>
      <c r="M926" t="s">
        <v>11754</v>
      </c>
    </row>
    <row r="927" spans="1:13" x14ac:dyDescent="0.25">
      <c r="A927" s="26" t="s">
        <v>876</v>
      </c>
      <c r="B927" s="26" t="s">
        <v>574</v>
      </c>
      <c r="C927" s="26" t="str">
        <f t="shared" si="38"/>
        <v/>
      </c>
      <c r="D927" s="26"/>
      <c r="E927" s="26" t="s">
        <v>31</v>
      </c>
      <c r="F927" s="26" t="s">
        <v>6</v>
      </c>
      <c r="G927" s="26" t="str">
        <f t="shared" si="39"/>
        <v>Carduus paui</v>
      </c>
      <c r="H927" s="26" t="s">
        <v>5141</v>
      </c>
      <c r="I927" s="26"/>
      <c r="J927" t="s">
        <v>7159</v>
      </c>
      <c r="K927" t="s">
        <v>11752</v>
      </c>
      <c r="L927" t="s">
        <v>11753</v>
      </c>
      <c r="M927" t="s">
        <v>11754</v>
      </c>
    </row>
    <row r="928" spans="1:13" x14ac:dyDescent="0.25">
      <c r="A928" s="26" t="s">
        <v>876</v>
      </c>
      <c r="B928" s="26" t="s">
        <v>878</v>
      </c>
      <c r="C928" s="26" t="str">
        <f t="shared" si="38"/>
        <v>subsp.</v>
      </c>
      <c r="D928" s="26" t="s">
        <v>626</v>
      </c>
      <c r="E928" s="26" t="s">
        <v>31</v>
      </c>
      <c r="F928" s="26" t="s">
        <v>6</v>
      </c>
      <c r="G928" s="26" t="str">
        <f t="shared" si="39"/>
        <v>Carduus platypus granatensis</v>
      </c>
      <c r="H928" s="26" t="s">
        <v>5141</v>
      </c>
      <c r="I928" s="26"/>
      <c r="J928" t="s">
        <v>7160</v>
      </c>
      <c r="K928" t="s">
        <v>11752</v>
      </c>
      <c r="L928" t="s">
        <v>11753</v>
      </c>
      <c r="M928" t="s">
        <v>11754</v>
      </c>
    </row>
    <row r="929" spans="1:13" x14ac:dyDescent="0.25">
      <c r="A929" s="26" t="s">
        <v>876</v>
      </c>
      <c r="B929" s="26" t="s">
        <v>878</v>
      </c>
      <c r="C929" s="26" t="str">
        <f t="shared" si="38"/>
        <v>subsp.</v>
      </c>
      <c r="D929" s="26" t="s">
        <v>878</v>
      </c>
      <c r="E929" s="26" t="s">
        <v>31</v>
      </c>
      <c r="F929" s="26" t="s">
        <v>6</v>
      </c>
      <c r="G929" s="26" t="str">
        <f t="shared" si="39"/>
        <v>Carduus platypus platypus</v>
      </c>
      <c r="H929" s="26" t="s">
        <v>5141</v>
      </c>
      <c r="I929" s="26"/>
      <c r="J929" t="s">
        <v>7161</v>
      </c>
      <c r="K929" t="s">
        <v>11752</v>
      </c>
      <c r="L929" t="s">
        <v>11753</v>
      </c>
      <c r="M929" t="s">
        <v>11754</v>
      </c>
    </row>
    <row r="930" spans="1:13" x14ac:dyDescent="0.25">
      <c r="A930" s="26" t="s">
        <v>876</v>
      </c>
      <c r="B930" s="26" t="s">
        <v>889</v>
      </c>
      <c r="C930" s="26" t="str">
        <f t="shared" si="38"/>
        <v/>
      </c>
      <c r="D930" s="26"/>
      <c r="E930" s="26" t="s">
        <v>6</v>
      </c>
      <c r="F930" s="26" t="s">
        <v>6</v>
      </c>
      <c r="G930" s="26" t="str">
        <f t="shared" si="39"/>
        <v>Carduus pycnocephalus</v>
      </c>
      <c r="H930" s="26" t="s">
        <v>5141</v>
      </c>
      <c r="I930" s="26"/>
      <c r="J930" t="s">
        <v>7162</v>
      </c>
      <c r="K930" t="s">
        <v>11752</v>
      </c>
      <c r="L930" t="s">
        <v>11753</v>
      </c>
      <c r="M930" t="s">
        <v>11754</v>
      </c>
    </row>
    <row r="931" spans="1:13" x14ac:dyDescent="0.25">
      <c r="A931" s="26" t="s">
        <v>876</v>
      </c>
      <c r="B931" s="26" t="s">
        <v>881</v>
      </c>
      <c r="C931" s="26" t="str">
        <f t="shared" si="38"/>
        <v/>
      </c>
      <c r="D931" s="26"/>
      <c r="E931" s="26" t="s">
        <v>31</v>
      </c>
      <c r="F931" s="26" t="s">
        <v>6</v>
      </c>
      <c r="G931" s="26" t="str">
        <f t="shared" si="39"/>
        <v>Carduus rivasgodayanus</v>
      </c>
      <c r="H931" s="26" t="s">
        <v>5141</v>
      </c>
      <c r="I931" s="26"/>
      <c r="J931" t="s">
        <v>7163</v>
      </c>
      <c r="K931" t="s">
        <v>11752</v>
      </c>
      <c r="L931" t="s">
        <v>11753</v>
      </c>
      <c r="M931" t="s">
        <v>11754</v>
      </c>
    </row>
    <row r="932" spans="1:13" x14ac:dyDescent="0.25">
      <c r="A932" s="26" t="s">
        <v>876</v>
      </c>
      <c r="B932" s="26" t="s">
        <v>880</v>
      </c>
      <c r="C932" s="26" t="str">
        <f t="shared" si="38"/>
        <v/>
      </c>
      <c r="D932" s="26"/>
      <c r="E932" s="26" t="s">
        <v>31</v>
      </c>
      <c r="F932" s="26" t="s">
        <v>6</v>
      </c>
      <c r="G932" s="26" t="str">
        <f t="shared" si="39"/>
        <v>Carduus santacreui</v>
      </c>
      <c r="H932" s="26" t="s">
        <v>5141</v>
      </c>
      <c r="I932" s="26"/>
      <c r="J932" t="s">
        <v>7164</v>
      </c>
      <c r="K932" t="s">
        <v>11752</v>
      </c>
      <c r="L932" t="s">
        <v>11753</v>
      </c>
      <c r="M932" t="s">
        <v>11754</v>
      </c>
    </row>
    <row r="933" spans="1:13" x14ac:dyDescent="0.25">
      <c r="A933" s="26" t="s">
        <v>876</v>
      </c>
      <c r="B933" s="26" t="s">
        <v>891</v>
      </c>
      <c r="C933" s="26" t="str">
        <f t="shared" si="38"/>
        <v/>
      </c>
      <c r="D933" s="26"/>
      <c r="E933" s="26" t="s">
        <v>6</v>
      </c>
      <c r="F933" s="26" t="s">
        <v>6</v>
      </c>
      <c r="G933" s="26" t="str">
        <f t="shared" si="39"/>
        <v>Carduus tenuiflorus</v>
      </c>
      <c r="H933" s="26" t="s">
        <v>5141</v>
      </c>
      <c r="I933" s="26"/>
      <c r="J933" t="s">
        <v>7165</v>
      </c>
      <c r="K933" t="s">
        <v>11752</v>
      </c>
      <c r="L933" t="s">
        <v>11753</v>
      </c>
      <c r="M933" t="s">
        <v>11754</v>
      </c>
    </row>
    <row r="934" spans="1:13" x14ac:dyDescent="0.25">
      <c r="A934" s="26" t="s">
        <v>876</v>
      </c>
      <c r="B934" s="26" t="s">
        <v>883</v>
      </c>
      <c r="C934" s="26" t="str">
        <f t="shared" si="38"/>
        <v/>
      </c>
      <c r="D934" s="26"/>
      <c r="E934" s="26" t="s">
        <v>6</v>
      </c>
      <c r="F934" s="26" t="s">
        <v>6</v>
      </c>
      <c r="G934" s="26" t="str">
        <f t="shared" si="39"/>
        <v>Carduus vivariensis</v>
      </c>
      <c r="H934" s="26" t="s">
        <v>5141</v>
      </c>
      <c r="I934" s="26"/>
      <c r="J934" t="s">
        <v>7166</v>
      </c>
      <c r="K934" t="s">
        <v>11752</v>
      </c>
      <c r="L934" t="s">
        <v>11753</v>
      </c>
      <c r="M934" t="s">
        <v>11754</v>
      </c>
    </row>
    <row r="935" spans="1:13" x14ac:dyDescent="0.25">
      <c r="A935" s="26" t="s">
        <v>897</v>
      </c>
      <c r="B935" s="26" t="s">
        <v>963</v>
      </c>
      <c r="C935" s="26" t="str">
        <f t="shared" si="38"/>
        <v/>
      </c>
      <c r="D935" s="26"/>
      <c r="E935" s="26" t="s">
        <v>6</v>
      </c>
      <c r="F935" s="26" t="s">
        <v>6</v>
      </c>
      <c r="G935" s="26" t="str">
        <f t="shared" si="39"/>
        <v>Carex acuta</v>
      </c>
      <c r="H935" s="26" t="s">
        <v>5141</v>
      </c>
      <c r="I935" s="26"/>
      <c r="J935" t="s">
        <v>7167</v>
      </c>
      <c r="K935" t="s">
        <v>11752</v>
      </c>
      <c r="L935" t="s">
        <v>12046</v>
      </c>
      <c r="M935" t="s">
        <v>12316</v>
      </c>
    </row>
    <row r="936" spans="1:13" x14ac:dyDescent="0.25">
      <c r="A936" s="26" t="s">
        <v>897</v>
      </c>
      <c r="B936" s="26" t="s">
        <v>116</v>
      </c>
      <c r="C936" s="26" t="str">
        <f t="shared" si="38"/>
        <v/>
      </c>
      <c r="D936" s="26"/>
      <c r="E936" s="26" t="s">
        <v>6</v>
      </c>
      <c r="F936" s="26" t="s">
        <v>6</v>
      </c>
      <c r="G936" s="26" t="str">
        <f t="shared" si="39"/>
        <v>Carex acutiformis</v>
      </c>
      <c r="H936" s="26" t="s">
        <v>5141</v>
      </c>
      <c r="I936" s="26"/>
      <c r="J936" t="s">
        <v>7168</v>
      </c>
      <c r="K936" t="s">
        <v>11752</v>
      </c>
      <c r="L936" t="s">
        <v>12046</v>
      </c>
      <c r="M936" t="s">
        <v>12316</v>
      </c>
    </row>
    <row r="937" spans="1:13" x14ac:dyDescent="0.25">
      <c r="A937" s="26" t="s">
        <v>897</v>
      </c>
      <c r="B937" s="26" t="s">
        <v>5</v>
      </c>
      <c r="C937" s="26" t="str">
        <f t="shared" si="38"/>
        <v/>
      </c>
      <c r="D937" s="26"/>
      <c r="E937" s="26" t="s">
        <v>6</v>
      </c>
      <c r="F937" s="26" t="s">
        <v>6</v>
      </c>
      <c r="G937" s="26" t="str">
        <f t="shared" si="39"/>
        <v>Carex alba</v>
      </c>
      <c r="H937" s="26" t="s">
        <v>5141</v>
      </c>
      <c r="I937" s="26"/>
      <c r="J937" t="s">
        <v>7169</v>
      </c>
      <c r="K937" t="s">
        <v>11752</v>
      </c>
      <c r="L937" t="s">
        <v>12046</v>
      </c>
      <c r="M937" t="s">
        <v>12316</v>
      </c>
    </row>
    <row r="938" spans="1:13" x14ac:dyDescent="0.25">
      <c r="A938" s="26" t="s">
        <v>897</v>
      </c>
      <c r="B938" s="26" t="s">
        <v>536</v>
      </c>
      <c r="C938" s="26" t="str">
        <f t="shared" si="38"/>
        <v/>
      </c>
      <c r="D938" s="26"/>
      <c r="E938" s="26" t="s">
        <v>6</v>
      </c>
      <c r="F938" s="26" t="s">
        <v>6</v>
      </c>
      <c r="G938" s="26" t="str">
        <f t="shared" si="39"/>
        <v>Carex arenaria</v>
      </c>
      <c r="H938" s="26" t="s">
        <v>5141</v>
      </c>
      <c r="I938" s="26"/>
      <c r="J938" t="s">
        <v>7170</v>
      </c>
      <c r="K938" t="s">
        <v>11752</v>
      </c>
      <c r="L938" t="s">
        <v>12046</v>
      </c>
      <c r="M938" t="s">
        <v>12316</v>
      </c>
    </row>
    <row r="939" spans="1:13" x14ac:dyDescent="0.25">
      <c r="A939" s="26" t="s">
        <v>897</v>
      </c>
      <c r="B939" s="26" t="s">
        <v>926</v>
      </c>
      <c r="C939" s="26" t="str">
        <f t="shared" si="38"/>
        <v/>
      </c>
      <c r="D939" s="26"/>
      <c r="E939" s="26" t="s">
        <v>31</v>
      </c>
      <c r="F939" s="26" t="s">
        <v>6</v>
      </c>
      <c r="G939" s="26" t="str">
        <f t="shared" si="39"/>
        <v>Carex asturica</v>
      </c>
      <c r="H939" s="26" t="s">
        <v>5141</v>
      </c>
      <c r="I939" s="26"/>
      <c r="J939" t="s">
        <v>7171</v>
      </c>
      <c r="K939" t="s">
        <v>11752</v>
      </c>
      <c r="L939" t="s">
        <v>12046</v>
      </c>
      <c r="M939" t="s">
        <v>12316</v>
      </c>
    </row>
    <row r="940" spans="1:13" x14ac:dyDescent="0.25">
      <c r="A940" s="26" t="s">
        <v>897</v>
      </c>
      <c r="B940" s="26" t="s">
        <v>959</v>
      </c>
      <c r="C940" s="26" t="str">
        <f t="shared" si="38"/>
        <v>subsp.</v>
      </c>
      <c r="D940" s="26" t="s">
        <v>959</v>
      </c>
      <c r="E940" s="26" t="s">
        <v>6</v>
      </c>
      <c r="F940" s="26" t="s">
        <v>31</v>
      </c>
      <c r="G940" s="26" t="str">
        <f t="shared" si="39"/>
        <v>Carex atrata atrata</v>
      </c>
      <c r="H940" s="26" t="s">
        <v>5141</v>
      </c>
      <c r="I940" s="26"/>
      <c r="J940" t="s">
        <v>7172</v>
      </c>
      <c r="K940" t="s">
        <v>11752</v>
      </c>
      <c r="L940" t="s">
        <v>12046</v>
      </c>
      <c r="M940" t="s">
        <v>12316</v>
      </c>
    </row>
    <row r="941" spans="1:13" x14ac:dyDescent="0.25">
      <c r="A941" s="26" t="s">
        <v>897</v>
      </c>
      <c r="B941" s="26" t="s">
        <v>954</v>
      </c>
      <c r="C941" s="26" t="str">
        <f t="shared" si="38"/>
        <v/>
      </c>
      <c r="D941" s="26"/>
      <c r="E941" s="26" t="s">
        <v>6</v>
      </c>
      <c r="F941" s="26" t="s">
        <v>6</v>
      </c>
      <c r="G941" s="26" t="str">
        <f t="shared" si="39"/>
        <v>Carex austroalpina</v>
      </c>
      <c r="H941" s="26" t="s">
        <v>5141</v>
      </c>
      <c r="I941" s="26"/>
      <c r="J941" t="s">
        <v>7173</v>
      </c>
      <c r="K941" t="s">
        <v>11752</v>
      </c>
      <c r="L941" t="s">
        <v>12046</v>
      </c>
      <c r="M941" t="s">
        <v>12316</v>
      </c>
    </row>
    <row r="942" spans="1:13" x14ac:dyDescent="0.25">
      <c r="A942" s="26" t="s">
        <v>897</v>
      </c>
      <c r="B942" s="26" t="s">
        <v>960</v>
      </c>
      <c r="C942" s="26" t="str">
        <f t="shared" si="38"/>
        <v/>
      </c>
      <c r="D942" s="26"/>
      <c r="E942" s="26" t="s">
        <v>6</v>
      </c>
      <c r="F942" s="26" t="s">
        <v>6</v>
      </c>
      <c r="G942" s="26" t="str">
        <f t="shared" si="39"/>
        <v>Carex bicolor</v>
      </c>
      <c r="H942" s="26" t="s">
        <v>5141</v>
      </c>
      <c r="I942" s="26"/>
      <c r="J942" t="s">
        <v>7174</v>
      </c>
      <c r="K942" t="s">
        <v>11752</v>
      </c>
      <c r="L942" t="s">
        <v>12046</v>
      </c>
      <c r="M942" t="s">
        <v>12316</v>
      </c>
    </row>
    <row r="943" spans="1:13" x14ac:dyDescent="0.25">
      <c r="A943" s="26" t="s">
        <v>897</v>
      </c>
      <c r="B943" s="26" t="s">
        <v>932</v>
      </c>
      <c r="C943" s="26" t="str">
        <f t="shared" si="38"/>
        <v/>
      </c>
      <c r="D943" s="26"/>
      <c r="E943" s="26" t="s">
        <v>6</v>
      </c>
      <c r="F943" s="26" t="s">
        <v>6</v>
      </c>
      <c r="G943" s="26" t="str">
        <f t="shared" si="39"/>
        <v>Carex binervis</v>
      </c>
      <c r="H943" s="26" t="s">
        <v>5141</v>
      </c>
      <c r="I943" s="26"/>
      <c r="J943" t="s">
        <v>7175</v>
      </c>
      <c r="K943" t="s">
        <v>11752</v>
      </c>
      <c r="L943" t="s">
        <v>12046</v>
      </c>
      <c r="M943" t="s">
        <v>12316</v>
      </c>
    </row>
    <row r="944" spans="1:13" x14ac:dyDescent="0.25">
      <c r="A944" s="26" t="s">
        <v>897</v>
      </c>
      <c r="B944" s="26" t="s">
        <v>956</v>
      </c>
      <c r="C944" s="26" t="str">
        <f t="shared" si="38"/>
        <v/>
      </c>
      <c r="D944" s="26"/>
      <c r="E944" s="26" t="s">
        <v>6</v>
      </c>
      <c r="F944" s="26" t="s">
        <v>6</v>
      </c>
      <c r="G944" s="26" t="str">
        <f t="shared" si="39"/>
        <v>Carex brachystachys</v>
      </c>
      <c r="H944" s="26" t="s">
        <v>5141</v>
      </c>
      <c r="I944" s="26"/>
      <c r="J944" t="s">
        <v>7176</v>
      </c>
      <c r="K944" t="s">
        <v>11752</v>
      </c>
      <c r="L944" t="s">
        <v>12046</v>
      </c>
      <c r="M944" t="s">
        <v>12316</v>
      </c>
    </row>
    <row r="945" spans="1:13" x14ac:dyDescent="0.25">
      <c r="A945" s="26" t="s">
        <v>897</v>
      </c>
      <c r="B945" s="26" t="s">
        <v>928</v>
      </c>
      <c r="C945" s="26" t="str">
        <f t="shared" si="38"/>
        <v/>
      </c>
      <c r="D945" s="26"/>
      <c r="E945" s="26" t="s">
        <v>6</v>
      </c>
      <c r="F945" s="26" t="s">
        <v>6</v>
      </c>
      <c r="G945" s="26" t="str">
        <f t="shared" si="39"/>
        <v>Carex brevicollis</v>
      </c>
      <c r="H945" s="26" t="s">
        <v>5141</v>
      </c>
      <c r="I945" s="26"/>
      <c r="J945" t="s">
        <v>7177</v>
      </c>
      <c r="K945" t="s">
        <v>11752</v>
      </c>
      <c r="L945" t="s">
        <v>12046</v>
      </c>
      <c r="M945" t="s">
        <v>12316</v>
      </c>
    </row>
    <row r="946" spans="1:13" x14ac:dyDescent="0.25">
      <c r="A946" s="26" t="s">
        <v>897</v>
      </c>
      <c r="B946" s="26" t="s">
        <v>904</v>
      </c>
      <c r="C946" s="26" t="str">
        <f t="shared" si="38"/>
        <v/>
      </c>
      <c r="D946" s="26"/>
      <c r="E946" s="26" t="s">
        <v>6</v>
      </c>
      <c r="F946" s="26" t="s">
        <v>6</v>
      </c>
      <c r="G946" s="26" t="str">
        <f t="shared" si="39"/>
        <v>Carex brizoides</v>
      </c>
      <c r="H946" s="26" t="s">
        <v>5141</v>
      </c>
      <c r="I946" s="26"/>
      <c r="J946" t="s">
        <v>7178</v>
      </c>
      <c r="K946" t="s">
        <v>11752</v>
      </c>
      <c r="L946" t="s">
        <v>12046</v>
      </c>
      <c r="M946" t="s">
        <v>12316</v>
      </c>
    </row>
    <row r="947" spans="1:13" x14ac:dyDescent="0.25">
      <c r="A947" s="26" t="s">
        <v>897</v>
      </c>
      <c r="B947" s="26" t="s">
        <v>930</v>
      </c>
      <c r="C947" s="26" t="str">
        <f t="shared" si="38"/>
        <v/>
      </c>
      <c r="D947" s="26"/>
      <c r="E947" s="26" t="s">
        <v>31</v>
      </c>
      <c r="F947" s="26" t="s">
        <v>6</v>
      </c>
      <c r="G947" s="26" t="str">
        <f t="shared" si="39"/>
        <v>Carex camposii</v>
      </c>
      <c r="H947" s="26" t="s">
        <v>5141</v>
      </c>
      <c r="I947" s="26"/>
      <c r="J947" t="s">
        <v>7179</v>
      </c>
      <c r="K947" t="s">
        <v>11752</v>
      </c>
      <c r="L947" t="s">
        <v>12046</v>
      </c>
      <c r="M947" t="s">
        <v>12316</v>
      </c>
    </row>
    <row r="948" spans="1:13" x14ac:dyDescent="0.25">
      <c r="A948" s="26" t="s">
        <v>897</v>
      </c>
      <c r="B948" s="26" t="s">
        <v>913</v>
      </c>
      <c r="C948" s="26" t="str">
        <f t="shared" si="38"/>
        <v>subsp.</v>
      </c>
      <c r="D948" s="26" t="s">
        <v>913</v>
      </c>
      <c r="E948" s="26" t="s">
        <v>6</v>
      </c>
      <c r="F948" s="26" t="s">
        <v>31</v>
      </c>
      <c r="G948" s="26" t="str">
        <f t="shared" si="39"/>
        <v>Carex canescens canescens</v>
      </c>
      <c r="H948" s="26" t="s">
        <v>5141</v>
      </c>
      <c r="I948" s="26"/>
      <c r="J948" t="s">
        <v>7180</v>
      </c>
      <c r="K948" t="s">
        <v>11752</v>
      </c>
      <c r="L948" t="s">
        <v>12046</v>
      </c>
      <c r="M948" t="s">
        <v>12316</v>
      </c>
    </row>
    <row r="949" spans="1:13" x14ac:dyDescent="0.25">
      <c r="A949" s="26" t="s">
        <v>897</v>
      </c>
      <c r="B949" s="26" t="s">
        <v>922</v>
      </c>
      <c r="C949" s="26" t="str">
        <f t="shared" si="38"/>
        <v/>
      </c>
      <c r="D949" s="26"/>
      <c r="E949" s="26" t="s">
        <v>6</v>
      </c>
      <c r="F949" s="26" t="s">
        <v>6</v>
      </c>
      <c r="G949" s="26" t="str">
        <f t="shared" si="39"/>
        <v>Carex capillaris</v>
      </c>
      <c r="H949" s="26" t="s">
        <v>5141</v>
      </c>
      <c r="I949" s="26"/>
      <c r="J949" t="s">
        <v>7181</v>
      </c>
      <c r="K949" t="s">
        <v>11752</v>
      </c>
      <c r="L949" t="s">
        <v>12046</v>
      </c>
      <c r="M949" t="s">
        <v>12316</v>
      </c>
    </row>
    <row r="950" spans="1:13" x14ac:dyDescent="0.25">
      <c r="A950" s="26" t="s">
        <v>897</v>
      </c>
      <c r="B950" s="26" t="s">
        <v>946</v>
      </c>
      <c r="C950" s="26" t="str">
        <f t="shared" si="38"/>
        <v/>
      </c>
      <c r="D950" s="26"/>
      <c r="E950" s="26" t="s">
        <v>6</v>
      </c>
      <c r="F950" s="26" t="s">
        <v>6</v>
      </c>
      <c r="G950" s="26" t="str">
        <f t="shared" si="39"/>
        <v>Carex caryophyllea</v>
      </c>
      <c r="H950" s="26" t="s">
        <v>5141</v>
      </c>
      <c r="I950" s="26"/>
      <c r="J950" t="s">
        <v>7182</v>
      </c>
      <c r="K950" t="s">
        <v>11752</v>
      </c>
      <c r="L950" t="s">
        <v>12046</v>
      </c>
      <c r="M950" t="s">
        <v>12316</v>
      </c>
    </row>
    <row r="951" spans="1:13" x14ac:dyDescent="0.25">
      <c r="A951" s="26" t="s">
        <v>897</v>
      </c>
      <c r="B951" s="26" t="s">
        <v>955</v>
      </c>
      <c r="C951" s="26" t="str">
        <f t="shared" si="38"/>
        <v/>
      </c>
      <c r="D951" s="26"/>
      <c r="E951" s="26" t="s">
        <v>31</v>
      </c>
      <c r="F951" s="26" t="s">
        <v>6</v>
      </c>
      <c r="G951" s="26" t="str">
        <f t="shared" si="39"/>
        <v>Carex caudata</v>
      </c>
      <c r="H951" s="26" t="s">
        <v>5141</v>
      </c>
      <c r="I951" s="26"/>
      <c r="J951" t="s">
        <v>7183</v>
      </c>
      <c r="K951" t="s">
        <v>11752</v>
      </c>
      <c r="L951" t="s">
        <v>12046</v>
      </c>
      <c r="M951" t="s">
        <v>12316</v>
      </c>
    </row>
    <row r="952" spans="1:13" x14ac:dyDescent="0.25">
      <c r="A952" s="26" t="s">
        <v>897</v>
      </c>
      <c r="B952" s="26" t="s">
        <v>962</v>
      </c>
      <c r="C952" s="26" t="str">
        <f t="shared" si="38"/>
        <v/>
      </c>
      <c r="D952" s="26"/>
      <c r="E952" s="26" t="s">
        <v>6</v>
      </c>
      <c r="F952" s="26" t="s">
        <v>6</v>
      </c>
      <c r="G952" s="26" t="str">
        <f t="shared" si="39"/>
        <v>Carex cespitosa</v>
      </c>
      <c r="H952" s="26" t="s">
        <v>5141</v>
      </c>
      <c r="I952" s="26"/>
      <c r="J952" t="s">
        <v>7184</v>
      </c>
      <c r="K952" t="s">
        <v>11752</v>
      </c>
      <c r="L952" t="s">
        <v>12046</v>
      </c>
      <c r="M952" t="s">
        <v>12316</v>
      </c>
    </row>
    <row r="953" spans="1:13" x14ac:dyDescent="0.25">
      <c r="A953" s="26" t="s">
        <v>897</v>
      </c>
      <c r="B953" s="26" t="s">
        <v>13124</v>
      </c>
      <c r="C953" s="26" t="str">
        <f t="shared" si="38"/>
        <v/>
      </c>
      <c r="D953" s="26"/>
      <c r="E953" s="26" t="s">
        <v>6</v>
      </c>
      <c r="F953" s="26" t="s">
        <v>6</v>
      </c>
      <c r="G953" s="26" t="str">
        <f t="shared" si="39"/>
        <v>Carex otrubae</v>
      </c>
      <c r="H953" s="26" t="s">
        <v>5141</v>
      </c>
      <c r="I953" s="34" t="s">
        <v>13115</v>
      </c>
      <c r="J953" t="s">
        <v>13119</v>
      </c>
      <c r="K953" t="s">
        <v>11752</v>
      </c>
      <c r="L953" t="s">
        <v>12046</v>
      </c>
      <c r="M953" t="s">
        <v>12316</v>
      </c>
    </row>
    <row r="954" spans="1:13" x14ac:dyDescent="0.25">
      <c r="A954" s="26" t="s">
        <v>897</v>
      </c>
      <c r="B954" s="26" t="s">
        <v>914</v>
      </c>
      <c r="C954" s="26" t="str">
        <f t="shared" si="38"/>
        <v>subsp.</v>
      </c>
      <c r="D954" s="26" t="s">
        <v>914</v>
      </c>
      <c r="E954" s="26" t="s">
        <v>6</v>
      </c>
      <c r="F954" s="26" t="s">
        <v>6</v>
      </c>
      <c r="G954" s="26" t="str">
        <f t="shared" si="39"/>
        <v>Carex curvula curvula</v>
      </c>
      <c r="H954" s="26" t="s">
        <v>5141</v>
      </c>
      <c r="I954" s="26"/>
      <c r="J954" t="s">
        <v>7185</v>
      </c>
      <c r="K954" t="s">
        <v>11752</v>
      </c>
      <c r="L954" t="s">
        <v>12046</v>
      </c>
      <c r="M954" t="s">
        <v>12316</v>
      </c>
    </row>
    <row r="955" spans="1:13" x14ac:dyDescent="0.25">
      <c r="A955" s="26" t="s">
        <v>897</v>
      </c>
      <c r="B955" s="26" t="s">
        <v>914</v>
      </c>
      <c r="C955" s="26" t="str">
        <f t="shared" ref="C955:C1018" si="40">IF(D955="","","subsp.")</f>
        <v>subsp.</v>
      </c>
      <c r="D955" s="26" t="s">
        <v>4401</v>
      </c>
      <c r="E955" s="26" t="s">
        <v>6</v>
      </c>
      <c r="F955" s="26" t="s">
        <v>6</v>
      </c>
      <c r="G955" s="26" t="str">
        <f t="shared" ref="G955:G1018" si="41">IF(D955="",CONCATENATE(A955," ",B955),CONCATENATE(A955," ",B955," ",D955))</f>
        <v>Carex curvula rosae</v>
      </c>
      <c r="H955" s="26" t="s">
        <v>5141</v>
      </c>
      <c r="I955" s="26"/>
      <c r="J955" t="s">
        <v>7186</v>
      </c>
      <c r="K955" t="s">
        <v>11752</v>
      </c>
      <c r="L955" t="s">
        <v>12046</v>
      </c>
      <c r="M955" t="s">
        <v>12316</v>
      </c>
    </row>
    <row r="956" spans="1:13" x14ac:dyDescent="0.25">
      <c r="A956" s="26" t="s">
        <v>897</v>
      </c>
      <c r="B956" s="26" t="s">
        <v>910</v>
      </c>
      <c r="C956" s="26" t="str">
        <f t="shared" si="40"/>
        <v/>
      </c>
      <c r="D956" s="26"/>
      <c r="E956" s="26" t="s">
        <v>6</v>
      </c>
      <c r="F956" s="26" t="s">
        <v>6</v>
      </c>
      <c r="G956" s="26" t="str">
        <f t="shared" si="41"/>
        <v>Carex davalliana</v>
      </c>
      <c r="H956" s="26" t="s">
        <v>5141</v>
      </c>
      <c r="I956" s="26"/>
      <c r="J956" t="s">
        <v>7187</v>
      </c>
      <c r="K956" t="s">
        <v>11752</v>
      </c>
      <c r="L956" t="s">
        <v>12046</v>
      </c>
      <c r="M956" t="s">
        <v>12316</v>
      </c>
    </row>
    <row r="957" spans="1:13" x14ac:dyDescent="0.25">
      <c r="A957" s="26" t="s">
        <v>897</v>
      </c>
      <c r="B957" s="26" t="s">
        <v>138</v>
      </c>
      <c r="C957" s="26" t="str">
        <f t="shared" si="40"/>
        <v/>
      </c>
      <c r="D957" s="26"/>
      <c r="E957" s="26" t="s">
        <v>6</v>
      </c>
      <c r="F957" s="26" t="s">
        <v>6</v>
      </c>
      <c r="G957" s="26" t="str">
        <f t="shared" si="41"/>
        <v>Carex demissa</v>
      </c>
      <c r="H957" s="26" t="s">
        <v>5141</v>
      </c>
      <c r="I957" s="26"/>
      <c r="J957" t="s">
        <v>7188</v>
      </c>
      <c r="K957" t="s">
        <v>11752</v>
      </c>
      <c r="L957" t="s">
        <v>12046</v>
      </c>
      <c r="M957" t="s">
        <v>12316</v>
      </c>
    </row>
    <row r="958" spans="1:13" x14ac:dyDescent="0.25">
      <c r="A958" s="26" t="s">
        <v>897</v>
      </c>
      <c r="B958" s="26" t="s">
        <v>927</v>
      </c>
      <c r="C958" s="26" t="str">
        <f t="shared" si="40"/>
        <v/>
      </c>
      <c r="D958" s="26"/>
      <c r="E958" s="26" t="s">
        <v>6</v>
      </c>
      <c r="F958" s="26" t="s">
        <v>6</v>
      </c>
      <c r="G958" s="26" t="str">
        <f t="shared" si="41"/>
        <v>Carex depauperata</v>
      </c>
      <c r="H958" s="26" t="s">
        <v>5141</v>
      </c>
      <c r="I958" s="26"/>
      <c r="J958" t="s">
        <v>7189</v>
      </c>
      <c r="K958" t="s">
        <v>11752</v>
      </c>
      <c r="L958" t="s">
        <v>12046</v>
      </c>
      <c r="M958" t="s">
        <v>12316</v>
      </c>
    </row>
    <row r="959" spans="1:13" x14ac:dyDescent="0.25">
      <c r="A959" s="26" t="s">
        <v>897</v>
      </c>
      <c r="B959" s="26" t="s">
        <v>948</v>
      </c>
      <c r="C959" s="26" t="str">
        <f t="shared" si="40"/>
        <v>subsp.</v>
      </c>
      <c r="D959" s="26" t="s">
        <v>4402</v>
      </c>
      <c r="E959" s="26" t="s">
        <v>6</v>
      </c>
      <c r="F959" s="26" t="s">
        <v>6</v>
      </c>
      <c r="G959" s="26" t="str">
        <f t="shared" si="41"/>
        <v>Carex depressa basilaris</v>
      </c>
      <c r="H959" s="26" t="s">
        <v>5141</v>
      </c>
      <c r="I959" s="26"/>
      <c r="J959" t="s">
        <v>7190</v>
      </c>
      <c r="K959" t="s">
        <v>11752</v>
      </c>
      <c r="L959" t="s">
        <v>12046</v>
      </c>
      <c r="M959" t="s">
        <v>12316</v>
      </c>
    </row>
    <row r="960" spans="1:13" x14ac:dyDescent="0.25">
      <c r="A960" s="26" t="s">
        <v>897</v>
      </c>
      <c r="B960" s="26" t="s">
        <v>948</v>
      </c>
      <c r="C960" s="26" t="str">
        <f t="shared" si="40"/>
        <v>subsp.</v>
      </c>
      <c r="D960" s="26" t="s">
        <v>948</v>
      </c>
      <c r="E960" s="26" t="s">
        <v>6</v>
      </c>
      <c r="F960" s="26" t="s">
        <v>6</v>
      </c>
      <c r="G960" s="26" t="str">
        <f t="shared" si="41"/>
        <v>Carex depressa depressa</v>
      </c>
      <c r="H960" s="26" t="s">
        <v>5141</v>
      </c>
      <c r="I960" s="26"/>
      <c r="J960" t="s">
        <v>7191</v>
      </c>
      <c r="K960" t="s">
        <v>11752</v>
      </c>
      <c r="L960" t="s">
        <v>12046</v>
      </c>
      <c r="M960" t="s">
        <v>12316</v>
      </c>
    </row>
    <row r="961" spans="1:13" x14ac:dyDescent="0.25">
      <c r="A961" s="26" t="s">
        <v>897</v>
      </c>
      <c r="B961" s="26" t="s">
        <v>899</v>
      </c>
      <c r="C961" s="26" t="str">
        <f t="shared" si="40"/>
        <v/>
      </c>
      <c r="D961" s="26"/>
      <c r="E961" s="26" t="s">
        <v>6</v>
      </c>
      <c r="F961" s="26" t="s">
        <v>6</v>
      </c>
      <c r="G961" s="26" t="str">
        <f t="shared" si="41"/>
        <v>Carex diandra</v>
      </c>
      <c r="H961" s="26" t="s">
        <v>5141</v>
      </c>
      <c r="I961" s="26"/>
      <c r="J961" t="s">
        <v>7192</v>
      </c>
      <c r="K961" t="s">
        <v>11752</v>
      </c>
      <c r="L961" t="s">
        <v>12046</v>
      </c>
      <c r="M961" t="s">
        <v>12316</v>
      </c>
    </row>
    <row r="962" spans="1:13" x14ac:dyDescent="0.25">
      <c r="A962" s="26" t="s">
        <v>897</v>
      </c>
      <c r="B962" s="26" t="s">
        <v>944</v>
      </c>
      <c r="C962" s="26" t="str">
        <f t="shared" si="40"/>
        <v/>
      </c>
      <c r="D962" s="26"/>
      <c r="E962" s="26" t="s">
        <v>6</v>
      </c>
      <c r="F962" s="26" t="s">
        <v>6</v>
      </c>
      <c r="G962" s="26" t="str">
        <f t="shared" si="41"/>
        <v>Carex digitata</v>
      </c>
      <c r="H962" s="26" t="s">
        <v>5141</v>
      </c>
      <c r="I962" s="26"/>
      <c r="J962" t="s">
        <v>7193</v>
      </c>
      <c r="K962" t="s">
        <v>11752</v>
      </c>
      <c r="L962" t="s">
        <v>12046</v>
      </c>
      <c r="M962" t="s">
        <v>12316</v>
      </c>
    </row>
    <row r="963" spans="1:13" x14ac:dyDescent="0.25">
      <c r="A963" s="26" t="s">
        <v>897</v>
      </c>
      <c r="B963" s="26" t="s">
        <v>898</v>
      </c>
      <c r="C963" s="26" t="str">
        <f t="shared" si="40"/>
        <v/>
      </c>
      <c r="D963" s="26"/>
      <c r="E963" s="26" t="s">
        <v>6</v>
      </c>
      <c r="F963" s="26" t="s">
        <v>6</v>
      </c>
      <c r="G963" s="26" t="str">
        <f t="shared" si="41"/>
        <v>Carex distachya</v>
      </c>
      <c r="H963" s="26" t="s">
        <v>5141</v>
      </c>
      <c r="I963" s="26"/>
      <c r="J963" t="s">
        <v>7194</v>
      </c>
      <c r="K963" t="s">
        <v>11752</v>
      </c>
      <c r="L963" t="s">
        <v>12046</v>
      </c>
      <c r="M963" t="s">
        <v>12316</v>
      </c>
    </row>
    <row r="964" spans="1:13" x14ac:dyDescent="0.25">
      <c r="A964" s="26" t="s">
        <v>897</v>
      </c>
      <c r="B964" s="26" t="s">
        <v>933</v>
      </c>
      <c r="C964" s="26" t="str">
        <f t="shared" si="40"/>
        <v/>
      </c>
      <c r="D964" s="26"/>
      <c r="E964" s="26" t="s">
        <v>6</v>
      </c>
      <c r="F964" s="26" t="s">
        <v>6</v>
      </c>
      <c r="G964" s="26" t="str">
        <f t="shared" si="41"/>
        <v>Carex distans</v>
      </c>
      <c r="H964" s="26" t="s">
        <v>5141</v>
      </c>
      <c r="I964" s="26"/>
      <c r="J964" t="s">
        <v>7195</v>
      </c>
      <c r="K964" t="s">
        <v>11752</v>
      </c>
      <c r="L964" t="s">
        <v>12046</v>
      </c>
      <c r="M964" t="s">
        <v>12316</v>
      </c>
    </row>
    <row r="965" spans="1:13" x14ac:dyDescent="0.25">
      <c r="A965" s="26" t="s">
        <v>897</v>
      </c>
      <c r="B965" s="26" t="s">
        <v>902</v>
      </c>
      <c r="C965" s="26" t="str">
        <f t="shared" si="40"/>
        <v/>
      </c>
      <c r="D965" s="26"/>
      <c r="E965" s="26" t="s">
        <v>6</v>
      </c>
      <c r="F965" s="26" t="s">
        <v>6</v>
      </c>
      <c r="G965" s="26" t="str">
        <f t="shared" si="41"/>
        <v>Carex disticha</v>
      </c>
      <c r="H965" s="26" t="s">
        <v>5141</v>
      </c>
      <c r="I965" s="26"/>
      <c r="J965" t="s">
        <v>7196</v>
      </c>
      <c r="K965" t="s">
        <v>11752</v>
      </c>
      <c r="L965" t="s">
        <v>12046</v>
      </c>
      <c r="M965" t="s">
        <v>12316</v>
      </c>
    </row>
    <row r="966" spans="1:13" x14ac:dyDescent="0.25">
      <c r="A966" s="26" t="s">
        <v>897</v>
      </c>
      <c r="B966" s="26" t="s">
        <v>905</v>
      </c>
      <c r="C966" s="26" t="str">
        <f t="shared" si="40"/>
        <v/>
      </c>
      <c r="D966" s="26"/>
      <c r="E966" s="26" t="s">
        <v>6</v>
      </c>
      <c r="F966" s="26" t="s">
        <v>6</v>
      </c>
      <c r="G966" s="26" t="str">
        <f t="shared" si="41"/>
        <v>Carex divisa</v>
      </c>
      <c r="H966" s="26" t="s">
        <v>5141</v>
      </c>
      <c r="I966" s="26"/>
      <c r="J966" t="s">
        <v>7197</v>
      </c>
      <c r="K966" t="s">
        <v>11752</v>
      </c>
      <c r="L966" t="s">
        <v>12046</v>
      </c>
      <c r="M966" t="s">
        <v>12316</v>
      </c>
    </row>
    <row r="967" spans="1:13" x14ac:dyDescent="0.25">
      <c r="A967" s="26" t="s">
        <v>897</v>
      </c>
      <c r="B967" s="26" t="s">
        <v>901</v>
      </c>
      <c r="C967" s="26" t="str">
        <f>IF(B967="","","subsp.")</f>
        <v>subsp.</v>
      </c>
      <c r="E967" s="26" t="s">
        <v>6</v>
      </c>
      <c r="F967" s="26" t="s">
        <v>6</v>
      </c>
      <c r="G967" s="34" t="str">
        <f t="shared" si="41"/>
        <v>Carex divulsa</v>
      </c>
      <c r="H967" s="26" t="s">
        <v>5141</v>
      </c>
      <c r="I967" s="34" t="s">
        <v>13117</v>
      </c>
      <c r="J967" t="s">
        <v>13116</v>
      </c>
      <c r="K967" t="s">
        <v>11752</v>
      </c>
      <c r="L967" t="s">
        <v>12046</v>
      </c>
      <c r="M967" t="s">
        <v>12316</v>
      </c>
    </row>
    <row r="968" spans="1:13" x14ac:dyDescent="0.25">
      <c r="A968" s="26" t="s">
        <v>897</v>
      </c>
      <c r="B968" s="26" t="s">
        <v>4403</v>
      </c>
      <c r="C968" s="26" t="str">
        <f>IF(B968="","","subsp.")</f>
        <v>subsp.</v>
      </c>
      <c r="E968" s="26" t="s">
        <v>6</v>
      </c>
      <c r="F968" s="26" t="s">
        <v>6</v>
      </c>
      <c r="G968" s="34" t="str">
        <f t="shared" si="41"/>
        <v>Carex leersii</v>
      </c>
      <c r="H968" s="26" t="s">
        <v>5141</v>
      </c>
      <c r="I968" s="34" t="s">
        <v>13117</v>
      </c>
      <c r="J968" t="s">
        <v>13120</v>
      </c>
      <c r="K968" t="s">
        <v>11752</v>
      </c>
      <c r="L968" t="s">
        <v>12046</v>
      </c>
      <c r="M968" t="s">
        <v>12316</v>
      </c>
    </row>
    <row r="969" spans="1:13" x14ac:dyDescent="0.25">
      <c r="A969" s="26" t="s">
        <v>897</v>
      </c>
      <c r="B969" s="26" t="s">
        <v>937</v>
      </c>
      <c r="C969" s="26" t="str">
        <f t="shared" si="40"/>
        <v/>
      </c>
      <c r="D969" s="26"/>
      <c r="E969" s="26" t="s">
        <v>31</v>
      </c>
      <c r="F969" s="26" t="s">
        <v>6</v>
      </c>
      <c r="G969" s="34" t="str">
        <f t="shared" si="41"/>
        <v>Carex durieui</v>
      </c>
      <c r="H969" s="26" t="s">
        <v>5141</v>
      </c>
      <c r="I969" s="26"/>
      <c r="J969" t="s">
        <v>7198</v>
      </c>
      <c r="K969" t="s">
        <v>11752</v>
      </c>
      <c r="L969" t="s">
        <v>12046</v>
      </c>
      <c r="M969" t="s">
        <v>12316</v>
      </c>
    </row>
    <row r="970" spans="1:13" x14ac:dyDescent="0.25">
      <c r="A970" s="26" t="s">
        <v>897</v>
      </c>
      <c r="B970" s="26" t="s">
        <v>909</v>
      </c>
      <c r="C970" s="26" t="str">
        <f t="shared" si="40"/>
        <v/>
      </c>
      <c r="D970" s="26"/>
      <c r="E970" s="26" t="s">
        <v>6</v>
      </c>
      <c r="F970" s="26" t="s">
        <v>6</v>
      </c>
      <c r="G970" s="34" t="str">
        <f t="shared" si="41"/>
        <v>Carex echinata</v>
      </c>
      <c r="H970" s="26" t="s">
        <v>5141</v>
      </c>
      <c r="I970" s="26"/>
      <c r="J970" t="s">
        <v>7199</v>
      </c>
      <c r="K970" t="s">
        <v>11752</v>
      </c>
      <c r="L970" t="s">
        <v>12046</v>
      </c>
      <c r="M970" t="s">
        <v>12316</v>
      </c>
    </row>
    <row r="971" spans="1:13" x14ac:dyDescent="0.25">
      <c r="A971" s="26" t="s">
        <v>897</v>
      </c>
      <c r="B971" s="26" t="s">
        <v>961</v>
      </c>
      <c r="C971" s="26" t="str">
        <f t="shared" si="40"/>
        <v>subsp.</v>
      </c>
      <c r="D971" s="26" t="s">
        <v>961</v>
      </c>
      <c r="E971" s="26" t="s">
        <v>6</v>
      </c>
      <c r="F971" s="26" t="s">
        <v>31</v>
      </c>
      <c r="G971" s="34" t="str">
        <f t="shared" si="41"/>
        <v>Carex elata elata</v>
      </c>
      <c r="H971" s="26" t="s">
        <v>5141</v>
      </c>
      <c r="I971" s="26"/>
      <c r="J971" t="s">
        <v>13609</v>
      </c>
      <c r="K971" t="s">
        <v>11752</v>
      </c>
      <c r="L971" t="s">
        <v>12046</v>
      </c>
      <c r="M971" t="s">
        <v>12316</v>
      </c>
    </row>
    <row r="972" spans="1:13" x14ac:dyDescent="0.25">
      <c r="A972" s="26" t="s">
        <v>897</v>
      </c>
      <c r="B972" s="34" t="s">
        <v>3500</v>
      </c>
      <c r="C972" s="26" t="str">
        <f t="shared" si="40"/>
        <v>subsp.</v>
      </c>
      <c r="D972" s="26" t="s">
        <v>3500</v>
      </c>
      <c r="E972" s="26" t="s">
        <v>31</v>
      </c>
      <c r="F972" s="26" t="s">
        <v>6</v>
      </c>
      <c r="G972" s="34" t="str">
        <f t="shared" si="41"/>
        <v>Carex reuteriana reuteriana</v>
      </c>
      <c r="H972" s="26" t="s">
        <v>5141</v>
      </c>
      <c r="I972" s="26"/>
      <c r="J972" t="s">
        <v>13121</v>
      </c>
      <c r="K972" t="s">
        <v>11752</v>
      </c>
      <c r="L972" t="s">
        <v>12046</v>
      </c>
      <c r="M972" t="s">
        <v>12316</v>
      </c>
    </row>
    <row r="973" spans="1:13" x14ac:dyDescent="0.25">
      <c r="A973" s="26" t="s">
        <v>897</v>
      </c>
      <c r="B973" s="34" t="s">
        <v>3500</v>
      </c>
      <c r="C973" s="26" t="str">
        <f t="shared" si="40"/>
        <v>subsp.</v>
      </c>
      <c r="D973" s="26" t="s">
        <v>1292</v>
      </c>
      <c r="E973" s="26" t="s">
        <v>6</v>
      </c>
      <c r="F973" s="26" t="s">
        <v>6</v>
      </c>
      <c r="G973" s="34" t="str">
        <f t="shared" si="41"/>
        <v>Carex reuteriana mauritanica</v>
      </c>
      <c r="H973" s="26" t="s">
        <v>5141</v>
      </c>
      <c r="I973" s="34" t="s">
        <v>13602</v>
      </c>
      <c r="J973" t="s">
        <v>13556</v>
      </c>
      <c r="K973" t="s">
        <v>11752</v>
      </c>
      <c r="L973" t="s">
        <v>12046</v>
      </c>
      <c r="M973" t="s">
        <v>12316</v>
      </c>
    </row>
    <row r="974" spans="1:13" x14ac:dyDescent="0.25">
      <c r="A974" s="26" t="s">
        <v>897</v>
      </c>
      <c r="B974" s="26" t="s">
        <v>232</v>
      </c>
      <c r="C974" s="26" t="str">
        <f t="shared" si="40"/>
        <v/>
      </c>
      <c r="D974" s="26"/>
      <c r="E974" s="26" t="s">
        <v>6</v>
      </c>
      <c r="F974" s="26" t="s">
        <v>6</v>
      </c>
      <c r="G974" s="34" t="str">
        <f t="shared" si="41"/>
        <v>Carex ericetorum</v>
      </c>
      <c r="H974" s="26" t="s">
        <v>5141</v>
      </c>
      <c r="I974" s="26"/>
      <c r="J974" t="s">
        <v>7200</v>
      </c>
      <c r="K974" t="s">
        <v>11752</v>
      </c>
      <c r="L974" t="s">
        <v>12046</v>
      </c>
      <c r="M974" t="s">
        <v>12316</v>
      </c>
    </row>
    <row r="975" spans="1:13" x14ac:dyDescent="0.25">
      <c r="A975" s="26" t="s">
        <v>897</v>
      </c>
      <c r="B975" s="26" t="s">
        <v>935</v>
      </c>
      <c r="C975" s="26" t="str">
        <f t="shared" si="40"/>
        <v/>
      </c>
      <c r="D975" s="26"/>
      <c r="E975" s="26" t="s">
        <v>6</v>
      </c>
      <c r="F975" s="26" t="s">
        <v>6</v>
      </c>
      <c r="G975" s="34" t="str">
        <f t="shared" si="41"/>
        <v>Carex extensa</v>
      </c>
      <c r="H975" s="26" t="s">
        <v>5141</v>
      </c>
      <c r="I975" s="26"/>
      <c r="J975" t="s">
        <v>7201</v>
      </c>
      <c r="K975" t="s">
        <v>11752</v>
      </c>
      <c r="L975" t="s">
        <v>12046</v>
      </c>
      <c r="M975" t="s">
        <v>12316</v>
      </c>
    </row>
    <row r="976" spans="1:13" x14ac:dyDescent="0.25">
      <c r="A976" s="26" t="s">
        <v>897</v>
      </c>
      <c r="B976" s="26" t="s">
        <v>923</v>
      </c>
      <c r="C976" s="26" t="str">
        <f t="shared" si="40"/>
        <v/>
      </c>
      <c r="D976" s="26"/>
      <c r="E976" s="26" t="s">
        <v>6</v>
      </c>
      <c r="F976" s="26" t="s">
        <v>6</v>
      </c>
      <c r="G976" s="34" t="str">
        <f t="shared" si="41"/>
        <v>Carex flacca</v>
      </c>
      <c r="H976" s="26" t="s">
        <v>5141</v>
      </c>
      <c r="I976" s="26"/>
      <c r="J976" t="s">
        <v>7202</v>
      </c>
      <c r="K976" t="s">
        <v>11752</v>
      </c>
      <c r="L976" t="s">
        <v>12046</v>
      </c>
      <c r="M976" t="s">
        <v>12316</v>
      </c>
    </row>
    <row r="977" spans="1:13" x14ac:dyDescent="0.25">
      <c r="A977" s="26" t="s">
        <v>897</v>
      </c>
      <c r="B977" s="26" t="s">
        <v>939</v>
      </c>
      <c r="C977" s="26" t="str">
        <f t="shared" si="40"/>
        <v/>
      </c>
      <c r="D977" s="26"/>
      <c r="E977" s="26" t="s">
        <v>6</v>
      </c>
      <c r="F977" s="26" t="s">
        <v>6</v>
      </c>
      <c r="G977" s="34" t="str">
        <f t="shared" si="41"/>
        <v>Carex flava</v>
      </c>
      <c r="H977" s="26" t="s">
        <v>5141</v>
      </c>
      <c r="I977" s="26"/>
      <c r="J977" t="s">
        <v>7203</v>
      </c>
      <c r="K977" t="s">
        <v>11752</v>
      </c>
      <c r="L977" t="s">
        <v>12046</v>
      </c>
      <c r="M977" t="s">
        <v>12316</v>
      </c>
    </row>
    <row r="978" spans="1:13" x14ac:dyDescent="0.25">
      <c r="A978" s="26" t="s">
        <v>897</v>
      </c>
      <c r="B978" s="26" t="s">
        <v>307</v>
      </c>
      <c r="C978" s="26" t="str">
        <f t="shared" si="40"/>
        <v/>
      </c>
      <c r="D978" s="26"/>
      <c r="E978" s="26" t="s">
        <v>6</v>
      </c>
      <c r="F978" s="26" t="s">
        <v>6</v>
      </c>
      <c r="G978" s="34" t="str">
        <f t="shared" si="41"/>
        <v>Carex foetida</v>
      </c>
      <c r="H978" s="26" t="s">
        <v>5141</v>
      </c>
      <c r="I978" s="26"/>
      <c r="J978" t="s">
        <v>7204</v>
      </c>
      <c r="K978" t="s">
        <v>11752</v>
      </c>
      <c r="L978" t="s">
        <v>12046</v>
      </c>
      <c r="M978" t="s">
        <v>12316</v>
      </c>
    </row>
    <row r="979" spans="1:13" x14ac:dyDescent="0.25">
      <c r="A979" s="26" t="s">
        <v>897</v>
      </c>
      <c r="B979" s="26" t="s">
        <v>957</v>
      </c>
      <c r="C979" s="26" t="str">
        <f t="shared" si="40"/>
        <v/>
      </c>
      <c r="D979" s="26"/>
      <c r="E979" s="26" t="s">
        <v>6</v>
      </c>
      <c r="F979" s="26" t="s">
        <v>6</v>
      </c>
      <c r="G979" s="34" t="str">
        <f t="shared" si="41"/>
        <v>Carex frigida</v>
      </c>
      <c r="H979" s="26" t="s">
        <v>5141</v>
      </c>
      <c r="I979" s="26"/>
      <c r="J979" t="s">
        <v>7205</v>
      </c>
      <c r="K979" t="s">
        <v>11752</v>
      </c>
      <c r="L979" t="s">
        <v>12046</v>
      </c>
      <c r="M979" t="s">
        <v>12316</v>
      </c>
    </row>
    <row r="980" spans="1:13" x14ac:dyDescent="0.25">
      <c r="A980" s="26" t="s">
        <v>897</v>
      </c>
      <c r="B980" s="26" t="s">
        <v>912</v>
      </c>
      <c r="C980" s="26" t="str">
        <f t="shared" si="40"/>
        <v/>
      </c>
      <c r="D980" s="26"/>
      <c r="E980" s="26" t="s">
        <v>31</v>
      </c>
      <c r="F980" s="26" t="s">
        <v>6</v>
      </c>
      <c r="G980" s="34" t="str">
        <f t="shared" si="41"/>
        <v>Carex furva</v>
      </c>
      <c r="H980" s="26" t="s">
        <v>5141</v>
      </c>
      <c r="I980" s="26"/>
      <c r="J980" t="s">
        <v>7206</v>
      </c>
      <c r="K980" t="s">
        <v>11752</v>
      </c>
      <c r="L980" t="s">
        <v>12046</v>
      </c>
      <c r="M980" t="s">
        <v>12316</v>
      </c>
    </row>
    <row r="981" spans="1:13" x14ac:dyDescent="0.25">
      <c r="A981" s="26" t="s">
        <v>897</v>
      </c>
      <c r="B981" s="26" t="s">
        <v>950</v>
      </c>
      <c r="C981" s="26" t="str">
        <f t="shared" si="40"/>
        <v/>
      </c>
      <c r="D981" s="26"/>
      <c r="E981" s="26" t="s">
        <v>6</v>
      </c>
      <c r="F981" s="26" t="s">
        <v>6</v>
      </c>
      <c r="G981" s="34" t="str">
        <f t="shared" si="41"/>
        <v>Carex grioletii</v>
      </c>
      <c r="H981" s="26" t="s">
        <v>5141</v>
      </c>
      <c r="I981" s="26"/>
      <c r="J981" t="s">
        <v>7207</v>
      </c>
      <c r="K981" t="s">
        <v>11752</v>
      </c>
      <c r="L981" t="s">
        <v>12046</v>
      </c>
      <c r="M981" t="s">
        <v>12316</v>
      </c>
    </row>
    <row r="982" spans="1:13" x14ac:dyDescent="0.25">
      <c r="A982" s="26" t="s">
        <v>897</v>
      </c>
      <c r="B982" s="26" t="s">
        <v>6125</v>
      </c>
      <c r="C982" s="26" t="str">
        <f t="shared" si="40"/>
        <v/>
      </c>
      <c r="D982" s="26"/>
      <c r="E982" s="26" t="s">
        <v>6</v>
      </c>
      <c r="F982" s="26" t="s">
        <v>6</v>
      </c>
      <c r="G982" s="34" t="str">
        <f t="shared" si="41"/>
        <v>Carex halleriana</v>
      </c>
      <c r="H982" s="26" t="s">
        <v>5141</v>
      </c>
      <c r="I982" s="26" t="s">
        <v>6126</v>
      </c>
      <c r="J982" t="s">
        <v>7208</v>
      </c>
      <c r="K982" t="s">
        <v>11752</v>
      </c>
      <c r="L982" t="s">
        <v>12046</v>
      </c>
      <c r="M982" t="s">
        <v>12316</v>
      </c>
    </row>
    <row r="983" spans="1:13" x14ac:dyDescent="0.25">
      <c r="A983" s="26" t="s">
        <v>897</v>
      </c>
      <c r="B983" s="26" t="s">
        <v>931</v>
      </c>
      <c r="C983" s="26" t="str">
        <f t="shared" si="40"/>
        <v/>
      </c>
      <c r="D983" s="26"/>
      <c r="E983" s="26" t="s">
        <v>6</v>
      </c>
      <c r="F983" s="26" t="s">
        <v>6</v>
      </c>
      <c r="G983" s="34" t="str">
        <f t="shared" si="41"/>
        <v>Carex helodes</v>
      </c>
      <c r="H983" s="26" t="s">
        <v>5141</v>
      </c>
      <c r="I983" s="26"/>
      <c r="J983" t="s">
        <v>7209</v>
      </c>
      <c r="K983" t="s">
        <v>11752</v>
      </c>
      <c r="L983" t="s">
        <v>12046</v>
      </c>
      <c r="M983" t="s">
        <v>12316</v>
      </c>
    </row>
    <row r="984" spans="1:13" x14ac:dyDescent="0.25">
      <c r="A984" s="26" t="s">
        <v>897</v>
      </c>
      <c r="B984" s="26" t="s">
        <v>507</v>
      </c>
      <c r="C984" s="26" t="str">
        <f t="shared" si="40"/>
        <v/>
      </c>
      <c r="D984" s="26"/>
      <c r="E984" s="26" t="s">
        <v>6</v>
      </c>
      <c r="F984" s="26" t="s">
        <v>6</v>
      </c>
      <c r="G984" s="34" t="str">
        <f t="shared" si="41"/>
        <v>Carex hirta</v>
      </c>
      <c r="H984" s="26" t="s">
        <v>5141</v>
      </c>
      <c r="I984" s="26"/>
      <c r="J984" t="s">
        <v>7210</v>
      </c>
      <c r="K984" t="s">
        <v>11752</v>
      </c>
      <c r="L984" t="s">
        <v>12046</v>
      </c>
      <c r="M984" t="s">
        <v>12316</v>
      </c>
    </row>
    <row r="985" spans="1:13" x14ac:dyDescent="0.25">
      <c r="A985" s="26" t="s">
        <v>897</v>
      </c>
      <c r="B985" s="26" t="s">
        <v>924</v>
      </c>
      <c r="C985" s="26" t="str">
        <f t="shared" si="40"/>
        <v/>
      </c>
      <c r="D985" s="26"/>
      <c r="E985" s="26" t="s">
        <v>6</v>
      </c>
      <c r="F985" s="26" t="s">
        <v>6</v>
      </c>
      <c r="G985" s="34" t="str">
        <f t="shared" si="41"/>
        <v>Carex hispida</v>
      </c>
      <c r="H985" s="26" t="s">
        <v>5141</v>
      </c>
      <c r="I985" s="26"/>
      <c r="J985" t="s">
        <v>7211</v>
      </c>
      <c r="K985" t="s">
        <v>11752</v>
      </c>
      <c r="L985" t="s">
        <v>12046</v>
      </c>
      <c r="M985" t="s">
        <v>12316</v>
      </c>
    </row>
    <row r="986" spans="1:13" x14ac:dyDescent="0.25">
      <c r="A986" s="26" t="s">
        <v>897</v>
      </c>
      <c r="B986" s="26" t="s">
        <v>929</v>
      </c>
      <c r="C986" s="26" t="str">
        <f t="shared" si="40"/>
        <v/>
      </c>
      <c r="D986" s="26"/>
      <c r="E986" s="26" t="s">
        <v>6</v>
      </c>
      <c r="F986" s="26" t="s">
        <v>6</v>
      </c>
      <c r="G986" s="34" t="str">
        <f t="shared" si="41"/>
        <v>Carex hordeistichos</v>
      </c>
      <c r="H986" s="26" t="s">
        <v>5141</v>
      </c>
      <c r="I986" s="26"/>
      <c r="J986" t="s">
        <v>7212</v>
      </c>
      <c r="K986" t="s">
        <v>11752</v>
      </c>
      <c r="L986" t="s">
        <v>12046</v>
      </c>
      <c r="M986" t="s">
        <v>12316</v>
      </c>
    </row>
    <row r="987" spans="1:13" x14ac:dyDescent="0.25">
      <c r="A987" s="26" t="s">
        <v>897</v>
      </c>
      <c r="B987" s="26" t="s">
        <v>938</v>
      </c>
      <c r="C987" s="26" t="str">
        <f t="shared" si="40"/>
        <v/>
      </c>
      <c r="D987" s="26"/>
      <c r="E987" s="26" t="s">
        <v>6</v>
      </c>
      <c r="F987" s="26" t="s">
        <v>6</v>
      </c>
      <c r="G987" s="34" t="str">
        <f t="shared" si="41"/>
        <v>Carex hostiana</v>
      </c>
      <c r="H987" s="26" t="s">
        <v>5141</v>
      </c>
      <c r="I987" s="26"/>
      <c r="J987" t="s">
        <v>7213</v>
      </c>
      <c r="K987" t="s">
        <v>11752</v>
      </c>
      <c r="L987" t="s">
        <v>12046</v>
      </c>
      <c r="M987" t="s">
        <v>12316</v>
      </c>
    </row>
    <row r="988" spans="1:13" x14ac:dyDescent="0.25">
      <c r="A988" s="26" t="s">
        <v>897</v>
      </c>
      <c r="B988" s="26" t="s">
        <v>538</v>
      </c>
      <c r="C988" s="26" t="str">
        <f t="shared" si="40"/>
        <v/>
      </c>
      <c r="D988" s="26"/>
      <c r="E988" s="26" t="s">
        <v>6</v>
      </c>
      <c r="F988" s="26" t="s">
        <v>6</v>
      </c>
      <c r="G988" s="34" t="str">
        <f t="shared" si="41"/>
        <v>Carex humilis</v>
      </c>
      <c r="H988" s="26" t="s">
        <v>5141</v>
      </c>
      <c r="I988" s="26"/>
      <c r="J988" t="s">
        <v>7214</v>
      </c>
      <c r="K988" t="s">
        <v>11752</v>
      </c>
      <c r="L988" t="s">
        <v>12046</v>
      </c>
      <c r="M988" t="s">
        <v>12316</v>
      </c>
    </row>
    <row r="989" spans="1:13" x14ac:dyDescent="0.25">
      <c r="A989" s="26" t="s">
        <v>897</v>
      </c>
      <c r="B989" s="26" t="s">
        <v>911</v>
      </c>
      <c r="C989" s="26" t="str">
        <f t="shared" si="40"/>
        <v>subsp.</v>
      </c>
      <c r="D989" s="26" t="s">
        <v>911</v>
      </c>
      <c r="E989" s="26" t="s">
        <v>6</v>
      </c>
      <c r="F989" s="26" t="s">
        <v>31</v>
      </c>
      <c r="G989" s="34" t="str">
        <f t="shared" si="41"/>
        <v>Carex lachenalii lachenalii</v>
      </c>
      <c r="H989" s="26" t="s">
        <v>5141</v>
      </c>
      <c r="I989" s="26"/>
      <c r="J989" t="s">
        <v>7215</v>
      </c>
      <c r="K989" t="s">
        <v>11752</v>
      </c>
      <c r="L989" t="s">
        <v>12046</v>
      </c>
      <c r="M989" t="s">
        <v>12316</v>
      </c>
    </row>
    <row r="990" spans="1:13" x14ac:dyDescent="0.25">
      <c r="A990" s="26" t="s">
        <v>897</v>
      </c>
      <c r="B990" s="26" t="s">
        <v>575</v>
      </c>
      <c r="C990" s="26" t="str">
        <f t="shared" si="40"/>
        <v/>
      </c>
      <c r="D990" s="26"/>
      <c r="E990" s="26" t="s">
        <v>6</v>
      </c>
      <c r="F990" s="26" t="s">
        <v>6</v>
      </c>
      <c r="G990" s="34" t="str">
        <f t="shared" si="41"/>
        <v>Carex laevigata</v>
      </c>
      <c r="H990" s="26" t="s">
        <v>5141</v>
      </c>
      <c r="I990" s="26"/>
      <c r="J990" t="s">
        <v>7216</v>
      </c>
      <c r="K990" t="s">
        <v>11752</v>
      </c>
      <c r="L990" t="s">
        <v>12046</v>
      </c>
      <c r="M990" t="s">
        <v>12316</v>
      </c>
    </row>
    <row r="991" spans="1:13" x14ac:dyDescent="0.25">
      <c r="A991" s="26" t="s">
        <v>897</v>
      </c>
      <c r="B991" s="26" t="s">
        <v>53</v>
      </c>
      <c r="C991" s="26" t="str">
        <f t="shared" si="40"/>
        <v/>
      </c>
      <c r="D991" s="26"/>
      <c r="E991" s="26" t="s">
        <v>31</v>
      </c>
      <c r="F991" s="26" t="s">
        <v>6</v>
      </c>
      <c r="G991" s="34" t="str">
        <f t="shared" si="41"/>
        <v>Carex lainzii</v>
      </c>
      <c r="H991" s="26" t="s">
        <v>5141</v>
      </c>
      <c r="I991" s="26"/>
      <c r="J991" t="s">
        <v>7217</v>
      </c>
      <c r="K991" t="s">
        <v>11752</v>
      </c>
      <c r="L991" t="s">
        <v>12046</v>
      </c>
      <c r="M991" t="s">
        <v>12316</v>
      </c>
    </row>
    <row r="992" spans="1:13" x14ac:dyDescent="0.25">
      <c r="A992" s="26" t="s">
        <v>897</v>
      </c>
      <c r="B992" s="26" t="s">
        <v>915</v>
      </c>
      <c r="C992" s="26" t="str">
        <f t="shared" si="40"/>
        <v/>
      </c>
      <c r="D992" s="26"/>
      <c r="E992" s="26" t="s">
        <v>6</v>
      </c>
      <c r="F992" s="26" t="s">
        <v>6</v>
      </c>
      <c r="G992" s="34" t="str">
        <f t="shared" si="41"/>
        <v>Carex lasiocarpa</v>
      </c>
      <c r="H992" s="26" t="s">
        <v>5141</v>
      </c>
      <c r="I992" s="26"/>
      <c r="J992" t="s">
        <v>7218</v>
      </c>
      <c r="K992" t="s">
        <v>11752</v>
      </c>
      <c r="L992" t="s">
        <v>12046</v>
      </c>
      <c r="M992" t="s">
        <v>12316</v>
      </c>
    </row>
    <row r="993" spans="1:13" x14ac:dyDescent="0.25">
      <c r="A993" s="26" t="s">
        <v>897</v>
      </c>
      <c r="B993" s="26" t="s">
        <v>940</v>
      </c>
      <c r="C993" s="26" t="str">
        <f t="shared" si="40"/>
        <v/>
      </c>
      <c r="D993" s="26"/>
      <c r="E993" s="26" t="s">
        <v>6</v>
      </c>
      <c r="F993" s="26" t="s">
        <v>6</v>
      </c>
      <c r="G993" s="34" t="str">
        <f t="shared" si="41"/>
        <v>Carex lepidocarpa</v>
      </c>
      <c r="H993" s="26" t="s">
        <v>5141</v>
      </c>
      <c r="I993" s="26"/>
      <c r="J993" t="s">
        <v>7219</v>
      </c>
      <c r="K993" t="s">
        <v>11752</v>
      </c>
      <c r="L993" t="s">
        <v>12046</v>
      </c>
      <c r="M993" t="s">
        <v>12316</v>
      </c>
    </row>
    <row r="994" spans="1:13" x14ac:dyDescent="0.25">
      <c r="A994" s="26" t="s">
        <v>897</v>
      </c>
      <c r="B994" s="26" t="s">
        <v>908</v>
      </c>
      <c r="C994" s="26" t="str">
        <f t="shared" si="40"/>
        <v/>
      </c>
      <c r="D994" s="26"/>
      <c r="E994" s="26" t="s">
        <v>6</v>
      </c>
      <c r="F994" s="26" t="s">
        <v>6</v>
      </c>
      <c r="G994" s="34" t="str">
        <f t="shared" si="41"/>
        <v>Carex leporina</v>
      </c>
      <c r="H994" s="26" t="s">
        <v>5141</v>
      </c>
      <c r="I994" s="26"/>
      <c r="J994" t="s">
        <v>7220</v>
      </c>
      <c r="K994" t="s">
        <v>11752</v>
      </c>
      <c r="L994" t="s">
        <v>12046</v>
      </c>
      <c r="M994" t="s">
        <v>12316</v>
      </c>
    </row>
    <row r="995" spans="1:13" x14ac:dyDescent="0.25">
      <c r="A995" s="26" t="s">
        <v>897</v>
      </c>
      <c r="B995" s="26" t="s">
        <v>958</v>
      </c>
      <c r="C995" s="26" t="str">
        <f t="shared" si="40"/>
        <v/>
      </c>
      <c r="D995" s="26"/>
      <c r="E995" s="26" t="s">
        <v>6</v>
      </c>
      <c r="F995" s="26" t="s">
        <v>6</v>
      </c>
      <c r="G995" s="34" t="str">
        <f t="shared" si="41"/>
        <v>Carex limosa</v>
      </c>
      <c r="H995" s="26" t="s">
        <v>5141</v>
      </c>
      <c r="I995" s="26"/>
      <c r="J995" t="s">
        <v>7221</v>
      </c>
      <c r="K995" t="s">
        <v>11752</v>
      </c>
      <c r="L995" t="s">
        <v>12046</v>
      </c>
      <c r="M995" t="s">
        <v>12316</v>
      </c>
    </row>
    <row r="996" spans="1:13" x14ac:dyDescent="0.25">
      <c r="A996" s="26" t="s">
        <v>897</v>
      </c>
      <c r="B996" s="26" t="s">
        <v>953</v>
      </c>
      <c r="C996" s="26" t="str">
        <f t="shared" si="40"/>
        <v>subsp.</v>
      </c>
      <c r="D996" s="26" t="s">
        <v>953</v>
      </c>
      <c r="E996" s="26" t="s">
        <v>6</v>
      </c>
      <c r="F996" s="26" t="s">
        <v>31</v>
      </c>
      <c r="G996" s="34" t="str">
        <f t="shared" si="41"/>
        <v>Carex liparocarpos liparocarpos</v>
      </c>
      <c r="H996" s="26" t="s">
        <v>5141</v>
      </c>
      <c r="I996" s="26"/>
      <c r="J996" t="s">
        <v>7222</v>
      </c>
      <c r="K996" t="s">
        <v>11752</v>
      </c>
      <c r="L996" t="s">
        <v>12046</v>
      </c>
      <c r="M996" t="s">
        <v>12316</v>
      </c>
    </row>
    <row r="997" spans="1:13" x14ac:dyDescent="0.25">
      <c r="A997" s="26" t="s">
        <v>897</v>
      </c>
      <c r="B997" s="26" t="s">
        <v>966</v>
      </c>
      <c r="C997" s="26" t="str">
        <f t="shared" si="40"/>
        <v/>
      </c>
      <c r="D997" s="26"/>
      <c r="E997" s="26" t="s">
        <v>13111</v>
      </c>
      <c r="F997" s="26" t="s">
        <v>6</v>
      </c>
      <c r="G997" s="34" t="str">
        <f t="shared" si="41"/>
        <v>Carex macrostyla</v>
      </c>
      <c r="H997" s="26" t="s">
        <v>5141</v>
      </c>
      <c r="I997" s="26"/>
      <c r="J997" t="s">
        <v>7223</v>
      </c>
      <c r="K997" t="s">
        <v>11752</v>
      </c>
      <c r="L997" t="s">
        <v>12046</v>
      </c>
      <c r="M997" t="s">
        <v>12316</v>
      </c>
    </row>
    <row r="998" spans="1:13" x14ac:dyDescent="0.25">
      <c r="A998" s="26" t="s">
        <v>897</v>
      </c>
      <c r="B998" s="26" t="s">
        <v>936</v>
      </c>
      <c r="C998" s="26" t="str">
        <f t="shared" si="40"/>
        <v/>
      </c>
      <c r="D998" s="26"/>
      <c r="E998" s="26" t="s">
        <v>6</v>
      </c>
      <c r="F998" s="26" t="s">
        <v>6</v>
      </c>
      <c r="G998" s="34" t="str">
        <f t="shared" si="41"/>
        <v>Carex mairei</v>
      </c>
      <c r="H998" s="26" t="s">
        <v>5141</v>
      </c>
      <c r="I998" s="26"/>
      <c r="J998" t="s">
        <v>7224</v>
      </c>
      <c r="K998" t="s">
        <v>11752</v>
      </c>
      <c r="L998" t="s">
        <v>12046</v>
      </c>
      <c r="M998" t="s">
        <v>12316</v>
      </c>
    </row>
    <row r="999" spans="1:13" x14ac:dyDescent="0.25">
      <c r="A999" s="26" t="s">
        <v>897</v>
      </c>
      <c r="B999" s="26" t="s">
        <v>368</v>
      </c>
      <c r="C999" s="26" t="str">
        <f t="shared" si="40"/>
        <v/>
      </c>
      <c r="D999" s="26"/>
      <c r="E999" s="26" t="s">
        <v>6</v>
      </c>
      <c r="F999" s="26" t="s">
        <v>6</v>
      </c>
      <c r="G999" s="34" t="str">
        <f t="shared" si="41"/>
        <v>Carex montana</v>
      </c>
      <c r="H999" s="26" t="s">
        <v>5141</v>
      </c>
      <c r="I999" s="26"/>
      <c r="J999" t="s">
        <v>7225</v>
      </c>
      <c r="K999" t="s">
        <v>11752</v>
      </c>
      <c r="L999" t="s">
        <v>12046</v>
      </c>
      <c r="M999" t="s">
        <v>12316</v>
      </c>
    </row>
    <row r="1000" spans="1:13" x14ac:dyDescent="0.25">
      <c r="A1000" s="26" t="s">
        <v>897</v>
      </c>
      <c r="B1000" s="26" t="s">
        <v>900</v>
      </c>
      <c r="C1000" s="26" t="str">
        <f t="shared" si="40"/>
        <v/>
      </c>
      <c r="D1000" s="26"/>
      <c r="E1000" s="26" t="s">
        <v>6</v>
      </c>
      <c r="F1000" s="26" t="s">
        <v>6</v>
      </c>
      <c r="G1000" s="34" t="str">
        <f t="shared" si="41"/>
        <v>Carex muricata</v>
      </c>
      <c r="H1000" s="26" t="s">
        <v>5141</v>
      </c>
      <c r="I1000" s="34" t="s">
        <v>13612</v>
      </c>
      <c r="J1000" t="s">
        <v>13611</v>
      </c>
      <c r="K1000" t="s">
        <v>11752</v>
      </c>
      <c r="L1000" t="s">
        <v>12046</v>
      </c>
      <c r="M1000" t="s">
        <v>12316</v>
      </c>
    </row>
    <row r="1001" spans="1:13" x14ac:dyDescent="0.25">
      <c r="A1001" s="26" t="s">
        <v>897</v>
      </c>
      <c r="B1001" s="26" t="s">
        <v>4404</v>
      </c>
      <c r="C1001" s="26"/>
      <c r="E1001" s="26" t="s">
        <v>6</v>
      </c>
      <c r="F1001" s="26" t="s">
        <v>6</v>
      </c>
      <c r="G1001" s="34" t="str">
        <f t="shared" si="41"/>
        <v>Carex pairae</v>
      </c>
      <c r="H1001" s="26" t="s">
        <v>5141</v>
      </c>
      <c r="I1001" s="26"/>
      <c r="J1001" t="s">
        <v>13122</v>
      </c>
      <c r="K1001" t="s">
        <v>11752</v>
      </c>
      <c r="L1001" t="s">
        <v>12046</v>
      </c>
      <c r="M1001" t="s">
        <v>12316</v>
      </c>
    </row>
    <row r="1002" spans="1:13" x14ac:dyDescent="0.25">
      <c r="A1002" s="26" t="s">
        <v>897</v>
      </c>
      <c r="B1002" s="26" t="s">
        <v>479</v>
      </c>
      <c r="C1002" s="26" t="str">
        <f t="shared" si="40"/>
        <v/>
      </c>
      <c r="D1002" s="26"/>
      <c r="E1002" s="26" t="s">
        <v>31</v>
      </c>
      <c r="F1002" s="26" t="s">
        <v>6</v>
      </c>
      <c r="G1002" s="34" t="str">
        <f t="shared" si="41"/>
        <v>Carex nevadensis</v>
      </c>
      <c r="H1002" s="26" t="s">
        <v>5141</v>
      </c>
      <c r="I1002" s="26"/>
      <c r="J1002" t="s">
        <v>7226</v>
      </c>
      <c r="K1002" t="s">
        <v>11752</v>
      </c>
      <c r="L1002" t="s">
        <v>12046</v>
      </c>
      <c r="M1002" t="s">
        <v>12316</v>
      </c>
    </row>
    <row r="1003" spans="1:13" x14ac:dyDescent="0.25">
      <c r="A1003" s="26" t="s">
        <v>897</v>
      </c>
      <c r="B1003" s="26" t="s">
        <v>674</v>
      </c>
      <c r="C1003" s="26" t="str">
        <f t="shared" si="40"/>
        <v/>
      </c>
      <c r="D1003" s="26"/>
      <c r="E1003" s="26" t="s">
        <v>6</v>
      </c>
      <c r="F1003" s="26" t="s">
        <v>6</v>
      </c>
      <c r="G1003" s="34" t="str">
        <f t="shared" si="41"/>
        <v>Carex nigra</v>
      </c>
      <c r="H1003" s="26" t="s">
        <v>5141</v>
      </c>
      <c r="I1003" s="26"/>
      <c r="J1003" t="s">
        <v>7227</v>
      </c>
      <c r="K1003" t="s">
        <v>11752</v>
      </c>
      <c r="L1003" t="s">
        <v>12046</v>
      </c>
      <c r="M1003" t="s">
        <v>12316</v>
      </c>
    </row>
    <row r="1004" spans="1:13" x14ac:dyDescent="0.25">
      <c r="A1004" s="26" t="s">
        <v>897</v>
      </c>
      <c r="B1004" s="26" t="s">
        <v>949</v>
      </c>
      <c r="C1004" s="26" t="str">
        <f t="shared" si="40"/>
        <v/>
      </c>
      <c r="D1004" s="26"/>
      <c r="E1004" s="26" t="s">
        <v>6</v>
      </c>
      <c r="F1004" s="26" t="s">
        <v>6</v>
      </c>
      <c r="G1004" s="34" t="str">
        <f t="shared" si="41"/>
        <v>Carex oedipostyla</v>
      </c>
      <c r="H1004" s="26" t="s">
        <v>5141</v>
      </c>
      <c r="I1004" s="26"/>
      <c r="J1004" t="s">
        <v>7228</v>
      </c>
      <c r="K1004" t="s">
        <v>11752</v>
      </c>
      <c r="L1004" t="s">
        <v>12046</v>
      </c>
      <c r="M1004" t="s">
        <v>12316</v>
      </c>
    </row>
    <row r="1005" spans="1:13" x14ac:dyDescent="0.25">
      <c r="A1005" s="26" t="s">
        <v>897</v>
      </c>
      <c r="B1005" s="26" t="s">
        <v>952</v>
      </c>
      <c r="C1005" s="26" t="str">
        <f t="shared" si="40"/>
        <v/>
      </c>
      <c r="D1005" s="26"/>
      <c r="E1005" s="26" t="s">
        <v>6</v>
      </c>
      <c r="F1005" s="26" t="s">
        <v>6</v>
      </c>
      <c r="G1005" s="34" t="str">
        <f t="shared" si="41"/>
        <v>Carex olbiensis</v>
      </c>
      <c r="H1005" s="26" t="s">
        <v>5141</v>
      </c>
      <c r="I1005" s="26"/>
      <c r="J1005" t="s">
        <v>7229</v>
      </c>
      <c r="K1005" t="s">
        <v>11752</v>
      </c>
      <c r="L1005" t="s">
        <v>12046</v>
      </c>
      <c r="M1005" t="s">
        <v>12316</v>
      </c>
    </row>
    <row r="1006" spans="1:13" x14ac:dyDescent="0.25">
      <c r="A1006" s="26" t="s">
        <v>897</v>
      </c>
      <c r="B1006" s="26" t="s">
        <v>945</v>
      </c>
      <c r="C1006" s="26" t="str">
        <f t="shared" si="40"/>
        <v/>
      </c>
      <c r="D1006" s="26"/>
      <c r="E1006" s="26" t="s">
        <v>6</v>
      </c>
      <c r="F1006" s="26" t="s">
        <v>6</v>
      </c>
      <c r="G1006" s="34" t="str">
        <f t="shared" si="41"/>
        <v>Carex ornithopoda</v>
      </c>
      <c r="H1006" s="26" t="s">
        <v>5141</v>
      </c>
      <c r="I1006" s="26"/>
      <c r="J1006" t="s">
        <v>7230</v>
      </c>
      <c r="K1006" t="s">
        <v>11752</v>
      </c>
      <c r="L1006" t="s">
        <v>12046</v>
      </c>
      <c r="M1006" t="s">
        <v>12316</v>
      </c>
    </row>
    <row r="1007" spans="1:13" x14ac:dyDescent="0.25">
      <c r="A1007" s="26" t="s">
        <v>897</v>
      </c>
      <c r="B1007" s="26" t="s">
        <v>942</v>
      </c>
      <c r="C1007" s="26" t="str">
        <f t="shared" si="40"/>
        <v/>
      </c>
      <c r="D1007" s="26"/>
      <c r="E1007" s="26" t="s">
        <v>6</v>
      </c>
      <c r="F1007" s="26" t="s">
        <v>6</v>
      </c>
      <c r="G1007" s="34" t="str">
        <f t="shared" si="41"/>
        <v>Carex pallescens</v>
      </c>
      <c r="H1007" s="26" t="s">
        <v>5141</v>
      </c>
      <c r="I1007" s="26"/>
      <c r="J1007" t="s">
        <v>7231</v>
      </c>
      <c r="K1007" t="s">
        <v>11752</v>
      </c>
      <c r="L1007" t="s">
        <v>12046</v>
      </c>
      <c r="M1007" t="s">
        <v>12316</v>
      </c>
    </row>
    <row r="1008" spans="1:13" x14ac:dyDescent="0.25">
      <c r="A1008" s="26" t="s">
        <v>897</v>
      </c>
      <c r="B1008" s="26" t="s">
        <v>925</v>
      </c>
      <c r="C1008" s="26" t="str">
        <f t="shared" si="40"/>
        <v/>
      </c>
      <c r="D1008" s="26"/>
      <c r="E1008" s="26" t="s">
        <v>6</v>
      </c>
      <c r="F1008" s="26" t="s">
        <v>6</v>
      </c>
      <c r="G1008" s="34" t="str">
        <f t="shared" si="41"/>
        <v>Carex panicea</v>
      </c>
      <c r="H1008" s="26" t="s">
        <v>5141</v>
      </c>
      <c r="I1008" s="26"/>
      <c r="J1008" t="s">
        <v>7232</v>
      </c>
      <c r="K1008" t="s">
        <v>11752</v>
      </c>
      <c r="L1008" t="s">
        <v>12046</v>
      </c>
      <c r="M1008" t="s">
        <v>12316</v>
      </c>
    </row>
    <row r="1009" spans="1:13" x14ac:dyDescent="0.25">
      <c r="A1009" s="26" t="s">
        <v>897</v>
      </c>
      <c r="B1009" s="26" t="s">
        <v>754</v>
      </c>
      <c r="C1009" s="26" t="str">
        <f t="shared" si="40"/>
        <v>subsp.</v>
      </c>
      <c r="D1009" s="26" t="s">
        <v>402</v>
      </c>
      <c r="E1009" s="26" t="s">
        <v>6</v>
      </c>
      <c r="F1009" s="26" t="s">
        <v>6</v>
      </c>
      <c r="G1009" s="34" t="str">
        <f t="shared" si="41"/>
        <v>Carex paniculata lusitanica</v>
      </c>
      <c r="H1009" s="26" t="s">
        <v>5141</v>
      </c>
      <c r="I1009" s="26"/>
      <c r="J1009" t="s">
        <v>7233</v>
      </c>
      <c r="K1009" t="s">
        <v>11752</v>
      </c>
      <c r="L1009" t="s">
        <v>12046</v>
      </c>
      <c r="M1009" t="s">
        <v>12316</v>
      </c>
    </row>
    <row r="1010" spans="1:13" x14ac:dyDescent="0.25">
      <c r="A1010" s="26" t="s">
        <v>897</v>
      </c>
      <c r="B1010" s="26" t="s">
        <v>754</v>
      </c>
      <c r="C1010" s="26" t="str">
        <f t="shared" si="40"/>
        <v>subsp.</v>
      </c>
      <c r="D1010" s="26" t="s">
        <v>754</v>
      </c>
      <c r="E1010" s="26" t="s">
        <v>6</v>
      </c>
      <c r="F1010" s="26" t="s">
        <v>6</v>
      </c>
      <c r="G1010" s="34" t="str">
        <f t="shared" si="41"/>
        <v>Carex paniculata paniculata</v>
      </c>
      <c r="H1010" s="26" t="s">
        <v>5141</v>
      </c>
      <c r="I1010" s="26"/>
      <c r="J1010" t="s">
        <v>7234</v>
      </c>
      <c r="K1010" t="s">
        <v>11752</v>
      </c>
      <c r="L1010" t="s">
        <v>12046</v>
      </c>
      <c r="M1010" t="s">
        <v>12316</v>
      </c>
    </row>
    <row r="1011" spans="1:13" x14ac:dyDescent="0.25">
      <c r="A1011" s="26" t="s">
        <v>897</v>
      </c>
      <c r="B1011" s="26" t="s">
        <v>859</v>
      </c>
      <c r="C1011" s="26" t="str">
        <f t="shared" si="40"/>
        <v/>
      </c>
      <c r="D1011" s="26"/>
      <c r="E1011" s="26" t="s">
        <v>6</v>
      </c>
      <c r="F1011" s="26" t="s">
        <v>6</v>
      </c>
      <c r="G1011" s="34" t="str">
        <f t="shared" si="41"/>
        <v>Carex parviflora</v>
      </c>
      <c r="H1011" s="26" t="s">
        <v>5141</v>
      </c>
      <c r="I1011" s="26"/>
      <c r="J1011" t="s">
        <v>7235</v>
      </c>
      <c r="K1011" t="s">
        <v>11752</v>
      </c>
      <c r="L1011" t="s">
        <v>12046</v>
      </c>
      <c r="M1011" t="s">
        <v>12316</v>
      </c>
    </row>
    <row r="1012" spans="1:13" x14ac:dyDescent="0.25">
      <c r="A1012" s="26" t="s">
        <v>897</v>
      </c>
      <c r="B1012" s="26" t="s">
        <v>694</v>
      </c>
      <c r="C1012" s="26" t="str">
        <f t="shared" si="40"/>
        <v/>
      </c>
      <c r="D1012" s="26"/>
      <c r="E1012" s="26" t="s">
        <v>6</v>
      </c>
      <c r="F1012" s="26" t="s">
        <v>6</v>
      </c>
      <c r="G1012" s="34" t="str">
        <f t="shared" si="41"/>
        <v>Carex pendula</v>
      </c>
      <c r="H1012" s="26" t="s">
        <v>5141</v>
      </c>
      <c r="I1012" s="26"/>
      <c r="J1012" t="s">
        <v>7236</v>
      </c>
      <c r="K1012" t="s">
        <v>11752</v>
      </c>
      <c r="L1012" t="s">
        <v>12046</v>
      </c>
      <c r="M1012" t="s">
        <v>12316</v>
      </c>
    </row>
    <row r="1013" spans="1:13" x14ac:dyDescent="0.25">
      <c r="A1013" s="26" t="s">
        <v>897</v>
      </c>
      <c r="B1013" s="26" t="s">
        <v>951</v>
      </c>
      <c r="C1013" s="26" t="str">
        <f t="shared" si="40"/>
        <v>subsp.</v>
      </c>
      <c r="D1013" s="26" t="s">
        <v>951</v>
      </c>
      <c r="E1013" s="26" t="s">
        <v>6</v>
      </c>
      <c r="F1013" s="26" t="s">
        <v>31</v>
      </c>
      <c r="G1013" s="34" t="str">
        <f t="shared" si="41"/>
        <v>Carex pilulifera pilulifera</v>
      </c>
      <c r="H1013" s="26" t="s">
        <v>5141</v>
      </c>
      <c r="I1013" s="26"/>
      <c r="J1013" t="s">
        <v>7237</v>
      </c>
      <c r="K1013" t="s">
        <v>11752</v>
      </c>
      <c r="L1013" t="s">
        <v>12046</v>
      </c>
      <c r="M1013" t="s">
        <v>12316</v>
      </c>
    </row>
    <row r="1014" spans="1:13" x14ac:dyDescent="0.25">
      <c r="A1014" s="26" t="s">
        <v>897</v>
      </c>
      <c r="B1014" s="26" t="s">
        <v>903</v>
      </c>
      <c r="C1014" s="26" t="str">
        <f t="shared" si="40"/>
        <v/>
      </c>
      <c r="D1014" s="26"/>
      <c r="E1014" s="26" t="s">
        <v>6</v>
      </c>
      <c r="F1014" s="26" t="s">
        <v>6</v>
      </c>
      <c r="G1014" s="34" t="str">
        <f t="shared" si="41"/>
        <v>Carex praecox</v>
      </c>
      <c r="H1014" s="26" t="s">
        <v>5141</v>
      </c>
      <c r="I1014" s="26"/>
      <c r="J1014" t="s">
        <v>7238</v>
      </c>
      <c r="K1014" t="s">
        <v>11752</v>
      </c>
      <c r="L1014" t="s">
        <v>12046</v>
      </c>
      <c r="M1014" t="s">
        <v>12316</v>
      </c>
    </row>
    <row r="1015" spans="1:13" x14ac:dyDescent="0.25">
      <c r="A1015" s="26" t="s">
        <v>897</v>
      </c>
      <c r="B1015" s="26" t="s">
        <v>917</v>
      </c>
      <c r="C1015" s="26" t="str">
        <f t="shared" si="40"/>
        <v/>
      </c>
      <c r="D1015" s="26"/>
      <c r="E1015" s="26" t="s">
        <v>6</v>
      </c>
      <c r="F1015" s="26" t="s">
        <v>6</v>
      </c>
      <c r="G1015" s="34" t="str">
        <f t="shared" si="41"/>
        <v>Carex pseudocyperus</v>
      </c>
      <c r="H1015" s="26" t="s">
        <v>5141</v>
      </c>
      <c r="I1015" s="26"/>
      <c r="J1015" t="s">
        <v>7239</v>
      </c>
      <c r="K1015" t="s">
        <v>11752</v>
      </c>
      <c r="L1015" t="s">
        <v>12046</v>
      </c>
      <c r="M1015" t="s">
        <v>12316</v>
      </c>
    </row>
    <row r="1016" spans="1:13" x14ac:dyDescent="0.25">
      <c r="A1016" s="26" t="s">
        <v>897</v>
      </c>
      <c r="B1016" s="26" t="s">
        <v>965</v>
      </c>
      <c r="C1016" s="26" t="str">
        <f t="shared" si="40"/>
        <v/>
      </c>
      <c r="D1016" s="26"/>
      <c r="E1016" s="26" t="s">
        <v>6</v>
      </c>
      <c r="F1016" s="26" t="s">
        <v>6</v>
      </c>
      <c r="G1016" s="34" t="str">
        <f t="shared" si="41"/>
        <v>Carex pulicaris</v>
      </c>
      <c r="H1016" s="26" t="s">
        <v>5141</v>
      </c>
      <c r="I1016" s="26"/>
      <c r="J1016" t="s">
        <v>7240</v>
      </c>
      <c r="K1016" t="s">
        <v>11752</v>
      </c>
      <c r="L1016" t="s">
        <v>12046</v>
      </c>
      <c r="M1016" t="s">
        <v>12316</v>
      </c>
    </row>
    <row r="1017" spans="1:13" x14ac:dyDescent="0.25">
      <c r="A1017" s="26" t="s">
        <v>897</v>
      </c>
      <c r="B1017" s="26" t="s">
        <v>934</v>
      </c>
      <c r="C1017" s="26" t="str">
        <f t="shared" si="40"/>
        <v/>
      </c>
      <c r="D1017" s="26"/>
      <c r="E1017" s="26" t="s">
        <v>6</v>
      </c>
      <c r="F1017" s="26" t="s">
        <v>6</v>
      </c>
      <c r="G1017" s="34" t="str">
        <f t="shared" si="41"/>
        <v>Carex punctata</v>
      </c>
      <c r="H1017" s="26" t="s">
        <v>5141</v>
      </c>
      <c r="I1017" s="26"/>
      <c r="J1017" t="s">
        <v>7241</v>
      </c>
      <c r="K1017" t="s">
        <v>11752</v>
      </c>
      <c r="L1017" t="s">
        <v>12046</v>
      </c>
      <c r="M1017" t="s">
        <v>12316</v>
      </c>
    </row>
    <row r="1018" spans="1:13" x14ac:dyDescent="0.25">
      <c r="A1018" s="26" t="s">
        <v>897</v>
      </c>
      <c r="B1018" s="26" t="s">
        <v>66</v>
      </c>
      <c r="C1018" s="26" t="str">
        <f t="shared" si="40"/>
        <v/>
      </c>
      <c r="D1018" s="26"/>
      <c r="E1018" s="26" t="s">
        <v>6</v>
      </c>
      <c r="F1018" s="26" t="s">
        <v>6</v>
      </c>
      <c r="G1018" s="34" t="str">
        <f t="shared" si="41"/>
        <v>Carex pyrenaica</v>
      </c>
      <c r="H1018" s="26" t="s">
        <v>5141</v>
      </c>
      <c r="I1018" s="26"/>
      <c r="J1018" t="s">
        <v>7242</v>
      </c>
      <c r="K1018" t="s">
        <v>11752</v>
      </c>
      <c r="L1018" t="s">
        <v>12046</v>
      </c>
      <c r="M1018" t="s">
        <v>12316</v>
      </c>
    </row>
    <row r="1019" spans="1:13" x14ac:dyDescent="0.25">
      <c r="A1019" s="26" t="s">
        <v>897</v>
      </c>
      <c r="B1019" s="26" t="s">
        <v>906</v>
      </c>
      <c r="C1019" s="26" t="str">
        <f t="shared" ref="C1019:C1082" si="42">IF(D1019="","","subsp.")</f>
        <v/>
      </c>
      <c r="D1019" s="26"/>
      <c r="E1019" s="26" t="s">
        <v>6</v>
      </c>
      <c r="F1019" s="26" t="s">
        <v>6</v>
      </c>
      <c r="G1019" s="34" t="str">
        <f t="shared" ref="G1019:G1082" si="43">IF(D1019="",CONCATENATE(A1019," ",B1019),CONCATENATE(A1019," ",B1019," ",D1019))</f>
        <v>Carex remota</v>
      </c>
      <c r="H1019" s="26" t="s">
        <v>5141</v>
      </c>
      <c r="I1019" s="26"/>
      <c r="J1019" t="s">
        <v>7243</v>
      </c>
      <c r="K1019" t="s">
        <v>11752</v>
      </c>
      <c r="L1019" t="s">
        <v>12046</v>
      </c>
      <c r="M1019" t="s">
        <v>12316</v>
      </c>
    </row>
    <row r="1020" spans="1:13" x14ac:dyDescent="0.25">
      <c r="A1020" s="26" t="s">
        <v>897</v>
      </c>
      <c r="B1020" s="26" t="s">
        <v>916</v>
      </c>
      <c r="C1020" s="26" t="str">
        <f t="shared" si="42"/>
        <v/>
      </c>
      <c r="D1020" s="26"/>
      <c r="E1020" s="26" t="s">
        <v>6</v>
      </c>
      <c r="F1020" s="26" t="s">
        <v>6</v>
      </c>
      <c r="G1020" s="34" t="str">
        <f t="shared" si="43"/>
        <v>Carex riparia</v>
      </c>
      <c r="H1020" s="26" t="s">
        <v>5141</v>
      </c>
      <c r="I1020" s="26"/>
      <c r="J1020" t="s">
        <v>7244</v>
      </c>
      <c r="K1020" t="s">
        <v>11752</v>
      </c>
      <c r="L1020" t="s">
        <v>12046</v>
      </c>
      <c r="M1020" t="s">
        <v>12316</v>
      </c>
    </row>
    <row r="1021" spans="1:13" x14ac:dyDescent="0.25">
      <c r="A1021" s="26" t="s">
        <v>897</v>
      </c>
      <c r="B1021" s="26" t="s">
        <v>943</v>
      </c>
      <c r="C1021" s="26" t="str">
        <f t="shared" si="42"/>
        <v/>
      </c>
      <c r="D1021" s="26"/>
      <c r="E1021" s="26" t="s">
        <v>31</v>
      </c>
      <c r="F1021" s="26" t="s">
        <v>6</v>
      </c>
      <c r="G1021" s="34" t="str">
        <f t="shared" si="43"/>
        <v>Carex rorulenta</v>
      </c>
      <c r="H1021" s="26" t="s">
        <v>5141</v>
      </c>
      <c r="I1021" s="26"/>
      <c r="J1021" t="s">
        <v>7245</v>
      </c>
      <c r="K1021" t="s">
        <v>11752</v>
      </c>
      <c r="L1021" t="s">
        <v>12046</v>
      </c>
      <c r="M1021" t="s">
        <v>12316</v>
      </c>
    </row>
    <row r="1022" spans="1:13" x14ac:dyDescent="0.25">
      <c r="A1022" s="26" t="s">
        <v>897</v>
      </c>
      <c r="B1022" s="26" t="s">
        <v>918</v>
      </c>
      <c r="C1022" s="26" t="str">
        <f t="shared" si="42"/>
        <v/>
      </c>
      <c r="D1022" s="26"/>
      <c r="E1022" s="26" t="s">
        <v>6</v>
      </c>
      <c r="F1022" s="26" t="s">
        <v>6</v>
      </c>
      <c r="G1022" s="34" t="str">
        <f t="shared" si="43"/>
        <v>Carex rostrata</v>
      </c>
      <c r="H1022" s="26" t="s">
        <v>5141</v>
      </c>
      <c r="I1022" s="26"/>
      <c r="J1022" t="s">
        <v>7246</v>
      </c>
      <c r="K1022" t="s">
        <v>11752</v>
      </c>
      <c r="L1022" t="s">
        <v>12046</v>
      </c>
      <c r="M1022" t="s">
        <v>12316</v>
      </c>
    </row>
    <row r="1023" spans="1:13" x14ac:dyDescent="0.25">
      <c r="A1023" s="26" t="s">
        <v>897</v>
      </c>
      <c r="B1023" s="26" t="s">
        <v>374</v>
      </c>
      <c r="C1023" s="26" t="str">
        <f t="shared" si="42"/>
        <v/>
      </c>
      <c r="D1023" s="26"/>
      <c r="E1023" s="26" t="s">
        <v>6</v>
      </c>
      <c r="F1023" s="26" t="s">
        <v>6</v>
      </c>
      <c r="G1023" s="34" t="str">
        <f t="shared" si="43"/>
        <v>Carex rupestris</v>
      </c>
      <c r="H1023" s="26" t="s">
        <v>5141</v>
      </c>
      <c r="I1023" s="26"/>
      <c r="J1023" t="s">
        <v>7247</v>
      </c>
      <c r="K1023" t="s">
        <v>11752</v>
      </c>
      <c r="L1023" t="s">
        <v>12046</v>
      </c>
      <c r="M1023" t="s">
        <v>12316</v>
      </c>
    </row>
    <row r="1024" spans="1:13" x14ac:dyDescent="0.25">
      <c r="A1024" s="26" t="s">
        <v>897</v>
      </c>
      <c r="B1024" s="26" t="s">
        <v>377</v>
      </c>
      <c r="C1024" s="26" t="str">
        <f t="shared" si="42"/>
        <v>subsp.</v>
      </c>
      <c r="D1024" s="26" t="s">
        <v>4405</v>
      </c>
      <c r="E1024" s="26" t="s">
        <v>6</v>
      </c>
      <c r="F1024" s="26" t="s">
        <v>6</v>
      </c>
      <c r="G1024" s="34" t="str">
        <f t="shared" si="43"/>
        <v>Carex sempervirens pseudotristis</v>
      </c>
      <c r="H1024" s="26" t="s">
        <v>5141</v>
      </c>
      <c r="I1024" s="26"/>
      <c r="J1024" t="s">
        <v>7248</v>
      </c>
      <c r="K1024" t="s">
        <v>11752</v>
      </c>
      <c r="L1024" t="s">
        <v>12046</v>
      </c>
      <c r="M1024" t="s">
        <v>12316</v>
      </c>
    </row>
    <row r="1025" spans="1:13" x14ac:dyDescent="0.25">
      <c r="A1025" s="26" t="s">
        <v>897</v>
      </c>
      <c r="B1025" s="26" t="s">
        <v>377</v>
      </c>
      <c r="C1025" s="26" t="str">
        <f t="shared" si="42"/>
        <v>subsp.</v>
      </c>
      <c r="D1025" s="26" t="s">
        <v>377</v>
      </c>
      <c r="E1025" s="26" t="s">
        <v>6</v>
      </c>
      <c r="F1025" s="26" t="s">
        <v>6</v>
      </c>
      <c r="G1025" s="34" t="str">
        <f t="shared" si="43"/>
        <v>Carex sempervirens sempervirens</v>
      </c>
      <c r="H1025" s="26" t="s">
        <v>5141</v>
      </c>
      <c r="I1025" s="26"/>
      <c r="J1025" t="s">
        <v>7249</v>
      </c>
      <c r="K1025" t="s">
        <v>11752</v>
      </c>
      <c r="L1025" t="s">
        <v>12046</v>
      </c>
      <c r="M1025" t="s">
        <v>12316</v>
      </c>
    </row>
    <row r="1026" spans="1:13" x14ac:dyDescent="0.25">
      <c r="A1026" s="26" t="s">
        <v>897</v>
      </c>
      <c r="B1026" s="26" t="s">
        <v>50</v>
      </c>
      <c r="C1026" s="26" t="str">
        <f t="shared" si="42"/>
        <v>subsp.</v>
      </c>
      <c r="D1026" s="26" t="s">
        <v>50</v>
      </c>
      <c r="E1026" s="26" t="s">
        <v>6</v>
      </c>
      <c r="F1026" s="26" t="s">
        <v>6</v>
      </c>
      <c r="G1026" s="34" t="str">
        <f t="shared" si="43"/>
        <v>Carex spicata spicata</v>
      </c>
      <c r="H1026" s="26" t="s">
        <v>5141</v>
      </c>
      <c r="I1026" s="26"/>
      <c r="J1026" t="s">
        <v>7250</v>
      </c>
      <c r="K1026" t="s">
        <v>11752</v>
      </c>
      <c r="L1026" t="s">
        <v>12046</v>
      </c>
      <c r="M1026" t="s">
        <v>12316</v>
      </c>
    </row>
    <row r="1027" spans="1:13" x14ac:dyDescent="0.25">
      <c r="A1027" s="26" t="s">
        <v>897</v>
      </c>
      <c r="B1027" s="26" t="s">
        <v>920</v>
      </c>
      <c r="C1027" s="26" t="str">
        <f t="shared" si="42"/>
        <v/>
      </c>
      <c r="D1027" s="26"/>
      <c r="E1027" s="26" t="s">
        <v>6</v>
      </c>
      <c r="F1027" s="26" t="s">
        <v>6</v>
      </c>
      <c r="G1027" s="34" t="str">
        <f t="shared" si="43"/>
        <v>Carex strigosa</v>
      </c>
      <c r="H1027" s="26" t="s">
        <v>5141</v>
      </c>
      <c r="I1027" s="26"/>
      <c r="J1027" t="s">
        <v>7251</v>
      </c>
      <c r="K1027" t="s">
        <v>11752</v>
      </c>
      <c r="L1027" t="s">
        <v>12046</v>
      </c>
      <c r="M1027" t="s">
        <v>12316</v>
      </c>
    </row>
    <row r="1028" spans="1:13" x14ac:dyDescent="0.25">
      <c r="A1028" s="26" t="s">
        <v>897</v>
      </c>
      <c r="B1028" s="26" t="s">
        <v>574</v>
      </c>
      <c r="C1028" s="26"/>
      <c r="E1028" s="26" t="s">
        <v>6</v>
      </c>
      <c r="F1028" s="26" t="s">
        <v>6</v>
      </c>
      <c r="G1028" s="34" t="str">
        <f t="shared" si="43"/>
        <v>Carex paui</v>
      </c>
      <c r="H1028" s="26" t="s">
        <v>5141</v>
      </c>
      <c r="I1028" s="26"/>
      <c r="J1028" t="s">
        <v>13123</v>
      </c>
      <c r="K1028" t="s">
        <v>11752</v>
      </c>
      <c r="L1028" t="s">
        <v>12046</v>
      </c>
      <c r="M1028" t="s">
        <v>12316</v>
      </c>
    </row>
    <row r="1029" spans="1:13" x14ac:dyDescent="0.25">
      <c r="A1029" s="26" t="s">
        <v>897</v>
      </c>
      <c r="B1029" s="26" t="s">
        <v>921</v>
      </c>
      <c r="C1029" s="26"/>
      <c r="E1029" s="26" t="s">
        <v>6</v>
      </c>
      <c r="F1029" s="26" t="s">
        <v>6</v>
      </c>
      <c r="G1029" s="34" t="str">
        <f t="shared" si="43"/>
        <v>Carex sylvatica</v>
      </c>
      <c r="H1029" s="26" t="s">
        <v>5141</v>
      </c>
      <c r="I1029" s="26"/>
      <c r="J1029" t="s">
        <v>13118</v>
      </c>
      <c r="K1029" t="s">
        <v>11752</v>
      </c>
      <c r="L1029" t="s">
        <v>12046</v>
      </c>
      <c r="M1029" t="s">
        <v>12316</v>
      </c>
    </row>
    <row r="1030" spans="1:13" x14ac:dyDescent="0.25">
      <c r="A1030" s="26" t="s">
        <v>897</v>
      </c>
      <c r="B1030" s="26" t="s">
        <v>453</v>
      </c>
      <c r="C1030" s="26" t="str">
        <f t="shared" si="42"/>
        <v/>
      </c>
      <c r="D1030" s="26"/>
      <c r="E1030" s="26" t="s">
        <v>6</v>
      </c>
      <c r="F1030" s="26" t="s">
        <v>6</v>
      </c>
      <c r="G1030" s="34" t="str">
        <f t="shared" si="43"/>
        <v>Carex tomentosa</v>
      </c>
      <c r="H1030" s="26" t="s">
        <v>5141</v>
      </c>
      <c r="I1030" s="26"/>
      <c r="J1030" t="s">
        <v>7252</v>
      </c>
      <c r="K1030" t="s">
        <v>11752</v>
      </c>
      <c r="L1030" t="s">
        <v>12046</v>
      </c>
      <c r="M1030" t="s">
        <v>12316</v>
      </c>
    </row>
    <row r="1031" spans="1:13" x14ac:dyDescent="0.25">
      <c r="A1031" s="26" t="s">
        <v>897</v>
      </c>
      <c r="B1031" s="26" t="s">
        <v>964</v>
      </c>
      <c r="C1031" s="26" t="str">
        <f t="shared" si="42"/>
        <v/>
      </c>
      <c r="D1031" s="26"/>
      <c r="E1031" s="26" t="s">
        <v>6</v>
      </c>
      <c r="F1031" s="26" t="s">
        <v>6</v>
      </c>
      <c r="G1031" s="34" t="str">
        <f t="shared" si="43"/>
        <v>Carex trinervis</v>
      </c>
      <c r="H1031" s="26" t="s">
        <v>5141</v>
      </c>
      <c r="I1031" s="26"/>
      <c r="J1031" t="s">
        <v>7253</v>
      </c>
      <c r="K1031" t="s">
        <v>11752</v>
      </c>
      <c r="L1031" t="s">
        <v>12046</v>
      </c>
      <c r="M1031" t="s">
        <v>12316</v>
      </c>
    </row>
    <row r="1032" spans="1:13" x14ac:dyDescent="0.25">
      <c r="A1032" s="26" t="s">
        <v>897</v>
      </c>
      <c r="B1032" s="26" t="s">
        <v>947</v>
      </c>
      <c r="C1032" s="26" t="str">
        <f t="shared" si="42"/>
        <v>subsp.</v>
      </c>
      <c r="D1032" s="26" t="s">
        <v>4406</v>
      </c>
      <c r="E1032" s="26" t="s">
        <v>6</v>
      </c>
      <c r="F1032" s="26" t="s">
        <v>6</v>
      </c>
      <c r="G1032" s="34" t="str">
        <f t="shared" si="43"/>
        <v>Carex umbrosa huetiana</v>
      </c>
      <c r="H1032" s="26" t="s">
        <v>5141</v>
      </c>
      <c r="I1032" s="26"/>
      <c r="J1032" t="s">
        <v>7254</v>
      </c>
      <c r="K1032" t="s">
        <v>11752</v>
      </c>
      <c r="L1032" t="s">
        <v>12046</v>
      </c>
      <c r="M1032" t="s">
        <v>12316</v>
      </c>
    </row>
    <row r="1033" spans="1:13" x14ac:dyDescent="0.25">
      <c r="A1033" s="26" t="s">
        <v>897</v>
      </c>
      <c r="B1033" s="26" t="s">
        <v>947</v>
      </c>
      <c r="C1033" s="26" t="str">
        <f t="shared" si="42"/>
        <v>subsp.</v>
      </c>
      <c r="D1033" s="26" t="s">
        <v>947</v>
      </c>
      <c r="E1033" s="26" t="s">
        <v>6</v>
      </c>
      <c r="F1033" s="26" t="s">
        <v>6</v>
      </c>
      <c r="G1033" s="34" t="str">
        <f t="shared" si="43"/>
        <v>Carex umbrosa umbrosa</v>
      </c>
      <c r="H1033" s="26" t="s">
        <v>5141</v>
      </c>
      <c r="I1033" s="26"/>
      <c r="J1033" t="s">
        <v>7255</v>
      </c>
      <c r="K1033" t="s">
        <v>11752</v>
      </c>
      <c r="L1033" t="s">
        <v>12046</v>
      </c>
      <c r="M1033" t="s">
        <v>12316</v>
      </c>
    </row>
    <row r="1034" spans="1:13" x14ac:dyDescent="0.25">
      <c r="A1034" s="26" t="s">
        <v>897</v>
      </c>
      <c r="B1034" s="26" t="s">
        <v>919</v>
      </c>
      <c r="C1034" s="26" t="str">
        <f t="shared" si="42"/>
        <v/>
      </c>
      <c r="D1034" s="26"/>
      <c r="E1034" s="26" t="s">
        <v>6</v>
      </c>
      <c r="F1034" s="26" t="s">
        <v>6</v>
      </c>
      <c r="G1034" s="34" t="str">
        <f t="shared" si="43"/>
        <v>Carex vesicaria</v>
      </c>
      <c r="H1034" s="26" t="s">
        <v>5141</v>
      </c>
      <c r="I1034" s="26"/>
      <c r="J1034" t="s">
        <v>7256</v>
      </c>
      <c r="K1034" t="s">
        <v>11752</v>
      </c>
      <c r="L1034" t="s">
        <v>12046</v>
      </c>
      <c r="M1034" t="s">
        <v>12316</v>
      </c>
    </row>
    <row r="1035" spans="1:13" x14ac:dyDescent="0.25">
      <c r="A1035" s="26" t="s">
        <v>897</v>
      </c>
      <c r="B1035" s="26" t="s">
        <v>941</v>
      </c>
      <c r="C1035" s="26" t="str">
        <f t="shared" si="42"/>
        <v/>
      </c>
      <c r="D1035" s="26"/>
      <c r="E1035" s="26" t="s">
        <v>6</v>
      </c>
      <c r="F1035" s="26" t="s">
        <v>6</v>
      </c>
      <c r="G1035" s="34" t="str">
        <f t="shared" si="43"/>
        <v>Carex viridula</v>
      </c>
      <c r="H1035" s="26" t="s">
        <v>5141</v>
      </c>
      <c r="I1035" s="26"/>
      <c r="J1035" t="s">
        <v>7257</v>
      </c>
      <c r="K1035" t="s">
        <v>11752</v>
      </c>
      <c r="L1035" t="s">
        <v>12046</v>
      </c>
      <c r="M1035" t="s">
        <v>12316</v>
      </c>
    </row>
    <row r="1036" spans="1:13" x14ac:dyDescent="0.25">
      <c r="A1036" s="26" t="s">
        <v>967</v>
      </c>
      <c r="B1036" s="26" t="s">
        <v>970</v>
      </c>
      <c r="C1036" s="26" t="str">
        <f t="shared" si="42"/>
        <v>subsp.</v>
      </c>
      <c r="D1036" s="26" t="s">
        <v>4407</v>
      </c>
      <c r="E1036" s="26" t="s">
        <v>6</v>
      </c>
      <c r="F1036" s="26" t="s">
        <v>31</v>
      </c>
      <c r="G1036" s="34" t="str">
        <f t="shared" si="43"/>
        <v>Carlina acanthifolia cynara</v>
      </c>
      <c r="H1036" s="26" t="s">
        <v>5141</v>
      </c>
      <c r="I1036" s="26"/>
      <c r="J1036" t="s">
        <v>7258</v>
      </c>
      <c r="K1036" t="s">
        <v>11752</v>
      </c>
      <c r="L1036" t="s">
        <v>11753</v>
      </c>
      <c r="M1036" t="s">
        <v>11754</v>
      </c>
    </row>
    <row r="1037" spans="1:13" x14ac:dyDescent="0.25">
      <c r="A1037" s="26" t="s">
        <v>967</v>
      </c>
      <c r="B1037" s="26" t="s">
        <v>971</v>
      </c>
      <c r="C1037" s="26" t="str">
        <f t="shared" si="42"/>
        <v>subsp.</v>
      </c>
      <c r="D1037" s="26" t="s">
        <v>3202</v>
      </c>
      <c r="E1037" s="26" t="s">
        <v>6</v>
      </c>
      <c r="F1037" s="26" t="s">
        <v>31</v>
      </c>
      <c r="G1037" s="34" t="str">
        <f t="shared" si="43"/>
        <v>Carlina acaulis caulescens</v>
      </c>
      <c r="H1037" s="26" t="s">
        <v>5141</v>
      </c>
      <c r="I1037" s="26"/>
      <c r="J1037" t="s">
        <v>7259</v>
      </c>
      <c r="K1037" t="s">
        <v>11752</v>
      </c>
      <c r="L1037" t="s">
        <v>11753</v>
      </c>
      <c r="M1037" t="s">
        <v>11754</v>
      </c>
    </row>
    <row r="1038" spans="1:13" x14ac:dyDescent="0.25">
      <c r="A1038" s="26" t="s">
        <v>967</v>
      </c>
      <c r="B1038" s="26" t="s">
        <v>969</v>
      </c>
      <c r="C1038" s="26" t="str">
        <f t="shared" si="42"/>
        <v>subsp.</v>
      </c>
      <c r="D1038" s="26" t="s">
        <v>969</v>
      </c>
      <c r="E1038" s="26" t="s">
        <v>6</v>
      </c>
      <c r="F1038" s="26" t="s">
        <v>6</v>
      </c>
      <c r="G1038" s="34" t="str">
        <f t="shared" si="43"/>
        <v>Carlina corymbosa corymbosa</v>
      </c>
      <c r="H1038" s="26" t="s">
        <v>5141</v>
      </c>
      <c r="I1038" s="26"/>
      <c r="J1038" t="s">
        <v>7260</v>
      </c>
      <c r="K1038" t="s">
        <v>11752</v>
      </c>
      <c r="L1038" t="s">
        <v>11753</v>
      </c>
      <c r="M1038" t="s">
        <v>11754</v>
      </c>
    </row>
    <row r="1039" spans="1:13" x14ac:dyDescent="0.25">
      <c r="A1039" s="26" t="s">
        <v>967</v>
      </c>
      <c r="B1039" s="26" t="s">
        <v>969</v>
      </c>
      <c r="C1039" s="26" t="str">
        <f t="shared" si="42"/>
        <v>subsp.</v>
      </c>
      <c r="D1039" s="26" t="s">
        <v>164</v>
      </c>
      <c r="E1039" s="26" t="s">
        <v>6</v>
      </c>
      <c r="F1039" s="26" t="s">
        <v>6</v>
      </c>
      <c r="G1039" s="34" t="str">
        <f t="shared" si="43"/>
        <v>Carlina corymbosa hispanica</v>
      </c>
      <c r="H1039" s="26" t="s">
        <v>5141</v>
      </c>
      <c r="I1039" s="26"/>
      <c r="J1039" t="s">
        <v>7261</v>
      </c>
      <c r="K1039" t="s">
        <v>11752</v>
      </c>
      <c r="L1039" t="s">
        <v>11753</v>
      </c>
      <c r="M1039" t="s">
        <v>11754</v>
      </c>
    </row>
    <row r="1040" spans="1:13" x14ac:dyDescent="0.25">
      <c r="A1040" s="26" t="s">
        <v>967</v>
      </c>
      <c r="B1040" s="26" t="s">
        <v>969</v>
      </c>
      <c r="C1040" s="26" t="str">
        <f t="shared" si="42"/>
        <v>subsp.</v>
      </c>
      <c r="D1040" s="26" t="s">
        <v>352</v>
      </c>
      <c r="E1040" s="26" t="s">
        <v>6</v>
      </c>
      <c r="F1040" s="26" t="s">
        <v>6</v>
      </c>
      <c r="G1040" s="34" t="str">
        <f t="shared" si="43"/>
        <v>Carlina corymbosa major</v>
      </c>
      <c r="H1040" s="26" t="s">
        <v>5141</v>
      </c>
      <c r="I1040" s="26"/>
      <c r="J1040" t="s">
        <v>7262</v>
      </c>
      <c r="K1040" t="s">
        <v>11752</v>
      </c>
      <c r="L1040" t="s">
        <v>11753</v>
      </c>
      <c r="M1040" t="s">
        <v>11754</v>
      </c>
    </row>
    <row r="1041" spans="1:13" x14ac:dyDescent="0.25">
      <c r="A1041" s="26" t="s">
        <v>967</v>
      </c>
      <c r="B1041" s="26" t="s">
        <v>972</v>
      </c>
      <c r="C1041" s="26" t="str">
        <f t="shared" si="42"/>
        <v/>
      </c>
      <c r="D1041" s="26"/>
      <c r="E1041" s="26" t="s">
        <v>6</v>
      </c>
      <c r="F1041" s="26" t="s">
        <v>6</v>
      </c>
      <c r="G1041" s="34" t="str">
        <f t="shared" si="43"/>
        <v>Carlina gummifera</v>
      </c>
      <c r="H1041" s="26" t="s">
        <v>5141</v>
      </c>
      <c r="I1041" s="26"/>
      <c r="J1041" t="s">
        <v>7263</v>
      </c>
      <c r="K1041" t="s">
        <v>11752</v>
      </c>
      <c r="L1041" t="s">
        <v>11753</v>
      </c>
      <c r="M1041" t="s">
        <v>11754</v>
      </c>
    </row>
    <row r="1042" spans="1:13" x14ac:dyDescent="0.25">
      <c r="A1042" s="26" t="s">
        <v>967</v>
      </c>
      <c r="B1042" s="26" t="s">
        <v>968</v>
      </c>
      <c r="C1042" s="26" t="str">
        <f t="shared" si="42"/>
        <v/>
      </c>
      <c r="D1042" s="26"/>
      <c r="E1042" s="26" t="s">
        <v>6</v>
      </c>
      <c r="F1042" s="26" t="s">
        <v>6</v>
      </c>
      <c r="G1042" s="34" t="str">
        <f t="shared" si="43"/>
        <v>Carlina lanata</v>
      </c>
      <c r="H1042" s="26" t="s">
        <v>5141</v>
      </c>
      <c r="I1042" s="26"/>
      <c r="J1042" t="s">
        <v>7264</v>
      </c>
      <c r="K1042" t="s">
        <v>11752</v>
      </c>
      <c r="L1042" t="s">
        <v>11753</v>
      </c>
      <c r="M1042" t="s">
        <v>11754</v>
      </c>
    </row>
    <row r="1043" spans="1:13" x14ac:dyDescent="0.25">
      <c r="A1043" s="26" t="s">
        <v>967</v>
      </c>
      <c r="B1043" s="26" t="s">
        <v>462</v>
      </c>
      <c r="C1043" s="26" t="str">
        <f t="shared" si="42"/>
        <v/>
      </c>
      <c r="D1043" s="26"/>
      <c r="E1043" s="26" t="s">
        <v>6</v>
      </c>
      <c r="F1043" s="26" t="s">
        <v>6</v>
      </c>
      <c r="G1043" s="34" t="str">
        <f t="shared" si="43"/>
        <v>Carlina racemosa</v>
      </c>
      <c r="H1043" s="26" t="s">
        <v>5141</v>
      </c>
      <c r="I1043" s="26"/>
      <c r="J1043" t="s">
        <v>7265</v>
      </c>
      <c r="K1043" t="s">
        <v>11752</v>
      </c>
      <c r="L1043" t="s">
        <v>11753</v>
      </c>
      <c r="M1043" t="s">
        <v>11754</v>
      </c>
    </row>
    <row r="1044" spans="1:13" x14ac:dyDescent="0.25">
      <c r="A1044" s="26" t="s">
        <v>967</v>
      </c>
      <c r="B1044" s="26" t="s">
        <v>414</v>
      </c>
      <c r="C1044" s="26" t="str">
        <f t="shared" si="42"/>
        <v>subsp.</v>
      </c>
      <c r="D1044" s="26" t="s">
        <v>481</v>
      </c>
      <c r="E1044" s="26" t="s">
        <v>6</v>
      </c>
      <c r="F1044" s="26" t="s">
        <v>31</v>
      </c>
      <c r="G1044" s="34" t="str">
        <f t="shared" si="43"/>
        <v>Carlina vulgaris spinosa</v>
      </c>
      <c r="H1044" s="26" t="s">
        <v>5141</v>
      </c>
      <c r="I1044" s="26"/>
      <c r="J1044" t="s">
        <v>7266</v>
      </c>
      <c r="K1044" t="s">
        <v>11752</v>
      </c>
      <c r="L1044" t="s">
        <v>11753</v>
      </c>
      <c r="M1044" t="s">
        <v>11754</v>
      </c>
    </row>
    <row r="1045" spans="1:13" x14ac:dyDescent="0.25">
      <c r="A1045" s="26" t="s">
        <v>973</v>
      </c>
      <c r="B1045" s="26" t="s">
        <v>974</v>
      </c>
      <c r="C1045" s="26" t="str">
        <f t="shared" si="42"/>
        <v/>
      </c>
      <c r="D1045" s="26"/>
      <c r="E1045" s="26" t="s">
        <v>6</v>
      </c>
      <c r="F1045" s="26" t="s">
        <v>6</v>
      </c>
      <c r="G1045" s="34" t="str">
        <f t="shared" si="43"/>
        <v>Caropsis verticillato-inundata</v>
      </c>
      <c r="H1045" s="26" t="s">
        <v>5141</v>
      </c>
      <c r="I1045" s="26"/>
      <c r="J1045" t="s">
        <v>7267</v>
      </c>
      <c r="K1045" t="s">
        <v>11752</v>
      </c>
      <c r="L1045" t="s">
        <v>12382</v>
      </c>
      <c r="M1045" t="s">
        <v>12383</v>
      </c>
    </row>
    <row r="1046" spans="1:13" x14ac:dyDescent="0.25">
      <c r="A1046" s="26" t="s">
        <v>975</v>
      </c>
      <c r="B1046" s="26" t="s">
        <v>976</v>
      </c>
      <c r="C1046" s="26" t="str">
        <f t="shared" si="42"/>
        <v/>
      </c>
      <c r="D1046" s="26"/>
      <c r="E1046" s="26" t="s">
        <v>6</v>
      </c>
      <c r="F1046" s="26" t="s">
        <v>6</v>
      </c>
      <c r="G1046" s="34" t="str">
        <f t="shared" si="43"/>
        <v>Carpinus betulus</v>
      </c>
      <c r="H1046" s="26" t="s">
        <v>5141</v>
      </c>
      <c r="I1046" s="26"/>
      <c r="J1046" t="s">
        <v>7268</v>
      </c>
      <c r="K1046" t="s">
        <v>11752</v>
      </c>
      <c r="L1046" t="s">
        <v>12375</v>
      </c>
      <c r="M1046" t="s">
        <v>12562</v>
      </c>
    </row>
    <row r="1047" spans="1:13" x14ac:dyDescent="0.25">
      <c r="A1047" s="26" t="s">
        <v>977</v>
      </c>
      <c r="B1047" s="26" t="s">
        <v>978</v>
      </c>
      <c r="C1047" s="26" t="str">
        <f t="shared" si="42"/>
        <v/>
      </c>
      <c r="D1047" s="26"/>
      <c r="E1047" s="26" t="s">
        <v>5390</v>
      </c>
      <c r="F1047" s="26" t="s">
        <v>6</v>
      </c>
      <c r="G1047" s="34" t="str">
        <f t="shared" si="43"/>
        <v>Carpobrotus acinaciformis</v>
      </c>
      <c r="H1047" s="26" t="s">
        <v>5141</v>
      </c>
      <c r="I1047" s="26"/>
      <c r="J1047" t="s">
        <v>7269</v>
      </c>
      <c r="K1047" t="s">
        <v>11752</v>
      </c>
      <c r="L1047" t="s">
        <v>12295</v>
      </c>
      <c r="M1047" t="s">
        <v>12559</v>
      </c>
    </row>
    <row r="1048" spans="1:13" x14ac:dyDescent="0.25">
      <c r="A1048" s="26" t="s">
        <v>977</v>
      </c>
      <c r="B1048" s="26" t="s">
        <v>979</v>
      </c>
      <c r="C1048" s="26" t="str">
        <f t="shared" si="42"/>
        <v/>
      </c>
      <c r="D1048" s="26"/>
      <c r="E1048" s="26" t="s">
        <v>5390</v>
      </c>
      <c r="F1048" s="26" t="s">
        <v>6</v>
      </c>
      <c r="G1048" s="34" t="str">
        <f t="shared" si="43"/>
        <v>Carpobrotus chilensis</v>
      </c>
      <c r="H1048" s="26" t="s">
        <v>5141</v>
      </c>
      <c r="I1048" s="26"/>
      <c r="J1048" t="s">
        <v>7270</v>
      </c>
      <c r="K1048" t="s">
        <v>11752</v>
      </c>
      <c r="L1048" t="s">
        <v>12295</v>
      </c>
      <c r="M1048" t="s">
        <v>12559</v>
      </c>
    </row>
    <row r="1049" spans="1:13" x14ac:dyDescent="0.25">
      <c r="A1049" s="26" t="s">
        <v>977</v>
      </c>
      <c r="B1049" s="26" t="s">
        <v>610</v>
      </c>
      <c r="C1049" s="26" t="str">
        <f t="shared" si="42"/>
        <v/>
      </c>
      <c r="D1049" s="26"/>
      <c r="E1049" s="26" t="s">
        <v>5390</v>
      </c>
      <c r="F1049" s="26" t="s">
        <v>6</v>
      </c>
      <c r="G1049" s="34" t="str">
        <f t="shared" si="43"/>
        <v>Carpobrotus edulis</v>
      </c>
      <c r="H1049" s="26" t="s">
        <v>5141</v>
      </c>
      <c r="I1049" s="26" t="s">
        <v>13597</v>
      </c>
      <c r="J1049" t="s">
        <v>7271</v>
      </c>
      <c r="K1049" t="s">
        <v>11752</v>
      </c>
      <c r="L1049" t="s">
        <v>12295</v>
      </c>
      <c r="M1049" t="s">
        <v>12559</v>
      </c>
    </row>
    <row r="1050" spans="1:13" x14ac:dyDescent="0.25">
      <c r="A1050" s="26" t="s">
        <v>980</v>
      </c>
      <c r="B1050" s="26" t="s">
        <v>67</v>
      </c>
      <c r="C1050" s="26" t="str">
        <f t="shared" si="42"/>
        <v/>
      </c>
      <c r="D1050" s="26"/>
      <c r="E1050" s="26" t="s">
        <v>6</v>
      </c>
      <c r="F1050" s="26" t="s">
        <v>6</v>
      </c>
      <c r="G1050" s="34" t="str">
        <f t="shared" si="43"/>
        <v>Carrichtera annua</v>
      </c>
      <c r="H1050" s="26" t="s">
        <v>5141</v>
      </c>
      <c r="I1050" s="26"/>
      <c r="J1050" t="s">
        <v>7272</v>
      </c>
      <c r="K1050" t="s">
        <v>11752</v>
      </c>
      <c r="L1050" t="s">
        <v>12287</v>
      </c>
      <c r="M1050" t="s">
        <v>12288</v>
      </c>
    </row>
    <row r="1051" spans="1:13" x14ac:dyDescent="0.25">
      <c r="A1051" s="26" t="s">
        <v>981</v>
      </c>
      <c r="B1051" s="26" t="s">
        <v>984</v>
      </c>
      <c r="C1051" s="26" t="str">
        <f t="shared" si="42"/>
        <v/>
      </c>
      <c r="D1051" s="26"/>
      <c r="E1051" s="26" t="s">
        <v>5390</v>
      </c>
      <c r="F1051" s="26" t="s">
        <v>6</v>
      </c>
      <c r="G1051" s="34" t="str">
        <f t="shared" si="43"/>
        <v>Carthamus creticus</v>
      </c>
      <c r="H1051" s="26" t="s">
        <v>5141</v>
      </c>
      <c r="I1051" s="26"/>
      <c r="J1051" t="s">
        <v>7273</v>
      </c>
      <c r="K1051" t="s">
        <v>11752</v>
      </c>
      <c r="L1051" t="s">
        <v>11753</v>
      </c>
      <c r="M1051" t="s">
        <v>11754</v>
      </c>
    </row>
    <row r="1052" spans="1:13" x14ac:dyDescent="0.25">
      <c r="A1052" s="26" t="s">
        <v>981</v>
      </c>
      <c r="B1052" s="26" t="s">
        <v>983</v>
      </c>
      <c r="C1052" s="26" t="str">
        <f t="shared" si="42"/>
        <v/>
      </c>
      <c r="D1052" s="26"/>
      <c r="E1052" s="26" t="s">
        <v>5390</v>
      </c>
      <c r="F1052" s="26" t="s">
        <v>6</v>
      </c>
      <c r="G1052" s="34" t="str">
        <f t="shared" si="43"/>
        <v>Carthamus lanatus</v>
      </c>
      <c r="H1052" s="26" t="s">
        <v>5141</v>
      </c>
      <c r="I1052" s="26"/>
      <c r="J1052" t="s">
        <v>7274</v>
      </c>
      <c r="K1052" t="s">
        <v>11752</v>
      </c>
      <c r="L1052" t="s">
        <v>11753</v>
      </c>
      <c r="M1052" t="s">
        <v>11754</v>
      </c>
    </row>
    <row r="1053" spans="1:13" x14ac:dyDescent="0.25">
      <c r="A1053" s="26" t="s">
        <v>981</v>
      </c>
      <c r="B1053" s="26" t="s">
        <v>982</v>
      </c>
      <c r="C1053" s="26" t="str">
        <f t="shared" si="42"/>
        <v/>
      </c>
      <c r="D1053" s="26"/>
      <c r="E1053" s="26" t="s">
        <v>5390</v>
      </c>
      <c r="F1053" s="26" t="s">
        <v>6</v>
      </c>
      <c r="G1053" s="34" t="str">
        <f t="shared" si="43"/>
        <v>Carthamus tinctorius</v>
      </c>
      <c r="H1053" s="26" t="s">
        <v>5141</v>
      </c>
      <c r="I1053" s="26"/>
      <c r="J1053" t="s">
        <v>7275</v>
      </c>
      <c r="K1053" t="s">
        <v>11752</v>
      </c>
      <c r="L1053" t="s">
        <v>11753</v>
      </c>
      <c r="M1053" t="s">
        <v>11754</v>
      </c>
    </row>
    <row r="1054" spans="1:13" x14ac:dyDescent="0.25">
      <c r="A1054" s="26" t="s">
        <v>985</v>
      </c>
      <c r="B1054" s="26" t="s">
        <v>988</v>
      </c>
      <c r="C1054" s="26" t="str">
        <f t="shared" si="42"/>
        <v/>
      </c>
      <c r="D1054" s="26"/>
      <c r="E1054" s="26" t="s">
        <v>6</v>
      </c>
      <c r="F1054" s="26" t="s">
        <v>6</v>
      </c>
      <c r="G1054" s="34" t="str">
        <f t="shared" si="43"/>
        <v>Carum carvi</v>
      </c>
      <c r="H1054" s="26" t="s">
        <v>5141</v>
      </c>
      <c r="I1054" s="26"/>
      <c r="J1054" t="s">
        <v>7276</v>
      </c>
      <c r="K1054" t="s">
        <v>11752</v>
      </c>
      <c r="L1054" t="s">
        <v>12382</v>
      </c>
      <c r="M1054" t="s">
        <v>12383</v>
      </c>
    </row>
    <row r="1055" spans="1:13" x14ac:dyDescent="0.25">
      <c r="A1055" s="26" t="s">
        <v>985</v>
      </c>
      <c r="B1055" s="26" t="s">
        <v>986</v>
      </c>
      <c r="C1055" s="26" t="str">
        <f t="shared" si="42"/>
        <v/>
      </c>
      <c r="D1055" s="26"/>
      <c r="E1055" s="26" t="s">
        <v>6</v>
      </c>
      <c r="F1055" s="26" t="s">
        <v>6</v>
      </c>
      <c r="G1055" s="34" t="str">
        <f t="shared" si="43"/>
        <v>Carum foetidum</v>
      </c>
      <c r="H1055" s="26" t="s">
        <v>5141</v>
      </c>
      <c r="I1055" s="26"/>
      <c r="J1055" t="s">
        <v>7277</v>
      </c>
      <c r="K1055" t="s">
        <v>11752</v>
      </c>
      <c r="L1055" t="s">
        <v>12382</v>
      </c>
      <c r="M1055" t="s">
        <v>12383</v>
      </c>
    </row>
    <row r="1056" spans="1:13" x14ac:dyDescent="0.25">
      <c r="A1056" s="26" t="s">
        <v>985</v>
      </c>
      <c r="B1056" s="26" t="s">
        <v>987</v>
      </c>
      <c r="C1056" s="26" t="str">
        <f t="shared" si="42"/>
        <v/>
      </c>
      <c r="D1056" s="26"/>
      <c r="E1056" s="26" t="s">
        <v>6</v>
      </c>
      <c r="F1056" s="26" t="s">
        <v>6</v>
      </c>
      <c r="G1056" s="34" t="str">
        <f t="shared" si="43"/>
        <v>Carum verticillatum</v>
      </c>
      <c r="H1056" s="26" t="s">
        <v>5141</v>
      </c>
      <c r="I1056" s="26"/>
      <c r="J1056" t="s">
        <v>7278</v>
      </c>
      <c r="K1056" t="s">
        <v>11752</v>
      </c>
      <c r="L1056" t="s">
        <v>12382</v>
      </c>
      <c r="M1056" t="s">
        <v>12383</v>
      </c>
    </row>
    <row r="1057" spans="1:13" x14ac:dyDescent="0.25">
      <c r="A1057" s="26" t="s">
        <v>989</v>
      </c>
      <c r="B1057" s="26" t="s">
        <v>990</v>
      </c>
      <c r="C1057" s="26" t="str">
        <f t="shared" si="42"/>
        <v/>
      </c>
      <c r="D1057" s="26"/>
      <c r="E1057" s="26" t="s">
        <v>5390</v>
      </c>
      <c r="F1057" s="26" t="s">
        <v>6</v>
      </c>
      <c r="G1057" s="34" t="str">
        <f t="shared" si="43"/>
        <v>Castanea crenata</v>
      </c>
      <c r="H1057" s="26" t="s">
        <v>5141</v>
      </c>
      <c r="I1057" s="26"/>
      <c r="J1057" t="s">
        <v>7279</v>
      </c>
      <c r="K1057" t="s">
        <v>11752</v>
      </c>
      <c r="L1057" t="s">
        <v>12375</v>
      </c>
      <c r="M1057" t="s">
        <v>12376</v>
      </c>
    </row>
    <row r="1058" spans="1:13" x14ac:dyDescent="0.25">
      <c r="A1058" s="26" t="s">
        <v>989</v>
      </c>
      <c r="B1058" s="26" t="s">
        <v>818</v>
      </c>
      <c r="C1058" s="26" t="str">
        <f t="shared" si="42"/>
        <v/>
      </c>
      <c r="D1058" s="26"/>
      <c r="E1058" s="26" t="s">
        <v>5390</v>
      </c>
      <c r="F1058" s="26" t="s">
        <v>6</v>
      </c>
      <c r="G1058" s="34" t="str">
        <f t="shared" si="43"/>
        <v>Castanea sativa</v>
      </c>
      <c r="H1058" s="26" t="s">
        <v>5141</v>
      </c>
      <c r="I1058" s="26"/>
      <c r="J1058" t="s">
        <v>7280</v>
      </c>
      <c r="K1058" t="s">
        <v>11752</v>
      </c>
      <c r="L1058" t="s">
        <v>12375</v>
      </c>
      <c r="M1058" t="s">
        <v>12376</v>
      </c>
    </row>
    <row r="1059" spans="1:13" x14ac:dyDescent="0.25">
      <c r="A1059" s="26" t="s">
        <v>991</v>
      </c>
      <c r="B1059" s="26" t="s">
        <v>992</v>
      </c>
      <c r="C1059" s="26" t="str">
        <f t="shared" si="42"/>
        <v/>
      </c>
      <c r="D1059" s="26"/>
      <c r="E1059" s="26" t="s">
        <v>5390</v>
      </c>
      <c r="F1059" s="26" t="s">
        <v>6</v>
      </c>
      <c r="G1059" s="34" t="str">
        <f t="shared" si="43"/>
        <v>Casuarina cunninghamiana</v>
      </c>
      <c r="H1059" s="26" t="s">
        <v>5141</v>
      </c>
      <c r="I1059" s="26"/>
      <c r="J1059" t="s">
        <v>7281</v>
      </c>
      <c r="K1059" t="s">
        <v>11752</v>
      </c>
      <c r="L1059" t="s">
        <v>12375</v>
      </c>
      <c r="M1059" t="s">
        <v>12601</v>
      </c>
    </row>
    <row r="1060" spans="1:13" x14ac:dyDescent="0.25">
      <c r="A1060" s="26" t="s">
        <v>991</v>
      </c>
      <c r="B1060" s="26" t="s">
        <v>993</v>
      </c>
      <c r="C1060" s="26" t="str">
        <f t="shared" si="42"/>
        <v/>
      </c>
      <c r="D1060" s="26"/>
      <c r="E1060" s="26" t="s">
        <v>5390</v>
      </c>
      <c r="F1060" s="26" t="s">
        <v>6</v>
      </c>
      <c r="G1060" s="34" t="str">
        <f t="shared" si="43"/>
        <v>Casuarina stricta</v>
      </c>
      <c r="H1060" s="26" t="s">
        <v>5141</v>
      </c>
      <c r="I1060" s="26"/>
      <c r="J1060" t="s">
        <v>7282</v>
      </c>
      <c r="K1060" t="s">
        <v>11752</v>
      </c>
      <c r="L1060" t="s">
        <v>12375</v>
      </c>
      <c r="M1060" t="s">
        <v>12601</v>
      </c>
    </row>
    <row r="1061" spans="1:13" x14ac:dyDescent="0.25">
      <c r="A1061" s="26" t="s">
        <v>994</v>
      </c>
      <c r="B1061" s="26" t="s">
        <v>995</v>
      </c>
      <c r="C1061" s="26" t="str">
        <f t="shared" si="42"/>
        <v/>
      </c>
      <c r="D1061" s="26"/>
      <c r="E1061" s="26" t="s">
        <v>6</v>
      </c>
      <c r="F1061" s="26" t="s">
        <v>6</v>
      </c>
      <c r="G1061" s="34" t="str">
        <f t="shared" si="43"/>
        <v>Caucalis platycarpos</v>
      </c>
      <c r="H1061" s="26" t="s">
        <v>5141</v>
      </c>
      <c r="I1061" s="26"/>
      <c r="J1061" t="s">
        <v>7283</v>
      </c>
      <c r="K1061" t="s">
        <v>11752</v>
      </c>
      <c r="L1061" t="s">
        <v>12382</v>
      </c>
      <c r="M1061" t="s">
        <v>12383</v>
      </c>
    </row>
    <row r="1062" spans="1:13" x14ac:dyDescent="0.25">
      <c r="A1062" s="26" t="s">
        <v>996</v>
      </c>
      <c r="B1062" s="26" t="s">
        <v>998</v>
      </c>
      <c r="C1062" s="26" t="str">
        <f t="shared" si="42"/>
        <v/>
      </c>
      <c r="D1062" s="26"/>
      <c r="E1062" s="26" t="s">
        <v>5390</v>
      </c>
      <c r="F1062" s="26" t="s">
        <v>6</v>
      </c>
      <c r="G1062" s="34" t="str">
        <f t="shared" si="43"/>
        <v>Cedrus atlantica</v>
      </c>
      <c r="H1062" s="26" t="s">
        <v>5141</v>
      </c>
      <c r="I1062" s="26"/>
      <c r="J1062" t="s">
        <v>7284</v>
      </c>
      <c r="K1062" t="s">
        <v>12549</v>
      </c>
      <c r="L1062" t="s">
        <v>12550</v>
      </c>
      <c r="M1062" t="s">
        <v>12551</v>
      </c>
    </row>
    <row r="1063" spans="1:13" x14ac:dyDescent="0.25">
      <c r="A1063" s="26" t="s">
        <v>996</v>
      </c>
      <c r="B1063" s="26" t="s">
        <v>997</v>
      </c>
      <c r="C1063" s="26" t="str">
        <f t="shared" si="42"/>
        <v/>
      </c>
      <c r="D1063" s="26"/>
      <c r="E1063" s="26" t="s">
        <v>5390</v>
      </c>
      <c r="F1063" s="26" t="s">
        <v>6</v>
      </c>
      <c r="G1063" s="34" t="str">
        <f t="shared" si="43"/>
        <v>Cedrus deodara</v>
      </c>
      <c r="H1063" s="26" t="s">
        <v>5141</v>
      </c>
      <c r="I1063" s="26"/>
      <c r="J1063" t="s">
        <v>7285</v>
      </c>
      <c r="K1063" t="s">
        <v>12549</v>
      </c>
      <c r="L1063" t="s">
        <v>12550</v>
      </c>
      <c r="M1063" t="s">
        <v>12551</v>
      </c>
    </row>
    <row r="1064" spans="1:13" x14ac:dyDescent="0.25">
      <c r="A1064" s="26" t="s">
        <v>999</v>
      </c>
      <c r="B1064" s="26" t="s">
        <v>403</v>
      </c>
      <c r="C1064" s="26" t="str">
        <f t="shared" si="42"/>
        <v/>
      </c>
      <c r="D1064" s="26"/>
      <c r="E1064" s="26" t="s">
        <v>6</v>
      </c>
      <c r="F1064" s="26" t="s">
        <v>6</v>
      </c>
      <c r="G1064" s="34" t="str">
        <f t="shared" si="43"/>
        <v>Celtis australis</v>
      </c>
      <c r="H1064" s="26" t="s">
        <v>5141</v>
      </c>
      <c r="I1064" s="26"/>
      <c r="J1064" t="s">
        <v>7286</v>
      </c>
      <c r="K1064" t="s">
        <v>11752</v>
      </c>
      <c r="L1064" t="s">
        <v>12323</v>
      </c>
      <c r="M1064" t="s">
        <v>12600</v>
      </c>
    </row>
    <row r="1065" spans="1:13" x14ac:dyDescent="0.25">
      <c r="A1065" s="26" t="s">
        <v>1000</v>
      </c>
      <c r="B1065" s="26" t="s">
        <v>5</v>
      </c>
      <c r="C1065" s="26" t="str">
        <f t="shared" si="42"/>
        <v>subsp.</v>
      </c>
      <c r="D1065" s="26" t="s">
        <v>5</v>
      </c>
      <c r="E1065" s="26" t="s">
        <v>31</v>
      </c>
      <c r="F1065" s="26" t="s">
        <v>6</v>
      </c>
      <c r="G1065" s="34" t="str">
        <f t="shared" si="43"/>
        <v>Centaurea alba alba</v>
      </c>
      <c r="H1065" s="26" t="s">
        <v>5141</v>
      </c>
      <c r="I1065" s="26"/>
      <c r="J1065" t="s">
        <v>7287</v>
      </c>
      <c r="K1065" t="s">
        <v>11752</v>
      </c>
      <c r="L1065" t="s">
        <v>11753</v>
      </c>
      <c r="M1065" t="s">
        <v>11754</v>
      </c>
    </row>
    <row r="1066" spans="1:13" x14ac:dyDescent="0.25">
      <c r="A1066" s="26" t="s">
        <v>1000</v>
      </c>
      <c r="B1066" s="26" t="s">
        <v>5</v>
      </c>
      <c r="C1066" s="26" t="str">
        <f t="shared" si="42"/>
        <v>subsp.</v>
      </c>
      <c r="D1066" s="26" t="s">
        <v>4571</v>
      </c>
      <c r="E1066" s="26" t="s">
        <v>31</v>
      </c>
      <c r="F1066" s="26" t="s">
        <v>6</v>
      </c>
      <c r="G1066" s="34" t="str">
        <f t="shared" si="43"/>
        <v>Centaurea alba aristifera</v>
      </c>
      <c r="H1066" s="26" t="s">
        <v>5141</v>
      </c>
      <c r="I1066" s="26"/>
      <c r="J1066" t="s">
        <v>7288</v>
      </c>
      <c r="K1066" t="s">
        <v>11752</v>
      </c>
      <c r="L1066" t="s">
        <v>11753</v>
      </c>
      <c r="M1066" t="s">
        <v>11754</v>
      </c>
    </row>
    <row r="1067" spans="1:13" x14ac:dyDescent="0.25">
      <c r="A1067" s="26" t="s">
        <v>1000</v>
      </c>
      <c r="B1067" s="26" t="s">
        <v>5</v>
      </c>
      <c r="C1067" s="26" t="str">
        <f t="shared" si="42"/>
        <v>subsp.</v>
      </c>
      <c r="D1067" s="26" t="s">
        <v>4162</v>
      </c>
      <c r="E1067" s="26" t="s">
        <v>31</v>
      </c>
      <c r="F1067" s="26" t="s">
        <v>6</v>
      </c>
      <c r="G1067" s="34" t="str">
        <f t="shared" si="43"/>
        <v>Centaurea alba tartesiana</v>
      </c>
      <c r="H1067" s="26" t="s">
        <v>5141</v>
      </c>
      <c r="I1067" s="26"/>
      <c r="J1067" t="s">
        <v>7289</v>
      </c>
      <c r="K1067" t="s">
        <v>11752</v>
      </c>
      <c r="L1067" t="s">
        <v>11753</v>
      </c>
      <c r="M1067" t="s">
        <v>11754</v>
      </c>
    </row>
    <row r="1068" spans="1:13" x14ac:dyDescent="0.25">
      <c r="A1068" s="26" t="s">
        <v>1000</v>
      </c>
      <c r="B1068" s="26" t="s">
        <v>1064</v>
      </c>
      <c r="C1068" s="26" t="str">
        <f t="shared" si="42"/>
        <v>subsp.</v>
      </c>
      <c r="D1068" s="26" t="s">
        <v>1064</v>
      </c>
      <c r="E1068" s="26" t="s">
        <v>31</v>
      </c>
      <c r="F1068" s="26" t="s">
        <v>6</v>
      </c>
      <c r="G1068" s="34" t="str">
        <f t="shared" si="43"/>
        <v>Centaurea amblensis amblensis</v>
      </c>
      <c r="H1068" s="26" t="s">
        <v>5141</v>
      </c>
      <c r="I1068" s="26"/>
      <c r="J1068" t="s">
        <v>7290</v>
      </c>
      <c r="K1068" t="s">
        <v>11752</v>
      </c>
      <c r="L1068" t="s">
        <v>11753</v>
      </c>
      <c r="M1068" t="s">
        <v>11754</v>
      </c>
    </row>
    <row r="1069" spans="1:13" x14ac:dyDescent="0.25">
      <c r="A1069" s="26" t="s">
        <v>1000</v>
      </c>
      <c r="B1069" s="26" t="s">
        <v>1064</v>
      </c>
      <c r="C1069" s="26" t="str">
        <f t="shared" si="42"/>
        <v>subsp.</v>
      </c>
      <c r="D1069" s="26" t="s">
        <v>4164</v>
      </c>
      <c r="E1069" s="26" t="s">
        <v>31</v>
      </c>
      <c r="F1069" s="26" t="s">
        <v>6</v>
      </c>
      <c r="G1069" s="34" t="str">
        <f t="shared" si="43"/>
        <v>Centaurea amblensis tentudaica</v>
      </c>
      <c r="H1069" s="26" t="s">
        <v>5141</v>
      </c>
      <c r="I1069" s="26"/>
      <c r="J1069" t="s">
        <v>7291</v>
      </c>
      <c r="K1069" t="s">
        <v>11752</v>
      </c>
      <c r="L1069" t="s">
        <v>11753</v>
      </c>
      <c r="M1069" t="s">
        <v>11754</v>
      </c>
    </row>
    <row r="1070" spans="1:13" x14ac:dyDescent="0.25">
      <c r="A1070" s="26" t="s">
        <v>1000</v>
      </c>
      <c r="B1070" s="26" t="s">
        <v>1033</v>
      </c>
      <c r="C1070" s="26" t="str">
        <f t="shared" si="42"/>
        <v>subsp.</v>
      </c>
      <c r="D1070" s="26" t="s">
        <v>1033</v>
      </c>
      <c r="E1070" s="26" t="s">
        <v>31</v>
      </c>
      <c r="F1070" s="26" t="s">
        <v>6</v>
      </c>
      <c r="G1070" s="34" t="str">
        <f t="shared" si="43"/>
        <v>Centaurea antennata antennata</v>
      </c>
      <c r="H1070" s="26" t="s">
        <v>5141</v>
      </c>
      <c r="I1070" s="26"/>
      <c r="J1070" t="s">
        <v>7292</v>
      </c>
      <c r="K1070" t="s">
        <v>11752</v>
      </c>
      <c r="L1070" t="s">
        <v>11753</v>
      </c>
      <c r="M1070" t="s">
        <v>11754</v>
      </c>
    </row>
    <row r="1071" spans="1:13" x14ac:dyDescent="0.25">
      <c r="A1071" s="26" t="s">
        <v>1000</v>
      </c>
      <c r="B1071" s="26" t="s">
        <v>1033</v>
      </c>
      <c r="C1071" s="26" t="str">
        <f t="shared" si="42"/>
        <v>subsp.</v>
      </c>
      <c r="D1071" s="26" t="s">
        <v>4572</v>
      </c>
      <c r="E1071" s="26" t="s">
        <v>31</v>
      </c>
      <c r="F1071" s="26" t="s">
        <v>6</v>
      </c>
      <c r="G1071" s="34" t="str">
        <f t="shared" si="43"/>
        <v>Centaurea antennata meridionalis</v>
      </c>
      <c r="H1071" s="26" t="s">
        <v>5141</v>
      </c>
      <c r="I1071" s="26"/>
      <c r="J1071" t="s">
        <v>7293</v>
      </c>
      <c r="K1071" t="s">
        <v>11752</v>
      </c>
      <c r="L1071" t="s">
        <v>11753</v>
      </c>
      <c r="M1071" t="s">
        <v>11754</v>
      </c>
    </row>
    <row r="1072" spans="1:13" x14ac:dyDescent="0.25">
      <c r="A1072" s="26" t="s">
        <v>1000</v>
      </c>
      <c r="B1072" s="26" t="s">
        <v>1063</v>
      </c>
      <c r="C1072" s="26" t="str">
        <f t="shared" si="42"/>
        <v/>
      </c>
      <c r="D1072" s="26"/>
      <c r="E1072" s="26" t="s">
        <v>31</v>
      </c>
      <c r="F1072" s="26" t="s">
        <v>6</v>
      </c>
      <c r="G1072" s="34" t="str">
        <f t="shared" si="43"/>
        <v>Centaurea argecillensis</v>
      </c>
      <c r="H1072" s="26" t="s">
        <v>5141</v>
      </c>
      <c r="I1072" s="26"/>
      <c r="J1072" t="s">
        <v>7294</v>
      </c>
      <c r="K1072" t="s">
        <v>11752</v>
      </c>
      <c r="L1072" t="s">
        <v>11753</v>
      </c>
      <c r="M1072" t="s">
        <v>11754</v>
      </c>
    </row>
    <row r="1073" spans="1:13" x14ac:dyDescent="0.25">
      <c r="A1073" s="26" t="s">
        <v>1000</v>
      </c>
      <c r="B1073" s="26" t="s">
        <v>572</v>
      </c>
      <c r="C1073" s="26" t="str">
        <f t="shared" si="42"/>
        <v/>
      </c>
      <c r="D1073" s="26"/>
      <c r="E1073" s="26" t="s">
        <v>31</v>
      </c>
      <c r="F1073" s="26" t="s">
        <v>6</v>
      </c>
      <c r="G1073" s="34" t="str">
        <f t="shared" si="43"/>
        <v>Centaurea aristata</v>
      </c>
      <c r="H1073" s="26" t="s">
        <v>5141</v>
      </c>
      <c r="I1073" s="26"/>
      <c r="J1073" t="s">
        <v>7295</v>
      </c>
      <c r="K1073" t="s">
        <v>11752</v>
      </c>
      <c r="L1073" t="s">
        <v>11753</v>
      </c>
      <c r="M1073" t="s">
        <v>11754</v>
      </c>
    </row>
    <row r="1074" spans="1:13" x14ac:dyDescent="0.25">
      <c r="A1074" s="26" t="s">
        <v>1000</v>
      </c>
      <c r="B1074" s="26" t="s">
        <v>1041</v>
      </c>
      <c r="C1074" s="26" t="str">
        <f t="shared" si="42"/>
        <v>subsp.</v>
      </c>
      <c r="D1074" s="26" t="s">
        <v>1041</v>
      </c>
      <c r="E1074" s="26" t="s">
        <v>6</v>
      </c>
      <c r="F1074" s="26" t="s">
        <v>6</v>
      </c>
      <c r="G1074" s="34" t="str">
        <f t="shared" si="43"/>
        <v>Centaurea aspera aspera</v>
      </c>
      <c r="H1074" s="26" t="s">
        <v>5141</v>
      </c>
      <c r="I1074" s="26"/>
      <c r="J1074" t="s">
        <v>7296</v>
      </c>
      <c r="K1074" t="s">
        <v>11752</v>
      </c>
      <c r="L1074" t="s">
        <v>11753</v>
      </c>
      <c r="M1074" t="s">
        <v>11754</v>
      </c>
    </row>
    <row r="1075" spans="1:13" x14ac:dyDescent="0.25">
      <c r="A1075" s="26" t="s">
        <v>1000</v>
      </c>
      <c r="B1075" s="26" t="s">
        <v>1041</v>
      </c>
      <c r="C1075" s="26" t="str">
        <f t="shared" si="42"/>
        <v>subsp.</v>
      </c>
      <c r="D1075" s="26" t="s">
        <v>4167</v>
      </c>
      <c r="E1075" s="26" t="s">
        <v>6</v>
      </c>
      <c r="F1075" s="26" t="s">
        <v>6</v>
      </c>
      <c r="G1075" s="34" t="str">
        <f t="shared" si="43"/>
        <v>Centaurea aspera scorpiurifolia</v>
      </c>
      <c r="H1075" s="26" t="s">
        <v>5141</v>
      </c>
      <c r="I1075" s="26"/>
      <c r="J1075" t="s">
        <v>7297</v>
      </c>
      <c r="K1075" t="s">
        <v>11752</v>
      </c>
      <c r="L1075" t="s">
        <v>11753</v>
      </c>
      <c r="M1075" t="s">
        <v>11754</v>
      </c>
    </row>
    <row r="1076" spans="1:13" x14ac:dyDescent="0.25">
      <c r="A1076" s="26" t="s">
        <v>1000</v>
      </c>
      <c r="B1076" s="26" t="s">
        <v>1041</v>
      </c>
      <c r="C1076" s="26" t="str">
        <f t="shared" si="42"/>
        <v>subsp.</v>
      </c>
      <c r="D1076" s="26" t="s">
        <v>1840</v>
      </c>
      <c r="E1076" s="26" t="s">
        <v>31</v>
      </c>
      <c r="F1076" s="26" t="s">
        <v>6</v>
      </c>
      <c r="G1076" s="34" t="str">
        <f t="shared" si="43"/>
        <v>Centaurea aspera stenophylla</v>
      </c>
      <c r="H1076" s="26" t="s">
        <v>5141</v>
      </c>
      <c r="I1076" s="26"/>
      <c r="J1076" t="s">
        <v>7298</v>
      </c>
      <c r="K1076" t="s">
        <v>11752</v>
      </c>
      <c r="L1076" t="s">
        <v>11753</v>
      </c>
      <c r="M1076" t="s">
        <v>11754</v>
      </c>
    </row>
    <row r="1077" spans="1:13" x14ac:dyDescent="0.25">
      <c r="A1077" s="26" t="s">
        <v>1000</v>
      </c>
      <c r="B1077" s="26" t="s">
        <v>1012</v>
      </c>
      <c r="C1077" s="26" t="str">
        <f t="shared" si="42"/>
        <v/>
      </c>
      <c r="D1077" s="26"/>
      <c r="E1077" s="26" t="s">
        <v>31</v>
      </c>
      <c r="F1077" s="26" t="s">
        <v>6</v>
      </c>
      <c r="G1077" s="34" t="str">
        <f t="shared" si="43"/>
        <v>Centaurea avilae</v>
      </c>
      <c r="H1077" s="26" t="s">
        <v>5141</v>
      </c>
      <c r="I1077" s="26"/>
      <c r="J1077" t="s">
        <v>7299</v>
      </c>
      <c r="K1077" t="s">
        <v>11752</v>
      </c>
      <c r="L1077" t="s">
        <v>11753</v>
      </c>
      <c r="M1077" t="s">
        <v>11754</v>
      </c>
    </row>
    <row r="1078" spans="1:13" x14ac:dyDescent="0.25">
      <c r="A1078" s="26" t="s">
        <v>1000</v>
      </c>
      <c r="B1078" s="26" t="s">
        <v>1040</v>
      </c>
      <c r="C1078" s="26" t="str">
        <f t="shared" si="42"/>
        <v/>
      </c>
      <c r="D1078" s="26"/>
      <c r="E1078" s="26" t="s">
        <v>31</v>
      </c>
      <c r="F1078" s="26" t="s">
        <v>6</v>
      </c>
      <c r="G1078" s="34" t="str">
        <f t="shared" si="43"/>
        <v>Centaurea barrasii</v>
      </c>
      <c r="H1078" s="26" t="s">
        <v>5141</v>
      </c>
      <c r="I1078" s="26"/>
      <c r="J1078" t="s">
        <v>7300</v>
      </c>
      <c r="K1078" t="s">
        <v>11752</v>
      </c>
      <c r="L1078" t="s">
        <v>11753</v>
      </c>
      <c r="M1078" t="s">
        <v>11754</v>
      </c>
    </row>
    <row r="1079" spans="1:13" x14ac:dyDescent="0.25">
      <c r="A1079" s="26" t="s">
        <v>1000</v>
      </c>
      <c r="B1079" s="26" t="s">
        <v>1014</v>
      </c>
      <c r="C1079" s="26" t="str">
        <f t="shared" si="42"/>
        <v/>
      </c>
      <c r="D1079" s="26"/>
      <c r="E1079" s="26" t="s">
        <v>31</v>
      </c>
      <c r="F1079" s="26" t="s">
        <v>6</v>
      </c>
      <c r="G1079" s="34" t="str">
        <f t="shared" si="43"/>
        <v>Centaurea beltrani</v>
      </c>
      <c r="H1079" s="26" t="s">
        <v>5141</v>
      </c>
      <c r="I1079" s="26"/>
      <c r="J1079" t="s">
        <v>7301</v>
      </c>
      <c r="K1079" t="s">
        <v>11752</v>
      </c>
      <c r="L1079" t="s">
        <v>11753</v>
      </c>
      <c r="M1079" t="s">
        <v>11754</v>
      </c>
    </row>
    <row r="1080" spans="1:13" x14ac:dyDescent="0.25">
      <c r="A1080" s="26" t="s">
        <v>1000</v>
      </c>
      <c r="B1080" s="26" t="s">
        <v>1047</v>
      </c>
      <c r="C1080" s="26" t="str">
        <f t="shared" si="42"/>
        <v/>
      </c>
      <c r="D1080" s="26"/>
      <c r="E1080" s="26" t="s">
        <v>6</v>
      </c>
      <c r="F1080" s="26" t="s">
        <v>6</v>
      </c>
      <c r="G1080" s="34" t="str">
        <f t="shared" si="43"/>
        <v>Centaurea benedicta</v>
      </c>
      <c r="H1080" s="26" t="s">
        <v>5141</v>
      </c>
      <c r="I1080" s="26"/>
      <c r="J1080" t="s">
        <v>7302</v>
      </c>
      <c r="K1080" t="s">
        <v>11752</v>
      </c>
      <c r="L1080" t="s">
        <v>11753</v>
      </c>
      <c r="M1080" t="s">
        <v>11754</v>
      </c>
    </row>
    <row r="1081" spans="1:13" x14ac:dyDescent="0.25">
      <c r="A1081" s="26" t="s">
        <v>1000</v>
      </c>
      <c r="B1081" s="26" t="s">
        <v>1005</v>
      </c>
      <c r="C1081" s="26" t="str">
        <f t="shared" si="42"/>
        <v/>
      </c>
      <c r="D1081" s="26"/>
      <c r="E1081" s="26" t="s">
        <v>31</v>
      </c>
      <c r="F1081" s="26" t="s">
        <v>6</v>
      </c>
      <c r="G1081" s="34" t="str">
        <f t="shared" si="43"/>
        <v>Centaurea beturica</v>
      </c>
      <c r="H1081" s="26" t="s">
        <v>5141</v>
      </c>
      <c r="I1081" s="26" t="s">
        <v>6177</v>
      </c>
      <c r="J1081" t="s">
        <v>7303</v>
      </c>
      <c r="K1081" t="s">
        <v>11752</v>
      </c>
      <c r="L1081" t="s">
        <v>11753</v>
      </c>
      <c r="M1081" t="s">
        <v>11754</v>
      </c>
    </row>
    <row r="1082" spans="1:13" x14ac:dyDescent="0.25">
      <c r="A1082" s="26" t="s">
        <v>1000</v>
      </c>
      <c r="B1082" s="26" t="s">
        <v>1045</v>
      </c>
      <c r="C1082" s="26" t="str">
        <f t="shared" si="42"/>
        <v/>
      </c>
      <c r="D1082" s="26"/>
      <c r="E1082" s="26" t="s">
        <v>6</v>
      </c>
      <c r="F1082" s="26" t="s">
        <v>6</v>
      </c>
      <c r="G1082" s="34" t="str">
        <f t="shared" si="43"/>
        <v>Centaurea bofilliana</v>
      </c>
      <c r="H1082" s="26" t="s">
        <v>5141</v>
      </c>
      <c r="I1082" s="26"/>
      <c r="J1082" t="s">
        <v>7304</v>
      </c>
      <c r="K1082" t="s">
        <v>11752</v>
      </c>
      <c r="L1082" t="s">
        <v>11753</v>
      </c>
      <c r="M1082" t="s">
        <v>11754</v>
      </c>
    </row>
    <row r="1083" spans="1:13" x14ac:dyDescent="0.25">
      <c r="A1083" s="26" t="s">
        <v>1000</v>
      </c>
      <c r="B1083" s="26" t="s">
        <v>1008</v>
      </c>
      <c r="C1083" s="26" t="str">
        <f t="shared" ref="C1083:C1146" si="44">IF(D1083="","","subsp.")</f>
        <v>subsp.</v>
      </c>
      <c r="D1083" s="26" t="s">
        <v>1008</v>
      </c>
      <c r="E1083" s="26" t="s">
        <v>6</v>
      </c>
      <c r="F1083" s="26" t="s">
        <v>6</v>
      </c>
      <c r="G1083" s="34" t="str">
        <f t="shared" ref="G1083:G1146" si="45">IF(D1083="",CONCATENATE(A1083," ",B1083),CONCATENATE(A1083," ",B1083," ",D1083))</f>
        <v>Centaurea boissieri boissieri</v>
      </c>
      <c r="H1083" s="26" t="s">
        <v>5141</v>
      </c>
      <c r="I1083" s="26"/>
      <c r="J1083" t="s">
        <v>7305</v>
      </c>
      <c r="K1083" t="s">
        <v>11752</v>
      </c>
      <c r="L1083" t="s">
        <v>11753</v>
      </c>
      <c r="M1083" t="s">
        <v>11754</v>
      </c>
    </row>
    <row r="1084" spans="1:13" x14ac:dyDescent="0.25">
      <c r="A1084" s="26" t="s">
        <v>1000</v>
      </c>
      <c r="B1084" s="26" t="s">
        <v>1008</v>
      </c>
      <c r="C1084" s="26" t="str">
        <f t="shared" si="44"/>
        <v>subsp.</v>
      </c>
      <c r="D1084" s="26" t="s">
        <v>2728</v>
      </c>
      <c r="E1084" s="26" t="s">
        <v>31</v>
      </c>
      <c r="F1084" s="26" t="s">
        <v>6</v>
      </c>
      <c r="G1084" s="34" t="str">
        <f t="shared" si="45"/>
        <v>Centaurea boissieri funkii</v>
      </c>
      <c r="H1084" s="26" t="s">
        <v>5141</v>
      </c>
      <c r="I1084" s="26"/>
      <c r="J1084" t="s">
        <v>7306</v>
      </c>
      <c r="K1084" t="s">
        <v>11752</v>
      </c>
      <c r="L1084" t="s">
        <v>11753</v>
      </c>
      <c r="M1084" t="s">
        <v>11754</v>
      </c>
    </row>
    <row r="1085" spans="1:13" x14ac:dyDescent="0.25">
      <c r="A1085" s="26" t="s">
        <v>1000</v>
      </c>
      <c r="B1085" s="26" t="s">
        <v>1008</v>
      </c>
      <c r="C1085" s="26" t="str">
        <f t="shared" si="44"/>
        <v>subsp.</v>
      </c>
      <c r="D1085" s="26" t="s">
        <v>2292</v>
      </c>
      <c r="E1085" s="26" t="s">
        <v>31</v>
      </c>
      <c r="F1085" s="26" t="s">
        <v>6</v>
      </c>
      <c r="G1085" s="34" t="str">
        <f t="shared" si="45"/>
        <v>Centaurea boissieri integrifolia</v>
      </c>
      <c r="H1085" s="26" t="s">
        <v>5141</v>
      </c>
      <c r="I1085" s="26"/>
      <c r="J1085" t="s">
        <v>7307</v>
      </c>
      <c r="K1085" t="s">
        <v>11752</v>
      </c>
      <c r="L1085" t="s">
        <v>11753</v>
      </c>
      <c r="M1085" t="s">
        <v>11754</v>
      </c>
    </row>
    <row r="1086" spans="1:13" x14ac:dyDescent="0.25">
      <c r="A1086" s="26" t="s">
        <v>1000</v>
      </c>
      <c r="B1086" s="26" t="s">
        <v>1008</v>
      </c>
      <c r="C1086" s="26" t="str">
        <f t="shared" si="44"/>
        <v>subsp.</v>
      </c>
      <c r="D1086" s="26" t="s">
        <v>4175</v>
      </c>
      <c r="E1086" s="26" t="s">
        <v>31</v>
      </c>
      <c r="F1086" s="26" t="s">
        <v>6</v>
      </c>
      <c r="G1086" s="34" t="str">
        <f t="shared" si="45"/>
        <v>Centaurea boissieri mariolensis</v>
      </c>
      <c r="H1086" s="26" t="s">
        <v>5141</v>
      </c>
      <c r="I1086" s="26"/>
      <c r="J1086" t="s">
        <v>7308</v>
      </c>
      <c r="K1086" t="s">
        <v>11752</v>
      </c>
      <c r="L1086" t="s">
        <v>11753</v>
      </c>
      <c r="M1086" t="s">
        <v>11754</v>
      </c>
    </row>
    <row r="1087" spans="1:13" x14ac:dyDescent="0.25">
      <c r="A1087" s="26" t="s">
        <v>1000</v>
      </c>
      <c r="B1087" s="26" t="s">
        <v>1008</v>
      </c>
      <c r="C1087" s="26" t="str">
        <f t="shared" si="44"/>
        <v>subsp.</v>
      </c>
      <c r="D1087" s="26" t="s">
        <v>4223</v>
      </c>
      <c r="E1087" s="26" t="s">
        <v>31</v>
      </c>
      <c r="F1087" s="26" t="s">
        <v>6</v>
      </c>
      <c r="G1087" s="34" t="str">
        <f t="shared" si="45"/>
        <v>Centaurea boissieri pinae</v>
      </c>
      <c r="H1087" s="26" t="s">
        <v>5141</v>
      </c>
      <c r="I1087" s="26"/>
      <c r="J1087" t="s">
        <v>7309</v>
      </c>
      <c r="K1087" t="s">
        <v>11752</v>
      </c>
      <c r="L1087" t="s">
        <v>11753</v>
      </c>
      <c r="M1087" t="s">
        <v>11754</v>
      </c>
    </row>
    <row r="1088" spans="1:13" x14ac:dyDescent="0.25">
      <c r="A1088" s="26" t="s">
        <v>1000</v>
      </c>
      <c r="B1088" s="26" t="s">
        <v>1008</v>
      </c>
      <c r="C1088" s="26" t="str">
        <f t="shared" si="44"/>
        <v>subsp.</v>
      </c>
      <c r="D1088" s="26" t="s">
        <v>661</v>
      </c>
      <c r="E1088" s="26" t="s">
        <v>31</v>
      </c>
      <c r="F1088" s="26" t="s">
        <v>6</v>
      </c>
      <c r="G1088" s="34" t="str">
        <f t="shared" si="45"/>
        <v>Centaurea boissieri prostrata</v>
      </c>
      <c r="H1088" s="26" t="s">
        <v>5141</v>
      </c>
      <c r="I1088" s="26"/>
      <c r="J1088" t="s">
        <v>7310</v>
      </c>
      <c r="K1088" t="s">
        <v>11752</v>
      </c>
      <c r="L1088" t="s">
        <v>11753</v>
      </c>
      <c r="M1088" t="s">
        <v>11754</v>
      </c>
    </row>
    <row r="1089" spans="1:13" x14ac:dyDescent="0.25">
      <c r="A1089" s="26" t="s">
        <v>1000</v>
      </c>
      <c r="B1089" s="26" t="s">
        <v>1008</v>
      </c>
      <c r="C1089" s="26" t="str">
        <f t="shared" si="44"/>
        <v>subsp.</v>
      </c>
      <c r="D1089" s="26" t="s">
        <v>1785</v>
      </c>
      <c r="E1089" s="26" t="s">
        <v>31</v>
      </c>
      <c r="F1089" s="26" t="s">
        <v>6</v>
      </c>
      <c r="G1089" s="34" t="str">
        <f t="shared" si="45"/>
        <v>Centaurea boissieri willkommii</v>
      </c>
      <c r="H1089" s="26" t="s">
        <v>5141</v>
      </c>
      <c r="I1089" s="26"/>
      <c r="J1089" t="s">
        <v>7311</v>
      </c>
      <c r="K1089" t="s">
        <v>11752</v>
      </c>
      <c r="L1089" t="s">
        <v>11753</v>
      </c>
      <c r="M1089" t="s">
        <v>11754</v>
      </c>
    </row>
    <row r="1090" spans="1:13" x14ac:dyDescent="0.25">
      <c r="A1090" s="26" t="s">
        <v>1000</v>
      </c>
      <c r="B1090" s="26" t="s">
        <v>1011</v>
      </c>
      <c r="C1090" s="26" t="str">
        <f t="shared" si="44"/>
        <v>subsp.</v>
      </c>
      <c r="D1090" s="26" t="s">
        <v>1011</v>
      </c>
      <c r="E1090" s="26" t="s">
        <v>31</v>
      </c>
      <c r="F1090" s="26" t="s">
        <v>6</v>
      </c>
      <c r="G1090" s="34" t="str">
        <f t="shared" si="45"/>
        <v>Centaurea bombycina bombycina</v>
      </c>
      <c r="H1090" s="26" t="s">
        <v>5141</v>
      </c>
      <c r="I1090" s="26"/>
      <c r="J1090" t="s">
        <v>7312</v>
      </c>
      <c r="K1090" t="s">
        <v>11752</v>
      </c>
      <c r="L1090" t="s">
        <v>11753</v>
      </c>
      <c r="M1090" t="s">
        <v>11754</v>
      </c>
    </row>
    <row r="1091" spans="1:13" x14ac:dyDescent="0.25">
      <c r="A1091" s="26" t="s">
        <v>1000</v>
      </c>
      <c r="B1091" s="26" t="s">
        <v>1011</v>
      </c>
      <c r="C1091" s="26" t="str">
        <f t="shared" si="44"/>
        <v>subsp.</v>
      </c>
      <c r="D1091" s="26" t="s">
        <v>4159</v>
      </c>
      <c r="E1091" s="26" t="s">
        <v>31</v>
      </c>
      <c r="F1091" s="26" t="s">
        <v>6</v>
      </c>
      <c r="G1091" s="34" t="str">
        <f t="shared" si="45"/>
        <v>Centaurea bombycina xeranthemoides</v>
      </c>
      <c r="H1091" s="26" t="s">
        <v>5141</v>
      </c>
      <c r="I1091" s="26"/>
      <c r="J1091" t="s">
        <v>7313</v>
      </c>
      <c r="K1091" t="s">
        <v>11752</v>
      </c>
      <c r="L1091" t="s">
        <v>11753</v>
      </c>
      <c r="M1091" t="s">
        <v>11754</v>
      </c>
    </row>
    <row r="1092" spans="1:13" x14ac:dyDescent="0.25">
      <c r="A1092" s="26" t="s">
        <v>1000</v>
      </c>
      <c r="B1092" s="26" t="s">
        <v>1069</v>
      </c>
      <c r="C1092" s="26" t="str">
        <f t="shared" si="44"/>
        <v/>
      </c>
      <c r="D1092" s="26"/>
      <c r="E1092" s="26" t="s">
        <v>31</v>
      </c>
      <c r="F1092" s="26" t="s">
        <v>6</v>
      </c>
      <c r="G1092" s="34" t="str">
        <f t="shared" si="45"/>
        <v>Centaurea borjae</v>
      </c>
      <c r="H1092" s="26" t="s">
        <v>5141</v>
      </c>
      <c r="I1092" s="26"/>
      <c r="J1092" t="s">
        <v>7314</v>
      </c>
      <c r="K1092" t="s">
        <v>11752</v>
      </c>
      <c r="L1092" t="s">
        <v>11753</v>
      </c>
      <c r="M1092" t="s">
        <v>11754</v>
      </c>
    </row>
    <row r="1093" spans="1:13" x14ac:dyDescent="0.25">
      <c r="A1093" s="26" t="s">
        <v>1000</v>
      </c>
      <c r="B1093" s="26" t="s">
        <v>1044</v>
      </c>
      <c r="C1093" s="26" t="str">
        <f t="shared" si="44"/>
        <v/>
      </c>
      <c r="D1093" s="26"/>
      <c r="E1093" s="26" t="s">
        <v>6</v>
      </c>
      <c r="F1093" s="26" t="s">
        <v>6</v>
      </c>
      <c r="G1093" s="34" t="str">
        <f t="shared" si="45"/>
        <v>Centaurea calcitrapa</v>
      </c>
      <c r="H1093" s="26" t="s">
        <v>5141</v>
      </c>
      <c r="I1093" s="26"/>
      <c r="J1093" t="s">
        <v>7315</v>
      </c>
      <c r="K1093" t="s">
        <v>11752</v>
      </c>
      <c r="L1093" t="s">
        <v>11753</v>
      </c>
      <c r="M1093" t="s">
        <v>11754</v>
      </c>
    </row>
    <row r="1094" spans="1:13" x14ac:dyDescent="0.25">
      <c r="A1094" s="26" t="s">
        <v>1000</v>
      </c>
      <c r="B1094" s="26" t="s">
        <v>1013</v>
      </c>
      <c r="C1094" s="26" t="str">
        <f t="shared" si="44"/>
        <v/>
      </c>
      <c r="D1094" s="26"/>
      <c r="E1094" s="26" t="s">
        <v>31</v>
      </c>
      <c r="F1094" s="26" t="s">
        <v>6</v>
      </c>
      <c r="G1094" s="34" t="str">
        <f t="shared" si="45"/>
        <v>Centaurea carratracensis</v>
      </c>
      <c r="H1094" s="26" t="s">
        <v>5141</v>
      </c>
      <c r="I1094" s="26"/>
      <c r="J1094" t="s">
        <v>7316</v>
      </c>
      <c r="K1094" t="s">
        <v>11752</v>
      </c>
      <c r="L1094" t="s">
        <v>11753</v>
      </c>
      <c r="M1094" t="s">
        <v>11754</v>
      </c>
    </row>
    <row r="1095" spans="1:13" x14ac:dyDescent="0.25">
      <c r="A1095" s="26" t="s">
        <v>1000</v>
      </c>
      <c r="B1095" s="26" t="s">
        <v>1003</v>
      </c>
      <c r="C1095" s="26" t="str">
        <f t="shared" si="44"/>
        <v>subsp.</v>
      </c>
      <c r="D1095" s="26" t="s">
        <v>468</v>
      </c>
      <c r="E1095" s="26" t="s">
        <v>31</v>
      </c>
      <c r="F1095" s="26" t="s">
        <v>6</v>
      </c>
      <c r="G1095" s="34" t="str">
        <f t="shared" si="45"/>
        <v>Centaurea castellanoides arundana</v>
      </c>
      <c r="H1095" s="26" t="s">
        <v>5141</v>
      </c>
      <c r="I1095" s="26"/>
      <c r="J1095" t="s">
        <v>7317</v>
      </c>
      <c r="K1095" t="s">
        <v>11752</v>
      </c>
      <c r="L1095" t="s">
        <v>11753</v>
      </c>
      <c r="M1095" t="s">
        <v>11754</v>
      </c>
    </row>
    <row r="1096" spans="1:13" x14ac:dyDescent="0.25">
      <c r="A1096" s="26" t="s">
        <v>1000</v>
      </c>
      <c r="B1096" s="26" t="s">
        <v>1003</v>
      </c>
      <c r="C1096" s="26" t="str">
        <f t="shared" si="44"/>
        <v>subsp.</v>
      </c>
      <c r="D1096" s="26" t="s">
        <v>1003</v>
      </c>
      <c r="E1096" s="26" t="s">
        <v>31</v>
      </c>
      <c r="F1096" s="26" t="s">
        <v>6</v>
      </c>
      <c r="G1096" s="34" t="str">
        <f t="shared" si="45"/>
        <v>Centaurea castellanoides castellanoides</v>
      </c>
      <c r="H1096" s="26" t="s">
        <v>5141</v>
      </c>
      <c r="I1096" s="26"/>
      <c r="J1096" t="s">
        <v>7318</v>
      </c>
      <c r="K1096" t="s">
        <v>11752</v>
      </c>
      <c r="L1096" t="s">
        <v>11753</v>
      </c>
      <c r="M1096" t="s">
        <v>11754</v>
      </c>
    </row>
    <row r="1097" spans="1:13" x14ac:dyDescent="0.25">
      <c r="A1097" s="26" t="s">
        <v>1000</v>
      </c>
      <c r="B1097" s="26" t="s">
        <v>1003</v>
      </c>
      <c r="C1097" s="26" t="str">
        <f t="shared" si="44"/>
        <v>subsp.</v>
      </c>
      <c r="D1097" s="26" t="s">
        <v>2898</v>
      </c>
      <c r="E1097" s="26" t="s">
        <v>31</v>
      </c>
      <c r="F1097" s="26" t="s">
        <v>6</v>
      </c>
      <c r="G1097" s="34" t="str">
        <f t="shared" si="45"/>
        <v>Centaurea castellanoides talaverae</v>
      </c>
      <c r="H1097" s="26" t="s">
        <v>5141</v>
      </c>
      <c r="I1097" s="26"/>
      <c r="J1097" t="s">
        <v>7319</v>
      </c>
      <c r="K1097" t="s">
        <v>11752</v>
      </c>
      <c r="L1097" t="s">
        <v>11753</v>
      </c>
      <c r="M1097" t="s">
        <v>11754</v>
      </c>
    </row>
    <row r="1098" spans="1:13" x14ac:dyDescent="0.25">
      <c r="A1098" s="26" t="s">
        <v>1000</v>
      </c>
      <c r="B1098" s="26" t="s">
        <v>1061</v>
      </c>
      <c r="C1098" s="26" t="str">
        <f t="shared" si="44"/>
        <v/>
      </c>
      <c r="D1098" s="26"/>
      <c r="E1098" s="26" t="s">
        <v>6</v>
      </c>
      <c r="F1098" s="26" t="s">
        <v>6</v>
      </c>
      <c r="G1098" s="34" t="str">
        <f t="shared" si="45"/>
        <v>Centaurea cephalariifolia</v>
      </c>
      <c r="H1098" s="26" t="s">
        <v>5141</v>
      </c>
      <c r="I1098" s="26"/>
      <c r="J1098" t="s">
        <v>7320</v>
      </c>
      <c r="K1098" t="s">
        <v>11752</v>
      </c>
      <c r="L1098" t="s">
        <v>11753</v>
      </c>
      <c r="M1098" t="s">
        <v>11754</v>
      </c>
    </row>
    <row r="1099" spans="1:13" x14ac:dyDescent="0.25">
      <c r="A1099" s="26" t="s">
        <v>1000</v>
      </c>
      <c r="B1099" s="26" t="s">
        <v>1017</v>
      </c>
      <c r="C1099" s="26" t="str">
        <f t="shared" si="44"/>
        <v/>
      </c>
      <c r="D1099" s="26"/>
      <c r="E1099" s="26" t="s">
        <v>31</v>
      </c>
      <c r="F1099" s="26" t="s">
        <v>6</v>
      </c>
      <c r="G1099" s="34" t="str">
        <f t="shared" si="45"/>
        <v>Centaurea citricolor</v>
      </c>
      <c r="H1099" s="26" t="s">
        <v>5141</v>
      </c>
      <c r="I1099" s="26"/>
      <c r="J1099" t="s">
        <v>7321</v>
      </c>
      <c r="K1099" t="s">
        <v>11752</v>
      </c>
      <c r="L1099" t="s">
        <v>11753</v>
      </c>
      <c r="M1099" t="s">
        <v>11754</v>
      </c>
    </row>
    <row r="1100" spans="1:13" x14ac:dyDescent="0.25">
      <c r="A1100" s="26" t="s">
        <v>1000</v>
      </c>
      <c r="B1100" s="26" t="s">
        <v>1060</v>
      </c>
      <c r="C1100" s="26" t="str">
        <f t="shared" si="44"/>
        <v/>
      </c>
      <c r="D1100" s="26"/>
      <c r="E1100" s="26" t="s">
        <v>6</v>
      </c>
      <c r="F1100" s="26" t="s">
        <v>6</v>
      </c>
      <c r="G1100" s="34" t="str">
        <f t="shared" si="45"/>
        <v>Centaurea clementei</v>
      </c>
      <c r="H1100" s="26" t="s">
        <v>5141</v>
      </c>
      <c r="I1100" s="26"/>
      <c r="J1100" t="s">
        <v>7322</v>
      </c>
      <c r="K1100" t="s">
        <v>11752</v>
      </c>
      <c r="L1100" t="s">
        <v>11753</v>
      </c>
      <c r="M1100" t="s">
        <v>11754</v>
      </c>
    </row>
    <row r="1101" spans="1:13" x14ac:dyDescent="0.25">
      <c r="A1101" s="26" t="s">
        <v>1000</v>
      </c>
      <c r="B1101" s="26" t="s">
        <v>426</v>
      </c>
      <c r="C1101" s="26" t="str">
        <f t="shared" si="44"/>
        <v/>
      </c>
      <c r="D1101" s="26"/>
      <c r="E1101" s="26" t="s">
        <v>6</v>
      </c>
      <c r="F1101" s="26" t="s">
        <v>6</v>
      </c>
      <c r="G1101" s="34" t="str">
        <f t="shared" si="45"/>
        <v>Centaurea collina</v>
      </c>
      <c r="H1101" s="26" t="s">
        <v>5141</v>
      </c>
      <c r="I1101" s="26"/>
      <c r="J1101" t="s">
        <v>7323</v>
      </c>
      <c r="K1101" t="s">
        <v>11752</v>
      </c>
      <c r="L1101" t="s">
        <v>11753</v>
      </c>
      <c r="M1101" t="s">
        <v>11754</v>
      </c>
    </row>
    <row r="1102" spans="1:13" x14ac:dyDescent="0.25">
      <c r="A1102" s="26" t="s">
        <v>1000</v>
      </c>
      <c r="B1102" s="26" t="s">
        <v>1030</v>
      </c>
      <c r="C1102" s="26" t="str">
        <f t="shared" si="44"/>
        <v/>
      </c>
      <c r="D1102" s="26"/>
      <c r="E1102" s="26" t="s">
        <v>31</v>
      </c>
      <c r="F1102" s="26" t="s">
        <v>6</v>
      </c>
      <c r="G1102" s="34" t="str">
        <f t="shared" si="45"/>
        <v>Centaurea corcubionensis</v>
      </c>
      <c r="H1102" s="26" t="s">
        <v>5141</v>
      </c>
      <c r="I1102" s="26"/>
      <c r="J1102" t="s">
        <v>7324</v>
      </c>
      <c r="K1102" t="s">
        <v>11752</v>
      </c>
      <c r="L1102" t="s">
        <v>11753</v>
      </c>
      <c r="M1102" t="s">
        <v>11754</v>
      </c>
    </row>
    <row r="1103" spans="1:13" x14ac:dyDescent="0.25">
      <c r="A1103" s="26" t="s">
        <v>1000</v>
      </c>
      <c r="B1103" s="26" t="s">
        <v>1004</v>
      </c>
      <c r="C1103" s="26" t="str">
        <f t="shared" si="44"/>
        <v/>
      </c>
      <c r="D1103" s="26"/>
      <c r="E1103" s="26" t="s">
        <v>31</v>
      </c>
      <c r="F1103" s="26" t="s">
        <v>6</v>
      </c>
      <c r="G1103" s="34" t="str">
        <f t="shared" si="45"/>
        <v>Centaurea cordubensis</v>
      </c>
      <c r="H1103" s="26" t="s">
        <v>5141</v>
      </c>
      <c r="I1103" s="26"/>
      <c r="J1103" t="s">
        <v>7325</v>
      </c>
      <c r="K1103" t="s">
        <v>11752</v>
      </c>
      <c r="L1103" t="s">
        <v>11753</v>
      </c>
      <c r="M1103" t="s">
        <v>11754</v>
      </c>
    </row>
    <row r="1104" spans="1:13" x14ac:dyDescent="0.25">
      <c r="A1104" s="26" t="s">
        <v>1000</v>
      </c>
      <c r="B1104" s="26" t="s">
        <v>1022</v>
      </c>
      <c r="C1104" s="26" t="str">
        <f t="shared" si="44"/>
        <v/>
      </c>
      <c r="D1104" s="26"/>
      <c r="E1104" s="26" t="s">
        <v>31</v>
      </c>
      <c r="F1104" s="26" t="s">
        <v>6</v>
      </c>
      <c r="G1104" s="34" t="str">
        <f t="shared" si="45"/>
        <v>Centaurea costae</v>
      </c>
      <c r="H1104" s="26" t="s">
        <v>5141</v>
      </c>
      <c r="I1104" s="26"/>
      <c r="J1104" t="s">
        <v>7326</v>
      </c>
      <c r="K1104" t="s">
        <v>11752</v>
      </c>
      <c r="L1104" t="s">
        <v>11753</v>
      </c>
      <c r="M1104" t="s">
        <v>11754</v>
      </c>
    </row>
    <row r="1105" spans="1:13" x14ac:dyDescent="0.25">
      <c r="A1105" s="26" t="s">
        <v>1000</v>
      </c>
      <c r="B1105" s="26" t="s">
        <v>1057</v>
      </c>
      <c r="C1105" s="26" t="str">
        <f t="shared" si="44"/>
        <v/>
      </c>
      <c r="D1105" s="26"/>
      <c r="E1105" s="26" t="s">
        <v>31</v>
      </c>
      <c r="F1105" s="26" t="s">
        <v>6</v>
      </c>
      <c r="G1105" s="34" t="str">
        <f t="shared" si="45"/>
        <v>Centaurea crocata</v>
      </c>
      <c r="H1105" s="26" t="s">
        <v>5141</v>
      </c>
      <c r="I1105" s="26"/>
      <c r="J1105" t="s">
        <v>7327</v>
      </c>
      <c r="K1105" t="s">
        <v>11752</v>
      </c>
      <c r="L1105" t="s">
        <v>11753</v>
      </c>
      <c r="M1105" t="s">
        <v>11754</v>
      </c>
    </row>
    <row r="1106" spans="1:13" x14ac:dyDescent="0.25">
      <c r="A1106" s="26" t="s">
        <v>1000</v>
      </c>
      <c r="B1106" s="26" t="s">
        <v>1071</v>
      </c>
      <c r="C1106" s="26" t="str">
        <f t="shared" si="44"/>
        <v/>
      </c>
      <c r="D1106" s="26"/>
      <c r="E1106" s="26" t="s">
        <v>5390</v>
      </c>
      <c r="F1106" s="26" t="s">
        <v>6</v>
      </c>
      <c r="G1106" s="34" t="str">
        <f t="shared" si="45"/>
        <v>Centaurea cyanus</v>
      </c>
      <c r="H1106" s="26" t="s">
        <v>5141</v>
      </c>
      <c r="I1106" s="26"/>
      <c r="J1106" t="s">
        <v>7328</v>
      </c>
      <c r="K1106" t="s">
        <v>11752</v>
      </c>
      <c r="L1106" t="s">
        <v>11753</v>
      </c>
      <c r="M1106" t="s">
        <v>11754</v>
      </c>
    </row>
    <row r="1107" spans="1:13" x14ac:dyDescent="0.25">
      <c r="A1107" s="26" t="s">
        <v>1000</v>
      </c>
      <c r="B1107" s="26" t="s">
        <v>1025</v>
      </c>
      <c r="C1107" s="26" t="str">
        <f t="shared" si="44"/>
        <v>subsp.</v>
      </c>
      <c r="D1107" s="26" t="s">
        <v>1025</v>
      </c>
      <c r="E1107" s="26" t="s">
        <v>6</v>
      </c>
      <c r="F1107" s="26" t="s">
        <v>6</v>
      </c>
      <c r="G1107" s="34" t="str">
        <f t="shared" si="45"/>
        <v>Centaurea debeauxii debeauxii</v>
      </c>
      <c r="H1107" s="26" t="s">
        <v>5141</v>
      </c>
      <c r="I1107" s="26"/>
      <c r="J1107" t="s">
        <v>7329</v>
      </c>
      <c r="K1107" t="s">
        <v>11752</v>
      </c>
      <c r="L1107" t="s">
        <v>11753</v>
      </c>
      <c r="M1107" t="s">
        <v>11754</v>
      </c>
    </row>
    <row r="1108" spans="1:13" x14ac:dyDescent="0.25">
      <c r="A1108" s="26" t="s">
        <v>1000</v>
      </c>
      <c r="B1108" s="26" t="s">
        <v>1025</v>
      </c>
      <c r="C1108" s="26" t="str">
        <f t="shared" si="44"/>
        <v>subsp.</v>
      </c>
      <c r="D1108" s="26" t="s">
        <v>448</v>
      </c>
      <c r="E1108" s="26" t="s">
        <v>6</v>
      </c>
      <c r="F1108" s="26" t="s">
        <v>6</v>
      </c>
      <c r="G1108" s="34" t="str">
        <f t="shared" si="45"/>
        <v>Centaurea debeauxii grandiflora</v>
      </c>
      <c r="H1108" s="26" t="s">
        <v>5141</v>
      </c>
      <c r="I1108" s="26"/>
      <c r="J1108" t="s">
        <v>7330</v>
      </c>
      <c r="K1108" t="s">
        <v>11752</v>
      </c>
      <c r="L1108" t="s">
        <v>11753</v>
      </c>
      <c r="M1108" t="s">
        <v>11754</v>
      </c>
    </row>
    <row r="1109" spans="1:13" x14ac:dyDescent="0.25">
      <c r="A1109" s="26" t="s">
        <v>1000</v>
      </c>
      <c r="B1109" s="26" t="s">
        <v>948</v>
      </c>
      <c r="C1109" s="26" t="str">
        <f t="shared" si="44"/>
        <v/>
      </c>
      <c r="D1109" s="26"/>
      <c r="E1109" s="26" t="s">
        <v>5390</v>
      </c>
      <c r="F1109" s="26" t="s">
        <v>6</v>
      </c>
      <c r="G1109" s="34" t="str">
        <f t="shared" si="45"/>
        <v>Centaurea depressa</v>
      </c>
      <c r="H1109" s="26" t="s">
        <v>5141</v>
      </c>
      <c r="I1109" s="26"/>
      <c r="J1109" t="s">
        <v>7331</v>
      </c>
      <c r="K1109" t="s">
        <v>11752</v>
      </c>
      <c r="L1109" t="s">
        <v>11753</v>
      </c>
      <c r="M1109" t="s">
        <v>11754</v>
      </c>
    </row>
    <row r="1110" spans="1:13" x14ac:dyDescent="0.25">
      <c r="A1110" s="26" t="s">
        <v>1000</v>
      </c>
      <c r="B1110" s="26" t="s">
        <v>1007</v>
      </c>
      <c r="C1110" s="26" t="str">
        <f t="shared" si="44"/>
        <v/>
      </c>
      <c r="D1110" s="26"/>
      <c r="E1110" s="26" t="s">
        <v>5390</v>
      </c>
      <c r="F1110" s="26" t="s">
        <v>6</v>
      </c>
      <c r="G1110" s="34" t="str">
        <f t="shared" si="45"/>
        <v>Centaurea diffusa</v>
      </c>
      <c r="H1110" s="26" t="s">
        <v>5141</v>
      </c>
      <c r="I1110" s="26"/>
      <c r="J1110" t="s">
        <v>7332</v>
      </c>
      <c r="K1110" t="s">
        <v>11752</v>
      </c>
      <c r="L1110" t="s">
        <v>11753</v>
      </c>
      <c r="M1110" t="s">
        <v>11754</v>
      </c>
    </row>
    <row r="1111" spans="1:13" x14ac:dyDescent="0.25">
      <c r="A1111" s="26" t="s">
        <v>1000</v>
      </c>
      <c r="B1111" s="26" t="s">
        <v>165</v>
      </c>
      <c r="C1111" s="26" t="str">
        <f t="shared" si="44"/>
        <v/>
      </c>
      <c r="D1111" s="26"/>
      <c r="E1111" s="26" t="s">
        <v>6</v>
      </c>
      <c r="F1111" s="26" t="s">
        <v>6</v>
      </c>
      <c r="G1111" s="34" t="str">
        <f t="shared" si="45"/>
        <v>Centaurea diluta</v>
      </c>
      <c r="H1111" s="26" t="s">
        <v>5141</v>
      </c>
      <c r="I1111" s="26"/>
      <c r="J1111" t="s">
        <v>7333</v>
      </c>
      <c r="K1111" t="s">
        <v>11752</v>
      </c>
      <c r="L1111" t="s">
        <v>11753</v>
      </c>
      <c r="M1111" t="s">
        <v>11754</v>
      </c>
    </row>
    <row r="1112" spans="1:13" x14ac:dyDescent="0.25">
      <c r="A1112" s="26" t="s">
        <v>1000</v>
      </c>
      <c r="B1112" s="26" t="s">
        <v>1024</v>
      </c>
      <c r="C1112" s="26" t="str">
        <f t="shared" si="44"/>
        <v/>
      </c>
      <c r="D1112" s="26"/>
      <c r="E1112" s="26" t="s">
        <v>6</v>
      </c>
      <c r="F1112" s="26" t="s">
        <v>6</v>
      </c>
      <c r="G1112" s="34" t="str">
        <f t="shared" si="45"/>
        <v>Centaurea dracunculifolia</v>
      </c>
      <c r="H1112" s="26" t="s">
        <v>5141</v>
      </c>
      <c r="I1112" s="26"/>
      <c r="J1112" t="s">
        <v>7334</v>
      </c>
      <c r="K1112" t="s">
        <v>11752</v>
      </c>
      <c r="L1112" t="s">
        <v>11753</v>
      </c>
      <c r="M1112" t="s">
        <v>11754</v>
      </c>
    </row>
    <row r="1113" spans="1:13" x14ac:dyDescent="0.25">
      <c r="A1113" s="26" t="s">
        <v>1000</v>
      </c>
      <c r="B1113" s="26" t="s">
        <v>1032</v>
      </c>
      <c r="C1113" s="26" t="str">
        <f t="shared" si="44"/>
        <v/>
      </c>
      <c r="D1113" s="26"/>
      <c r="E1113" s="26" t="s">
        <v>31</v>
      </c>
      <c r="F1113" s="26" t="s">
        <v>6</v>
      </c>
      <c r="G1113" s="34" t="str">
        <f t="shared" si="45"/>
        <v>Centaurea emigrantis</v>
      </c>
      <c r="H1113" s="26" t="s">
        <v>5141</v>
      </c>
      <c r="I1113" s="26"/>
      <c r="J1113" t="s">
        <v>7335</v>
      </c>
      <c r="K1113" t="s">
        <v>11752</v>
      </c>
      <c r="L1113" t="s">
        <v>11753</v>
      </c>
      <c r="M1113" t="s">
        <v>11754</v>
      </c>
    </row>
    <row r="1114" spans="1:13" x14ac:dyDescent="0.25">
      <c r="A1114" s="26" t="s">
        <v>1000</v>
      </c>
      <c r="B1114" s="26" t="s">
        <v>1026</v>
      </c>
      <c r="C1114" s="26" t="str">
        <f t="shared" si="44"/>
        <v/>
      </c>
      <c r="D1114" s="26"/>
      <c r="E1114" s="26" t="s">
        <v>31</v>
      </c>
      <c r="F1114" s="26" t="s">
        <v>6</v>
      </c>
      <c r="G1114" s="34" t="str">
        <f t="shared" si="45"/>
        <v>Centaurea emporitana</v>
      </c>
      <c r="H1114" s="26" t="s">
        <v>5141</v>
      </c>
      <c r="I1114" s="26"/>
      <c r="J1114" t="s">
        <v>7336</v>
      </c>
      <c r="K1114" t="s">
        <v>11752</v>
      </c>
      <c r="L1114" t="s">
        <v>11753</v>
      </c>
      <c r="M1114" t="s">
        <v>11754</v>
      </c>
    </row>
    <row r="1115" spans="1:13" x14ac:dyDescent="0.25">
      <c r="A1115" s="26" t="s">
        <v>1000</v>
      </c>
      <c r="B1115" s="26" t="s">
        <v>1051</v>
      </c>
      <c r="C1115" s="26" t="str">
        <f t="shared" si="44"/>
        <v/>
      </c>
      <c r="D1115" s="26"/>
      <c r="E1115" s="26" t="s">
        <v>6</v>
      </c>
      <c r="F1115" s="26" t="s">
        <v>6</v>
      </c>
      <c r="G1115" s="34" t="str">
        <f t="shared" si="45"/>
        <v>Centaurea eriophora</v>
      </c>
      <c r="H1115" s="26" t="s">
        <v>5141</v>
      </c>
      <c r="I1115" s="26"/>
      <c r="J1115" t="s">
        <v>7337</v>
      </c>
      <c r="K1115" t="s">
        <v>11752</v>
      </c>
      <c r="L1115" t="s">
        <v>11753</v>
      </c>
      <c r="M1115" t="s">
        <v>11754</v>
      </c>
    </row>
    <row r="1116" spans="1:13" x14ac:dyDescent="0.25">
      <c r="A1116" s="26" t="s">
        <v>1000</v>
      </c>
      <c r="B1116" s="26" t="s">
        <v>1027</v>
      </c>
      <c r="C1116" s="26" t="str">
        <f t="shared" si="44"/>
        <v/>
      </c>
      <c r="D1116" s="26"/>
      <c r="E1116" s="26" t="s">
        <v>31</v>
      </c>
      <c r="F1116" s="26" t="s">
        <v>6</v>
      </c>
      <c r="G1116" s="34" t="str">
        <f t="shared" si="45"/>
        <v>Centaurea exarata</v>
      </c>
      <c r="H1116" s="26" t="s">
        <v>5141</v>
      </c>
      <c r="I1116" s="26"/>
      <c r="J1116" t="s">
        <v>7338</v>
      </c>
      <c r="K1116" t="s">
        <v>11752</v>
      </c>
      <c r="L1116" t="s">
        <v>11753</v>
      </c>
      <c r="M1116" t="s">
        <v>11754</v>
      </c>
    </row>
    <row r="1117" spans="1:13" x14ac:dyDescent="0.25">
      <c r="A1117" s="26" t="s">
        <v>1000</v>
      </c>
      <c r="B1117" s="26" t="s">
        <v>1015</v>
      </c>
      <c r="C1117" s="26" t="str">
        <f t="shared" si="44"/>
        <v/>
      </c>
      <c r="D1117" s="26"/>
      <c r="E1117" s="26" t="s">
        <v>31</v>
      </c>
      <c r="F1117" s="26" t="s">
        <v>6</v>
      </c>
      <c r="G1117" s="34" t="str">
        <f t="shared" si="45"/>
        <v>Centaurea fabregatii</v>
      </c>
      <c r="H1117" s="26" t="s">
        <v>5141</v>
      </c>
      <c r="I1117" s="26"/>
      <c r="J1117" t="s">
        <v>7339</v>
      </c>
      <c r="K1117" t="s">
        <v>11752</v>
      </c>
      <c r="L1117" t="s">
        <v>11753</v>
      </c>
      <c r="M1117" t="s">
        <v>11754</v>
      </c>
    </row>
    <row r="1118" spans="1:13" x14ac:dyDescent="0.25">
      <c r="A1118" s="26" t="s">
        <v>1000</v>
      </c>
      <c r="B1118" s="26" t="s">
        <v>1021</v>
      </c>
      <c r="C1118" s="26" t="str">
        <f t="shared" si="44"/>
        <v/>
      </c>
      <c r="D1118" s="26"/>
      <c r="E1118" s="26" t="s">
        <v>31</v>
      </c>
      <c r="F1118" s="26" t="s">
        <v>6</v>
      </c>
      <c r="G1118" s="34" t="str">
        <f t="shared" si="45"/>
        <v>Centaurea gadorensis</v>
      </c>
      <c r="H1118" s="26" t="s">
        <v>5141</v>
      </c>
      <c r="I1118" s="26"/>
      <c r="J1118" t="s">
        <v>7340</v>
      </c>
      <c r="K1118" t="s">
        <v>11752</v>
      </c>
      <c r="L1118" t="s">
        <v>11753</v>
      </c>
      <c r="M1118" t="s">
        <v>11754</v>
      </c>
    </row>
    <row r="1119" spans="1:13" x14ac:dyDescent="0.25">
      <c r="A1119" s="26" t="s">
        <v>1000</v>
      </c>
      <c r="B1119" s="26" t="s">
        <v>1028</v>
      </c>
      <c r="C1119" s="26" t="str">
        <f t="shared" si="44"/>
        <v/>
      </c>
      <c r="D1119" s="26"/>
      <c r="E1119" s="26" t="s">
        <v>31</v>
      </c>
      <c r="F1119" s="26" t="s">
        <v>6</v>
      </c>
      <c r="G1119" s="34" t="str">
        <f t="shared" si="45"/>
        <v>Centaurea gallaecica</v>
      </c>
      <c r="H1119" s="26" t="s">
        <v>5141</v>
      </c>
      <c r="I1119" s="26"/>
      <c r="J1119" t="s">
        <v>7341</v>
      </c>
      <c r="K1119" t="s">
        <v>11752</v>
      </c>
      <c r="L1119" t="s">
        <v>11753</v>
      </c>
      <c r="M1119" t="s">
        <v>11754</v>
      </c>
    </row>
    <row r="1120" spans="1:13" x14ac:dyDescent="0.25">
      <c r="A1120" s="26" t="s">
        <v>1000</v>
      </c>
      <c r="B1120" s="26" t="s">
        <v>1067</v>
      </c>
      <c r="C1120" s="26" t="str">
        <f t="shared" si="44"/>
        <v/>
      </c>
      <c r="D1120" s="26"/>
      <c r="E1120" s="26" t="s">
        <v>31</v>
      </c>
      <c r="F1120" s="26" t="s">
        <v>6</v>
      </c>
      <c r="G1120" s="34" t="str">
        <f t="shared" si="45"/>
        <v>Centaurea genesii-lopezii</v>
      </c>
      <c r="H1120" s="26" t="s">
        <v>5141</v>
      </c>
      <c r="I1120" s="26"/>
      <c r="J1120" t="s">
        <v>7342</v>
      </c>
      <c r="K1120" t="s">
        <v>11752</v>
      </c>
      <c r="L1120" t="s">
        <v>11753</v>
      </c>
      <c r="M1120" t="s">
        <v>11754</v>
      </c>
    </row>
    <row r="1121" spans="1:13" x14ac:dyDescent="0.25">
      <c r="A1121" s="26" t="s">
        <v>1000</v>
      </c>
      <c r="B1121" s="26" t="s">
        <v>1073</v>
      </c>
      <c r="C1121" s="26" t="str">
        <f t="shared" si="44"/>
        <v/>
      </c>
      <c r="D1121" s="26"/>
      <c r="E1121" s="26" t="s">
        <v>6</v>
      </c>
      <c r="F1121" s="26" t="s">
        <v>6</v>
      </c>
      <c r="G1121" s="34" t="str">
        <f t="shared" si="45"/>
        <v>Centaurea graminifolia</v>
      </c>
      <c r="H1121" s="26" t="s">
        <v>5141</v>
      </c>
      <c r="I1121" s="26"/>
      <c r="J1121" t="s">
        <v>7343</v>
      </c>
      <c r="K1121" t="s">
        <v>11752</v>
      </c>
      <c r="L1121" t="s">
        <v>11753</v>
      </c>
      <c r="M1121" t="s">
        <v>11754</v>
      </c>
    </row>
    <row r="1122" spans="1:13" x14ac:dyDescent="0.25">
      <c r="A1122" s="26" t="s">
        <v>1000</v>
      </c>
      <c r="B1122" s="26" t="s">
        <v>626</v>
      </c>
      <c r="C1122" s="26" t="str">
        <f t="shared" si="44"/>
        <v/>
      </c>
      <c r="D1122" s="26"/>
      <c r="E1122" s="26" t="s">
        <v>31</v>
      </c>
      <c r="F1122" s="26" t="s">
        <v>6</v>
      </c>
      <c r="G1122" s="34" t="str">
        <f t="shared" si="45"/>
        <v>Centaurea granatensis</v>
      </c>
      <c r="H1122" s="26" t="s">
        <v>5141</v>
      </c>
      <c r="I1122" s="26"/>
      <c r="J1122" t="s">
        <v>7344</v>
      </c>
      <c r="K1122" t="s">
        <v>11752</v>
      </c>
      <c r="L1122" t="s">
        <v>11753</v>
      </c>
      <c r="M1122" t="s">
        <v>11754</v>
      </c>
    </row>
    <row r="1123" spans="1:13" x14ac:dyDescent="0.25">
      <c r="A1123" s="26" t="s">
        <v>1000</v>
      </c>
      <c r="B1123" s="26" t="s">
        <v>1065</v>
      </c>
      <c r="C1123" s="26" t="str">
        <f t="shared" si="44"/>
        <v/>
      </c>
      <c r="D1123" s="26"/>
      <c r="E1123" s="26" t="s">
        <v>31</v>
      </c>
      <c r="F1123" s="26" t="s">
        <v>6</v>
      </c>
      <c r="G1123" s="34" t="str">
        <f t="shared" si="45"/>
        <v>Centaurea haenseleri</v>
      </c>
      <c r="H1123" s="26" t="s">
        <v>5141</v>
      </c>
      <c r="I1123" s="26"/>
      <c r="J1123" t="s">
        <v>7345</v>
      </c>
      <c r="K1123" t="s">
        <v>11752</v>
      </c>
      <c r="L1123" t="s">
        <v>11753</v>
      </c>
      <c r="M1123" t="s">
        <v>11754</v>
      </c>
    </row>
    <row r="1124" spans="1:13" x14ac:dyDescent="0.25">
      <c r="A1124" s="26" t="s">
        <v>1000</v>
      </c>
      <c r="B1124" s="26" t="s">
        <v>1001</v>
      </c>
      <c r="C1124" s="26" t="str">
        <f t="shared" si="44"/>
        <v/>
      </c>
      <c r="D1124" s="26"/>
      <c r="E1124" s="26" t="s">
        <v>6</v>
      </c>
      <c r="F1124" s="26" t="s">
        <v>6</v>
      </c>
      <c r="G1124" s="34" t="str">
        <f t="shared" si="45"/>
        <v>Centaurea hanrii</v>
      </c>
      <c r="H1124" s="26" t="s">
        <v>5141</v>
      </c>
      <c r="I1124" s="26"/>
      <c r="J1124" t="s">
        <v>7346</v>
      </c>
      <c r="K1124" t="s">
        <v>11752</v>
      </c>
      <c r="L1124" t="s">
        <v>11753</v>
      </c>
      <c r="M1124" t="s">
        <v>11754</v>
      </c>
    </row>
    <row r="1125" spans="1:13" x14ac:dyDescent="0.25">
      <c r="A1125" s="26" t="s">
        <v>1000</v>
      </c>
      <c r="B1125" s="26" t="s">
        <v>1046</v>
      </c>
      <c r="C1125" s="26" t="str">
        <f t="shared" si="44"/>
        <v/>
      </c>
      <c r="D1125" s="26"/>
      <c r="E1125" s="26" t="s">
        <v>5390</v>
      </c>
      <c r="F1125" s="26" t="s">
        <v>6</v>
      </c>
      <c r="G1125" s="34" t="str">
        <f t="shared" si="45"/>
        <v>Centaurea hyalolepis</v>
      </c>
      <c r="H1125" s="26" t="s">
        <v>5141</v>
      </c>
      <c r="I1125" s="26"/>
      <c r="J1125" t="s">
        <v>7347</v>
      </c>
      <c r="K1125" t="s">
        <v>11752</v>
      </c>
      <c r="L1125" t="s">
        <v>11753</v>
      </c>
      <c r="M1125" t="s">
        <v>11754</v>
      </c>
    </row>
    <row r="1126" spans="1:13" x14ac:dyDescent="0.25">
      <c r="A1126" s="26" t="s">
        <v>1000</v>
      </c>
      <c r="B1126" s="26" t="s">
        <v>682</v>
      </c>
      <c r="C1126" s="26" t="str">
        <f t="shared" si="44"/>
        <v/>
      </c>
      <c r="D1126" s="26"/>
      <c r="E1126" s="26" t="s">
        <v>31</v>
      </c>
      <c r="F1126" s="26" t="s">
        <v>6</v>
      </c>
      <c r="G1126" s="34" t="str">
        <f t="shared" si="45"/>
        <v>Centaurea hyssopifolia</v>
      </c>
      <c r="H1126" s="26" t="s">
        <v>5141</v>
      </c>
      <c r="I1126" s="26"/>
      <c r="J1126" t="s">
        <v>7348</v>
      </c>
      <c r="K1126" t="s">
        <v>11752</v>
      </c>
      <c r="L1126" t="s">
        <v>11753</v>
      </c>
      <c r="M1126" t="s">
        <v>11754</v>
      </c>
    </row>
    <row r="1127" spans="1:13" x14ac:dyDescent="0.25">
      <c r="A1127" s="26" t="s">
        <v>1000</v>
      </c>
      <c r="B1127" s="26" t="s">
        <v>1043</v>
      </c>
      <c r="C1127" s="26" t="str">
        <f t="shared" si="44"/>
        <v/>
      </c>
      <c r="D1127" s="26"/>
      <c r="E1127" s="26" t="s">
        <v>6</v>
      </c>
      <c r="F1127" s="26" t="s">
        <v>6</v>
      </c>
      <c r="G1127" s="34" t="str">
        <f t="shared" si="45"/>
        <v>Centaurea involucrata</v>
      </c>
      <c r="H1127" s="26" t="s">
        <v>5141</v>
      </c>
      <c r="I1127" s="26"/>
      <c r="J1127" t="s">
        <v>7349</v>
      </c>
      <c r="K1127" t="s">
        <v>11752</v>
      </c>
      <c r="L1127" t="s">
        <v>11753</v>
      </c>
      <c r="M1127" t="s">
        <v>11754</v>
      </c>
    </row>
    <row r="1128" spans="1:13" x14ac:dyDescent="0.25">
      <c r="A1128" s="26" t="s">
        <v>1000</v>
      </c>
      <c r="B1128" s="26" t="s">
        <v>1023</v>
      </c>
      <c r="C1128" s="26" t="str">
        <f t="shared" si="44"/>
        <v>subsp.</v>
      </c>
      <c r="D1128" s="26" t="s">
        <v>1353</v>
      </c>
      <c r="E1128" s="26" t="s">
        <v>6</v>
      </c>
      <c r="F1128" s="26" t="s">
        <v>6</v>
      </c>
      <c r="G1128" s="34" t="str">
        <f t="shared" si="45"/>
        <v>Centaurea jacea angustifolia</v>
      </c>
      <c r="H1128" s="26" t="s">
        <v>5141</v>
      </c>
      <c r="I1128" s="26"/>
      <c r="J1128" t="s">
        <v>7350</v>
      </c>
      <c r="K1128" t="s">
        <v>11752</v>
      </c>
      <c r="L1128" t="s">
        <v>11753</v>
      </c>
      <c r="M1128" t="s">
        <v>11754</v>
      </c>
    </row>
    <row r="1129" spans="1:13" x14ac:dyDescent="0.25">
      <c r="A1129" s="26" t="s">
        <v>1000</v>
      </c>
      <c r="B1129" s="26" t="s">
        <v>1023</v>
      </c>
      <c r="C1129" s="26" t="str">
        <f t="shared" si="44"/>
        <v>subsp.</v>
      </c>
      <c r="D1129" s="26" t="s">
        <v>4200</v>
      </c>
      <c r="E1129" s="26" t="s">
        <v>6</v>
      </c>
      <c r="F1129" s="26" t="s">
        <v>6</v>
      </c>
      <c r="G1129" s="34" t="str">
        <f t="shared" si="45"/>
        <v>Centaurea jacea vinyalsii</v>
      </c>
      <c r="H1129" s="26" t="s">
        <v>5141</v>
      </c>
      <c r="I1129" s="26"/>
      <c r="J1129" t="s">
        <v>7351</v>
      </c>
      <c r="K1129" t="s">
        <v>11752</v>
      </c>
      <c r="L1129" t="s">
        <v>11753</v>
      </c>
      <c r="M1129" t="s">
        <v>11754</v>
      </c>
    </row>
    <row r="1130" spans="1:13" x14ac:dyDescent="0.25">
      <c r="A1130" s="26" t="s">
        <v>1000</v>
      </c>
      <c r="B1130" s="26" t="s">
        <v>1010</v>
      </c>
      <c r="C1130" s="26" t="str">
        <f t="shared" si="44"/>
        <v/>
      </c>
      <c r="D1130" s="26"/>
      <c r="E1130" s="26" t="s">
        <v>31</v>
      </c>
      <c r="F1130" s="26" t="s">
        <v>6</v>
      </c>
      <c r="G1130" s="34" t="str">
        <f t="shared" si="45"/>
        <v>Centaurea jaennensis</v>
      </c>
      <c r="H1130" s="26" t="s">
        <v>5141</v>
      </c>
      <c r="I1130" s="26"/>
      <c r="J1130" t="s">
        <v>7352</v>
      </c>
      <c r="K1130" t="s">
        <v>11752</v>
      </c>
      <c r="L1130" t="s">
        <v>11753</v>
      </c>
      <c r="M1130" t="s">
        <v>11754</v>
      </c>
    </row>
    <row r="1131" spans="1:13" x14ac:dyDescent="0.25">
      <c r="A1131" s="26" t="s">
        <v>1000</v>
      </c>
      <c r="B1131" s="26" t="s">
        <v>1031</v>
      </c>
      <c r="C1131" s="26" t="str">
        <f t="shared" si="44"/>
        <v>subsp.</v>
      </c>
      <c r="D1131" s="26" t="s">
        <v>3506</v>
      </c>
      <c r="E1131" s="26" t="s">
        <v>31</v>
      </c>
      <c r="F1131" s="26" t="s">
        <v>6</v>
      </c>
      <c r="G1131" s="34" t="str">
        <f t="shared" si="45"/>
        <v>Centaurea janeri babiana</v>
      </c>
      <c r="H1131" s="26" t="s">
        <v>5141</v>
      </c>
      <c r="I1131" s="26"/>
      <c r="J1131" t="s">
        <v>7353</v>
      </c>
      <c r="K1131" t="s">
        <v>11752</v>
      </c>
      <c r="L1131" t="s">
        <v>11753</v>
      </c>
      <c r="M1131" t="s">
        <v>11754</v>
      </c>
    </row>
    <row r="1132" spans="1:13" x14ac:dyDescent="0.25">
      <c r="A1132" s="26" t="s">
        <v>1000</v>
      </c>
      <c r="B1132" s="26" t="s">
        <v>1031</v>
      </c>
      <c r="C1132" s="26" t="str">
        <f t="shared" si="44"/>
        <v>subsp.</v>
      </c>
      <c r="D1132" s="26" t="s">
        <v>1031</v>
      </c>
      <c r="E1132" s="26" t="s">
        <v>31</v>
      </c>
      <c r="F1132" s="26" t="s">
        <v>6</v>
      </c>
      <c r="G1132" s="34" t="str">
        <f t="shared" si="45"/>
        <v>Centaurea janeri janeri</v>
      </c>
      <c r="H1132" s="26" t="s">
        <v>5141</v>
      </c>
      <c r="I1132" s="26"/>
      <c r="J1132" t="s">
        <v>7354</v>
      </c>
      <c r="K1132" t="s">
        <v>11752</v>
      </c>
      <c r="L1132" t="s">
        <v>11753</v>
      </c>
      <c r="M1132" t="s">
        <v>11754</v>
      </c>
    </row>
    <row r="1133" spans="1:13" x14ac:dyDescent="0.25">
      <c r="A1133" s="26" t="s">
        <v>1000</v>
      </c>
      <c r="B1133" s="26" t="s">
        <v>1054</v>
      </c>
      <c r="C1133" s="26" t="str">
        <f t="shared" si="44"/>
        <v/>
      </c>
      <c r="D1133" s="26"/>
      <c r="E1133" s="26" t="s">
        <v>31</v>
      </c>
      <c r="F1133" s="26" t="s">
        <v>6</v>
      </c>
      <c r="G1133" s="34" t="str">
        <f t="shared" si="45"/>
        <v>Centaurea kunkelii</v>
      </c>
      <c r="H1133" s="26" t="s">
        <v>5141</v>
      </c>
      <c r="I1133" s="26"/>
      <c r="J1133" t="s">
        <v>7355</v>
      </c>
      <c r="K1133" t="s">
        <v>11752</v>
      </c>
      <c r="L1133" t="s">
        <v>11753</v>
      </c>
      <c r="M1133" t="s">
        <v>11754</v>
      </c>
    </row>
    <row r="1134" spans="1:13" x14ac:dyDescent="0.25">
      <c r="A1134" s="26" t="s">
        <v>1000</v>
      </c>
      <c r="B1134" s="26" t="s">
        <v>367</v>
      </c>
      <c r="C1134" s="26" t="str">
        <f t="shared" si="44"/>
        <v/>
      </c>
      <c r="D1134" s="26"/>
      <c r="E1134" s="26" t="s">
        <v>31</v>
      </c>
      <c r="F1134" s="26" t="s">
        <v>6</v>
      </c>
      <c r="G1134" s="34" t="str">
        <f t="shared" si="45"/>
        <v>Centaurea lagascana</v>
      </c>
      <c r="H1134" s="26" t="s">
        <v>5141</v>
      </c>
      <c r="I1134" s="26"/>
      <c r="J1134" t="s">
        <v>7356</v>
      </c>
      <c r="K1134" t="s">
        <v>11752</v>
      </c>
      <c r="L1134" t="s">
        <v>11753</v>
      </c>
      <c r="M1134" t="s">
        <v>11754</v>
      </c>
    </row>
    <row r="1135" spans="1:13" x14ac:dyDescent="0.25">
      <c r="A1135" s="26" t="s">
        <v>1000</v>
      </c>
      <c r="B1135" s="26" t="s">
        <v>53</v>
      </c>
      <c r="C1135" s="26" t="str">
        <f t="shared" si="44"/>
        <v/>
      </c>
      <c r="D1135" s="26"/>
      <c r="E1135" s="26" t="s">
        <v>31</v>
      </c>
      <c r="F1135" s="26" t="s">
        <v>6</v>
      </c>
      <c r="G1135" s="34" t="str">
        <f t="shared" si="45"/>
        <v>Centaurea lainzii</v>
      </c>
      <c r="H1135" s="26" t="s">
        <v>5141</v>
      </c>
      <c r="I1135" s="26"/>
      <c r="J1135" t="s">
        <v>7357</v>
      </c>
      <c r="K1135" t="s">
        <v>11752</v>
      </c>
      <c r="L1135" t="s">
        <v>11753</v>
      </c>
      <c r="M1135" t="s">
        <v>11754</v>
      </c>
    </row>
    <row r="1136" spans="1:13" x14ac:dyDescent="0.25">
      <c r="A1136" s="26" t="s">
        <v>1000</v>
      </c>
      <c r="B1136" s="26" t="s">
        <v>533</v>
      </c>
      <c r="C1136" s="26" t="str">
        <f t="shared" si="44"/>
        <v>subsp.</v>
      </c>
      <c r="D1136" s="26" t="s">
        <v>2315</v>
      </c>
      <c r="E1136" s="26" t="s">
        <v>31</v>
      </c>
      <c r="F1136" s="26" t="s">
        <v>6</v>
      </c>
      <c r="G1136" s="34" t="str">
        <f t="shared" si="45"/>
        <v>Centaurea langei coutinhoi</v>
      </c>
      <c r="H1136" s="26" t="s">
        <v>5141</v>
      </c>
      <c r="I1136" s="26"/>
      <c r="J1136" t="s">
        <v>7358</v>
      </c>
      <c r="K1136" t="s">
        <v>11752</v>
      </c>
      <c r="L1136" t="s">
        <v>11753</v>
      </c>
      <c r="M1136" t="s">
        <v>11754</v>
      </c>
    </row>
    <row r="1137" spans="1:13" x14ac:dyDescent="0.25">
      <c r="A1137" s="26" t="s">
        <v>1000</v>
      </c>
      <c r="B1137" s="26" t="s">
        <v>533</v>
      </c>
      <c r="C1137" s="26" t="str">
        <f t="shared" si="44"/>
        <v>subsp.</v>
      </c>
      <c r="D1137" s="26" t="s">
        <v>4573</v>
      </c>
      <c r="E1137" s="26" t="s">
        <v>31</v>
      </c>
      <c r="F1137" s="26" t="s">
        <v>6</v>
      </c>
      <c r="G1137" s="34" t="str">
        <f t="shared" si="45"/>
        <v>Centaurea langei dominguezii</v>
      </c>
      <c r="H1137" s="26" t="s">
        <v>5141</v>
      </c>
      <c r="I1137" s="26"/>
      <c r="J1137" t="s">
        <v>7359</v>
      </c>
      <c r="K1137" t="s">
        <v>11752</v>
      </c>
      <c r="L1137" t="s">
        <v>11753</v>
      </c>
      <c r="M1137" t="s">
        <v>11754</v>
      </c>
    </row>
    <row r="1138" spans="1:13" x14ac:dyDescent="0.25">
      <c r="A1138" s="26" t="s">
        <v>1000</v>
      </c>
      <c r="B1138" s="26" t="s">
        <v>533</v>
      </c>
      <c r="C1138" s="26" t="str">
        <f t="shared" si="44"/>
        <v>subsp.</v>
      </c>
      <c r="D1138" s="26" t="s">
        <v>3154</v>
      </c>
      <c r="E1138" s="26" t="s">
        <v>31</v>
      </c>
      <c r="F1138" s="26" t="s">
        <v>6</v>
      </c>
      <c r="G1138" s="34" t="str">
        <f t="shared" si="45"/>
        <v>Centaurea langei exilis</v>
      </c>
      <c r="H1138" s="26" t="s">
        <v>5141</v>
      </c>
      <c r="I1138" s="26"/>
      <c r="J1138" t="s">
        <v>7360</v>
      </c>
      <c r="K1138" t="s">
        <v>11752</v>
      </c>
      <c r="L1138" t="s">
        <v>11753</v>
      </c>
      <c r="M1138" t="s">
        <v>11754</v>
      </c>
    </row>
    <row r="1139" spans="1:13" x14ac:dyDescent="0.25">
      <c r="A1139" s="26" t="s">
        <v>1000</v>
      </c>
      <c r="B1139" s="26" t="s">
        <v>533</v>
      </c>
      <c r="C1139" s="26" t="str">
        <f t="shared" si="44"/>
        <v>subsp.</v>
      </c>
      <c r="D1139" s="26" t="s">
        <v>4574</v>
      </c>
      <c r="E1139" s="26" t="s">
        <v>31</v>
      </c>
      <c r="F1139" s="26" t="s">
        <v>6</v>
      </c>
      <c r="G1139" s="34" t="str">
        <f t="shared" si="45"/>
        <v>Centaurea langei geresensis</v>
      </c>
      <c r="H1139" s="26" t="s">
        <v>5141</v>
      </c>
      <c r="I1139" s="26"/>
      <c r="J1139" t="s">
        <v>7361</v>
      </c>
      <c r="K1139" t="s">
        <v>11752</v>
      </c>
      <c r="L1139" t="s">
        <v>11753</v>
      </c>
      <c r="M1139" t="s">
        <v>11754</v>
      </c>
    </row>
    <row r="1140" spans="1:13" x14ac:dyDescent="0.25">
      <c r="A1140" s="26" t="s">
        <v>1000</v>
      </c>
      <c r="B1140" s="26" t="s">
        <v>533</v>
      </c>
      <c r="C1140" s="26" t="str">
        <f t="shared" si="44"/>
        <v>subsp.</v>
      </c>
      <c r="D1140" s="26" t="s">
        <v>4575</v>
      </c>
      <c r="E1140" s="26" t="s">
        <v>31</v>
      </c>
      <c r="F1140" s="26" t="s">
        <v>6</v>
      </c>
      <c r="G1140" s="34" t="str">
        <f t="shared" si="45"/>
        <v>Centaurea langei kheilii</v>
      </c>
      <c r="H1140" s="26" t="s">
        <v>5141</v>
      </c>
      <c r="I1140" s="26"/>
      <c r="J1140" t="s">
        <v>7362</v>
      </c>
      <c r="K1140" t="s">
        <v>11752</v>
      </c>
      <c r="L1140" t="s">
        <v>11753</v>
      </c>
      <c r="M1140" t="s">
        <v>11754</v>
      </c>
    </row>
    <row r="1141" spans="1:13" x14ac:dyDescent="0.25">
      <c r="A1141" s="26" t="s">
        <v>1000</v>
      </c>
      <c r="B1141" s="26" t="s">
        <v>533</v>
      </c>
      <c r="C1141" s="26" t="str">
        <f t="shared" si="44"/>
        <v>subsp.</v>
      </c>
      <c r="D1141" s="26" t="s">
        <v>533</v>
      </c>
      <c r="E1141" s="26" t="s">
        <v>31</v>
      </c>
      <c r="F1141" s="26" t="s">
        <v>6</v>
      </c>
      <c r="G1141" s="34" t="str">
        <f t="shared" si="45"/>
        <v>Centaurea langei langei</v>
      </c>
      <c r="H1141" s="26" t="s">
        <v>5141</v>
      </c>
      <c r="I1141" s="26"/>
      <c r="J1141" t="s">
        <v>7363</v>
      </c>
      <c r="K1141" t="s">
        <v>11752</v>
      </c>
      <c r="L1141" t="s">
        <v>11753</v>
      </c>
      <c r="M1141" t="s">
        <v>11754</v>
      </c>
    </row>
    <row r="1142" spans="1:13" x14ac:dyDescent="0.25">
      <c r="A1142" s="26" t="s">
        <v>1000</v>
      </c>
      <c r="B1142" s="26" t="s">
        <v>533</v>
      </c>
      <c r="C1142" s="26" t="str">
        <f t="shared" si="44"/>
        <v>subsp.</v>
      </c>
      <c r="D1142" s="26" t="s">
        <v>4576</v>
      </c>
      <c r="E1142" s="26" t="s">
        <v>31</v>
      </c>
      <c r="F1142" s="26" t="s">
        <v>6</v>
      </c>
      <c r="G1142" s="34" t="str">
        <f t="shared" si="45"/>
        <v>Centaurea langei rothmaleriana</v>
      </c>
      <c r="H1142" s="26" t="s">
        <v>5141</v>
      </c>
      <c r="I1142" s="26"/>
      <c r="J1142" t="s">
        <v>7364</v>
      </c>
      <c r="K1142" t="s">
        <v>11752</v>
      </c>
      <c r="L1142" t="s">
        <v>11753</v>
      </c>
      <c r="M1142" t="s">
        <v>11754</v>
      </c>
    </row>
    <row r="1143" spans="1:13" x14ac:dyDescent="0.25">
      <c r="A1143" s="26" t="s">
        <v>1000</v>
      </c>
      <c r="B1143" s="26" t="s">
        <v>1055</v>
      </c>
      <c r="C1143" s="26" t="str">
        <f t="shared" si="44"/>
        <v/>
      </c>
      <c r="D1143" s="26"/>
      <c r="E1143" s="26" t="s">
        <v>31</v>
      </c>
      <c r="F1143" s="26" t="s">
        <v>6</v>
      </c>
      <c r="G1143" s="34" t="str">
        <f t="shared" si="45"/>
        <v>Centaurea legionis-septimae</v>
      </c>
      <c r="H1143" s="26" t="s">
        <v>5141</v>
      </c>
      <c r="I1143" s="26"/>
      <c r="J1143" t="s">
        <v>7365</v>
      </c>
      <c r="K1143" t="s">
        <v>11752</v>
      </c>
      <c r="L1143" t="s">
        <v>11753</v>
      </c>
      <c r="M1143" t="s">
        <v>11754</v>
      </c>
    </row>
    <row r="1144" spans="1:13" x14ac:dyDescent="0.25">
      <c r="A1144" s="26" t="s">
        <v>1000</v>
      </c>
      <c r="B1144" s="26" t="s">
        <v>1002</v>
      </c>
      <c r="C1144" s="26" t="str">
        <f t="shared" si="44"/>
        <v>subsp.</v>
      </c>
      <c r="D1144" s="26" t="s">
        <v>1002</v>
      </c>
      <c r="E1144" s="26" t="s">
        <v>31</v>
      </c>
      <c r="F1144" s="26" t="s">
        <v>6</v>
      </c>
      <c r="G1144" s="34" t="str">
        <f t="shared" si="45"/>
        <v>Centaurea limbata limbata</v>
      </c>
      <c r="H1144" s="26" t="s">
        <v>5141</v>
      </c>
      <c r="I1144" s="26"/>
      <c r="J1144" t="s">
        <v>7366</v>
      </c>
      <c r="K1144" t="s">
        <v>11752</v>
      </c>
      <c r="L1144" t="s">
        <v>11753</v>
      </c>
      <c r="M1144" t="s">
        <v>11754</v>
      </c>
    </row>
    <row r="1145" spans="1:13" x14ac:dyDescent="0.25">
      <c r="A1145" s="26" t="s">
        <v>1000</v>
      </c>
      <c r="B1145" s="26" t="s">
        <v>1002</v>
      </c>
      <c r="C1145" s="26" t="str">
        <f t="shared" si="44"/>
        <v>subsp.</v>
      </c>
      <c r="D1145" s="26" t="s">
        <v>4577</v>
      </c>
      <c r="E1145" s="26" t="s">
        <v>31</v>
      </c>
      <c r="F1145" s="26" t="s">
        <v>6</v>
      </c>
      <c r="G1145" s="34" t="str">
        <f t="shared" si="45"/>
        <v>Centaurea limbata lusitana</v>
      </c>
      <c r="H1145" s="26" t="s">
        <v>5141</v>
      </c>
      <c r="I1145" s="26"/>
      <c r="J1145" t="s">
        <v>7367</v>
      </c>
      <c r="K1145" t="s">
        <v>11752</v>
      </c>
      <c r="L1145" t="s">
        <v>11753</v>
      </c>
      <c r="M1145" t="s">
        <v>11754</v>
      </c>
    </row>
    <row r="1146" spans="1:13" x14ac:dyDescent="0.25">
      <c r="A1146" s="26" t="s">
        <v>1000</v>
      </c>
      <c r="B1146" s="26" t="s">
        <v>1034</v>
      </c>
      <c r="C1146" s="26" t="str">
        <f t="shared" si="44"/>
        <v/>
      </c>
      <c r="D1146" s="26"/>
      <c r="E1146" s="26" t="s">
        <v>31</v>
      </c>
      <c r="F1146" s="26" t="s">
        <v>6</v>
      </c>
      <c r="G1146" s="34" t="str">
        <f t="shared" si="45"/>
        <v>Centaurea linifolia</v>
      </c>
      <c r="H1146" s="26" t="s">
        <v>5141</v>
      </c>
      <c r="I1146" s="26"/>
      <c r="J1146" t="s">
        <v>7368</v>
      </c>
      <c r="K1146" t="s">
        <v>11752</v>
      </c>
      <c r="L1146" t="s">
        <v>11753</v>
      </c>
      <c r="M1146" t="s">
        <v>11754</v>
      </c>
    </row>
    <row r="1147" spans="1:13" x14ac:dyDescent="0.25">
      <c r="A1147" s="26" t="s">
        <v>1000</v>
      </c>
      <c r="B1147" s="26" t="s">
        <v>402</v>
      </c>
      <c r="C1147" s="26" t="str">
        <f t="shared" ref="C1147:C1210" si="46">IF(D1147="","","subsp.")</f>
        <v/>
      </c>
      <c r="D1147" s="26"/>
      <c r="E1147" s="26" t="s">
        <v>31</v>
      </c>
      <c r="F1147" s="26" t="s">
        <v>6</v>
      </c>
      <c r="G1147" s="34" t="str">
        <f t="shared" ref="G1147:G1210" si="47">IF(D1147="",CONCATENATE(A1147," ",B1147),CONCATENATE(A1147," ",B1147," ",D1147))</f>
        <v>Centaurea lusitanica</v>
      </c>
      <c r="H1147" s="26" t="s">
        <v>5141</v>
      </c>
      <c r="I1147" s="26"/>
      <c r="J1147" t="s">
        <v>7369</v>
      </c>
      <c r="K1147" t="s">
        <v>11752</v>
      </c>
      <c r="L1147" t="s">
        <v>11753</v>
      </c>
      <c r="M1147" t="s">
        <v>11754</v>
      </c>
    </row>
    <row r="1148" spans="1:13" x14ac:dyDescent="0.25">
      <c r="A1148" s="26" t="s">
        <v>1000</v>
      </c>
      <c r="B1148" s="26" t="s">
        <v>531</v>
      </c>
      <c r="C1148" s="26" t="str">
        <f t="shared" si="46"/>
        <v/>
      </c>
      <c r="D1148" s="26"/>
      <c r="E1148" s="26" t="s">
        <v>31</v>
      </c>
      <c r="F1148" s="26" t="s">
        <v>6</v>
      </c>
      <c r="G1148" s="34" t="str">
        <f t="shared" si="47"/>
        <v>Centaurea malacitana</v>
      </c>
      <c r="H1148" s="26" t="s">
        <v>5141</v>
      </c>
      <c r="I1148" s="26"/>
      <c r="J1148" t="s">
        <v>7370</v>
      </c>
      <c r="K1148" t="s">
        <v>11752</v>
      </c>
      <c r="L1148" t="s">
        <v>11753</v>
      </c>
      <c r="M1148" t="s">
        <v>11754</v>
      </c>
    </row>
    <row r="1149" spans="1:13" x14ac:dyDescent="0.25">
      <c r="A1149" s="26" t="s">
        <v>1000</v>
      </c>
      <c r="B1149" s="26" t="s">
        <v>1068</v>
      </c>
      <c r="C1149" s="26" t="str">
        <f t="shared" si="46"/>
        <v/>
      </c>
      <c r="D1149" s="26"/>
      <c r="E1149" s="26" t="s">
        <v>31</v>
      </c>
      <c r="F1149" s="26" t="s">
        <v>6</v>
      </c>
      <c r="G1149" s="34" t="str">
        <f t="shared" si="47"/>
        <v>Centaurea mariana</v>
      </c>
      <c r="H1149" s="26" t="s">
        <v>5141</v>
      </c>
      <c r="I1149" s="26"/>
      <c r="J1149" t="s">
        <v>7371</v>
      </c>
      <c r="K1149" t="s">
        <v>11752</v>
      </c>
      <c r="L1149" t="s">
        <v>11753</v>
      </c>
      <c r="M1149" t="s">
        <v>11754</v>
      </c>
    </row>
    <row r="1150" spans="1:13" x14ac:dyDescent="0.25">
      <c r="A1150" s="26" t="s">
        <v>1000</v>
      </c>
      <c r="B1150" s="26" t="s">
        <v>401</v>
      </c>
      <c r="C1150" s="26" t="str">
        <f t="shared" si="46"/>
        <v/>
      </c>
      <c r="D1150" s="26"/>
      <c r="E1150" s="26" t="s">
        <v>6</v>
      </c>
      <c r="F1150" s="26" t="s">
        <v>6</v>
      </c>
      <c r="G1150" s="34" t="str">
        <f t="shared" si="47"/>
        <v>Centaurea maroccana</v>
      </c>
      <c r="H1150" s="26" t="s">
        <v>5141</v>
      </c>
      <c r="I1150" s="26"/>
      <c r="J1150" t="s">
        <v>7372</v>
      </c>
      <c r="K1150" t="s">
        <v>11752</v>
      </c>
      <c r="L1150" t="s">
        <v>11753</v>
      </c>
      <c r="M1150" t="s">
        <v>11754</v>
      </c>
    </row>
    <row r="1151" spans="1:13" x14ac:dyDescent="0.25">
      <c r="A1151" s="26" t="s">
        <v>1000</v>
      </c>
      <c r="B1151" s="26" t="s">
        <v>1049</v>
      </c>
      <c r="C1151" s="26" t="str">
        <f t="shared" si="46"/>
        <v/>
      </c>
      <c r="D1151" s="26"/>
      <c r="E1151" s="26" t="s">
        <v>6</v>
      </c>
      <c r="F1151" s="26" t="s">
        <v>6</v>
      </c>
      <c r="G1151" s="34" t="str">
        <f t="shared" si="47"/>
        <v>Centaurea melitensis</v>
      </c>
      <c r="H1151" s="26" t="s">
        <v>5141</v>
      </c>
      <c r="I1151" s="26"/>
      <c r="J1151" t="s">
        <v>7373</v>
      </c>
      <c r="K1151" t="s">
        <v>11752</v>
      </c>
      <c r="L1151" t="s">
        <v>11753</v>
      </c>
      <c r="M1151" t="s">
        <v>11754</v>
      </c>
    </row>
    <row r="1152" spans="1:13" x14ac:dyDescent="0.25">
      <c r="A1152" s="26" t="s">
        <v>1000</v>
      </c>
      <c r="B1152" s="26" t="s">
        <v>1059</v>
      </c>
      <c r="C1152" s="26" t="str">
        <f t="shared" si="46"/>
        <v/>
      </c>
      <c r="D1152" s="26"/>
      <c r="E1152" s="26" t="s">
        <v>31</v>
      </c>
      <c r="F1152" s="26" t="s">
        <v>6</v>
      </c>
      <c r="G1152" s="34" t="str">
        <f t="shared" si="47"/>
        <v>Centaurea molesworthiae</v>
      </c>
      <c r="H1152" s="26" t="s">
        <v>5141</v>
      </c>
      <c r="I1152" s="26"/>
      <c r="J1152" t="s">
        <v>7374</v>
      </c>
      <c r="K1152" t="s">
        <v>11752</v>
      </c>
      <c r="L1152" t="s">
        <v>11753</v>
      </c>
      <c r="M1152" t="s">
        <v>11754</v>
      </c>
    </row>
    <row r="1153" spans="1:13" x14ac:dyDescent="0.25">
      <c r="A1153" s="26" t="s">
        <v>1000</v>
      </c>
      <c r="B1153" s="26" t="s">
        <v>368</v>
      </c>
      <c r="C1153" s="26" t="str">
        <f t="shared" si="46"/>
        <v/>
      </c>
      <c r="D1153" s="26"/>
      <c r="E1153" s="26" t="s">
        <v>6</v>
      </c>
      <c r="F1153" s="26" t="s">
        <v>6</v>
      </c>
      <c r="G1153" s="34" t="str">
        <f t="shared" si="47"/>
        <v>Centaurea montana</v>
      </c>
      <c r="H1153" s="26" t="s">
        <v>5141</v>
      </c>
      <c r="I1153" s="26"/>
      <c r="J1153" t="s">
        <v>7375</v>
      </c>
      <c r="K1153" t="s">
        <v>11752</v>
      </c>
      <c r="L1153" t="s">
        <v>11753</v>
      </c>
      <c r="M1153" t="s">
        <v>11754</v>
      </c>
    </row>
    <row r="1154" spans="1:13" x14ac:dyDescent="0.25">
      <c r="A1154" s="26" t="s">
        <v>1000</v>
      </c>
      <c r="B1154" s="26" t="s">
        <v>1018</v>
      </c>
      <c r="C1154" s="26" t="str">
        <f t="shared" si="46"/>
        <v/>
      </c>
      <c r="D1154" s="26"/>
      <c r="E1154" s="26" t="s">
        <v>6</v>
      </c>
      <c r="F1154" s="26" t="s">
        <v>6</v>
      </c>
      <c r="G1154" s="34" t="str">
        <f t="shared" si="47"/>
        <v>Centaurea monticola</v>
      </c>
      <c r="H1154" s="26" t="s">
        <v>5141</v>
      </c>
      <c r="I1154" s="26"/>
      <c r="J1154" t="s">
        <v>7376</v>
      </c>
      <c r="K1154" t="s">
        <v>11752</v>
      </c>
      <c r="L1154" t="s">
        <v>11753</v>
      </c>
      <c r="M1154" t="s">
        <v>11754</v>
      </c>
    </row>
    <row r="1155" spans="1:13" x14ac:dyDescent="0.25">
      <c r="A1155" s="26" t="s">
        <v>1000</v>
      </c>
      <c r="B1155" s="26" t="s">
        <v>479</v>
      </c>
      <c r="C1155" s="26" t="str">
        <f t="shared" si="46"/>
        <v/>
      </c>
      <c r="D1155" s="26"/>
      <c r="E1155" s="26" t="s">
        <v>6</v>
      </c>
      <c r="F1155" s="26" t="s">
        <v>6</v>
      </c>
      <c r="G1155" s="34" t="str">
        <f t="shared" si="47"/>
        <v>Centaurea nevadensis</v>
      </c>
      <c r="H1155" s="26" t="s">
        <v>5141</v>
      </c>
      <c r="I1155" s="26"/>
      <c r="J1155" t="s">
        <v>7377</v>
      </c>
      <c r="K1155" t="s">
        <v>11752</v>
      </c>
      <c r="L1155" t="s">
        <v>11753</v>
      </c>
      <c r="M1155" t="s">
        <v>11754</v>
      </c>
    </row>
    <row r="1156" spans="1:13" x14ac:dyDescent="0.25">
      <c r="A1156" s="26" t="s">
        <v>1000</v>
      </c>
      <c r="B1156" s="26" t="s">
        <v>674</v>
      </c>
      <c r="C1156" s="26" t="str">
        <f t="shared" si="46"/>
        <v>subsp.</v>
      </c>
      <c r="D1156" s="26" t="s">
        <v>1927</v>
      </c>
      <c r="E1156" s="26" t="s">
        <v>31</v>
      </c>
      <c r="F1156" s="26" t="s">
        <v>6</v>
      </c>
      <c r="G1156" s="34" t="str">
        <f t="shared" si="47"/>
        <v>Centaurea nigra carpetana</v>
      </c>
      <c r="H1156" s="26" t="s">
        <v>5141</v>
      </c>
      <c r="I1156" s="26"/>
      <c r="J1156" t="s">
        <v>7378</v>
      </c>
      <c r="K1156" t="s">
        <v>11752</v>
      </c>
      <c r="L1156" t="s">
        <v>11753</v>
      </c>
      <c r="M1156" t="s">
        <v>11754</v>
      </c>
    </row>
    <row r="1157" spans="1:13" x14ac:dyDescent="0.25">
      <c r="A1157" s="26" t="s">
        <v>1000</v>
      </c>
      <c r="B1157" s="26" t="s">
        <v>674</v>
      </c>
      <c r="C1157" s="26" t="str">
        <f t="shared" si="46"/>
        <v>subsp.</v>
      </c>
      <c r="D1157" s="26" t="s">
        <v>3627</v>
      </c>
      <c r="E1157" s="26" t="s">
        <v>6</v>
      </c>
      <c r="F1157" s="26" t="s">
        <v>6</v>
      </c>
      <c r="G1157" s="34" t="str">
        <f t="shared" si="47"/>
        <v>Centaurea nigra endressii</v>
      </c>
      <c r="H1157" s="26" t="s">
        <v>5141</v>
      </c>
      <c r="I1157" s="26"/>
      <c r="J1157" t="s">
        <v>7379</v>
      </c>
      <c r="K1157" t="s">
        <v>11752</v>
      </c>
      <c r="L1157" t="s">
        <v>11753</v>
      </c>
      <c r="M1157" t="s">
        <v>11754</v>
      </c>
    </row>
    <row r="1158" spans="1:13" x14ac:dyDescent="0.25">
      <c r="A1158" s="26" t="s">
        <v>1000</v>
      </c>
      <c r="B1158" s="26" t="s">
        <v>674</v>
      </c>
      <c r="C1158" s="26" t="str">
        <f t="shared" si="46"/>
        <v>subsp.</v>
      </c>
      <c r="D1158" s="26" t="s">
        <v>674</v>
      </c>
      <c r="E1158" s="26" t="s">
        <v>6</v>
      </c>
      <c r="F1158" s="26" t="s">
        <v>6</v>
      </c>
      <c r="G1158" s="34" t="str">
        <f t="shared" si="47"/>
        <v>Centaurea nigra nigra</v>
      </c>
      <c r="H1158" s="26" t="s">
        <v>5141</v>
      </c>
      <c r="I1158" s="26"/>
      <c r="J1158" t="s">
        <v>7380</v>
      </c>
      <c r="K1158" t="s">
        <v>11752</v>
      </c>
      <c r="L1158" t="s">
        <v>11753</v>
      </c>
      <c r="M1158" t="s">
        <v>11754</v>
      </c>
    </row>
    <row r="1159" spans="1:13" x14ac:dyDescent="0.25">
      <c r="A1159" s="26" t="s">
        <v>1000</v>
      </c>
      <c r="B1159" s="26" t="s">
        <v>674</v>
      </c>
      <c r="C1159" s="26" t="str">
        <f t="shared" si="46"/>
        <v>subsp.</v>
      </c>
      <c r="D1159" s="26" t="s">
        <v>4319</v>
      </c>
      <c r="E1159" s="26" t="s">
        <v>31</v>
      </c>
      <c r="F1159" s="26" t="s">
        <v>6</v>
      </c>
      <c r="G1159" s="34" t="str">
        <f t="shared" si="47"/>
        <v>Centaurea nigra rivularis</v>
      </c>
      <c r="H1159" s="26" t="s">
        <v>5141</v>
      </c>
      <c r="I1159" s="26"/>
      <c r="J1159" t="s">
        <v>7381</v>
      </c>
      <c r="K1159" t="s">
        <v>11752</v>
      </c>
      <c r="L1159" t="s">
        <v>11753</v>
      </c>
      <c r="M1159" t="s">
        <v>11754</v>
      </c>
    </row>
    <row r="1160" spans="1:13" x14ac:dyDescent="0.25">
      <c r="A1160" s="26" t="s">
        <v>1000</v>
      </c>
      <c r="B1160" s="26" t="s">
        <v>1058</v>
      </c>
      <c r="C1160" s="26" t="str">
        <f t="shared" si="46"/>
        <v/>
      </c>
      <c r="D1160" s="26"/>
      <c r="E1160" s="26" t="s">
        <v>31</v>
      </c>
      <c r="F1160" s="26" t="s">
        <v>6</v>
      </c>
      <c r="G1160" s="34" t="str">
        <f t="shared" si="47"/>
        <v>Centaurea occasus</v>
      </c>
      <c r="H1160" s="26" t="s">
        <v>5141</v>
      </c>
      <c r="I1160" s="26"/>
      <c r="J1160" t="s">
        <v>7382</v>
      </c>
      <c r="K1160" t="s">
        <v>11752</v>
      </c>
      <c r="L1160" t="s">
        <v>11753</v>
      </c>
      <c r="M1160" t="s">
        <v>11754</v>
      </c>
    </row>
    <row r="1161" spans="1:13" x14ac:dyDescent="0.25">
      <c r="A1161" s="26" t="s">
        <v>1000</v>
      </c>
      <c r="B1161" s="26" t="s">
        <v>1052</v>
      </c>
      <c r="C1161" s="26" t="str">
        <f t="shared" si="46"/>
        <v/>
      </c>
      <c r="D1161" s="26"/>
      <c r="E1161" s="26" t="s">
        <v>31</v>
      </c>
      <c r="F1161" s="26" t="s">
        <v>6</v>
      </c>
      <c r="G1161" s="34" t="str">
        <f t="shared" si="47"/>
        <v>Centaurea ornata</v>
      </c>
      <c r="H1161" s="26" t="s">
        <v>5141</v>
      </c>
      <c r="I1161" s="26"/>
      <c r="J1161" t="s">
        <v>7383</v>
      </c>
      <c r="K1161" t="s">
        <v>11752</v>
      </c>
      <c r="L1161" t="s">
        <v>11753</v>
      </c>
      <c r="M1161" t="s">
        <v>11754</v>
      </c>
    </row>
    <row r="1162" spans="1:13" x14ac:dyDescent="0.25">
      <c r="A1162" s="26" t="s">
        <v>1000</v>
      </c>
      <c r="B1162" s="26" t="s">
        <v>754</v>
      </c>
      <c r="C1162" s="26" t="str">
        <f t="shared" si="46"/>
        <v>subsp.</v>
      </c>
      <c r="D1162" s="26" t="s">
        <v>4211</v>
      </c>
      <c r="E1162" s="26" t="s">
        <v>6</v>
      </c>
      <c r="F1162" s="26" t="s">
        <v>6</v>
      </c>
      <c r="G1162" s="34" t="str">
        <f t="shared" si="47"/>
        <v>Centaurea paniculata leucophaea</v>
      </c>
      <c r="H1162" s="26" t="s">
        <v>5141</v>
      </c>
      <c r="I1162" s="26"/>
      <c r="J1162" t="s">
        <v>7384</v>
      </c>
      <c r="K1162" t="s">
        <v>11752</v>
      </c>
      <c r="L1162" t="s">
        <v>11753</v>
      </c>
      <c r="M1162" t="s">
        <v>11754</v>
      </c>
    </row>
    <row r="1163" spans="1:13" x14ac:dyDescent="0.25">
      <c r="A1163" s="26" t="s">
        <v>1000</v>
      </c>
      <c r="B1163" s="26" t="s">
        <v>754</v>
      </c>
      <c r="C1163" s="26" t="str">
        <f t="shared" si="46"/>
        <v>subsp.</v>
      </c>
      <c r="D1163" s="26" t="s">
        <v>149</v>
      </c>
      <c r="E1163" s="26" t="s">
        <v>31</v>
      </c>
      <c r="F1163" s="26" t="s">
        <v>6</v>
      </c>
      <c r="G1163" s="34" t="str">
        <f t="shared" si="47"/>
        <v>Centaurea paniculata oscensis</v>
      </c>
      <c r="H1163" s="26" t="s">
        <v>5141</v>
      </c>
      <c r="I1163" s="26"/>
      <c r="J1163" t="s">
        <v>7385</v>
      </c>
      <c r="K1163" t="s">
        <v>11752</v>
      </c>
      <c r="L1163" t="s">
        <v>11753</v>
      </c>
      <c r="M1163" t="s">
        <v>11754</v>
      </c>
    </row>
    <row r="1164" spans="1:13" x14ac:dyDescent="0.25">
      <c r="A1164" s="26" t="s">
        <v>1000</v>
      </c>
      <c r="B1164" s="26" t="s">
        <v>754</v>
      </c>
      <c r="C1164" s="26" t="str">
        <f t="shared" si="46"/>
        <v>subsp.</v>
      </c>
      <c r="D1164" s="26" t="s">
        <v>754</v>
      </c>
      <c r="E1164" s="26" t="s">
        <v>6</v>
      </c>
      <c r="F1164" s="26" t="s">
        <v>6</v>
      </c>
      <c r="G1164" s="34" t="str">
        <f t="shared" si="47"/>
        <v>Centaurea paniculata paniculata</v>
      </c>
      <c r="H1164" s="26" t="s">
        <v>5141</v>
      </c>
      <c r="I1164" s="26"/>
      <c r="J1164" t="s">
        <v>7386</v>
      </c>
      <c r="K1164" t="s">
        <v>11752</v>
      </c>
      <c r="L1164" t="s">
        <v>11753</v>
      </c>
      <c r="M1164" t="s">
        <v>11754</v>
      </c>
    </row>
    <row r="1165" spans="1:13" x14ac:dyDescent="0.25">
      <c r="A1165" s="26" t="s">
        <v>1000</v>
      </c>
      <c r="B1165" s="26" t="s">
        <v>574</v>
      </c>
      <c r="C1165" s="26" t="str">
        <f t="shared" si="46"/>
        <v/>
      </c>
      <c r="D1165" s="26"/>
      <c r="E1165" s="26" t="s">
        <v>31</v>
      </c>
      <c r="F1165" s="26" t="s">
        <v>6</v>
      </c>
      <c r="G1165" s="34" t="str">
        <f t="shared" si="47"/>
        <v>Centaurea paui</v>
      </c>
      <c r="H1165" s="26" t="s">
        <v>5141</v>
      </c>
      <c r="I1165" s="26"/>
      <c r="J1165" t="s">
        <v>7387</v>
      </c>
      <c r="K1165" t="s">
        <v>11752</v>
      </c>
      <c r="L1165" t="s">
        <v>11753</v>
      </c>
      <c r="M1165" t="s">
        <v>11754</v>
      </c>
    </row>
    <row r="1166" spans="1:13" x14ac:dyDescent="0.25">
      <c r="A1166" s="26" t="s">
        <v>1000</v>
      </c>
      <c r="B1166" s="26" t="s">
        <v>1029</v>
      </c>
      <c r="C1166" s="26" t="str">
        <f t="shared" si="46"/>
        <v/>
      </c>
      <c r="D1166" s="26"/>
      <c r="E1166" s="26" t="s">
        <v>6</v>
      </c>
      <c r="F1166" s="26" t="s">
        <v>6</v>
      </c>
      <c r="G1166" s="34" t="str">
        <f t="shared" si="47"/>
        <v>Centaurea pectinata</v>
      </c>
      <c r="H1166" s="26" t="s">
        <v>5141</v>
      </c>
      <c r="I1166" s="26"/>
      <c r="J1166" t="s">
        <v>7388</v>
      </c>
      <c r="K1166" t="s">
        <v>11752</v>
      </c>
      <c r="L1166" t="s">
        <v>11753</v>
      </c>
      <c r="M1166" t="s">
        <v>11754</v>
      </c>
    </row>
    <row r="1167" spans="1:13" x14ac:dyDescent="0.25">
      <c r="A1167" s="26" t="s">
        <v>1000</v>
      </c>
      <c r="B1167" s="26" t="s">
        <v>1016</v>
      </c>
      <c r="C1167" s="26" t="str">
        <f t="shared" si="46"/>
        <v/>
      </c>
      <c r="D1167" s="26"/>
      <c r="E1167" s="26" t="s">
        <v>31</v>
      </c>
      <c r="F1167" s="26" t="s">
        <v>6</v>
      </c>
      <c r="G1167" s="34" t="str">
        <f t="shared" si="47"/>
        <v>Centaurea pinnata</v>
      </c>
      <c r="H1167" s="26" t="s">
        <v>5141</v>
      </c>
      <c r="I1167" s="26"/>
      <c r="J1167" t="s">
        <v>7389</v>
      </c>
      <c r="K1167" t="s">
        <v>11752</v>
      </c>
      <c r="L1167" t="s">
        <v>11753</v>
      </c>
      <c r="M1167" t="s">
        <v>11754</v>
      </c>
    </row>
    <row r="1168" spans="1:13" x14ac:dyDescent="0.25">
      <c r="A1168" s="26" t="s">
        <v>1000</v>
      </c>
      <c r="B1168" s="26" t="s">
        <v>1070</v>
      </c>
      <c r="C1168" s="26" t="str">
        <f t="shared" si="46"/>
        <v/>
      </c>
      <c r="D1168" s="26"/>
      <c r="E1168" s="26" t="s">
        <v>31</v>
      </c>
      <c r="F1168" s="26" t="s">
        <v>6</v>
      </c>
      <c r="G1168" s="34" t="str">
        <f t="shared" si="47"/>
        <v>Centaurea podospermifolia</v>
      </c>
      <c r="H1168" s="26" t="s">
        <v>5141</v>
      </c>
      <c r="I1168" s="26"/>
      <c r="J1168" t="s">
        <v>7390</v>
      </c>
      <c r="K1168" t="s">
        <v>11752</v>
      </c>
      <c r="L1168" t="s">
        <v>11753</v>
      </c>
      <c r="M1168" t="s">
        <v>11754</v>
      </c>
    </row>
    <row r="1169" spans="1:13" x14ac:dyDescent="0.25">
      <c r="A1169" s="26" t="s">
        <v>1000</v>
      </c>
      <c r="B1169" s="26" t="s">
        <v>1038</v>
      </c>
      <c r="C1169" s="26" t="str">
        <f t="shared" si="46"/>
        <v/>
      </c>
      <c r="D1169" s="26"/>
      <c r="E1169" s="26" t="s">
        <v>6</v>
      </c>
      <c r="F1169" s="26" t="s">
        <v>6</v>
      </c>
      <c r="G1169" s="34" t="str">
        <f t="shared" si="47"/>
        <v>Centaurea polyacantha</v>
      </c>
      <c r="H1169" s="26" t="s">
        <v>5141</v>
      </c>
      <c r="I1169" s="26"/>
      <c r="J1169" t="s">
        <v>7391</v>
      </c>
      <c r="K1169" t="s">
        <v>11752</v>
      </c>
      <c r="L1169" t="s">
        <v>11753</v>
      </c>
      <c r="M1169" t="s">
        <v>11754</v>
      </c>
    </row>
    <row r="1170" spans="1:13" x14ac:dyDescent="0.25">
      <c r="A1170" s="26" t="s">
        <v>1000</v>
      </c>
      <c r="B1170" s="26" t="s">
        <v>1056</v>
      </c>
      <c r="C1170" s="26" t="str">
        <f t="shared" si="46"/>
        <v/>
      </c>
      <c r="D1170" s="26"/>
      <c r="E1170" s="26" t="s">
        <v>31</v>
      </c>
      <c r="F1170" s="26" t="s">
        <v>6</v>
      </c>
      <c r="G1170" s="34" t="str">
        <f t="shared" si="47"/>
        <v>Centaurea prolongoi</v>
      </c>
      <c r="H1170" s="26" t="s">
        <v>5141</v>
      </c>
      <c r="I1170" s="26"/>
      <c r="J1170" t="s">
        <v>7392</v>
      </c>
      <c r="K1170" t="s">
        <v>11752</v>
      </c>
      <c r="L1170" t="s">
        <v>11753</v>
      </c>
      <c r="M1170" t="s">
        <v>11754</v>
      </c>
    </row>
    <row r="1171" spans="1:13" x14ac:dyDescent="0.25">
      <c r="A1171" s="26" t="s">
        <v>1000</v>
      </c>
      <c r="B1171" s="26" t="s">
        <v>1042</v>
      </c>
      <c r="C1171" s="26" t="str">
        <f t="shared" si="46"/>
        <v>subsp.</v>
      </c>
      <c r="D1171" s="26" t="s">
        <v>494</v>
      </c>
      <c r="E1171" s="26" t="s">
        <v>6</v>
      </c>
      <c r="F1171" s="26" t="s">
        <v>6</v>
      </c>
      <c r="G1171" s="34" t="str">
        <f t="shared" si="47"/>
        <v>Centaurea pullata baetica</v>
      </c>
      <c r="H1171" s="26" t="s">
        <v>5141</v>
      </c>
      <c r="I1171" s="26"/>
      <c r="J1171" t="s">
        <v>7393</v>
      </c>
      <c r="K1171" t="s">
        <v>11752</v>
      </c>
      <c r="L1171" t="s">
        <v>11753</v>
      </c>
      <c r="M1171" t="s">
        <v>11754</v>
      </c>
    </row>
    <row r="1172" spans="1:13" x14ac:dyDescent="0.25">
      <c r="A1172" s="26" t="s">
        <v>1000</v>
      </c>
      <c r="B1172" s="26" t="s">
        <v>1042</v>
      </c>
      <c r="C1172" s="26" t="str">
        <f t="shared" si="46"/>
        <v>subsp.</v>
      </c>
      <c r="D1172" s="26" t="s">
        <v>1042</v>
      </c>
      <c r="E1172" s="26" t="s">
        <v>6</v>
      </c>
      <c r="F1172" s="26" t="s">
        <v>6</v>
      </c>
      <c r="G1172" s="34" t="str">
        <f t="shared" si="47"/>
        <v>Centaurea pullata pullata</v>
      </c>
      <c r="H1172" s="26" t="s">
        <v>5141</v>
      </c>
      <c r="I1172" s="26"/>
      <c r="J1172" t="s">
        <v>7394</v>
      </c>
      <c r="K1172" t="s">
        <v>11752</v>
      </c>
      <c r="L1172" t="s">
        <v>11753</v>
      </c>
      <c r="M1172" t="s">
        <v>11754</v>
      </c>
    </row>
    <row r="1173" spans="1:13" x14ac:dyDescent="0.25">
      <c r="A1173" s="26" t="s">
        <v>1000</v>
      </c>
      <c r="B1173" s="26" t="s">
        <v>1020</v>
      </c>
      <c r="C1173" s="26" t="str">
        <f t="shared" si="46"/>
        <v/>
      </c>
      <c r="D1173" s="26"/>
      <c r="E1173" s="26" t="s">
        <v>31</v>
      </c>
      <c r="F1173" s="26" t="s">
        <v>6</v>
      </c>
      <c r="G1173" s="34" t="str">
        <f t="shared" si="47"/>
        <v>Centaurea pulvinata</v>
      </c>
      <c r="H1173" s="26" t="s">
        <v>5141</v>
      </c>
      <c r="I1173" s="26"/>
      <c r="J1173" t="s">
        <v>7395</v>
      </c>
      <c r="K1173" t="s">
        <v>11752</v>
      </c>
      <c r="L1173" t="s">
        <v>11753</v>
      </c>
      <c r="M1173" t="s">
        <v>11754</v>
      </c>
    </row>
    <row r="1174" spans="1:13" x14ac:dyDescent="0.25">
      <c r="A1174" s="26" t="s">
        <v>1000</v>
      </c>
      <c r="B1174" s="26" t="s">
        <v>1009</v>
      </c>
      <c r="C1174" s="26" t="str">
        <f t="shared" si="46"/>
        <v>subsp.</v>
      </c>
      <c r="D1174" s="26" t="s">
        <v>2419</v>
      </c>
      <c r="E1174" s="26" t="s">
        <v>31</v>
      </c>
      <c r="F1174" s="26" t="s">
        <v>6</v>
      </c>
      <c r="G1174" s="34" t="str">
        <f t="shared" si="47"/>
        <v>Centaurea resupinata dufourii</v>
      </c>
      <c r="H1174" s="26" t="s">
        <v>5141</v>
      </c>
      <c r="I1174" s="26"/>
      <c r="J1174" t="s">
        <v>7396</v>
      </c>
      <c r="K1174" t="s">
        <v>11752</v>
      </c>
      <c r="L1174" t="s">
        <v>11753</v>
      </c>
      <c r="M1174" t="s">
        <v>11754</v>
      </c>
    </row>
    <row r="1175" spans="1:13" x14ac:dyDescent="0.25">
      <c r="A1175" s="26" t="s">
        <v>1000</v>
      </c>
      <c r="B1175" s="26" t="s">
        <v>1009</v>
      </c>
      <c r="C1175" s="26" t="str">
        <f t="shared" si="46"/>
        <v>subsp.</v>
      </c>
      <c r="D1175" s="26" t="s">
        <v>1009</v>
      </c>
      <c r="E1175" s="26" t="s">
        <v>6</v>
      </c>
      <c r="F1175" s="26" t="s">
        <v>6</v>
      </c>
      <c r="G1175" s="34" t="str">
        <f t="shared" si="47"/>
        <v>Centaurea resupinata resupinata</v>
      </c>
      <c r="H1175" s="26" t="s">
        <v>5141</v>
      </c>
      <c r="I1175" s="26"/>
      <c r="J1175" t="s">
        <v>7397</v>
      </c>
      <c r="K1175" t="s">
        <v>11752</v>
      </c>
      <c r="L1175" t="s">
        <v>11753</v>
      </c>
      <c r="M1175" t="s">
        <v>11754</v>
      </c>
    </row>
    <row r="1176" spans="1:13" x14ac:dyDescent="0.25">
      <c r="A1176" s="26" t="s">
        <v>1000</v>
      </c>
      <c r="B1176" s="26" t="s">
        <v>219</v>
      </c>
      <c r="C1176" s="26" t="str">
        <f t="shared" si="46"/>
        <v/>
      </c>
      <c r="D1176" s="26"/>
      <c r="E1176" s="26" t="s">
        <v>31</v>
      </c>
      <c r="F1176" s="26" t="s">
        <v>6</v>
      </c>
      <c r="G1176" s="34" t="str">
        <f t="shared" si="47"/>
        <v>Centaurea rouyi</v>
      </c>
      <c r="H1176" s="26" t="s">
        <v>5141</v>
      </c>
      <c r="I1176" s="26"/>
      <c r="J1176" t="s">
        <v>7398</v>
      </c>
      <c r="K1176" t="s">
        <v>11752</v>
      </c>
      <c r="L1176" t="s">
        <v>11753</v>
      </c>
      <c r="M1176" t="s">
        <v>11754</v>
      </c>
    </row>
    <row r="1177" spans="1:13" x14ac:dyDescent="0.25">
      <c r="A1177" s="26" t="s">
        <v>1000</v>
      </c>
      <c r="B1177" s="26" t="s">
        <v>1019</v>
      </c>
      <c r="C1177" s="26" t="str">
        <f t="shared" si="46"/>
        <v/>
      </c>
      <c r="D1177" s="26"/>
      <c r="E1177" s="26" t="s">
        <v>31</v>
      </c>
      <c r="F1177" s="26" t="s">
        <v>6</v>
      </c>
      <c r="G1177" s="34" t="str">
        <f t="shared" si="47"/>
        <v>Centaurea sagredoi</v>
      </c>
      <c r="H1177" s="26" t="s">
        <v>5141</v>
      </c>
      <c r="I1177" s="26"/>
      <c r="J1177" t="s">
        <v>7399</v>
      </c>
      <c r="K1177" t="s">
        <v>11752</v>
      </c>
      <c r="L1177" t="s">
        <v>11753</v>
      </c>
      <c r="M1177" t="s">
        <v>11754</v>
      </c>
    </row>
    <row r="1178" spans="1:13" x14ac:dyDescent="0.25">
      <c r="A1178" s="26" t="s">
        <v>1000</v>
      </c>
      <c r="B1178" s="26" t="s">
        <v>1053</v>
      </c>
      <c r="C1178" s="26" t="str">
        <f t="shared" si="46"/>
        <v/>
      </c>
      <c r="D1178" s="26"/>
      <c r="E1178" s="26" t="s">
        <v>31</v>
      </c>
      <c r="F1178" s="26" t="s">
        <v>6</v>
      </c>
      <c r="G1178" s="34" t="str">
        <f t="shared" si="47"/>
        <v>Centaurea saxicola</v>
      </c>
      <c r="H1178" s="26" t="s">
        <v>5141</v>
      </c>
      <c r="I1178" s="26"/>
      <c r="J1178" t="s">
        <v>7400</v>
      </c>
      <c r="K1178" t="s">
        <v>11752</v>
      </c>
      <c r="L1178" t="s">
        <v>11753</v>
      </c>
      <c r="M1178" t="s">
        <v>11754</v>
      </c>
    </row>
    <row r="1179" spans="1:13" x14ac:dyDescent="0.25">
      <c r="A1179" s="26" t="s">
        <v>1000</v>
      </c>
      <c r="B1179" s="26" t="s">
        <v>1066</v>
      </c>
      <c r="C1179" s="26" t="str">
        <f t="shared" si="46"/>
        <v/>
      </c>
      <c r="D1179" s="26"/>
      <c r="E1179" s="26" t="s">
        <v>31</v>
      </c>
      <c r="F1179" s="26" t="s">
        <v>6</v>
      </c>
      <c r="G1179" s="34" t="str">
        <f t="shared" si="47"/>
        <v>Centaurea saxifraga</v>
      </c>
      <c r="H1179" s="26" t="s">
        <v>5141</v>
      </c>
      <c r="I1179" s="26"/>
      <c r="J1179" t="s">
        <v>7401</v>
      </c>
      <c r="K1179" t="s">
        <v>11752</v>
      </c>
      <c r="L1179" t="s">
        <v>11753</v>
      </c>
      <c r="M1179" t="s">
        <v>11754</v>
      </c>
    </row>
    <row r="1180" spans="1:13" x14ac:dyDescent="0.25">
      <c r="A1180" s="26" t="s">
        <v>1000</v>
      </c>
      <c r="B1180" s="26" t="s">
        <v>1006</v>
      </c>
      <c r="C1180" s="26" t="str">
        <f t="shared" si="46"/>
        <v/>
      </c>
      <c r="D1180" s="26"/>
      <c r="E1180" s="26" t="s">
        <v>31</v>
      </c>
      <c r="F1180" s="26" t="s">
        <v>6</v>
      </c>
      <c r="G1180" s="34" t="str">
        <f t="shared" si="47"/>
        <v>Centaurea schousboei</v>
      </c>
      <c r="H1180" s="26" t="s">
        <v>5141</v>
      </c>
      <c r="I1180" s="26"/>
      <c r="J1180" t="s">
        <v>7402</v>
      </c>
      <c r="K1180" t="s">
        <v>11752</v>
      </c>
      <c r="L1180" t="s">
        <v>11753</v>
      </c>
      <c r="M1180" t="s">
        <v>11754</v>
      </c>
    </row>
    <row r="1181" spans="1:13" x14ac:dyDescent="0.25">
      <c r="A1181" s="26" t="s">
        <v>1000</v>
      </c>
      <c r="B1181" s="26" t="s">
        <v>1036</v>
      </c>
      <c r="C1181" s="26" t="str">
        <f t="shared" si="46"/>
        <v/>
      </c>
      <c r="D1181" s="26"/>
      <c r="E1181" s="26" t="s">
        <v>6</v>
      </c>
      <c r="F1181" s="26" t="s">
        <v>6</v>
      </c>
      <c r="G1181" s="34" t="str">
        <f t="shared" si="47"/>
        <v>Centaurea seridis</v>
      </c>
      <c r="H1181" s="26" t="s">
        <v>5141</v>
      </c>
      <c r="I1181" s="26"/>
      <c r="J1181" t="s">
        <v>7403</v>
      </c>
      <c r="K1181" t="s">
        <v>11752</v>
      </c>
      <c r="L1181" t="s">
        <v>11753</v>
      </c>
      <c r="M1181" t="s">
        <v>11754</v>
      </c>
    </row>
    <row r="1182" spans="1:13" x14ac:dyDescent="0.25">
      <c r="A1182" s="26" t="s">
        <v>1000</v>
      </c>
      <c r="B1182" s="26" t="s">
        <v>38</v>
      </c>
      <c r="C1182" s="26" t="str">
        <f t="shared" si="46"/>
        <v/>
      </c>
      <c r="D1182" s="26"/>
      <c r="E1182" s="26" t="s">
        <v>6</v>
      </c>
      <c r="F1182" s="26" t="s">
        <v>6</v>
      </c>
      <c r="G1182" s="34" t="str">
        <f t="shared" si="47"/>
        <v>Centaurea sicula</v>
      </c>
      <c r="H1182" s="26" t="s">
        <v>5141</v>
      </c>
      <c r="I1182" s="26"/>
      <c r="J1182" t="s">
        <v>7404</v>
      </c>
      <c r="K1182" t="s">
        <v>11752</v>
      </c>
      <c r="L1182" t="s">
        <v>11753</v>
      </c>
      <c r="M1182" t="s">
        <v>11754</v>
      </c>
    </row>
    <row r="1183" spans="1:13" x14ac:dyDescent="0.25">
      <c r="A1183" s="26" t="s">
        <v>1000</v>
      </c>
      <c r="B1183" s="26" t="s">
        <v>1048</v>
      </c>
      <c r="C1183" s="26" t="str">
        <f t="shared" si="46"/>
        <v>subsp.</v>
      </c>
      <c r="D1183" s="26" t="s">
        <v>1048</v>
      </c>
      <c r="E1183" s="26" t="s">
        <v>6</v>
      </c>
      <c r="F1183" s="26" t="s">
        <v>31</v>
      </c>
      <c r="G1183" s="34" t="str">
        <f t="shared" si="47"/>
        <v>Centaurea solstitialis solstitialis</v>
      </c>
      <c r="H1183" s="26" t="s">
        <v>5141</v>
      </c>
      <c r="I1183" s="26"/>
      <c r="J1183" t="s">
        <v>7405</v>
      </c>
      <c r="K1183" t="s">
        <v>11752</v>
      </c>
      <c r="L1183" t="s">
        <v>11753</v>
      </c>
      <c r="M1183" t="s">
        <v>11754</v>
      </c>
    </row>
    <row r="1184" spans="1:13" x14ac:dyDescent="0.25">
      <c r="A1184" s="26" t="s">
        <v>1000</v>
      </c>
      <c r="B1184" s="26" t="s">
        <v>1037</v>
      </c>
      <c r="C1184" s="26" t="str">
        <f t="shared" si="46"/>
        <v/>
      </c>
      <c r="D1184" s="26"/>
      <c r="E1184" s="26" t="s">
        <v>6</v>
      </c>
      <c r="F1184" s="26" t="s">
        <v>6</v>
      </c>
      <c r="G1184" s="34" t="str">
        <f t="shared" si="47"/>
        <v>Centaurea sphaerocephala</v>
      </c>
      <c r="H1184" s="26" t="s">
        <v>5141</v>
      </c>
      <c r="I1184" s="26"/>
      <c r="J1184" t="s">
        <v>7406</v>
      </c>
      <c r="K1184" t="s">
        <v>11752</v>
      </c>
      <c r="L1184" t="s">
        <v>11753</v>
      </c>
      <c r="M1184" t="s">
        <v>11754</v>
      </c>
    </row>
    <row r="1185" spans="1:13" x14ac:dyDescent="0.25">
      <c r="A1185" s="26" t="s">
        <v>1000</v>
      </c>
      <c r="B1185" s="26" t="s">
        <v>1035</v>
      </c>
      <c r="C1185" s="26" t="str">
        <f t="shared" si="46"/>
        <v/>
      </c>
      <c r="D1185" s="26"/>
      <c r="E1185" s="26" t="s">
        <v>31</v>
      </c>
      <c r="F1185" s="26" t="s">
        <v>6</v>
      </c>
      <c r="G1185" s="34" t="str">
        <f t="shared" si="47"/>
        <v>Centaurea stuessyi</v>
      </c>
      <c r="H1185" s="26" t="s">
        <v>5141</v>
      </c>
      <c r="I1185" s="26"/>
      <c r="J1185" t="s">
        <v>7407</v>
      </c>
      <c r="K1185" t="s">
        <v>11752</v>
      </c>
      <c r="L1185" t="s">
        <v>11753</v>
      </c>
      <c r="M1185" t="s">
        <v>11754</v>
      </c>
    </row>
    <row r="1186" spans="1:13" x14ac:dyDescent="0.25">
      <c r="A1186" s="26" t="s">
        <v>1000</v>
      </c>
      <c r="B1186" s="26" t="s">
        <v>1050</v>
      </c>
      <c r="C1186" s="26" t="str">
        <f t="shared" si="46"/>
        <v/>
      </c>
      <c r="D1186" s="26"/>
      <c r="E1186" s="26" t="s">
        <v>6</v>
      </c>
      <c r="F1186" s="26" t="s">
        <v>6</v>
      </c>
      <c r="G1186" s="34" t="str">
        <f t="shared" si="47"/>
        <v>Centaurea sulphurea</v>
      </c>
      <c r="H1186" s="26" t="s">
        <v>5141</v>
      </c>
      <c r="I1186" s="26"/>
      <c r="J1186" t="s">
        <v>7408</v>
      </c>
      <c r="K1186" t="s">
        <v>11752</v>
      </c>
      <c r="L1186" t="s">
        <v>11753</v>
      </c>
      <c r="M1186" t="s">
        <v>11754</v>
      </c>
    </row>
    <row r="1187" spans="1:13" x14ac:dyDescent="0.25">
      <c r="A1187" s="26" t="s">
        <v>1000</v>
      </c>
      <c r="B1187" s="26" t="s">
        <v>1039</v>
      </c>
      <c r="C1187" s="26" t="str">
        <f t="shared" si="46"/>
        <v/>
      </c>
      <c r="D1187" s="26"/>
      <c r="E1187" s="26" t="s">
        <v>31</v>
      </c>
      <c r="F1187" s="26" t="s">
        <v>6</v>
      </c>
      <c r="G1187" s="34" t="str">
        <f t="shared" si="47"/>
        <v>Centaurea susannae</v>
      </c>
      <c r="H1187" s="26" t="s">
        <v>5141</v>
      </c>
      <c r="I1187" s="26"/>
      <c r="J1187" t="s">
        <v>7409</v>
      </c>
      <c r="K1187" t="s">
        <v>11752</v>
      </c>
      <c r="L1187" t="s">
        <v>11753</v>
      </c>
      <c r="M1187" t="s">
        <v>11754</v>
      </c>
    </row>
    <row r="1188" spans="1:13" x14ac:dyDescent="0.25">
      <c r="A1188" s="26" t="s">
        <v>1000</v>
      </c>
      <c r="B1188" s="26" t="s">
        <v>1062</v>
      </c>
      <c r="C1188" s="26" t="str">
        <f t="shared" si="46"/>
        <v/>
      </c>
      <c r="D1188" s="26"/>
      <c r="E1188" s="26" t="s">
        <v>31</v>
      </c>
      <c r="F1188" s="26" t="s">
        <v>6</v>
      </c>
      <c r="G1188" s="34" t="str">
        <f t="shared" si="47"/>
        <v>Centaurea toletana</v>
      </c>
      <c r="H1188" s="26" t="s">
        <v>5141</v>
      </c>
      <c r="I1188" s="26"/>
      <c r="J1188" t="s">
        <v>7410</v>
      </c>
      <c r="K1188" t="s">
        <v>11752</v>
      </c>
      <c r="L1188" t="s">
        <v>11753</v>
      </c>
      <c r="M1188" t="s">
        <v>11754</v>
      </c>
    </row>
    <row r="1189" spans="1:13" x14ac:dyDescent="0.25">
      <c r="A1189" s="26" t="s">
        <v>1000</v>
      </c>
      <c r="B1189" s="26" t="s">
        <v>1072</v>
      </c>
      <c r="C1189" s="26" t="str">
        <f t="shared" si="46"/>
        <v>subsp.</v>
      </c>
      <c r="D1189" s="26" t="s">
        <v>4408</v>
      </c>
      <c r="E1189" s="26" t="s">
        <v>6</v>
      </c>
      <c r="F1189" s="26" t="s">
        <v>31</v>
      </c>
      <c r="G1189" s="34" t="str">
        <f t="shared" si="47"/>
        <v>Centaurea triumfetti semidecurrens</v>
      </c>
      <c r="H1189" s="26" t="s">
        <v>5141</v>
      </c>
      <c r="I1189" s="26"/>
      <c r="J1189" t="s">
        <v>7411</v>
      </c>
      <c r="K1189" t="s">
        <v>11752</v>
      </c>
      <c r="L1189" t="s">
        <v>11753</v>
      </c>
      <c r="M1189" t="s">
        <v>11754</v>
      </c>
    </row>
    <row r="1190" spans="1:13" x14ac:dyDescent="0.25">
      <c r="A1190" s="26" t="s">
        <v>1000</v>
      </c>
      <c r="B1190" s="26" t="s">
        <v>4251</v>
      </c>
      <c r="C1190" s="26" t="str">
        <f t="shared" si="46"/>
        <v/>
      </c>
      <c r="D1190" s="26"/>
      <c r="E1190" s="26" t="s">
        <v>31</v>
      </c>
      <c r="F1190" s="26" t="s">
        <v>6</v>
      </c>
      <c r="G1190" s="34" t="str">
        <f t="shared" si="47"/>
        <v>Centaurea ultreiae</v>
      </c>
      <c r="H1190" s="26" t="s">
        <v>5141</v>
      </c>
      <c r="I1190" s="26" t="s">
        <v>6127</v>
      </c>
      <c r="J1190" t="s">
        <v>7412</v>
      </c>
      <c r="K1190" t="s">
        <v>11752</v>
      </c>
      <c r="L1190" t="s">
        <v>11753</v>
      </c>
      <c r="M1190" t="s">
        <v>11754</v>
      </c>
    </row>
    <row r="1191" spans="1:13" x14ac:dyDescent="0.25">
      <c r="A1191" s="26" t="s">
        <v>1074</v>
      </c>
      <c r="B1191" s="26" t="s">
        <v>1079</v>
      </c>
      <c r="C1191" s="26" t="str">
        <f t="shared" si="46"/>
        <v/>
      </c>
      <c r="D1191" s="26"/>
      <c r="E1191" s="26" t="s">
        <v>6</v>
      </c>
      <c r="F1191" s="26" t="s">
        <v>6</v>
      </c>
      <c r="G1191" s="34" t="str">
        <f t="shared" si="47"/>
        <v>Centaurium chloodes</v>
      </c>
      <c r="H1191" s="26" t="s">
        <v>5141</v>
      </c>
      <c r="I1191" s="26"/>
      <c r="J1191" t="s">
        <v>7413</v>
      </c>
      <c r="K1191" t="s">
        <v>11752</v>
      </c>
      <c r="L1191" t="s">
        <v>12417</v>
      </c>
      <c r="M1191" t="s">
        <v>12584</v>
      </c>
    </row>
    <row r="1192" spans="1:13" x14ac:dyDescent="0.25">
      <c r="A1192" s="26" t="s">
        <v>1074</v>
      </c>
      <c r="B1192" s="26" t="s">
        <v>1085</v>
      </c>
      <c r="C1192" s="26" t="str">
        <f t="shared" si="46"/>
        <v/>
      </c>
      <c r="D1192" s="26"/>
      <c r="E1192" s="26" t="s">
        <v>6</v>
      </c>
      <c r="F1192" s="26" t="s">
        <v>6</v>
      </c>
      <c r="G1192" s="34" t="str">
        <f t="shared" si="47"/>
        <v>Centaurium discolor</v>
      </c>
      <c r="H1192" s="26" t="s">
        <v>5141</v>
      </c>
      <c r="I1192" s="26"/>
      <c r="J1192" t="s">
        <v>7414</v>
      </c>
      <c r="K1192" t="s">
        <v>11752</v>
      </c>
      <c r="L1192" t="s">
        <v>12417</v>
      </c>
      <c r="M1192" t="s">
        <v>12584</v>
      </c>
    </row>
    <row r="1193" spans="1:13" x14ac:dyDescent="0.25">
      <c r="A1193" s="26" t="s">
        <v>1074</v>
      </c>
      <c r="B1193" s="26" t="s">
        <v>1075</v>
      </c>
      <c r="C1193" s="26" t="str">
        <f t="shared" si="46"/>
        <v>subsp.</v>
      </c>
      <c r="D1193" s="26" t="s">
        <v>1075</v>
      </c>
      <c r="E1193" s="26" t="s">
        <v>6</v>
      </c>
      <c r="F1193" s="26" t="s">
        <v>6</v>
      </c>
      <c r="G1193" s="34" t="str">
        <f t="shared" si="47"/>
        <v>Centaurium erythraea erythraea</v>
      </c>
      <c r="H1193" s="26" t="s">
        <v>5141</v>
      </c>
      <c r="I1193" s="26"/>
      <c r="J1193" t="s">
        <v>7415</v>
      </c>
      <c r="K1193" t="s">
        <v>11752</v>
      </c>
      <c r="L1193" t="s">
        <v>12417</v>
      </c>
      <c r="M1193" t="s">
        <v>12584</v>
      </c>
    </row>
    <row r="1194" spans="1:13" x14ac:dyDescent="0.25">
      <c r="A1194" s="26" t="s">
        <v>1074</v>
      </c>
      <c r="B1194" s="26" t="s">
        <v>1075</v>
      </c>
      <c r="C1194" s="26" t="str">
        <f t="shared" si="46"/>
        <v>subsp.</v>
      </c>
      <c r="D1194" s="26" t="s">
        <v>4409</v>
      </c>
      <c r="E1194" s="26" t="s">
        <v>6</v>
      </c>
      <c r="F1194" s="26" t="s">
        <v>6</v>
      </c>
      <c r="G1194" s="34" t="str">
        <f t="shared" si="47"/>
        <v>Centaurium erythraea rhodense</v>
      </c>
      <c r="H1194" s="26" t="s">
        <v>5141</v>
      </c>
      <c r="I1194" s="26"/>
      <c r="J1194" t="s">
        <v>7416</v>
      </c>
      <c r="K1194" t="s">
        <v>11752</v>
      </c>
      <c r="L1194" t="s">
        <v>12417</v>
      </c>
      <c r="M1194" t="s">
        <v>12584</v>
      </c>
    </row>
    <row r="1195" spans="1:13" x14ac:dyDescent="0.25">
      <c r="A1195" s="26" t="s">
        <v>1074</v>
      </c>
      <c r="B1195" s="26" t="s">
        <v>1077</v>
      </c>
      <c r="C1195" s="26" t="str">
        <f t="shared" si="46"/>
        <v>subsp.</v>
      </c>
      <c r="D1195" s="26" t="s">
        <v>1008</v>
      </c>
      <c r="E1195" s="26" t="s">
        <v>6</v>
      </c>
      <c r="F1195" s="26" t="s">
        <v>6</v>
      </c>
      <c r="G1195" s="34" t="str">
        <f t="shared" si="47"/>
        <v>Centaurium grandiflorum boissieri</v>
      </c>
      <c r="H1195" s="26" t="s">
        <v>5141</v>
      </c>
      <c r="I1195" s="26"/>
      <c r="J1195" t="s">
        <v>7417</v>
      </c>
      <c r="K1195" t="s">
        <v>11752</v>
      </c>
      <c r="L1195" t="s">
        <v>12417</v>
      </c>
      <c r="M1195" t="s">
        <v>12584</v>
      </c>
    </row>
    <row r="1196" spans="1:13" x14ac:dyDescent="0.25">
      <c r="A1196" s="26" t="s">
        <v>1074</v>
      </c>
      <c r="B1196" s="26" t="s">
        <v>1077</v>
      </c>
      <c r="C1196" s="26" t="str">
        <f t="shared" si="46"/>
        <v>subsp.</v>
      </c>
      <c r="D1196" s="26" t="s">
        <v>1077</v>
      </c>
      <c r="E1196" s="26" t="s">
        <v>6</v>
      </c>
      <c r="F1196" s="26" t="s">
        <v>6</v>
      </c>
      <c r="G1196" s="34" t="str">
        <f t="shared" si="47"/>
        <v>Centaurium grandiflorum grandiflorum</v>
      </c>
      <c r="H1196" s="26" t="s">
        <v>5141</v>
      </c>
      <c r="I1196" s="26"/>
      <c r="J1196" t="s">
        <v>7418</v>
      </c>
      <c r="K1196" t="s">
        <v>11752</v>
      </c>
      <c r="L1196" t="s">
        <v>12417</v>
      </c>
      <c r="M1196" t="s">
        <v>12584</v>
      </c>
    </row>
    <row r="1197" spans="1:13" x14ac:dyDescent="0.25">
      <c r="A1197" s="26" t="s">
        <v>1074</v>
      </c>
      <c r="B1197" s="26" t="s">
        <v>1077</v>
      </c>
      <c r="C1197" s="26" t="str">
        <f t="shared" si="46"/>
        <v>subsp.</v>
      </c>
      <c r="D1197" s="26" t="s">
        <v>291</v>
      </c>
      <c r="E1197" s="26" t="s">
        <v>31</v>
      </c>
      <c r="F1197" s="26" t="s">
        <v>6</v>
      </c>
      <c r="G1197" s="34" t="str">
        <f t="shared" si="47"/>
        <v>Centaurium grandiflorum majus</v>
      </c>
      <c r="H1197" s="26" t="s">
        <v>5141</v>
      </c>
      <c r="I1197" s="26"/>
      <c r="J1197" t="s">
        <v>7419</v>
      </c>
      <c r="K1197" t="s">
        <v>11752</v>
      </c>
      <c r="L1197" t="s">
        <v>12417</v>
      </c>
      <c r="M1197" t="s">
        <v>12584</v>
      </c>
    </row>
    <row r="1198" spans="1:13" x14ac:dyDescent="0.25">
      <c r="A1198" s="26" t="s">
        <v>1074</v>
      </c>
      <c r="B1198" s="26" t="s">
        <v>1084</v>
      </c>
      <c r="C1198" s="26" t="str">
        <f t="shared" si="46"/>
        <v/>
      </c>
      <c r="D1198" s="26"/>
      <c r="E1198" s="26" t="s">
        <v>6</v>
      </c>
      <c r="F1198" s="26" t="s">
        <v>6</v>
      </c>
      <c r="G1198" s="34" t="str">
        <f t="shared" si="47"/>
        <v>Centaurium maritimum</v>
      </c>
      <c r="H1198" s="26" t="s">
        <v>5141</v>
      </c>
      <c r="I1198" s="26"/>
      <c r="J1198" t="s">
        <v>7420</v>
      </c>
      <c r="K1198" t="s">
        <v>11752</v>
      </c>
      <c r="L1198" t="s">
        <v>12417</v>
      </c>
      <c r="M1198" t="s">
        <v>12584</v>
      </c>
    </row>
    <row r="1199" spans="1:13" x14ac:dyDescent="0.25">
      <c r="A1199" s="26" t="s">
        <v>1074</v>
      </c>
      <c r="B1199" s="26" t="s">
        <v>1082</v>
      </c>
      <c r="C1199" s="26" t="str">
        <f t="shared" si="46"/>
        <v/>
      </c>
      <c r="D1199" s="26"/>
      <c r="E1199" s="26" t="s">
        <v>6</v>
      </c>
      <c r="F1199" s="26" t="s">
        <v>6</v>
      </c>
      <c r="G1199" s="34" t="str">
        <f t="shared" si="47"/>
        <v>Centaurium pulchellum</v>
      </c>
      <c r="H1199" s="26" t="s">
        <v>5141</v>
      </c>
      <c r="I1199" s="26"/>
      <c r="J1199" t="s">
        <v>7421</v>
      </c>
      <c r="K1199" t="s">
        <v>11752</v>
      </c>
      <c r="L1199" t="s">
        <v>12417</v>
      </c>
      <c r="M1199" t="s">
        <v>12584</v>
      </c>
    </row>
    <row r="1200" spans="1:13" x14ac:dyDescent="0.25">
      <c r="A1200" s="26" t="s">
        <v>1074</v>
      </c>
      <c r="B1200" s="26" t="s">
        <v>1078</v>
      </c>
      <c r="C1200" s="26" t="str">
        <f t="shared" si="46"/>
        <v>subsp.</v>
      </c>
      <c r="D1200" s="26" t="s">
        <v>740</v>
      </c>
      <c r="E1200" s="26" t="s">
        <v>6</v>
      </c>
      <c r="F1200" s="26" t="s">
        <v>6</v>
      </c>
      <c r="G1200" s="34" t="str">
        <f t="shared" si="47"/>
        <v>Centaurium quadrifolium barrelieri</v>
      </c>
      <c r="H1200" s="26" t="s">
        <v>5141</v>
      </c>
      <c r="I1200" s="26"/>
      <c r="J1200" t="s">
        <v>7422</v>
      </c>
      <c r="K1200" t="s">
        <v>11752</v>
      </c>
      <c r="L1200" t="s">
        <v>12417</v>
      </c>
      <c r="M1200" t="s">
        <v>12584</v>
      </c>
    </row>
    <row r="1201" spans="1:13" x14ac:dyDescent="0.25">
      <c r="A1201" s="26" t="s">
        <v>1074</v>
      </c>
      <c r="B1201" s="26" t="s">
        <v>1078</v>
      </c>
      <c r="C1201" s="26" t="str">
        <f t="shared" si="46"/>
        <v>subsp.</v>
      </c>
      <c r="D1201" s="26" t="s">
        <v>2191</v>
      </c>
      <c r="E1201" s="26" t="s">
        <v>31</v>
      </c>
      <c r="F1201" s="26" t="s">
        <v>6</v>
      </c>
      <c r="G1201" s="34" t="str">
        <f t="shared" si="47"/>
        <v>Centaurium quadrifolium linariifolium</v>
      </c>
      <c r="H1201" s="26" t="s">
        <v>5141</v>
      </c>
      <c r="I1201" s="26"/>
      <c r="J1201" t="s">
        <v>7423</v>
      </c>
      <c r="K1201" t="s">
        <v>11752</v>
      </c>
      <c r="L1201" t="s">
        <v>12417</v>
      </c>
      <c r="M1201" t="s">
        <v>12584</v>
      </c>
    </row>
    <row r="1202" spans="1:13" x14ac:dyDescent="0.25">
      <c r="A1202" s="26" t="s">
        <v>1074</v>
      </c>
      <c r="B1202" s="26" t="s">
        <v>1078</v>
      </c>
      <c r="C1202" s="26" t="str">
        <f t="shared" si="46"/>
        <v>subsp.</v>
      </c>
      <c r="D1202" s="26" t="s">
        <v>1589</v>
      </c>
      <c r="E1202" s="26" t="s">
        <v>6</v>
      </c>
      <c r="F1202" s="26" t="s">
        <v>6</v>
      </c>
      <c r="G1202" s="34" t="str">
        <f t="shared" si="47"/>
        <v>Centaurium quadrifolium parviflorum</v>
      </c>
      <c r="H1202" s="26" t="s">
        <v>5141</v>
      </c>
      <c r="I1202" s="26"/>
      <c r="J1202" t="s">
        <v>7424</v>
      </c>
      <c r="K1202" t="s">
        <v>11752</v>
      </c>
      <c r="L1202" t="s">
        <v>12417</v>
      </c>
      <c r="M1202" t="s">
        <v>12584</v>
      </c>
    </row>
    <row r="1203" spans="1:13" x14ac:dyDescent="0.25">
      <c r="A1203" s="26" t="s">
        <v>1074</v>
      </c>
      <c r="B1203" s="26" t="s">
        <v>1078</v>
      </c>
      <c r="C1203" s="26" t="str">
        <f t="shared" si="46"/>
        <v>subsp.</v>
      </c>
      <c r="D1203" s="26" t="s">
        <v>1078</v>
      </c>
      <c r="E1203" s="26" t="s">
        <v>31</v>
      </c>
      <c r="F1203" s="26" t="s">
        <v>6</v>
      </c>
      <c r="G1203" s="34" t="str">
        <f t="shared" si="47"/>
        <v>Centaurium quadrifolium quadrifolium</v>
      </c>
      <c r="H1203" s="26" t="s">
        <v>5141</v>
      </c>
      <c r="I1203" s="26"/>
      <c r="J1203" t="s">
        <v>7425</v>
      </c>
      <c r="K1203" t="s">
        <v>11752</v>
      </c>
      <c r="L1203" t="s">
        <v>12417</v>
      </c>
      <c r="M1203" t="s">
        <v>12584</v>
      </c>
    </row>
    <row r="1204" spans="1:13" x14ac:dyDescent="0.25">
      <c r="A1204" s="26" t="s">
        <v>1074</v>
      </c>
      <c r="B1204" s="26" t="s">
        <v>1081</v>
      </c>
      <c r="C1204" s="26" t="str">
        <f t="shared" si="46"/>
        <v/>
      </c>
      <c r="D1204" s="26"/>
      <c r="E1204" s="26" t="s">
        <v>6</v>
      </c>
      <c r="F1204" s="26" t="s">
        <v>6</v>
      </c>
      <c r="G1204" s="34" t="str">
        <f t="shared" si="47"/>
        <v>Centaurium scilloides</v>
      </c>
      <c r="H1204" s="26" t="s">
        <v>5141</v>
      </c>
      <c r="I1204" s="26"/>
      <c r="J1204" t="s">
        <v>7426</v>
      </c>
      <c r="K1204" t="s">
        <v>11752</v>
      </c>
      <c r="L1204" t="s">
        <v>12417</v>
      </c>
      <c r="M1204" t="s">
        <v>12584</v>
      </c>
    </row>
    <row r="1205" spans="1:13" x14ac:dyDescent="0.25">
      <c r="A1205" s="26" t="s">
        <v>1074</v>
      </c>
      <c r="B1205" s="26" t="s">
        <v>1080</v>
      </c>
      <c r="C1205" s="26" t="str">
        <f t="shared" si="46"/>
        <v/>
      </c>
      <c r="D1205" s="26"/>
      <c r="E1205" s="26" t="s">
        <v>31</v>
      </c>
      <c r="F1205" s="26" t="s">
        <v>6</v>
      </c>
      <c r="G1205" s="34" t="str">
        <f t="shared" si="47"/>
        <v>Centaurium somedanum</v>
      </c>
      <c r="H1205" s="26" t="s">
        <v>5141</v>
      </c>
      <c r="I1205" s="26"/>
      <c r="J1205" t="s">
        <v>7427</v>
      </c>
      <c r="K1205" t="s">
        <v>11752</v>
      </c>
      <c r="L1205" t="s">
        <v>12417</v>
      </c>
      <c r="M1205" t="s">
        <v>12584</v>
      </c>
    </row>
    <row r="1206" spans="1:13" x14ac:dyDescent="0.25">
      <c r="A1206" s="26" t="s">
        <v>1074</v>
      </c>
      <c r="B1206" s="26" t="s">
        <v>1076</v>
      </c>
      <c r="C1206" s="26" t="str">
        <f t="shared" si="46"/>
        <v/>
      </c>
      <c r="D1206" s="26"/>
      <c r="E1206" s="26" t="s">
        <v>6</v>
      </c>
      <c r="F1206" s="26" t="s">
        <v>6</v>
      </c>
      <c r="G1206" s="34" t="str">
        <f t="shared" si="47"/>
        <v>Centaurium suffruticosum</v>
      </c>
      <c r="H1206" s="26" t="s">
        <v>5141</v>
      </c>
      <c r="I1206" s="26"/>
      <c r="J1206" t="s">
        <v>7428</v>
      </c>
      <c r="K1206" t="s">
        <v>11752</v>
      </c>
      <c r="L1206" t="s">
        <v>12417</v>
      </c>
      <c r="M1206" t="s">
        <v>12584</v>
      </c>
    </row>
    <row r="1207" spans="1:13" x14ac:dyDescent="0.25">
      <c r="A1207" s="26" t="s">
        <v>1074</v>
      </c>
      <c r="B1207" s="26" t="s">
        <v>1083</v>
      </c>
      <c r="C1207" s="26" t="str">
        <f t="shared" si="46"/>
        <v/>
      </c>
      <c r="D1207" s="26"/>
      <c r="E1207" s="26" t="s">
        <v>6</v>
      </c>
      <c r="F1207" s="26" t="s">
        <v>6</v>
      </c>
      <c r="G1207" s="34" t="str">
        <f t="shared" si="47"/>
        <v>Centaurium tenuiflorum</v>
      </c>
      <c r="H1207" s="26" t="s">
        <v>5141</v>
      </c>
      <c r="I1207" s="26"/>
      <c r="J1207" t="s">
        <v>7429</v>
      </c>
      <c r="K1207" t="s">
        <v>11752</v>
      </c>
      <c r="L1207" t="s">
        <v>12417</v>
      </c>
      <c r="M1207" t="s">
        <v>12584</v>
      </c>
    </row>
    <row r="1208" spans="1:13" x14ac:dyDescent="0.25">
      <c r="A1208" s="26" t="s">
        <v>1086</v>
      </c>
      <c r="B1208" s="26" t="s">
        <v>1089</v>
      </c>
      <c r="C1208" s="26" t="str">
        <f t="shared" si="46"/>
        <v/>
      </c>
      <c r="D1208" s="26"/>
      <c r="E1208" s="26" t="s">
        <v>6</v>
      </c>
      <c r="F1208" s="26" t="s">
        <v>6</v>
      </c>
      <c r="G1208" s="34" t="str">
        <f t="shared" si="47"/>
        <v>Centranthus calcitrapae</v>
      </c>
      <c r="H1208" s="26" t="s">
        <v>5141</v>
      </c>
      <c r="I1208" s="26"/>
      <c r="J1208" t="s">
        <v>7430</v>
      </c>
      <c r="K1208" t="s">
        <v>11752</v>
      </c>
      <c r="L1208" t="s">
        <v>12602</v>
      </c>
      <c r="M1208" t="s">
        <v>12603</v>
      </c>
    </row>
    <row r="1209" spans="1:13" x14ac:dyDescent="0.25">
      <c r="A1209" s="26" t="s">
        <v>1086</v>
      </c>
      <c r="B1209" s="26" t="s">
        <v>1088</v>
      </c>
      <c r="C1209" s="26" t="str">
        <f t="shared" si="46"/>
        <v>subsp.</v>
      </c>
      <c r="D1209" s="26" t="s">
        <v>1088</v>
      </c>
      <c r="E1209" s="26" t="s">
        <v>6</v>
      </c>
      <c r="F1209" s="26" t="s">
        <v>31</v>
      </c>
      <c r="G1209" s="34" t="str">
        <f t="shared" si="47"/>
        <v>Centranthus lecoqii lecoqii</v>
      </c>
      <c r="H1209" s="26" t="s">
        <v>5141</v>
      </c>
      <c r="I1209" s="26"/>
      <c r="J1209" t="s">
        <v>7431</v>
      </c>
      <c r="K1209" t="s">
        <v>11752</v>
      </c>
      <c r="L1209" t="s">
        <v>12602</v>
      </c>
      <c r="M1209" t="s">
        <v>12603</v>
      </c>
    </row>
    <row r="1210" spans="1:13" x14ac:dyDescent="0.25">
      <c r="A1210" s="26" t="s">
        <v>1086</v>
      </c>
      <c r="B1210" s="26" t="s">
        <v>1090</v>
      </c>
      <c r="C1210" s="26" t="str">
        <f t="shared" si="46"/>
        <v/>
      </c>
      <c r="D1210" s="26"/>
      <c r="E1210" s="26" t="s">
        <v>6</v>
      </c>
      <c r="F1210" s="26" t="s">
        <v>6</v>
      </c>
      <c r="G1210" s="34" t="str">
        <f t="shared" si="47"/>
        <v>Centranthus macrosiphon</v>
      </c>
      <c r="H1210" s="26" t="s">
        <v>5141</v>
      </c>
      <c r="I1210" s="26"/>
      <c r="J1210" t="s">
        <v>7432</v>
      </c>
      <c r="K1210" t="s">
        <v>11752</v>
      </c>
      <c r="L1210" t="s">
        <v>12602</v>
      </c>
      <c r="M1210" t="s">
        <v>12603</v>
      </c>
    </row>
    <row r="1211" spans="1:13" x14ac:dyDescent="0.25">
      <c r="A1211" s="26" t="s">
        <v>1086</v>
      </c>
      <c r="B1211" s="26" t="s">
        <v>479</v>
      </c>
      <c r="C1211" s="26" t="str">
        <f t="shared" ref="C1211:C1274" si="48">IF(D1211="","","subsp.")</f>
        <v>subsp.</v>
      </c>
      <c r="D1211" s="26" t="s">
        <v>479</v>
      </c>
      <c r="E1211" s="26" t="s">
        <v>6</v>
      </c>
      <c r="F1211" s="26" t="s">
        <v>31</v>
      </c>
      <c r="G1211" s="34" t="str">
        <f t="shared" ref="G1211:G1274" si="49">IF(D1211="",CONCATENATE(A1211," ",B1211),CONCATENATE(A1211," ",B1211," ",D1211))</f>
        <v>Centranthus nevadensis nevadensis</v>
      </c>
      <c r="H1211" s="26" t="s">
        <v>5141</v>
      </c>
      <c r="I1211" s="26"/>
      <c r="J1211" t="s">
        <v>7433</v>
      </c>
      <c r="K1211" t="s">
        <v>11752</v>
      </c>
      <c r="L1211" t="s">
        <v>12602</v>
      </c>
      <c r="M1211" t="s">
        <v>12603</v>
      </c>
    </row>
    <row r="1212" spans="1:13" x14ac:dyDescent="0.25">
      <c r="A1212" s="26" t="s">
        <v>1086</v>
      </c>
      <c r="B1212" s="26" t="s">
        <v>1087</v>
      </c>
      <c r="C1212" s="26" t="str">
        <f t="shared" si="48"/>
        <v>subsp.</v>
      </c>
      <c r="D1212" s="26" t="s">
        <v>1087</v>
      </c>
      <c r="E1212" s="26" t="s">
        <v>5390</v>
      </c>
      <c r="F1212" s="26" t="s">
        <v>31</v>
      </c>
      <c r="G1212" s="34" t="str">
        <f t="shared" si="49"/>
        <v>Centranthus ruber ruber</v>
      </c>
      <c r="H1212" s="26" t="s">
        <v>5141</v>
      </c>
      <c r="I1212" s="26" t="s">
        <v>13597</v>
      </c>
      <c r="J1212" t="s">
        <v>7434</v>
      </c>
      <c r="K1212" t="s">
        <v>11752</v>
      </c>
      <c r="L1212" t="s">
        <v>12602</v>
      </c>
      <c r="M1212" t="s">
        <v>12603</v>
      </c>
    </row>
    <row r="1213" spans="1:13" x14ac:dyDescent="0.25">
      <c r="A1213" s="26" t="s">
        <v>1091</v>
      </c>
      <c r="B1213" s="26" t="s">
        <v>1092</v>
      </c>
      <c r="C1213" s="26" t="str">
        <f t="shared" si="48"/>
        <v/>
      </c>
      <c r="D1213" s="26"/>
      <c r="E1213" s="26" t="s">
        <v>6</v>
      </c>
      <c r="F1213" s="26" t="s">
        <v>6</v>
      </c>
      <c r="G1213" s="34" t="str">
        <f t="shared" si="49"/>
        <v>Centunculus minimus</v>
      </c>
      <c r="H1213" s="26" t="s">
        <v>5141</v>
      </c>
      <c r="I1213" s="26"/>
      <c r="J1213" t="s">
        <v>7435</v>
      </c>
      <c r="K1213" t="s">
        <v>11752</v>
      </c>
      <c r="L1213" t="s">
        <v>12290</v>
      </c>
      <c r="M1213" t="s">
        <v>12291</v>
      </c>
    </row>
    <row r="1214" spans="1:13" x14ac:dyDescent="0.25">
      <c r="A1214" s="26" t="s">
        <v>1093</v>
      </c>
      <c r="B1214" s="26" t="s">
        <v>1095</v>
      </c>
      <c r="C1214" s="26" t="str">
        <f t="shared" si="48"/>
        <v/>
      </c>
      <c r="D1214" s="26"/>
      <c r="E1214" s="26" t="s">
        <v>6</v>
      </c>
      <c r="F1214" s="26" t="s">
        <v>6</v>
      </c>
      <c r="G1214" s="34" t="str">
        <f t="shared" si="49"/>
        <v>Cephalanthera damasonium</v>
      </c>
      <c r="H1214" s="26" t="s">
        <v>5141</v>
      </c>
      <c r="I1214" s="26"/>
      <c r="J1214" t="s">
        <v>7436</v>
      </c>
      <c r="K1214" t="s">
        <v>11752</v>
      </c>
      <c r="L1214" t="s">
        <v>12327</v>
      </c>
      <c r="M1214" t="s">
        <v>12328</v>
      </c>
    </row>
    <row r="1215" spans="1:13" x14ac:dyDescent="0.25">
      <c r="A1215" s="26" t="s">
        <v>1093</v>
      </c>
      <c r="B1215" s="26" t="s">
        <v>15</v>
      </c>
      <c r="C1215" s="26" t="str">
        <f t="shared" si="48"/>
        <v/>
      </c>
      <c r="D1215" s="26"/>
      <c r="E1215" s="26" t="s">
        <v>6</v>
      </c>
      <c r="F1215" s="26" t="s">
        <v>6</v>
      </c>
      <c r="G1215" s="34" t="str">
        <f t="shared" si="49"/>
        <v>Cephalanthera longifolia</v>
      </c>
      <c r="H1215" s="26" t="s">
        <v>5141</v>
      </c>
      <c r="I1215" s="26"/>
      <c r="J1215" t="s">
        <v>7437</v>
      </c>
      <c r="K1215" t="s">
        <v>11752</v>
      </c>
      <c r="L1215" t="s">
        <v>12327</v>
      </c>
      <c r="M1215" t="s">
        <v>12328</v>
      </c>
    </row>
    <row r="1216" spans="1:13" x14ac:dyDescent="0.25">
      <c r="A1216" s="26" t="s">
        <v>1093</v>
      </c>
      <c r="B1216" s="26" t="s">
        <v>1094</v>
      </c>
      <c r="C1216" s="26" t="str">
        <f t="shared" si="48"/>
        <v/>
      </c>
      <c r="D1216" s="26"/>
      <c r="E1216" s="26" t="s">
        <v>6</v>
      </c>
      <c r="F1216" s="26" t="s">
        <v>6</v>
      </c>
      <c r="G1216" s="34" t="str">
        <f t="shared" si="49"/>
        <v>Cephalanthera rubra</v>
      </c>
      <c r="H1216" s="26" t="s">
        <v>5141</v>
      </c>
      <c r="I1216" s="26"/>
      <c r="J1216" t="s">
        <v>7438</v>
      </c>
      <c r="K1216" t="s">
        <v>11752</v>
      </c>
      <c r="L1216" t="s">
        <v>12327</v>
      </c>
      <c r="M1216" t="s">
        <v>12328</v>
      </c>
    </row>
    <row r="1217" spans="1:13" x14ac:dyDescent="0.25">
      <c r="A1217" s="26" t="s">
        <v>1096</v>
      </c>
      <c r="B1217" s="26" t="s">
        <v>1098</v>
      </c>
      <c r="C1217" s="26" t="str">
        <f t="shared" si="48"/>
        <v/>
      </c>
      <c r="D1217" s="26"/>
      <c r="E1217" s="26" t="s">
        <v>31</v>
      </c>
      <c r="F1217" s="26" t="s">
        <v>6</v>
      </c>
      <c r="G1217" s="34" t="str">
        <f t="shared" si="49"/>
        <v>Cephalaria boetica</v>
      </c>
      <c r="H1217" s="26" t="s">
        <v>5141</v>
      </c>
      <c r="I1217" s="26"/>
      <c r="J1217" t="s">
        <v>7439</v>
      </c>
      <c r="K1217" t="s">
        <v>11752</v>
      </c>
      <c r="L1217" t="s">
        <v>12602</v>
      </c>
      <c r="M1217" t="s">
        <v>12603</v>
      </c>
    </row>
    <row r="1218" spans="1:13" x14ac:dyDescent="0.25">
      <c r="A1218" s="26" t="s">
        <v>1096</v>
      </c>
      <c r="B1218" s="26" t="s">
        <v>1097</v>
      </c>
      <c r="C1218" s="26" t="str">
        <f t="shared" si="48"/>
        <v/>
      </c>
      <c r="D1218" s="26"/>
      <c r="E1218" s="26" t="s">
        <v>6</v>
      </c>
      <c r="F1218" s="26" t="s">
        <v>6</v>
      </c>
      <c r="G1218" s="34" t="str">
        <f t="shared" si="49"/>
        <v>Cephalaria leucantha</v>
      </c>
      <c r="H1218" s="26" t="s">
        <v>5141</v>
      </c>
      <c r="I1218" s="26"/>
      <c r="J1218" t="s">
        <v>7440</v>
      </c>
      <c r="K1218" t="s">
        <v>11752</v>
      </c>
      <c r="L1218" t="s">
        <v>12602</v>
      </c>
      <c r="M1218" t="s">
        <v>12603</v>
      </c>
    </row>
    <row r="1219" spans="1:13" x14ac:dyDescent="0.25">
      <c r="A1219" s="26" t="s">
        <v>1096</v>
      </c>
      <c r="B1219" s="26" t="s">
        <v>1099</v>
      </c>
      <c r="C1219" s="26" t="str">
        <f t="shared" si="48"/>
        <v/>
      </c>
      <c r="D1219" s="26"/>
      <c r="E1219" s="26" t="s">
        <v>31</v>
      </c>
      <c r="F1219" s="26" t="s">
        <v>6</v>
      </c>
      <c r="G1219" s="34" t="str">
        <f t="shared" si="49"/>
        <v>Cephalaria linearifolia</v>
      </c>
      <c r="H1219" s="26" t="s">
        <v>5141</v>
      </c>
      <c r="I1219" s="26"/>
      <c r="J1219" t="s">
        <v>7441</v>
      </c>
      <c r="K1219" t="s">
        <v>11752</v>
      </c>
      <c r="L1219" t="s">
        <v>12602</v>
      </c>
      <c r="M1219" t="s">
        <v>12603</v>
      </c>
    </row>
    <row r="1220" spans="1:13" x14ac:dyDescent="0.25">
      <c r="A1220" s="26" t="s">
        <v>1096</v>
      </c>
      <c r="B1220" s="26" t="s">
        <v>1100</v>
      </c>
      <c r="C1220" s="26" t="str">
        <f t="shared" si="48"/>
        <v>subsp.</v>
      </c>
      <c r="D1220" s="26" t="s">
        <v>463</v>
      </c>
      <c r="E1220" s="26" t="s">
        <v>31</v>
      </c>
      <c r="F1220" s="26" t="s">
        <v>6</v>
      </c>
      <c r="G1220" s="34" t="str">
        <f t="shared" si="49"/>
        <v>Cephalaria squamiflora balearica</v>
      </c>
      <c r="H1220" s="26" t="s">
        <v>5141</v>
      </c>
      <c r="I1220" s="26"/>
      <c r="J1220" t="s">
        <v>7442</v>
      </c>
      <c r="K1220" t="s">
        <v>11752</v>
      </c>
      <c r="L1220" t="s">
        <v>12602</v>
      </c>
      <c r="M1220" t="s">
        <v>12603</v>
      </c>
    </row>
    <row r="1221" spans="1:13" x14ac:dyDescent="0.25">
      <c r="A1221" s="26" t="s">
        <v>1096</v>
      </c>
      <c r="B1221" s="26" t="s">
        <v>1100</v>
      </c>
      <c r="C1221" s="26" t="str">
        <f t="shared" si="48"/>
        <v>subsp.</v>
      </c>
      <c r="D1221" s="26" t="s">
        <v>5472</v>
      </c>
      <c r="E1221" s="26" t="s">
        <v>31</v>
      </c>
      <c r="F1221" s="26" t="s">
        <v>6</v>
      </c>
      <c r="G1221" s="34" t="str">
        <f t="shared" si="49"/>
        <v>Cephalaria squamiflora ebusitana</v>
      </c>
      <c r="H1221" s="26" t="s">
        <v>5141</v>
      </c>
      <c r="I1221" t="s">
        <v>13785</v>
      </c>
      <c r="J1221" t="s">
        <v>13786</v>
      </c>
      <c r="K1221" t="s">
        <v>11752</v>
      </c>
      <c r="L1221" t="s">
        <v>12602</v>
      </c>
      <c r="M1221" t="s">
        <v>12603</v>
      </c>
    </row>
    <row r="1222" spans="1:13" x14ac:dyDescent="0.25">
      <c r="A1222" s="26" t="s">
        <v>1096</v>
      </c>
      <c r="B1222" s="26" t="s">
        <v>562</v>
      </c>
      <c r="C1222" s="26" t="str">
        <f t="shared" si="48"/>
        <v/>
      </c>
      <c r="D1222" s="26"/>
      <c r="E1222" s="26" t="s">
        <v>5390</v>
      </c>
      <c r="F1222" s="26" t="s">
        <v>6</v>
      </c>
      <c r="G1222" s="34" t="str">
        <f t="shared" si="49"/>
        <v>Cephalaria syriaca</v>
      </c>
      <c r="H1222" s="26" t="s">
        <v>5141</v>
      </c>
      <c r="I1222" s="26"/>
      <c r="J1222" t="s">
        <v>7443</v>
      </c>
      <c r="K1222" t="s">
        <v>11752</v>
      </c>
      <c r="L1222" t="s">
        <v>12602</v>
      </c>
      <c r="M1222" t="s">
        <v>12603</v>
      </c>
    </row>
    <row r="1223" spans="1:13" x14ac:dyDescent="0.25">
      <c r="A1223" s="26" t="s">
        <v>1101</v>
      </c>
      <c r="B1223" s="26" t="s">
        <v>1107</v>
      </c>
      <c r="C1223" s="26" t="str">
        <f t="shared" si="48"/>
        <v/>
      </c>
      <c r="D1223" s="26"/>
      <c r="E1223" s="26" t="s">
        <v>6</v>
      </c>
      <c r="F1223" s="26" t="s">
        <v>6</v>
      </c>
      <c r="G1223" s="34" t="str">
        <f t="shared" si="49"/>
        <v>Cerastium alpinum</v>
      </c>
      <c r="H1223" s="26" t="s">
        <v>5141</v>
      </c>
      <c r="I1223" s="26"/>
      <c r="J1223" t="s">
        <v>7444</v>
      </c>
      <c r="K1223" t="s">
        <v>11752</v>
      </c>
      <c r="L1223" t="s">
        <v>12295</v>
      </c>
      <c r="M1223" t="s">
        <v>12331</v>
      </c>
    </row>
    <row r="1224" spans="1:13" x14ac:dyDescent="0.25">
      <c r="A1224" s="26" t="s">
        <v>1101</v>
      </c>
      <c r="B1224" s="26" t="s">
        <v>1106</v>
      </c>
      <c r="C1224" s="26" t="str">
        <f t="shared" si="48"/>
        <v/>
      </c>
      <c r="D1224" s="26"/>
      <c r="E1224" s="26" t="s">
        <v>6</v>
      </c>
      <c r="F1224" s="26" t="s">
        <v>6</v>
      </c>
      <c r="G1224" s="34" t="str">
        <f t="shared" si="49"/>
        <v>Cerastium arvense</v>
      </c>
      <c r="H1224" s="26" t="s">
        <v>5141</v>
      </c>
      <c r="I1224" s="26"/>
      <c r="J1224" t="s">
        <v>7445</v>
      </c>
      <c r="K1224" t="s">
        <v>11752</v>
      </c>
      <c r="L1224" t="s">
        <v>12295</v>
      </c>
      <c r="M1224" t="s">
        <v>12331</v>
      </c>
    </row>
    <row r="1225" spans="1:13" x14ac:dyDescent="0.25">
      <c r="A1225" s="26" t="s">
        <v>1101</v>
      </c>
      <c r="B1225" s="26" t="s">
        <v>1109</v>
      </c>
      <c r="C1225" s="26" t="str">
        <f t="shared" si="48"/>
        <v>subsp.</v>
      </c>
      <c r="D1225" s="26" t="s">
        <v>1109</v>
      </c>
      <c r="E1225" s="26" t="s">
        <v>6</v>
      </c>
      <c r="F1225" s="26" t="s">
        <v>6</v>
      </c>
      <c r="G1225" s="34" t="str">
        <f t="shared" si="49"/>
        <v>Cerastium brachypetalum brachypetalum</v>
      </c>
      <c r="H1225" s="26" t="s">
        <v>5141</v>
      </c>
      <c r="I1225" s="26"/>
      <c r="J1225" t="s">
        <v>7446</v>
      </c>
      <c r="K1225" t="s">
        <v>11752</v>
      </c>
      <c r="L1225" t="s">
        <v>12295</v>
      </c>
      <c r="M1225" t="s">
        <v>12331</v>
      </c>
    </row>
    <row r="1226" spans="1:13" x14ac:dyDescent="0.25">
      <c r="A1226" s="26" t="s">
        <v>1101</v>
      </c>
      <c r="B1226" s="26" t="s">
        <v>1109</v>
      </c>
      <c r="C1226" s="26" t="str">
        <f t="shared" si="48"/>
        <v>subsp.</v>
      </c>
      <c r="D1226" s="26" t="s">
        <v>4411</v>
      </c>
      <c r="E1226" s="26" t="s">
        <v>6</v>
      </c>
      <c r="F1226" s="26" t="s">
        <v>6</v>
      </c>
      <c r="G1226" s="34" t="str">
        <f t="shared" si="49"/>
        <v>Cerastium brachypetalum roeseri</v>
      </c>
      <c r="H1226" s="26" t="s">
        <v>5141</v>
      </c>
      <c r="I1226" s="26"/>
      <c r="J1226" t="s">
        <v>7447</v>
      </c>
      <c r="K1226" t="s">
        <v>11752</v>
      </c>
      <c r="L1226" t="s">
        <v>12295</v>
      </c>
      <c r="M1226" t="s">
        <v>12331</v>
      </c>
    </row>
    <row r="1227" spans="1:13" x14ac:dyDescent="0.25">
      <c r="A1227" s="26" t="s">
        <v>1101</v>
      </c>
      <c r="B1227" s="26" t="s">
        <v>1109</v>
      </c>
      <c r="C1227" s="26" t="str">
        <f t="shared" si="48"/>
        <v>subsp.</v>
      </c>
      <c r="D1227" s="26" t="s">
        <v>4410</v>
      </c>
      <c r="E1227" s="26" t="s">
        <v>6</v>
      </c>
      <c r="F1227" s="26" t="s">
        <v>6</v>
      </c>
      <c r="G1227" s="34" t="str">
        <f t="shared" si="49"/>
        <v>Cerastium brachypetalum tenoreanum</v>
      </c>
      <c r="H1227" s="26" t="s">
        <v>5141</v>
      </c>
      <c r="I1227" s="26"/>
      <c r="J1227" t="s">
        <v>7448</v>
      </c>
      <c r="K1227" t="s">
        <v>11752</v>
      </c>
      <c r="L1227" t="s">
        <v>12295</v>
      </c>
      <c r="M1227" t="s">
        <v>12331</v>
      </c>
    </row>
    <row r="1228" spans="1:13" x14ac:dyDescent="0.25">
      <c r="A1228" s="26" t="s">
        <v>1101</v>
      </c>
      <c r="B1228" s="26" t="s">
        <v>1102</v>
      </c>
      <c r="C1228" s="26" t="str">
        <f t="shared" si="48"/>
        <v/>
      </c>
      <c r="D1228" s="26"/>
      <c r="E1228" s="26" t="s">
        <v>6</v>
      </c>
      <c r="F1228" s="26" t="s">
        <v>6</v>
      </c>
      <c r="G1228" s="34" t="str">
        <f t="shared" si="49"/>
        <v>Cerastium cerastoides</v>
      </c>
      <c r="H1228" s="26" t="s">
        <v>5141</v>
      </c>
      <c r="I1228" s="26"/>
      <c r="J1228" t="s">
        <v>7449</v>
      </c>
      <c r="K1228" t="s">
        <v>11752</v>
      </c>
      <c r="L1228" t="s">
        <v>12295</v>
      </c>
      <c r="M1228" t="s">
        <v>12331</v>
      </c>
    </row>
    <row r="1229" spans="1:13" x14ac:dyDescent="0.25">
      <c r="A1229" s="26" t="s">
        <v>1101</v>
      </c>
      <c r="B1229" s="26" t="s">
        <v>1108</v>
      </c>
      <c r="C1229" s="26" t="str">
        <f t="shared" si="48"/>
        <v/>
      </c>
      <c r="D1229" s="26"/>
      <c r="E1229" s="26" t="s">
        <v>6</v>
      </c>
      <c r="F1229" s="26" t="s">
        <v>6</v>
      </c>
      <c r="G1229" s="34" t="str">
        <f t="shared" si="49"/>
        <v>Cerastium dichotomum</v>
      </c>
      <c r="H1229" s="26" t="s">
        <v>5141</v>
      </c>
      <c r="I1229" s="26"/>
      <c r="J1229" t="s">
        <v>7450</v>
      </c>
      <c r="K1229" t="s">
        <v>11752</v>
      </c>
      <c r="L1229" t="s">
        <v>12295</v>
      </c>
      <c r="M1229" t="s">
        <v>12331</v>
      </c>
    </row>
    <row r="1230" spans="1:13" x14ac:dyDescent="0.25">
      <c r="A1230" s="26" t="s">
        <v>1101</v>
      </c>
      <c r="B1230" s="26" t="s">
        <v>1113</v>
      </c>
      <c r="C1230" s="26" t="str">
        <f t="shared" si="48"/>
        <v>subsp.</v>
      </c>
      <c r="D1230" s="26" t="s">
        <v>1113</v>
      </c>
      <c r="E1230" s="26" t="s">
        <v>6</v>
      </c>
      <c r="F1230" s="26" t="s">
        <v>31</v>
      </c>
      <c r="G1230" s="34" t="str">
        <f t="shared" si="49"/>
        <v>Cerastium diffusum diffusum</v>
      </c>
      <c r="H1230" s="26" t="s">
        <v>5141</v>
      </c>
      <c r="I1230" s="26"/>
      <c r="J1230" t="s">
        <v>7451</v>
      </c>
      <c r="K1230" t="s">
        <v>11752</v>
      </c>
      <c r="L1230" t="s">
        <v>12295</v>
      </c>
      <c r="M1230" t="s">
        <v>12331</v>
      </c>
    </row>
    <row r="1231" spans="1:13" x14ac:dyDescent="0.25">
      <c r="A1231" s="26" t="s">
        <v>1101</v>
      </c>
      <c r="B1231" s="26" t="s">
        <v>1103</v>
      </c>
      <c r="C1231" s="26" t="str">
        <f t="shared" si="48"/>
        <v/>
      </c>
      <c r="D1231" s="26"/>
      <c r="E1231" s="26" t="s">
        <v>6</v>
      </c>
      <c r="F1231" s="26" t="s">
        <v>6</v>
      </c>
      <c r="G1231" s="34" t="str">
        <f t="shared" si="49"/>
        <v>Cerastium dubium</v>
      </c>
      <c r="H1231" s="26" t="s">
        <v>5141</v>
      </c>
      <c r="I1231" s="26"/>
      <c r="J1231" t="s">
        <v>7452</v>
      </c>
      <c r="K1231" t="s">
        <v>11752</v>
      </c>
      <c r="L1231" t="s">
        <v>12295</v>
      </c>
      <c r="M1231" t="s">
        <v>12331</v>
      </c>
    </row>
    <row r="1232" spans="1:13" x14ac:dyDescent="0.25">
      <c r="A1232" s="26" t="s">
        <v>1101</v>
      </c>
      <c r="B1232" s="26" t="s">
        <v>594</v>
      </c>
      <c r="C1232" s="26" t="str">
        <f t="shared" si="48"/>
        <v>subsp.</v>
      </c>
      <c r="D1232" s="26" t="s">
        <v>4412</v>
      </c>
      <c r="E1232" s="26" t="s">
        <v>6</v>
      </c>
      <c r="F1232" s="26" t="s">
        <v>6</v>
      </c>
      <c r="G1232" s="34" t="str">
        <f t="shared" si="49"/>
        <v>Cerastium fontanum lucorum</v>
      </c>
      <c r="H1232" s="26" t="s">
        <v>5141</v>
      </c>
      <c r="I1232" s="26"/>
      <c r="J1232" t="s">
        <v>7453</v>
      </c>
      <c r="K1232" t="s">
        <v>11752</v>
      </c>
      <c r="L1232" t="s">
        <v>12295</v>
      </c>
      <c r="M1232" t="s">
        <v>12331</v>
      </c>
    </row>
    <row r="1233" spans="1:13" x14ac:dyDescent="0.25">
      <c r="A1233" s="26" t="s">
        <v>1101</v>
      </c>
      <c r="B1233" s="26" t="s">
        <v>594</v>
      </c>
      <c r="C1233" s="26" t="str">
        <f t="shared" si="48"/>
        <v>subsp.</v>
      </c>
      <c r="D1233" s="26" t="s">
        <v>491</v>
      </c>
      <c r="E1233" s="26" t="s">
        <v>6</v>
      </c>
      <c r="F1233" s="26" t="s">
        <v>6</v>
      </c>
      <c r="G1233" s="34" t="str">
        <f t="shared" si="49"/>
        <v>Cerastium fontanum vulgare</v>
      </c>
      <c r="H1233" s="26" t="s">
        <v>5141</v>
      </c>
      <c r="I1233" s="26"/>
      <c r="J1233" t="s">
        <v>7454</v>
      </c>
      <c r="K1233" t="s">
        <v>11752</v>
      </c>
      <c r="L1233" t="s">
        <v>12295</v>
      </c>
      <c r="M1233" t="s">
        <v>12331</v>
      </c>
    </row>
    <row r="1234" spans="1:13" x14ac:dyDescent="0.25">
      <c r="A1234" s="26" t="s">
        <v>1101</v>
      </c>
      <c r="B1234" s="26" t="s">
        <v>1105</v>
      </c>
      <c r="C1234" s="26" t="str">
        <f t="shared" si="48"/>
        <v/>
      </c>
      <c r="D1234" s="26"/>
      <c r="E1234" s="26" t="s">
        <v>6</v>
      </c>
      <c r="F1234" s="26" t="s">
        <v>6</v>
      </c>
      <c r="G1234" s="34" t="str">
        <f t="shared" si="49"/>
        <v>Cerastium gibraltaricum</v>
      </c>
      <c r="H1234" s="26" t="s">
        <v>5141</v>
      </c>
      <c r="I1234" s="26"/>
      <c r="J1234" t="s">
        <v>7455</v>
      </c>
      <c r="K1234" t="s">
        <v>11752</v>
      </c>
      <c r="L1234" t="s">
        <v>12295</v>
      </c>
      <c r="M1234" t="s">
        <v>12331</v>
      </c>
    </row>
    <row r="1235" spans="1:13" x14ac:dyDescent="0.25">
      <c r="A1235" s="26" t="s">
        <v>1101</v>
      </c>
      <c r="B1235" s="26" t="s">
        <v>1110</v>
      </c>
      <c r="C1235" s="26" t="str">
        <f t="shared" si="48"/>
        <v/>
      </c>
      <c r="D1235" s="26"/>
      <c r="E1235" s="26" t="s">
        <v>6</v>
      </c>
      <c r="F1235" s="26" t="s">
        <v>6</v>
      </c>
      <c r="G1235" s="34" t="str">
        <f t="shared" si="49"/>
        <v>Cerastium glomeratum</v>
      </c>
      <c r="H1235" s="26" t="s">
        <v>5141</v>
      </c>
      <c r="I1235" s="26"/>
      <c r="J1235" t="s">
        <v>7456</v>
      </c>
      <c r="K1235" t="s">
        <v>11752</v>
      </c>
      <c r="L1235" t="s">
        <v>12295</v>
      </c>
      <c r="M1235" t="s">
        <v>12331</v>
      </c>
    </row>
    <row r="1236" spans="1:13" x14ac:dyDescent="0.25">
      <c r="A1236" s="26" t="s">
        <v>1101</v>
      </c>
      <c r="B1236" s="26" t="s">
        <v>1114</v>
      </c>
      <c r="C1236" s="26" t="str">
        <f t="shared" si="48"/>
        <v/>
      </c>
      <c r="D1236" s="26"/>
      <c r="E1236" s="26" t="s">
        <v>6</v>
      </c>
      <c r="F1236" s="26" t="s">
        <v>6</v>
      </c>
      <c r="G1236" s="34" t="str">
        <f t="shared" si="49"/>
        <v>Cerastium gracile</v>
      </c>
      <c r="H1236" s="26" t="s">
        <v>5141</v>
      </c>
      <c r="I1236" s="26"/>
      <c r="J1236" t="s">
        <v>7457</v>
      </c>
      <c r="K1236" t="s">
        <v>11752</v>
      </c>
      <c r="L1236" t="s">
        <v>12295</v>
      </c>
      <c r="M1236" t="s">
        <v>12331</v>
      </c>
    </row>
    <row r="1237" spans="1:13" x14ac:dyDescent="0.25">
      <c r="A1237" s="26" t="s">
        <v>1101</v>
      </c>
      <c r="B1237" s="26" t="s">
        <v>1104</v>
      </c>
      <c r="C1237" s="26" t="str">
        <f t="shared" si="48"/>
        <v/>
      </c>
      <c r="D1237" s="26"/>
      <c r="E1237" s="26" t="s">
        <v>6</v>
      </c>
      <c r="F1237" s="26" t="s">
        <v>6</v>
      </c>
      <c r="G1237" s="34" t="str">
        <f t="shared" si="49"/>
        <v>Cerastium perfoliatum</v>
      </c>
      <c r="H1237" s="26" t="s">
        <v>5141</v>
      </c>
      <c r="I1237" s="26"/>
      <c r="J1237" t="s">
        <v>7458</v>
      </c>
      <c r="K1237" t="s">
        <v>11752</v>
      </c>
      <c r="L1237" t="s">
        <v>12295</v>
      </c>
      <c r="M1237" t="s">
        <v>12331</v>
      </c>
    </row>
    <row r="1238" spans="1:13" x14ac:dyDescent="0.25">
      <c r="A1238" s="26" t="s">
        <v>1101</v>
      </c>
      <c r="B1238" s="26" t="s">
        <v>1112</v>
      </c>
      <c r="C1238" s="26" t="str">
        <f t="shared" si="48"/>
        <v/>
      </c>
      <c r="D1238" s="26"/>
      <c r="E1238" s="26" t="s">
        <v>6</v>
      </c>
      <c r="F1238" s="26" t="s">
        <v>6</v>
      </c>
      <c r="G1238" s="34" t="str">
        <f t="shared" si="49"/>
        <v>Cerastium pumilum</v>
      </c>
      <c r="H1238" s="26" t="s">
        <v>5141</v>
      </c>
      <c r="I1238" s="26"/>
      <c r="J1238" t="s">
        <v>7459</v>
      </c>
      <c r="K1238" t="s">
        <v>11752</v>
      </c>
      <c r="L1238" t="s">
        <v>12295</v>
      </c>
      <c r="M1238" t="s">
        <v>12331</v>
      </c>
    </row>
    <row r="1239" spans="1:13" x14ac:dyDescent="0.25">
      <c r="A1239" s="26" t="s">
        <v>1101</v>
      </c>
      <c r="B1239" s="26" t="s">
        <v>205</v>
      </c>
      <c r="C1239" s="26" t="str">
        <f t="shared" si="48"/>
        <v/>
      </c>
      <c r="D1239" s="26"/>
      <c r="E1239" s="26" t="s">
        <v>13111</v>
      </c>
      <c r="F1239" s="26" t="s">
        <v>6</v>
      </c>
      <c r="G1239" s="34" t="str">
        <f t="shared" si="49"/>
        <v>Cerastium pyrenaicum</v>
      </c>
      <c r="H1239" s="26" t="s">
        <v>5141</v>
      </c>
      <c r="I1239" s="26"/>
      <c r="J1239" t="s">
        <v>7460</v>
      </c>
      <c r="K1239" t="s">
        <v>11752</v>
      </c>
      <c r="L1239" t="s">
        <v>12295</v>
      </c>
      <c r="M1239" t="s">
        <v>12331</v>
      </c>
    </row>
    <row r="1240" spans="1:13" x14ac:dyDescent="0.25">
      <c r="A1240" s="26" t="s">
        <v>1101</v>
      </c>
      <c r="B1240" s="26" t="s">
        <v>1115</v>
      </c>
      <c r="C1240" s="26" t="str">
        <f t="shared" si="48"/>
        <v/>
      </c>
      <c r="D1240" s="26"/>
      <c r="E1240" s="26" t="s">
        <v>6</v>
      </c>
      <c r="F1240" s="26" t="s">
        <v>6</v>
      </c>
      <c r="G1240" s="34" t="str">
        <f t="shared" si="49"/>
        <v>Cerastium ramosissimum</v>
      </c>
      <c r="H1240" s="26" t="s">
        <v>5141</v>
      </c>
      <c r="I1240" s="26"/>
      <c r="J1240" t="s">
        <v>7461</v>
      </c>
      <c r="K1240" t="s">
        <v>11752</v>
      </c>
      <c r="L1240" t="s">
        <v>12295</v>
      </c>
      <c r="M1240" t="s">
        <v>12331</v>
      </c>
    </row>
    <row r="1241" spans="1:13" x14ac:dyDescent="0.25">
      <c r="A1241" s="26" t="s">
        <v>1101</v>
      </c>
      <c r="B1241" s="26" t="s">
        <v>1111</v>
      </c>
      <c r="C1241" s="26" t="str">
        <f t="shared" si="48"/>
        <v/>
      </c>
      <c r="D1241" s="26"/>
      <c r="E1241" s="26" t="s">
        <v>6</v>
      </c>
      <c r="F1241" s="26" t="s">
        <v>6</v>
      </c>
      <c r="G1241" s="34" t="str">
        <f t="shared" si="49"/>
        <v>Cerastium semidecandrum</v>
      </c>
      <c r="H1241" s="26" t="s">
        <v>5141</v>
      </c>
      <c r="I1241" s="26"/>
      <c r="J1241" t="s">
        <v>7462</v>
      </c>
      <c r="K1241" t="s">
        <v>11752</v>
      </c>
      <c r="L1241" t="s">
        <v>12295</v>
      </c>
      <c r="M1241" t="s">
        <v>12331</v>
      </c>
    </row>
    <row r="1242" spans="1:13" x14ac:dyDescent="0.25">
      <c r="A1242" s="26" t="s">
        <v>1116</v>
      </c>
      <c r="B1242" s="26" t="s">
        <v>1118</v>
      </c>
      <c r="C1242" s="26" t="str">
        <f t="shared" si="48"/>
        <v/>
      </c>
      <c r="D1242" s="26"/>
      <c r="E1242" s="26" t="s">
        <v>6</v>
      </c>
      <c r="F1242" s="26" t="s">
        <v>6</v>
      </c>
      <c r="G1242" s="34" t="str">
        <f t="shared" si="49"/>
        <v>Ceratocapnos claviculata</v>
      </c>
      <c r="H1242" s="26" t="s">
        <v>5141</v>
      </c>
      <c r="I1242" s="26"/>
      <c r="J1242" t="s">
        <v>7463</v>
      </c>
      <c r="K1242" t="s">
        <v>11752</v>
      </c>
      <c r="L1242" t="s">
        <v>12329</v>
      </c>
      <c r="M1242" t="s">
        <v>12385</v>
      </c>
    </row>
    <row r="1243" spans="1:13" x14ac:dyDescent="0.25">
      <c r="A1243" s="26" t="s">
        <v>1116</v>
      </c>
      <c r="B1243" s="26" t="s">
        <v>1117</v>
      </c>
      <c r="C1243" s="26" t="str">
        <f t="shared" si="48"/>
        <v/>
      </c>
      <c r="D1243" s="26"/>
      <c r="E1243" s="26" t="s">
        <v>6</v>
      </c>
      <c r="F1243" s="26" t="s">
        <v>6</v>
      </c>
      <c r="G1243" s="34" t="str">
        <f t="shared" si="49"/>
        <v>Ceratocapnos heterocarpa</v>
      </c>
      <c r="H1243" s="26" t="s">
        <v>5141</v>
      </c>
      <c r="I1243" s="26"/>
      <c r="J1243" t="s">
        <v>7464</v>
      </c>
      <c r="K1243" t="s">
        <v>11752</v>
      </c>
      <c r="L1243" t="s">
        <v>12329</v>
      </c>
      <c r="M1243" t="s">
        <v>12385</v>
      </c>
    </row>
    <row r="1244" spans="1:13" x14ac:dyDescent="0.25">
      <c r="A1244" s="26" t="s">
        <v>1119</v>
      </c>
      <c r="B1244" s="26" t="s">
        <v>1120</v>
      </c>
      <c r="C1244" s="26" t="str">
        <f t="shared" si="48"/>
        <v/>
      </c>
      <c r="D1244" s="26"/>
      <c r="E1244" s="26" t="s">
        <v>6</v>
      </c>
      <c r="F1244" s="26" t="s">
        <v>6</v>
      </c>
      <c r="G1244" s="34" t="str">
        <f t="shared" si="49"/>
        <v>Ceratocephala falcata</v>
      </c>
      <c r="H1244" s="26" t="s">
        <v>5141</v>
      </c>
      <c r="I1244" s="26"/>
      <c r="J1244" t="s">
        <v>7465</v>
      </c>
      <c r="K1244" t="s">
        <v>11752</v>
      </c>
      <c r="L1244" t="s">
        <v>12329</v>
      </c>
      <c r="M1244" t="s">
        <v>12330</v>
      </c>
    </row>
    <row r="1245" spans="1:13" x14ac:dyDescent="0.25">
      <c r="A1245" s="26" t="s">
        <v>1121</v>
      </c>
      <c r="B1245" s="26" t="s">
        <v>1122</v>
      </c>
      <c r="C1245" s="26" t="str">
        <f t="shared" si="48"/>
        <v/>
      </c>
      <c r="D1245" s="26"/>
      <c r="E1245" s="26" t="s">
        <v>6</v>
      </c>
      <c r="F1245" s="26" t="s">
        <v>6</v>
      </c>
      <c r="G1245" s="34" t="str">
        <f t="shared" si="49"/>
        <v>Ceratonia siliqua</v>
      </c>
      <c r="H1245" s="26" t="s">
        <v>5141</v>
      </c>
      <c r="I1245" s="26"/>
      <c r="J1245" t="s">
        <v>7466</v>
      </c>
      <c r="K1245" t="s">
        <v>11752</v>
      </c>
      <c r="L1245" t="s">
        <v>12304</v>
      </c>
      <c r="M1245" t="s">
        <v>12305</v>
      </c>
    </row>
    <row r="1246" spans="1:13" x14ac:dyDescent="0.25">
      <c r="A1246" s="26" t="s">
        <v>1123</v>
      </c>
      <c r="B1246" s="26" t="s">
        <v>1124</v>
      </c>
      <c r="C1246" s="26" t="str">
        <f t="shared" si="48"/>
        <v/>
      </c>
      <c r="D1246" s="26"/>
      <c r="E1246" s="26" t="s">
        <v>6</v>
      </c>
      <c r="F1246" s="26" t="s">
        <v>6</v>
      </c>
      <c r="G1246" s="34" t="str">
        <f t="shared" si="49"/>
        <v>Ceratophyllum demersum</v>
      </c>
      <c r="H1246" s="26" t="s">
        <v>5141</v>
      </c>
      <c r="I1246" s="26"/>
      <c r="J1246" t="s">
        <v>7467</v>
      </c>
      <c r="K1246" t="s">
        <v>11752</v>
      </c>
      <c r="L1246" t="s">
        <v>12604</v>
      </c>
      <c r="M1246" t="s">
        <v>12605</v>
      </c>
    </row>
    <row r="1247" spans="1:13" x14ac:dyDescent="0.25">
      <c r="A1247" s="26" t="s">
        <v>1123</v>
      </c>
      <c r="B1247" s="26" t="s">
        <v>1125</v>
      </c>
      <c r="C1247" s="26" t="str">
        <f t="shared" si="48"/>
        <v/>
      </c>
      <c r="D1247" s="26"/>
      <c r="E1247" s="26" t="s">
        <v>6</v>
      </c>
      <c r="F1247" s="26" t="s">
        <v>6</v>
      </c>
      <c r="G1247" s="34" t="str">
        <f t="shared" si="49"/>
        <v>Ceratophyllum submersum</v>
      </c>
      <c r="H1247" s="26" t="s">
        <v>5141</v>
      </c>
      <c r="I1247" s="26"/>
      <c r="J1247" t="s">
        <v>7468</v>
      </c>
      <c r="K1247" t="s">
        <v>11752</v>
      </c>
      <c r="L1247" t="s">
        <v>12604</v>
      </c>
      <c r="M1247" t="s">
        <v>12605</v>
      </c>
    </row>
    <row r="1248" spans="1:13" x14ac:dyDescent="0.25">
      <c r="A1248" s="26" t="s">
        <v>1126</v>
      </c>
      <c r="B1248" s="26" t="s">
        <v>125</v>
      </c>
      <c r="C1248" s="26" t="str">
        <f t="shared" si="48"/>
        <v>subsp.</v>
      </c>
      <c r="D1248" s="26" t="s">
        <v>125</v>
      </c>
      <c r="E1248" s="26" t="s">
        <v>6</v>
      </c>
      <c r="F1248" s="26" t="s">
        <v>31</v>
      </c>
      <c r="G1248" s="34" t="str">
        <f t="shared" si="49"/>
        <v>Cerinthe glabra glabra</v>
      </c>
      <c r="H1248" s="26" t="s">
        <v>5141</v>
      </c>
      <c r="I1248" s="26"/>
      <c r="J1248" t="s">
        <v>7469</v>
      </c>
      <c r="K1248" t="s">
        <v>11752</v>
      </c>
      <c r="L1248" t="s">
        <v>12486</v>
      </c>
      <c r="M1248" t="s">
        <v>12487</v>
      </c>
    </row>
    <row r="1249" spans="1:13" x14ac:dyDescent="0.25">
      <c r="A1249" s="26" t="s">
        <v>1126</v>
      </c>
      <c r="B1249" s="26" t="s">
        <v>1127</v>
      </c>
      <c r="C1249" s="26" t="str">
        <f t="shared" si="48"/>
        <v>subsp.</v>
      </c>
      <c r="D1249" s="26" t="s">
        <v>1127</v>
      </c>
      <c r="E1249" s="26" t="s">
        <v>6</v>
      </c>
      <c r="F1249" s="26" t="s">
        <v>31</v>
      </c>
      <c r="G1249" s="34" t="str">
        <f t="shared" si="49"/>
        <v>Cerinthe gymnandra gymnandra</v>
      </c>
      <c r="H1249" s="26" t="s">
        <v>5141</v>
      </c>
      <c r="I1249" s="26"/>
      <c r="J1249" t="s">
        <v>7470</v>
      </c>
      <c r="K1249" t="s">
        <v>11752</v>
      </c>
      <c r="L1249" t="s">
        <v>12486</v>
      </c>
      <c r="M1249" t="s">
        <v>12487</v>
      </c>
    </row>
    <row r="1250" spans="1:13" x14ac:dyDescent="0.25">
      <c r="A1250" s="26" t="s">
        <v>1126</v>
      </c>
      <c r="B1250" s="26" t="s">
        <v>352</v>
      </c>
      <c r="C1250" s="26" t="str">
        <f t="shared" si="48"/>
        <v/>
      </c>
      <c r="D1250" s="26"/>
      <c r="E1250" s="26" t="s">
        <v>6</v>
      </c>
      <c r="F1250" s="26" t="s">
        <v>6</v>
      </c>
      <c r="G1250" s="34" t="str">
        <f t="shared" si="49"/>
        <v>Cerinthe major</v>
      </c>
      <c r="H1250" s="26" t="s">
        <v>5141</v>
      </c>
      <c r="I1250" s="26"/>
      <c r="J1250" t="s">
        <v>7471</v>
      </c>
      <c r="K1250" t="s">
        <v>11752</v>
      </c>
      <c r="L1250" t="s">
        <v>12486</v>
      </c>
      <c r="M1250" t="s">
        <v>12487</v>
      </c>
    </row>
    <row r="1251" spans="1:13" x14ac:dyDescent="0.25">
      <c r="A1251" s="26" t="s">
        <v>1126</v>
      </c>
      <c r="B1251" s="26" t="s">
        <v>643</v>
      </c>
      <c r="C1251" s="26" t="str">
        <f t="shared" si="48"/>
        <v>subsp.</v>
      </c>
      <c r="D1251" s="26" t="s">
        <v>422</v>
      </c>
      <c r="E1251" s="26" t="s">
        <v>5390</v>
      </c>
      <c r="F1251" s="26" t="s">
        <v>31</v>
      </c>
      <c r="G1251" s="34" t="str">
        <f t="shared" si="49"/>
        <v>Cerinthe minor auriculata</v>
      </c>
      <c r="H1251" s="26" t="s">
        <v>5141</v>
      </c>
      <c r="I1251" s="26"/>
      <c r="J1251" t="s">
        <v>7472</v>
      </c>
      <c r="K1251" t="s">
        <v>11752</v>
      </c>
      <c r="L1251" t="s">
        <v>12486</v>
      </c>
      <c r="M1251" t="s">
        <v>12487</v>
      </c>
    </row>
    <row r="1252" spans="1:13" x14ac:dyDescent="0.25">
      <c r="A1252" s="26" t="s">
        <v>1128</v>
      </c>
      <c r="B1252" s="26" t="s">
        <v>1129</v>
      </c>
      <c r="C1252" s="26" t="str">
        <f t="shared" si="48"/>
        <v/>
      </c>
      <c r="D1252" s="26"/>
      <c r="E1252" s="26" t="s">
        <v>5390</v>
      </c>
      <c r="F1252" s="26" t="s">
        <v>6</v>
      </c>
      <c r="G1252" s="34" t="str">
        <f t="shared" si="49"/>
        <v>Cestrum parqui</v>
      </c>
      <c r="H1252" s="26" t="s">
        <v>5141</v>
      </c>
      <c r="I1252" s="26"/>
      <c r="J1252" t="s">
        <v>7473</v>
      </c>
      <c r="K1252" t="s">
        <v>11752</v>
      </c>
      <c r="L1252" t="s">
        <v>12577</v>
      </c>
      <c r="M1252" t="s">
        <v>12578</v>
      </c>
    </row>
    <row r="1253" spans="1:13" x14ac:dyDescent="0.25">
      <c r="A1253" s="26" t="s">
        <v>1132</v>
      </c>
      <c r="B1253" s="26" t="s">
        <v>1134</v>
      </c>
      <c r="C1253" s="26" t="str">
        <f t="shared" si="48"/>
        <v>subsp.</v>
      </c>
      <c r="D1253" s="26" t="s">
        <v>4413</v>
      </c>
      <c r="E1253" s="26" t="s">
        <v>13111</v>
      </c>
      <c r="F1253" s="26" t="s">
        <v>6</v>
      </c>
      <c r="G1253" s="34" t="str">
        <f t="shared" si="49"/>
        <v>Chaenorhinum crassifolium cadevallii</v>
      </c>
      <c r="H1253" s="26" t="s">
        <v>5141</v>
      </c>
      <c r="I1253" s="26"/>
      <c r="J1253" t="s">
        <v>7474</v>
      </c>
      <c r="K1253" t="s">
        <v>11752</v>
      </c>
      <c r="L1253" t="s">
        <v>12318</v>
      </c>
      <c r="M1253" t="s">
        <v>12319</v>
      </c>
    </row>
    <row r="1254" spans="1:13" x14ac:dyDescent="0.25">
      <c r="A1254" s="26" t="s">
        <v>1132</v>
      </c>
      <c r="B1254" s="26" t="s">
        <v>1134</v>
      </c>
      <c r="C1254" s="26" t="str">
        <f t="shared" si="48"/>
        <v>subsp.</v>
      </c>
      <c r="D1254" s="26" t="s">
        <v>1134</v>
      </c>
      <c r="E1254" s="26" t="s">
        <v>31</v>
      </c>
      <c r="F1254" s="26" t="s">
        <v>6</v>
      </c>
      <c r="G1254" s="34" t="str">
        <f t="shared" si="49"/>
        <v>Chaenorhinum crassifolium crassifolium</v>
      </c>
      <c r="H1254" s="26" t="s">
        <v>5141</v>
      </c>
      <c r="I1254" s="26"/>
      <c r="J1254" t="s">
        <v>7475</v>
      </c>
      <c r="K1254" t="s">
        <v>11752</v>
      </c>
      <c r="L1254" t="s">
        <v>12318</v>
      </c>
      <c r="M1254" t="s">
        <v>12319</v>
      </c>
    </row>
    <row r="1255" spans="1:13" x14ac:dyDescent="0.25">
      <c r="A1255" s="26" t="s">
        <v>1132</v>
      </c>
      <c r="B1255" s="26" t="s">
        <v>1141</v>
      </c>
      <c r="C1255" s="26" t="str">
        <f t="shared" si="48"/>
        <v/>
      </c>
      <c r="D1255" s="26"/>
      <c r="E1255" s="26" t="s">
        <v>6</v>
      </c>
      <c r="F1255" s="26" t="s">
        <v>6</v>
      </c>
      <c r="G1255" s="34" t="str">
        <f t="shared" si="49"/>
        <v>Chaenorhinum exile</v>
      </c>
      <c r="H1255" s="26" t="s">
        <v>5141</v>
      </c>
      <c r="I1255" s="26"/>
      <c r="J1255" t="s">
        <v>7476</v>
      </c>
      <c r="K1255" t="s">
        <v>11752</v>
      </c>
      <c r="L1255" t="s">
        <v>12318</v>
      </c>
      <c r="M1255" t="s">
        <v>12319</v>
      </c>
    </row>
    <row r="1256" spans="1:13" x14ac:dyDescent="0.25">
      <c r="A1256" s="26" t="s">
        <v>1132</v>
      </c>
      <c r="B1256" s="26" t="s">
        <v>1140</v>
      </c>
      <c r="C1256" s="26" t="str">
        <f t="shared" si="48"/>
        <v/>
      </c>
      <c r="D1256" s="26"/>
      <c r="E1256" s="26" t="s">
        <v>31</v>
      </c>
      <c r="F1256" s="26" t="s">
        <v>6</v>
      </c>
      <c r="G1256" s="34" t="str">
        <f t="shared" si="49"/>
        <v>Chaenorhinum formenterae</v>
      </c>
      <c r="H1256" s="26" t="s">
        <v>5141</v>
      </c>
      <c r="I1256" s="26"/>
      <c r="J1256" t="s">
        <v>7477</v>
      </c>
      <c r="K1256" t="s">
        <v>11752</v>
      </c>
      <c r="L1256" t="s">
        <v>12318</v>
      </c>
      <c r="M1256" t="s">
        <v>12319</v>
      </c>
    </row>
    <row r="1257" spans="1:13" x14ac:dyDescent="0.25">
      <c r="A1257" s="26" t="s">
        <v>1132</v>
      </c>
      <c r="B1257" s="26" t="s">
        <v>1135</v>
      </c>
      <c r="C1257" s="26" t="str">
        <f t="shared" si="48"/>
        <v/>
      </c>
      <c r="D1257" s="26"/>
      <c r="E1257" s="26" t="s">
        <v>31</v>
      </c>
      <c r="F1257" s="26" t="s">
        <v>6</v>
      </c>
      <c r="G1257" s="34" t="str">
        <f t="shared" si="49"/>
        <v>Chaenorhinum glareosum</v>
      </c>
      <c r="H1257" s="26" t="s">
        <v>5141</v>
      </c>
      <c r="I1257" s="26"/>
      <c r="J1257" t="s">
        <v>7478</v>
      </c>
      <c r="K1257" t="s">
        <v>11752</v>
      </c>
      <c r="L1257" t="s">
        <v>12318</v>
      </c>
      <c r="M1257" t="s">
        <v>12319</v>
      </c>
    </row>
    <row r="1258" spans="1:13" x14ac:dyDescent="0.25">
      <c r="A1258" s="26" t="s">
        <v>1132</v>
      </c>
      <c r="B1258" s="26" t="s">
        <v>1077</v>
      </c>
      <c r="C1258" s="26" t="str">
        <f t="shared" si="48"/>
        <v>subsp.</v>
      </c>
      <c r="D1258" s="26" t="s">
        <v>2445</v>
      </c>
      <c r="E1258" s="26" t="s">
        <v>31</v>
      </c>
      <c r="F1258" s="26" t="s">
        <v>6</v>
      </c>
      <c r="G1258" s="34" t="str">
        <f t="shared" si="49"/>
        <v>Chaenorhinum grandiflorum carthaginense</v>
      </c>
      <c r="H1258" s="26" t="s">
        <v>5141</v>
      </c>
      <c r="I1258" s="26"/>
      <c r="J1258" t="s">
        <v>7479</v>
      </c>
      <c r="K1258" t="s">
        <v>11752</v>
      </c>
      <c r="L1258" t="s">
        <v>12318</v>
      </c>
      <c r="M1258" t="s">
        <v>12319</v>
      </c>
    </row>
    <row r="1259" spans="1:13" x14ac:dyDescent="0.25">
      <c r="A1259" s="26" t="s">
        <v>1132</v>
      </c>
      <c r="B1259" s="26" t="s">
        <v>1077</v>
      </c>
      <c r="C1259" s="26" t="str">
        <f t="shared" si="48"/>
        <v>subsp.</v>
      </c>
      <c r="D1259" s="26" t="s">
        <v>1077</v>
      </c>
      <c r="E1259" s="26" t="s">
        <v>31</v>
      </c>
      <c r="F1259" s="26" t="s">
        <v>6</v>
      </c>
      <c r="G1259" s="34" t="str">
        <f t="shared" si="49"/>
        <v>Chaenorhinum grandiflorum grandiflorum</v>
      </c>
      <c r="H1259" s="26" t="s">
        <v>5141</v>
      </c>
      <c r="I1259" s="26"/>
      <c r="J1259" t="s">
        <v>7480</v>
      </c>
      <c r="K1259" t="s">
        <v>11752</v>
      </c>
      <c r="L1259" t="s">
        <v>12318</v>
      </c>
      <c r="M1259" t="s">
        <v>12319</v>
      </c>
    </row>
    <row r="1260" spans="1:13" x14ac:dyDescent="0.25">
      <c r="A1260" s="26" t="s">
        <v>1132</v>
      </c>
      <c r="B1260" s="26" t="s">
        <v>1137</v>
      </c>
      <c r="C1260" s="26" t="str">
        <f t="shared" si="48"/>
        <v>subsp.</v>
      </c>
      <c r="D1260" s="26" t="s">
        <v>4578</v>
      </c>
      <c r="E1260" s="26" t="s">
        <v>31</v>
      </c>
      <c r="F1260" s="26" t="s">
        <v>6</v>
      </c>
      <c r="G1260" s="34" t="str">
        <f t="shared" si="49"/>
        <v>Chaenorhinum macropodum degenii</v>
      </c>
      <c r="H1260" s="26" t="s">
        <v>5141</v>
      </c>
      <c r="I1260" s="26"/>
      <c r="J1260" t="s">
        <v>7481</v>
      </c>
      <c r="K1260" t="s">
        <v>11752</v>
      </c>
      <c r="L1260" t="s">
        <v>12318</v>
      </c>
      <c r="M1260" t="s">
        <v>12319</v>
      </c>
    </row>
    <row r="1261" spans="1:13" x14ac:dyDescent="0.25">
      <c r="A1261" s="26" t="s">
        <v>1132</v>
      </c>
      <c r="B1261" s="26" t="s">
        <v>1137</v>
      </c>
      <c r="C1261" s="26" t="str">
        <f t="shared" si="48"/>
        <v>subsp.</v>
      </c>
      <c r="D1261" s="26" t="s">
        <v>1137</v>
      </c>
      <c r="E1261" s="26" t="s">
        <v>31</v>
      </c>
      <c r="F1261" s="26" t="s">
        <v>6</v>
      </c>
      <c r="G1261" s="34" t="str">
        <f t="shared" si="49"/>
        <v>Chaenorhinum macropodum macropodum</v>
      </c>
      <c r="H1261" s="26" t="s">
        <v>5141</v>
      </c>
      <c r="I1261" s="26"/>
      <c r="J1261" t="s">
        <v>7482</v>
      </c>
      <c r="K1261" t="s">
        <v>11752</v>
      </c>
      <c r="L1261" t="s">
        <v>12318</v>
      </c>
      <c r="M1261" t="s">
        <v>12319</v>
      </c>
    </row>
    <row r="1262" spans="1:13" x14ac:dyDescent="0.25">
      <c r="A1262" s="26" t="s">
        <v>1132</v>
      </c>
      <c r="B1262" s="26" t="s">
        <v>441</v>
      </c>
      <c r="C1262" s="26" t="str">
        <f t="shared" si="48"/>
        <v>subsp.</v>
      </c>
      <c r="D1262" s="26" t="s">
        <v>441</v>
      </c>
      <c r="E1262" s="26" t="s">
        <v>6</v>
      </c>
      <c r="F1262" s="26" t="s">
        <v>31</v>
      </c>
      <c r="G1262" s="34" t="str">
        <f t="shared" si="49"/>
        <v>Chaenorhinum minus minus</v>
      </c>
      <c r="H1262" s="26" t="s">
        <v>5141</v>
      </c>
      <c r="I1262" s="26"/>
      <c r="J1262" t="s">
        <v>7483</v>
      </c>
      <c r="K1262" t="s">
        <v>11752</v>
      </c>
      <c r="L1262" t="s">
        <v>12318</v>
      </c>
      <c r="M1262" t="s">
        <v>12319</v>
      </c>
    </row>
    <row r="1263" spans="1:13" x14ac:dyDescent="0.25">
      <c r="A1263" s="26" t="s">
        <v>1132</v>
      </c>
      <c r="B1263" s="26" t="s">
        <v>1133</v>
      </c>
      <c r="C1263" s="26" t="str">
        <f t="shared" si="48"/>
        <v>subsp.</v>
      </c>
      <c r="D1263" s="26" t="s">
        <v>4579</v>
      </c>
      <c r="E1263" s="26" t="s">
        <v>31</v>
      </c>
      <c r="F1263" s="26" t="s">
        <v>6</v>
      </c>
      <c r="G1263" s="34" t="str">
        <f t="shared" si="49"/>
        <v>Chaenorhinum origanifolium cotiellae</v>
      </c>
      <c r="H1263" s="26" t="s">
        <v>5141</v>
      </c>
      <c r="I1263" s="26"/>
      <c r="J1263" t="s">
        <v>7484</v>
      </c>
      <c r="K1263" t="s">
        <v>11752</v>
      </c>
      <c r="L1263" t="s">
        <v>12318</v>
      </c>
      <c r="M1263" t="s">
        <v>12319</v>
      </c>
    </row>
    <row r="1264" spans="1:13" x14ac:dyDescent="0.25">
      <c r="A1264" s="26" t="s">
        <v>1132</v>
      </c>
      <c r="B1264" s="26" t="s">
        <v>1133</v>
      </c>
      <c r="C1264" s="26" t="str">
        <f t="shared" si="48"/>
        <v>subsp.</v>
      </c>
      <c r="D1264" s="26" t="s">
        <v>1133</v>
      </c>
      <c r="E1264" s="26" t="s">
        <v>6</v>
      </c>
      <c r="F1264" s="26" t="s">
        <v>6</v>
      </c>
      <c r="G1264" s="34" t="str">
        <f t="shared" si="49"/>
        <v>Chaenorhinum origanifolium origanifolium</v>
      </c>
      <c r="H1264" s="26" t="s">
        <v>5141</v>
      </c>
      <c r="I1264" s="26"/>
      <c r="J1264" t="s">
        <v>7485</v>
      </c>
      <c r="K1264" t="s">
        <v>11752</v>
      </c>
      <c r="L1264" t="s">
        <v>12318</v>
      </c>
      <c r="M1264" t="s">
        <v>12319</v>
      </c>
    </row>
    <row r="1265" spans="1:13" x14ac:dyDescent="0.25">
      <c r="A1265" s="26" t="s">
        <v>1132</v>
      </c>
      <c r="B1265" s="26" t="s">
        <v>1133</v>
      </c>
      <c r="C1265" s="26" t="str">
        <f t="shared" si="48"/>
        <v>subsp.</v>
      </c>
      <c r="D1265" s="26" t="s">
        <v>1456</v>
      </c>
      <c r="E1265" s="26" t="s">
        <v>31</v>
      </c>
      <c r="F1265" s="26" t="s">
        <v>6</v>
      </c>
      <c r="G1265" s="34" t="str">
        <f t="shared" si="49"/>
        <v>Chaenorhinum origanifolium rodriguezii</v>
      </c>
      <c r="H1265" s="26" t="s">
        <v>5141</v>
      </c>
      <c r="I1265" s="26"/>
      <c r="J1265" t="s">
        <v>7486</v>
      </c>
      <c r="K1265" t="s">
        <v>11752</v>
      </c>
      <c r="L1265" t="s">
        <v>12318</v>
      </c>
      <c r="M1265" t="s">
        <v>12319</v>
      </c>
    </row>
    <row r="1266" spans="1:13" x14ac:dyDescent="0.25">
      <c r="A1266" s="26" t="s">
        <v>1132</v>
      </c>
      <c r="B1266" s="26" t="s">
        <v>1144</v>
      </c>
      <c r="C1266" s="26" t="str">
        <f t="shared" si="48"/>
        <v/>
      </c>
      <c r="D1266" s="26"/>
      <c r="E1266" s="26" t="s">
        <v>31</v>
      </c>
      <c r="F1266" s="26" t="s">
        <v>6</v>
      </c>
      <c r="G1266" s="34" t="str">
        <f t="shared" si="49"/>
        <v>Chaenorhinum raveyi</v>
      </c>
      <c r="H1266" s="26" t="s">
        <v>5141</v>
      </c>
      <c r="I1266" s="26"/>
      <c r="J1266" t="s">
        <v>7487</v>
      </c>
      <c r="K1266" t="s">
        <v>11752</v>
      </c>
      <c r="L1266" t="s">
        <v>12318</v>
      </c>
      <c r="M1266" t="s">
        <v>12319</v>
      </c>
    </row>
    <row r="1267" spans="1:13" x14ac:dyDescent="0.25">
      <c r="A1267" s="26" t="s">
        <v>1132</v>
      </c>
      <c r="B1267" s="26" t="s">
        <v>1142</v>
      </c>
      <c r="C1267" s="26" t="str">
        <f t="shared" si="48"/>
        <v/>
      </c>
      <c r="D1267" s="26"/>
      <c r="E1267" s="26" t="s">
        <v>31</v>
      </c>
      <c r="F1267" s="26" t="s">
        <v>6</v>
      </c>
      <c r="G1267" s="34" t="str">
        <f t="shared" si="49"/>
        <v>Chaenorhinum reyesii</v>
      </c>
      <c r="H1267" s="26" t="s">
        <v>5141</v>
      </c>
      <c r="I1267" s="26"/>
      <c r="J1267" t="s">
        <v>7488</v>
      </c>
      <c r="K1267" t="s">
        <v>11752</v>
      </c>
      <c r="L1267" t="s">
        <v>12318</v>
      </c>
      <c r="M1267" t="s">
        <v>12319</v>
      </c>
    </row>
    <row r="1268" spans="1:13" x14ac:dyDescent="0.25">
      <c r="A1268" s="26" t="s">
        <v>1132</v>
      </c>
      <c r="B1268" s="26" t="s">
        <v>1145</v>
      </c>
      <c r="C1268" s="26" t="str">
        <f t="shared" si="48"/>
        <v/>
      </c>
      <c r="D1268" s="26"/>
      <c r="E1268" s="26" t="s">
        <v>31</v>
      </c>
      <c r="F1268" s="26" t="s">
        <v>6</v>
      </c>
      <c r="G1268" s="34" t="str">
        <f t="shared" si="49"/>
        <v>Chaenorhinum robustum</v>
      </c>
      <c r="H1268" s="26" t="s">
        <v>5141</v>
      </c>
      <c r="I1268" s="26"/>
      <c r="J1268" t="s">
        <v>7489</v>
      </c>
      <c r="K1268" t="s">
        <v>11752</v>
      </c>
      <c r="L1268" t="s">
        <v>12318</v>
      </c>
      <c r="M1268" t="s">
        <v>12319</v>
      </c>
    </row>
    <row r="1269" spans="1:13" x14ac:dyDescent="0.25">
      <c r="A1269" s="26" t="s">
        <v>1132</v>
      </c>
      <c r="B1269" s="26" t="s">
        <v>1143</v>
      </c>
      <c r="C1269" s="26" t="str">
        <f t="shared" si="48"/>
        <v>subsp.</v>
      </c>
      <c r="D1269" s="26" t="s">
        <v>1143</v>
      </c>
      <c r="E1269" s="26" t="s">
        <v>6</v>
      </c>
      <c r="F1269" s="26" t="s">
        <v>31</v>
      </c>
      <c r="G1269" s="34" t="str">
        <f t="shared" si="49"/>
        <v>Chaenorhinum rubrifolium rubrifolium</v>
      </c>
      <c r="H1269" s="26" t="s">
        <v>5141</v>
      </c>
      <c r="I1269" s="26"/>
      <c r="J1269" t="s">
        <v>7490</v>
      </c>
      <c r="K1269" t="s">
        <v>11752</v>
      </c>
      <c r="L1269" t="s">
        <v>12318</v>
      </c>
      <c r="M1269" t="s">
        <v>12319</v>
      </c>
    </row>
    <row r="1270" spans="1:13" x14ac:dyDescent="0.25">
      <c r="A1270" s="26" t="s">
        <v>1132</v>
      </c>
      <c r="B1270" s="26" t="s">
        <v>1136</v>
      </c>
      <c r="C1270" s="26" t="str">
        <f t="shared" si="48"/>
        <v>subsp.</v>
      </c>
      <c r="D1270" s="26" t="s">
        <v>1136</v>
      </c>
      <c r="E1270" s="26" t="s">
        <v>31</v>
      </c>
      <c r="F1270" s="26" t="s">
        <v>6</v>
      </c>
      <c r="G1270" s="34" t="str">
        <f t="shared" si="49"/>
        <v>Chaenorhinum segoviense segoviense</v>
      </c>
      <c r="H1270" s="26" t="s">
        <v>5141</v>
      </c>
      <c r="I1270" s="26"/>
      <c r="J1270" t="s">
        <v>7491</v>
      </c>
      <c r="K1270" t="s">
        <v>11752</v>
      </c>
      <c r="L1270" t="s">
        <v>12318</v>
      </c>
      <c r="M1270" t="s">
        <v>12319</v>
      </c>
    </row>
    <row r="1271" spans="1:13" x14ac:dyDescent="0.25">
      <c r="A1271" s="26" t="s">
        <v>1132</v>
      </c>
      <c r="B1271" s="26" t="s">
        <v>1136</v>
      </c>
      <c r="C1271" s="26" t="str">
        <f t="shared" si="48"/>
        <v>subsp.</v>
      </c>
      <c r="D1271" s="26" t="s">
        <v>4580</v>
      </c>
      <c r="E1271" s="26" t="s">
        <v>31</v>
      </c>
      <c r="F1271" s="26" t="s">
        <v>6</v>
      </c>
      <c r="G1271" s="34" t="str">
        <f t="shared" si="49"/>
        <v>Chaenorhinum segoviense semiglabrum</v>
      </c>
      <c r="H1271" s="26" t="s">
        <v>5141</v>
      </c>
      <c r="I1271" s="26"/>
      <c r="J1271" t="s">
        <v>7492</v>
      </c>
      <c r="K1271" t="s">
        <v>11752</v>
      </c>
      <c r="L1271" t="s">
        <v>12318</v>
      </c>
      <c r="M1271" t="s">
        <v>12319</v>
      </c>
    </row>
    <row r="1272" spans="1:13" x14ac:dyDescent="0.25">
      <c r="A1272" s="26" t="s">
        <v>1132</v>
      </c>
      <c r="B1272" s="26" t="s">
        <v>263</v>
      </c>
      <c r="C1272" s="26" t="str">
        <f t="shared" si="48"/>
        <v>subsp.</v>
      </c>
      <c r="D1272" s="26" t="s">
        <v>230</v>
      </c>
      <c r="E1272" s="26" t="s">
        <v>31</v>
      </c>
      <c r="F1272" s="26" t="s">
        <v>6</v>
      </c>
      <c r="G1272" s="34" t="str">
        <f t="shared" si="49"/>
        <v>Chaenorhinum serpyllifolium lusitanicum</v>
      </c>
      <c r="H1272" s="26" t="s">
        <v>5141</v>
      </c>
      <c r="I1272" s="26"/>
      <c r="J1272" t="s">
        <v>7493</v>
      </c>
      <c r="K1272" t="s">
        <v>11752</v>
      </c>
      <c r="L1272" t="s">
        <v>12318</v>
      </c>
      <c r="M1272" t="s">
        <v>12319</v>
      </c>
    </row>
    <row r="1273" spans="1:13" x14ac:dyDescent="0.25">
      <c r="A1273" s="26" t="s">
        <v>1132</v>
      </c>
      <c r="B1273" s="26" t="s">
        <v>263</v>
      </c>
      <c r="C1273" s="26" t="str">
        <f t="shared" si="48"/>
        <v>subsp.</v>
      </c>
      <c r="D1273" s="26" t="s">
        <v>263</v>
      </c>
      <c r="E1273" s="26" t="s">
        <v>31</v>
      </c>
      <c r="F1273" s="26" t="s">
        <v>6</v>
      </c>
      <c r="G1273" s="34" t="str">
        <f t="shared" si="49"/>
        <v>Chaenorhinum serpyllifolium serpyllifolium</v>
      </c>
      <c r="H1273" s="26" t="s">
        <v>5141</v>
      </c>
      <c r="I1273" s="26"/>
      <c r="J1273" t="s">
        <v>7494</v>
      </c>
      <c r="K1273" t="s">
        <v>11752</v>
      </c>
      <c r="L1273" t="s">
        <v>12318</v>
      </c>
      <c r="M1273" t="s">
        <v>12319</v>
      </c>
    </row>
    <row r="1274" spans="1:13" x14ac:dyDescent="0.25">
      <c r="A1274" s="26" t="s">
        <v>1132</v>
      </c>
      <c r="B1274" s="26" t="s">
        <v>1139</v>
      </c>
      <c r="C1274" s="26" t="str">
        <f t="shared" si="48"/>
        <v/>
      </c>
      <c r="D1274" s="26"/>
      <c r="E1274" s="26" t="s">
        <v>31</v>
      </c>
      <c r="F1274" s="26" t="s">
        <v>6</v>
      </c>
      <c r="G1274" s="34" t="str">
        <f t="shared" si="49"/>
        <v>Chaenorhinum tenellum</v>
      </c>
      <c r="H1274" s="26" t="s">
        <v>5141</v>
      </c>
      <c r="I1274" s="26"/>
      <c r="J1274" t="s">
        <v>7495</v>
      </c>
      <c r="K1274" t="s">
        <v>11752</v>
      </c>
      <c r="L1274" t="s">
        <v>12318</v>
      </c>
      <c r="M1274" t="s">
        <v>12319</v>
      </c>
    </row>
    <row r="1275" spans="1:13" x14ac:dyDescent="0.25">
      <c r="A1275" s="26" t="s">
        <v>1132</v>
      </c>
      <c r="B1275" s="26" t="s">
        <v>1138</v>
      </c>
      <c r="C1275" s="26" t="str">
        <f t="shared" ref="C1275:C1338" si="50">IF(D1275="","","subsp.")</f>
        <v>subsp.</v>
      </c>
      <c r="D1275" s="26" t="s">
        <v>266</v>
      </c>
      <c r="E1275" s="26" t="s">
        <v>6</v>
      </c>
      <c r="F1275" s="26" t="s">
        <v>6</v>
      </c>
      <c r="G1275" s="34" t="str">
        <f t="shared" ref="G1275:G1338" si="51">IF(D1275="",CONCATENATE(A1275," ",B1275),CONCATENATE(A1275," ",B1275," ",D1275))</f>
        <v>Chaenorhinum villosum granatense</v>
      </c>
      <c r="H1275" s="26" t="s">
        <v>5141</v>
      </c>
      <c r="I1275" s="26"/>
      <c r="J1275" t="s">
        <v>7496</v>
      </c>
      <c r="K1275" t="s">
        <v>11752</v>
      </c>
      <c r="L1275" t="s">
        <v>12318</v>
      </c>
      <c r="M1275" t="s">
        <v>12319</v>
      </c>
    </row>
    <row r="1276" spans="1:13" x14ac:dyDescent="0.25">
      <c r="A1276" s="26" t="s">
        <v>1132</v>
      </c>
      <c r="B1276" s="26" t="s">
        <v>1138</v>
      </c>
      <c r="C1276" s="26" t="str">
        <f t="shared" si="50"/>
        <v>subsp.</v>
      </c>
      <c r="D1276" s="26" t="s">
        <v>1138</v>
      </c>
      <c r="E1276" s="26" t="s">
        <v>6</v>
      </c>
      <c r="F1276" s="26" t="s">
        <v>6</v>
      </c>
      <c r="G1276" s="34" t="str">
        <f t="shared" si="51"/>
        <v>Chaenorhinum villosum villosum</v>
      </c>
      <c r="H1276" s="26" t="s">
        <v>5141</v>
      </c>
      <c r="I1276" s="26"/>
      <c r="J1276" t="s">
        <v>7497</v>
      </c>
      <c r="K1276" t="s">
        <v>11752</v>
      </c>
      <c r="L1276" t="s">
        <v>12318</v>
      </c>
      <c r="M1276" t="s">
        <v>12319</v>
      </c>
    </row>
    <row r="1277" spans="1:13" x14ac:dyDescent="0.25">
      <c r="A1277" s="26" t="s">
        <v>1146</v>
      </c>
      <c r="B1277" s="26" t="s">
        <v>1148</v>
      </c>
      <c r="C1277" s="26" t="str">
        <f t="shared" si="50"/>
        <v/>
      </c>
      <c r="D1277" s="26"/>
      <c r="E1277" s="26" t="s">
        <v>6</v>
      </c>
      <c r="F1277" s="26" t="s">
        <v>6</v>
      </c>
      <c r="G1277" s="34" t="str">
        <f t="shared" si="51"/>
        <v>Chaerophyllum aureum</v>
      </c>
      <c r="H1277" s="26" t="s">
        <v>5141</v>
      </c>
      <c r="I1277" s="26"/>
      <c r="J1277" t="s">
        <v>7498</v>
      </c>
      <c r="K1277" t="s">
        <v>11752</v>
      </c>
      <c r="L1277" t="s">
        <v>12382</v>
      </c>
      <c r="M1277" t="s">
        <v>12383</v>
      </c>
    </row>
    <row r="1278" spans="1:13" x14ac:dyDescent="0.25">
      <c r="A1278" s="26" t="s">
        <v>1146</v>
      </c>
      <c r="B1278" s="26" t="s">
        <v>1149</v>
      </c>
      <c r="C1278" s="26" t="str">
        <f t="shared" si="50"/>
        <v/>
      </c>
      <c r="D1278" s="26"/>
      <c r="E1278" s="26" t="s">
        <v>6</v>
      </c>
      <c r="F1278" s="26" t="s">
        <v>6</v>
      </c>
      <c r="G1278" s="34" t="str">
        <f t="shared" si="51"/>
        <v>Chaerophyllum hirsutum</v>
      </c>
      <c r="H1278" s="26" t="s">
        <v>5141</v>
      </c>
      <c r="I1278" s="26"/>
      <c r="J1278" t="s">
        <v>7499</v>
      </c>
      <c r="K1278" t="s">
        <v>11752</v>
      </c>
      <c r="L1278" t="s">
        <v>12382</v>
      </c>
      <c r="M1278" t="s">
        <v>12383</v>
      </c>
    </row>
    <row r="1279" spans="1:13" x14ac:dyDescent="0.25">
      <c r="A1279" s="26" t="s">
        <v>1146</v>
      </c>
      <c r="B1279" s="26" t="s">
        <v>1147</v>
      </c>
      <c r="C1279" s="26" t="str">
        <f t="shared" si="50"/>
        <v/>
      </c>
      <c r="D1279" s="26"/>
      <c r="E1279" s="26" t="s">
        <v>6</v>
      </c>
      <c r="F1279" s="26" t="s">
        <v>6</v>
      </c>
      <c r="G1279" s="34" t="str">
        <f t="shared" si="51"/>
        <v>Chaerophyllum temulum</v>
      </c>
      <c r="H1279" s="26" t="s">
        <v>5141</v>
      </c>
      <c r="I1279" s="26"/>
      <c r="J1279" t="s">
        <v>7500</v>
      </c>
      <c r="K1279" t="s">
        <v>11752</v>
      </c>
      <c r="L1279" t="s">
        <v>12382</v>
      </c>
      <c r="M1279" t="s">
        <v>12383</v>
      </c>
    </row>
    <row r="1280" spans="1:13" x14ac:dyDescent="0.25">
      <c r="A1280" s="26" t="s">
        <v>1146</v>
      </c>
      <c r="B1280" s="26" t="s">
        <v>1150</v>
      </c>
      <c r="C1280" s="26" t="str">
        <f t="shared" si="50"/>
        <v/>
      </c>
      <c r="D1280" s="26"/>
      <c r="E1280" s="26" t="s">
        <v>6</v>
      </c>
      <c r="F1280" s="26" t="s">
        <v>6</v>
      </c>
      <c r="G1280" s="34" t="str">
        <f t="shared" si="51"/>
        <v>Chaerophyllum villarsii</v>
      </c>
      <c r="H1280" s="26" t="s">
        <v>5141</v>
      </c>
      <c r="I1280" s="26"/>
      <c r="J1280" t="s">
        <v>7501</v>
      </c>
      <c r="K1280" t="s">
        <v>11752</v>
      </c>
      <c r="L1280" t="s">
        <v>12382</v>
      </c>
      <c r="M1280" t="s">
        <v>12383</v>
      </c>
    </row>
    <row r="1281" spans="1:13" x14ac:dyDescent="0.25">
      <c r="A1281" s="26" t="s">
        <v>1151</v>
      </c>
      <c r="B1281" s="26" t="s">
        <v>1152</v>
      </c>
      <c r="C1281" s="26" t="str">
        <f t="shared" si="50"/>
        <v/>
      </c>
      <c r="D1281" s="26"/>
      <c r="E1281" s="26" t="s">
        <v>6</v>
      </c>
      <c r="F1281" s="26" t="s">
        <v>6</v>
      </c>
      <c r="G1281" s="34" t="str">
        <f t="shared" si="51"/>
        <v>Chaetonychia cymosa</v>
      </c>
      <c r="H1281" s="26" t="s">
        <v>5141</v>
      </c>
      <c r="I1281" s="26"/>
      <c r="J1281" t="s">
        <v>7502</v>
      </c>
      <c r="K1281" t="s">
        <v>11752</v>
      </c>
      <c r="L1281" t="s">
        <v>12295</v>
      </c>
      <c r="M1281" t="s">
        <v>12331</v>
      </c>
    </row>
    <row r="1282" spans="1:13" x14ac:dyDescent="0.25">
      <c r="A1282" s="26" t="s">
        <v>1153</v>
      </c>
      <c r="B1282" s="26" t="s">
        <v>1156</v>
      </c>
      <c r="C1282" s="26" t="str">
        <f t="shared" si="50"/>
        <v/>
      </c>
      <c r="D1282" s="26"/>
      <c r="E1282" s="26" t="s">
        <v>6</v>
      </c>
      <c r="F1282" s="26" t="s">
        <v>6</v>
      </c>
      <c r="G1282" s="34" t="str">
        <f t="shared" si="51"/>
        <v>Chamaeiris foetidissima</v>
      </c>
      <c r="H1282" s="26" t="s">
        <v>5141</v>
      </c>
      <c r="I1282" s="26"/>
      <c r="J1282" t="s">
        <v>7503</v>
      </c>
      <c r="K1282" t="s">
        <v>11752</v>
      </c>
      <c r="L1282" t="s">
        <v>12327</v>
      </c>
      <c r="M1282" t="s">
        <v>12615</v>
      </c>
    </row>
    <row r="1283" spans="1:13" x14ac:dyDescent="0.25">
      <c r="A1283" s="26" t="s">
        <v>1153</v>
      </c>
      <c r="B1283" s="26" t="s">
        <v>1154</v>
      </c>
      <c r="C1283" s="26" t="str">
        <f t="shared" si="50"/>
        <v>subsp.</v>
      </c>
      <c r="D1283" s="26" t="s">
        <v>1154</v>
      </c>
      <c r="E1283" s="26" t="s">
        <v>6</v>
      </c>
      <c r="F1283" s="26" t="s">
        <v>31</v>
      </c>
      <c r="G1283" s="34" t="str">
        <f t="shared" si="51"/>
        <v>Chamaeiris graminea graminea</v>
      </c>
      <c r="H1283" s="26" t="s">
        <v>5141</v>
      </c>
      <c r="I1283" s="26"/>
      <c r="J1283" t="s">
        <v>7504</v>
      </c>
      <c r="K1283" t="s">
        <v>11752</v>
      </c>
      <c r="L1283" t="s">
        <v>12327</v>
      </c>
      <c r="M1283" t="s">
        <v>12615</v>
      </c>
    </row>
    <row r="1284" spans="1:13" x14ac:dyDescent="0.25">
      <c r="A1284" s="26" t="s">
        <v>1153</v>
      </c>
      <c r="B1284" s="26" t="s">
        <v>1155</v>
      </c>
      <c r="C1284" s="26" t="str">
        <f t="shared" si="50"/>
        <v/>
      </c>
      <c r="D1284" s="26"/>
      <c r="E1284" s="26" t="s">
        <v>6</v>
      </c>
      <c r="F1284" s="26" t="s">
        <v>6</v>
      </c>
      <c r="G1284" s="34" t="str">
        <f t="shared" si="51"/>
        <v>Chamaeiris reichenbachiana</v>
      </c>
      <c r="H1284" s="26" t="s">
        <v>5141</v>
      </c>
      <c r="I1284" s="26"/>
      <c r="J1284" t="s">
        <v>7505</v>
      </c>
      <c r="K1284" t="s">
        <v>11752</v>
      </c>
      <c r="L1284" t="s">
        <v>12327</v>
      </c>
      <c r="M1284" t="s">
        <v>12615</v>
      </c>
    </row>
    <row r="1285" spans="1:13" x14ac:dyDescent="0.25">
      <c r="A1285" s="26" t="s">
        <v>1157</v>
      </c>
      <c r="B1285" s="26" t="s">
        <v>538</v>
      </c>
      <c r="C1285" s="26" t="str">
        <f t="shared" si="50"/>
        <v/>
      </c>
      <c r="D1285" s="26"/>
      <c r="E1285" s="26" t="s">
        <v>6</v>
      </c>
      <c r="F1285" s="26" t="s">
        <v>6</v>
      </c>
      <c r="G1285" s="34" t="str">
        <f t="shared" si="51"/>
        <v>Chamaerops humilis</v>
      </c>
      <c r="H1285" s="26" t="s">
        <v>5141</v>
      </c>
      <c r="I1285" s="26"/>
      <c r="J1285" t="s">
        <v>7506</v>
      </c>
      <c r="K1285" t="s">
        <v>11752</v>
      </c>
      <c r="L1285" t="s">
        <v>12606</v>
      </c>
      <c r="M1285" t="s">
        <v>12607</v>
      </c>
    </row>
    <row r="1286" spans="1:13" x14ac:dyDescent="0.25">
      <c r="A1286" s="26" t="s">
        <v>1158</v>
      </c>
      <c r="B1286" s="26" t="s">
        <v>1160</v>
      </c>
      <c r="C1286" s="26" t="str">
        <f t="shared" si="50"/>
        <v/>
      </c>
      <c r="D1286" s="26"/>
      <c r="E1286" s="26" t="s">
        <v>6</v>
      </c>
      <c r="F1286" s="26" t="s">
        <v>6</v>
      </c>
      <c r="G1286" s="34" t="str">
        <f t="shared" si="51"/>
        <v>Chamaespartium delphinense</v>
      </c>
      <c r="H1286" s="26" t="s">
        <v>5141</v>
      </c>
      <c r="I1286" s="26"/>
      <c r="J1286" t="s">
        <v>7507</v>
      </c>
      <c r="K1286" t="s">
        <v>11752</v>
      </c>
      <c r="L1286" t="s">
        <v>12304</v>
      </c>
      <c r="M1286" t="s">
        <v>12305</v>
      </c>
    </row>
    <row r="1287" spans="1:13" x14ac:dyDescent="0.25">
      <c r="A1287" s="26" t="s">
        <v>1158</v>
      </c>
      <c r="B1287" s="26" t="s">
        <v>1159</v>
      </c>
      <c r="C1287" s="26" t="str">
        <f t="shared" si="50"/>
        <v/>
      </c>
      <c r="D1287" s="26"/>
      <c r="E1287" s="26" t="s">
        <v>6</v>
      </c>
      <c r="F1287" s="26" t="s">
        <v>6</v>
      </c>
      <c r="G1287" s="34" t="str">
        <f t="shared" si="51"/>
        <v>Chamaespartium sagittale</v>
      </c>
      <c r="H1287" s="26" t="s">
        <v>5141</v>
      </c>
      <c r="I1287" s="26"/>
      <c r="J1287" t="s">
        <v>7508</v>
      </c>
      <c r="K1287" t="s">
        <v>11752</v>
      </c>
      <c r="L1287" t="s">
        <v>12304</v>
      </c>
      <c r="M1287" t="s">
        <v>12305</v>
      </c>
    </row>
    <row r="1288" spans="1:13" x14ac:dyDescent="0.25">
      <c r="A1288" s="26" t="s">
        <v>1158</v>
      </c>
      <c r="B1288" s="26" t="s">
        <v>1161</v>
      </c>
      <c r="C1288" s="26" t="str">
        <f t="shared" si="50"/>
        <v/>
      </c>
      <c r="D1288" s="26"/>
      <c r="E1288" s="26" t="s">
        <v>31</v>
      </c>
      <c r="F1288" s="26" t="s">
        <v>6</v>
      </c>
      <c r="G1288" s="34" t="str">
        <f t="shared" si="51"/>
        <v>Chamaespartium undulatum</v>
      </c>
      <c r="H1288" s="26" t="s">
        <v>5141</v>
      </c>
      <c r="I1288" s="26"/>
      <c r="J1288" t="s">
        <v>7509</v>
      </c>
      <c r="K1288" t="s">
        <v>11752</v>
      </c>
      <c r="L1288" t="s">
        <v>12304</v>
      </c>
      <c r="M1288" t="s">
        <v>12305</v>
      </c>
    </row>
    <row r="1289" spans="1:13" x14ac:dyDescent="0.25">
      <c r="A1289" s="26" t="s">
        <v>1162</v>
      </c>
      <c r="B1289" s="26" t="s">
        <v>913</v>
      </c>
      <c r="C1289" s="26" t="str">
        <f t="shared" si="50"/>
        <v>subsp.</v>
      </c>
      <c r="D1289" s="26" t="s">
        <v>913</v>
      </c>
      <c r="E1289" s="26" t="s">
        <v>6</v>
      </c>
      <c r="F1289" s="26" t="s">
        <v>6</v>
      </c>
      <c r="G1289" s="34" t="str">
        <f t="shared" si="51"/>
        <v>Chamaesyce canescens canescens</v>
      </c>
      <c r="H1289" s="26" t="s">
        <v>5141</v>
      </c>
      <c r="I1289" s="26"/>
      <c r="J1289" t="s">
        <v>7510</v>
      </c>
      <c r="K1289" t="s">
        <v>11752</v>
      </c>
      <c r="L1289" t="s">
        <v>12336</v>
      </c>
      <c r="M1289" t="s">
        <v>12337</v>
      </c>
    </row>
    <row r="1290" spans="1:13" x14ac:dyDescent="0.25">
      <c r="A1290" s="26" t="s">
        <v>1162</v>
      </c>
      <c r="B1290" s="26" t="s">
        <v>913</v>
      </c>
      <c r="C1290" s="26" t="str">
        <f t="shared" si="50"/>
        <v>subsp.</v>
      </c>
      <c r="D1290" s="26" t="s">
        <v>4414</v>
      </c>
      <c r="E1290" s="26" t="s">
        <v>6</v>
      </c>
      <c r="F1290" s="26" t="s">
        <v>6</v>
      </c>
      <c r="G1290" s="34" t="str">
        <f t="shared" si="51"/>
        <v>Chamaesyce canescens massiliensis</v>
      </c>
      <c r="H1290" s="26" t="s">
        <v>5141</v>
      </c>
      <c r="I1290" s="26"/>
      <c r="J1290" t="s">
        <v>7511</v>
      </c>
      <c r="K1290" t="s">
        <v>11752</v>
      </c>
      <c r="L1290" t="s">
        <v>12336</v>
      </c>
      <c r="M1290" t="s">
        <v>12337</v>
      </c>
    </row>
    <row r="1291" spans="1:13" x14ac:dyDescent="0.25">
      <c r="A1291" s="26" t="s">
        <v>1162</v>
      </c>
      <c r="B1291" s="26" t="s">
        <v>1167</v>
      </c>
      <c r="C1291" s="26" t="str">
        <f t="shared" si="50"/>
        <v/>
      </c>
      <c r="D1291" s="26"/>
      <c r="E1291" s="26" t="s">
        <v>5390</v>
      </c>
      <c r="F1291" s="26" t="s">
        <v>6</v>
      </c>
      <c r="G1291" s="34" t="str">
        <f t="shared" si="51"/>
        <v>Chamaesyce humifusa</v>
      </c>
      <c r="H1291" s="26" t="s">
        <v>5141</v>
      </c>
      <c r="I1291" s="26"/>
      <c r="J1291" t="s">
        <v>7512</v>
      </c>
      <c r="K1291" t="s">
        <v>11752</v>
      </c>
      <c r="L1291" t="s">
        <v>12336</v>
      </c>
      <c r="M1291" t="s">
        <v>12337</v>
      </c>
    </row>
    <row r="1292" spans="1:13" x14ac:dyDescent="0.25">
      <c r="A1292" s="26" t="s">
        <v>1162</v>
      </c>
      <c r="B1292" s="26" t="s">
        <v>1166</v>
      </c>
      <c r="C1292" s="26" t="str">
        <f t="shared" si="50"/>
        <v/>
      </c>
      <c r="D1292" s="26"/>
      <c r="E1292" s="26" t="s">
        <v>5390</v>
      </c>
      <c r="F1292" s="26" t="s">
        <v>6</v>
      </c>
      <c r="G1292" s="34" t="str">
        <f t="shared" si="51"/>
        <v>Chamaesyce humistrata</v>
      </c>
      <c r="H1292" s="26" t="s">
        <v>5141</v>
      </c>
      <c r="I1292" s="26"/>
      <c r="J1292" t="s">
        <v>7513</v>
      </c>
      <c r="K1292" t="s">
        <v>11752</v>
      </c>
      <c r="L1292" t="s">
        <v>12336</v>
      </c>
      <c r="M1292" t="s">
        <v>12337</v>
      </c>
    </row>
    <row r="1293" spans="1:13" x14ac:dyDescent="0.25">
      <c r="A1293" s="26" t="s">
        <v>1162</v>
      </c>
      <c r="B1293" s="26" t="s">
        <v>243</v>
      </c>
      <c r="C1293" s="26" t="str">
        <f t="shared" si="50"/>
        <v/>
      </c>
      <c r="D1293" s="26"/>
      <c r="E1293" s="26" t="s">
        <v>5390</v>
      </c>
      <c r="F1293" s="26" t="s">
        <v>6</v>
      </c>
      <c r="G1293" s="34" t="str">
        <f t="shared" si="51"/>
        <v>Chamaesyce maculata</v>
      </c>
      <c r="H1293" s="26" t="s">
        <v>5141</v>
      </c>
      <c r="I1293" s="26"/>
      <c r="J1293" t="s">
        <v>7514</v>
      </c>
      <c r="K1293" t="s">
        <v>11752</v>
      </c>
      <c r="L1293" t="s">
        <v>12336</v>
      </c>
      <c r="M1293" t="s">
        <v>12337</v>
      </c>
    </row>
    <row r="1294" spans="1:13" x14ac:dyDescent="0.25">
      <c r="A1294" s="26" t="s">
        <v>1162</v>
      </c>
      <c r="B1294" s="26" t="s">
        <v>877</v>
      </c>
      <c r="C1294" s="26" t="str">
        <f t="shared" si="50"/>
        <v/>
      </c>
      <c r="D1294" s="26"/>
      <c r="E1294" s="26" t="s">
        <v>5390</v>
      </c>
      <c r="F1294" s="26" t="s">
        <v>6</v>
      </c>
      <c r="G1294" s="34" t="str">
        <f t="shared" si="51"/>
        <v>Chamaesyce nutans</v>
      </c>
      <c r="H1294" s="26" t="s">
        <v>5141</v>
      </c>
      <c r="I1294" s="26"/>
      <c r="J1294" t="s">
        <v>7515</v>
      </c>
      <c r="K1294" t="s">
        <v>11752</v>
      </c>
      <c r="L1294" t="s">
        <v>12336</v>
      </c>
      <c r="M1294" t="s">
        <v>12337</v>
      </c>
    </row>
    <row r="1295" spans="1:13" x14ac:dyDescent="0.25">
      <c r="A1295" s="26" t="s">
        <v>1162</v>
      </c>
      <c r="B1295" s="26" t="s">
        <v>1164</v>
      </c>
      <c r="C1295" s="26" t="str">
        <f t="shared" si="50"/>
        <v/>
      </c>
      <c r="D1295" s="26"/>
      <c r="E1295" s="26" t="s">
        <v>6</v>
      </c>
      <c r="F1295" s="26" t="s">
        <v>6</v>
      </c>
      <c r="G1295" s="34" t="str">
        <f t="shared" si="51"/>
        <v>Chamaesyce peplis</v>
      </c>
      <c r="H1295" s="26" t="s">
        <v>5141</v>
      </c>
      <c r="I1295" s="26"/>
      <c r="J1295" t="s">
        <v>7516</v>
      </c>
      <c r="K1295" t="s">
        <v>11752</v>
      </c>
      <c r="L1295" t="s">
        <v>12336</v>
      </c>
      <c r="M1295" t="s">
        <v>12337</v>
      </c>
    </row>
    <row r="1296" spans="1:13" x14ac:dyDescent="0.25">
      <c r="A1296" s="26" t="s">
        <v>1162</v>
      </c>
      <c r="B1296" s="26" t="s">
        <v>1163</v>
      </c>
      <c r="C1296" s="26" t="str">
        <f t="shared" si="50"/>
        <v/>
      </c>
      <c r="D1296" s="26"/>
      <c r="E1296" s="26" t="s">
        <v>5390</v>
      </c>
      <c r="F1296" s="26" t="s">
        <v>6</v>
      </c>
      <c r="G1296" s="34" t="str">
        <f t="shared" si="51"/>
        <v>Chamaesyce polygonifolia</v>
      </c>
      <c r="H1296" s="26" t="s">
        <v>5141</v>
      </c>
      <c r="I1296" s="26"/>
      <c r="J1296" t="s">
        <v>7517</v>
      </c>
      <c r="K1296" t="s">
        <v>11752</v>
      </c>
      <c r="L1296" t="s">
        <v>12336</v>
      </c>
      <c r="M1296" t="s">
        <v>12337</v>
      </c>
    </row>
    <row r="1297" spans="1:13" x14ac:dyDescent="0.25">
      <c r="A1297" s="26" t="s">
        <v>1162</v>
      </c>
      <c r="B1297" s="26" t="s">
        <v>661</v>
      </c>
      <c r="C1297" s="26" t="str">
        <f t="shared" si="50"/>
        <v/>
      </c>
      <c r="D1297" s="26"/>
      <c r="E1297" s="26" t="s">
        <v>5390</v>
      </c>
      <c r="F1297" s="26" t="s">
        <v>6</v>
      </c>
      <c r="G1297" s="34" t="str">
        <f t="shared" si="51"/>
        <v>Chamaesyce prostrata</v>
      </c>
      <c r="H1297" s="26" t="s">
        <v>5141</v>
      </c>
      <c r="I1297" s="26" t="s">
        <v>13597</v>
      </c>
      <c r="J1297" t="s">
        <v>7518</v>
      </c>
      <c r="K1297" t="s">
        <v>11752</v>
      </c>
      <c r="L1297" t="s">
        <v>12336</v>
      </c>
      <c r="M1297" t="s">
        <v>12337</v>
      </c>
    </row>
    <row r="1298" spans="1:13" x14ac:dyDescent="0.25">
      <c r="A1298" s="26" t="s">
        <v>1162</v>
      </c>
      <c r="B1298" s="26" t="s">
        <v>1165</v>
      </c>
      <c r="C1298" s="26" t="str">
        <f t="shared" si="50"/>
        <v/>
      </c>
      <c r="D1298" s="26"/>
      <c r="E1298" s="26" t="s">
        <v>5390</v>
      </c>
      <c r="F1298" s="26" t="s">
        <v>6</v>
      </c>
      <c r="G1298" s="34" t="str">
        <f t="shared" si="51"/>
        <v>Chamaesyce serpens</v>
      </c>
      <c r="H1298" s="26" t="s">
        <v>5141</v>
      </c>
      <c r="I1298" s="26"/>
      <c r="J1298" t="s">
        <v>7519</v>
      </c>
      <c r="K1298" t="s">
        <v>11752</v>
      </c>
      <c r="L1298" t="s">
        <v>12336</v>
      </c>
      <c r="M1298" t="s">
        <v>12337</v>
      </c>
    </row>
    <row r="1299" spans="1:13" x14ac:dyDescent="0.25">
      <c r="A1299" s="26" t="s">
        <v>1173</v>
      </c>
      <c r="B1299" s="26" t="s">
        <v>1174</v>
      </c>
      <c r="C1299" s="26" t="str">
        <f t="shared" si="50"/>
        <v/>
      </c>
      <c r="D1299" s="26"/>
      <c r="E1299" s="26" t="s">
        <v>6</v>
      </c>
      <c r="F1299" s="26" t="s">
        <v>6</v>
      </c>
      <c r="G1299" s="34" t="str">
        <f t="shared" si="51"/>
        <v>Cheirolophus intybaceus</v>
      </c>
      <c r="H1299" s="26" t="s">
        <v>5141</v>
      </c>
      <c r="I1299" s="26"/>
      <c r="J1299" t="s">
        <v>7520</v>
      </c>
      <c r="K1299" t="s">
        <v>11752</v>
      </c>
      <c r="L1299" t="s">
        <v>11753</v>
      </c>
      <c r="M1299" t="s">
        <v>11754</v>
      </c>
    </row>
    <row r="1300" spans="1:13" x14ac:dyDescent="0.25">
      <c r="A1300" s="26" t="s">
        <v>1173</v>
      </c>
      <c r="B1300" s="26" t="s">
        <v>377</v>
      </c>
      <c r="C1300" s="26" t="str">
        <f t="shared" si="50"/>
        <v/>
      </c>
      <c r="D1300" s="26"/>
      <c r="E1300" s="26" t="s">
        <v>6</v>
      </c>
      <c r="F1300" s="26" t="s">
        <v>6</v>
      </c>
      <c r="G1300" s="34" t="str">
        <f t="shared" si="51"/>
        <v>Cheirolophus sempervirens</v>
      </c>
      <c r="H1300" s="26" t="s">
        <v>5141</v>
      </c>
      <c r="I1300" s="26"/>
      <c r="J1300" t="s">
        <v>7521</v>
      </c>
      <c r="K1300" t="s">
        <v>11752</v>
      </c>
      <c r="L1300" t="s">
        <v>11753</v>
      </c>
      <c r="M1300" t="s">
        <v>11754</v>
      </c>
    </row>
    <row r="1301" spans="1:13" x14ac:dyDescent="0.25">
      <c r="A1301" s="26" t="s">
        <v>1173</v>
      </c>
      <c r="B1301" s="26" t="s">
        <v>1175</v>
      </c>
      <c r="C1301" s="26" t="str">
        <f t="shared" si="50"/>
        <v/>
      </c>
      <c r="D1301" s="26"/>
      <c r="E1301" s="26" t="s">
        <v>31</v>
      </c>
      <c r="F1301" s="26" t="s">
        <v>6</v>
      </c>
      <c r="G1301" s="34" t="str">
        <f t="shared" si="51"/>
        <v>Cheirolophus uliginosus</v>
      </c>
      <c r="H1301" s="26" t="s">
        <v>5141</v>
      </c>
      <c r="I1301" s="26"/>
      <c r="J1301" t="s">
        <v>7522</v>
      </c>
      <c r="K1301" t="s">
        <v>11752</v>
      </c>
      <c r="L1301" t="s">
        <v>11753</v>
      </c>
      <c r="M1301" t="s">
        <v>11754</v>
      </c>
    </row>
    <row r="1302" spans="1:13" x14ac:dyDescent="0.25">
      <c r="A1302" s="26" t="s">
        <v>1176</v>
      </c>
      <c r="B1302" s="26" t="s">
        <v>291</v>
      </c>
      <c r="C1302" s="26" t="str">
        <f t="shared" si="50"/>
        <v/>
      </c>
      <c r="D1302" s="26"/>
      <c r="E1302" s="26" t="s">
        <v>6</v>
      </c>
      <c r="F1302" s="26" t="s">
        <v>6</v>
      </c>
      <c r="G1302" s="34" t="str">
        <f t="shared" si="51"/>
        <v>Chelidonium majus</v>
      </c>
      <c r="H1302" s="26" t="s">
        <v>5141</v>
      </c>
      <c r="I1302" s="26"/>
      <c r="J1302" t="s">
        <v>7523</v>
      </c>
      <c r="K1302" t="s">
        <v>11752</v>
      </c>
      <c r="L1302" t="s">
        <v>12329</v>
      </c>
      <c r="M1302" t="s">
        <v>12385</v>
      </c>
    </row>
    <row r="1303" spans="1:13" x14ac:dyDescent="0.25">
      <c r="A1303" s="26" t="s">
        <v>1177</v>
      </c>
      <c r="B1303" s="26" t="s">
        <v>1190</v>
      </c>
      <c r="C1303" s="26" t="str">
        <f t="shared" si="50"/>
        <v/>
      </c>
      <c r="D1303" s="26"/>
      <c r="E1303" s="26" t="s">
        <v>6</v>
      </c>
      <c r="F1303" s="26" t="s">
        <v>6</v>
      </c>
      <c r="G1303" s="34" t="str">
        <f t="shared" si="51"/>
        <v>Chenopodium album</v>
      </c>
      <c r="H1303" s="26" t="s">
        <v>5141</v>
      </c>
      <c r="I1303" s="26"/>
      <c r="J1303" t="s">
        <v>7524</v>
      </c>
      <c r="K1303" t="s">
        <v>11752</v>
      </c>
      <c r="L1303" t="s">
        <v>12295</v>
      </c>
      <c r="M1303" t="s">
        <v>12388</v>
      </c>
    </row>
    <row r="1304" spans="1:13" x14ac:dyDescent="0.25">
      <c r="A1304" s="26" t="s">
        <v>1177</v>
      </c>
      <c r="B1304" s="26" t="s">
        <v>1192</v>
      </c>
      <c r="C1304" s="26" t="str">
        <f t="shared" si="50"/>
        <v/>
      </c>
      <c r="D1304" s="26"/>
      <c r="E1304" s="26" t="s">
        <v>5390</v>
      </c>
      <c r="F1304" s="26" t="s">
        <v>6</v>
      </c>
      <c r="G1304" s="34" t="str">
        <f t="shared" si="51"/>
        <v>Chenopodium ambrosioides</v>
      </c>
      <c r="H1304" s="26" t="s">
        <v>5141</v>
      </c>
      <c r="I1304" s="26"/>
      <c r="J1304" t="s">
        <v>7525</v>
      </c>
      <c r="K1304" t="s">
        <v>11752</v>
      </c>
      <c r="L1304" t="s">
        <v>12295</v>
      </c>
      <c r="M1304" t="s">
        <v>12388</v>
      </c>
    </row>
    <row r="1305" spans="1:13" x14ac:dyDescent="0.25">
      <c r="A1305" s="26" t="s">
        <v>1177</v>
      </c>
      <c r="B1305" s="26" t="s">
        <v>1180</v>
      </c>
      <c r="C1305" s="26" t="str">
        <f t="shared" si="50"/>
        <v/>
      </c>
      <c r="D1305" s="26"/>
      <c r="E1305" s="26" t="s">
        <v>6</v>
      </c>
      <c r="F1305" s="26" t="s">
        <v>6</v>
      </c>
      <c r="G1305" s="34" t="str">
        <f t="shared" si="51"/>
        <v>Chenopodium bonus-henricus</v>
      </c>
      <c r="H1305" s="26" t="s">
        <v>5141</v>
      </c>
      <c r="I1305" s="26"/>
      <c r="J1305" t="s">
        <v>7526</v>
      </c>
      <c r="K1305" t="s">
        <v>11752</v>
      </c>
      <c r="L1305" t="s">
        <v>12295</v>
      </c>
      <c r="M1305" t="s">
        <v>12388</v>
      </c>
    </row>
    <row r="1306" spans="1:13" x14ac:dyDescent="0.25">
      <c r="A1306" s="26" t="s">
        <v>1177</v>
      </c>
      <c r="B1306" s="26" t="s">
        <v>1191</v>
      </c>
      <c r="C1306" s="26" t="str">
        <f t="shared" si="50"/>
        <v/>
      </c>
      <c r="D1306" s="26"/>
      <c r="E1306" s="26" t="s">
        <v>6</v>
      </c>
      <c r="F1306" s="26" t="s">
        <v>6</v>
      </c>
      <c r="G1306" s="34" t="str">
        <f t="shared" si="51"/>
        <v>Chenopodium botrys</v>
      </c>
      <c r="H1306" s="26" t="s">
        <v>5141</v>
      </c>
      <c r="I1306" s="26"/>
      <c r="J1306" t="s">
        <v>7527</v>
      </c>
      <c r="K1306" t="s">
        <v>11752</v>
      </c>
      <c r="L1306" t="s">
        <v>12295</v>
      </c>
      <c r="M1306" t="s">
        <v>12388</v>
      </c>
    </row>
    <row r="1307" spans="1:13" x14ac:dyDescent="0.25">
      <c r="A1307" s="26" t="s">
        <v>1177</v>
      </c>
      <c r="B1307" s="26" t="s">
        <v>1179</v>
      </c>
      <c r="C1307" s="26" t="str">
        <f t="shared" si="50"/>
        <v/>
      </c>
      <c r="D1307" s="26"/>
      <c r="E1307" s="26" t="s">
        <v>5390</v>
      </c>
      <c r="F1307" s="26" t="s">
        <v>6</v>
      </c>
      <c r="G1307" s="34" t="str">
        <f t="shared" si="51"/>
        <v>Chenopodium capitatum</v>
      </c>
      <c r="H1307" s="26" t="s">
        <v>5141</v>
      </c>
      <c r="I1307" s="26"/>
      <c r="J1307" t="s">
        <v>7528</v>
      </c>
      <c r="K1307" t="s">
        <v>11752</v>
      </c>
      <c r="L1307" t="s">
        <v>12295</v>
      </c>
      <c r="M1307" t="s">
        <v>12388</v>
      </c>
    </row>
    <row r="1308" spans="1:13" x14ac:dyDescent="0.25">
      <c r="A1308" s="26" t="s">
        <v>1177</v>
      </c>
      <c r="B1308" s="26" t="s">
        <v>662</v>
      </c>
      <c r="C1308" s="26" t="str">
        <f t="shared" si="50"/>
        <v/>
      </c>
      <c r="D1308" s="26"/>
      <c r="E1308" s="26" t="s">
        <v>6</v>
      </c>
      <c r="F1308" s="26" t="s">
        <v>6</v>
      </c>
      <c r="G1308" s="34" t="str">
        <f t="shared" si="51"/>
        <v>Chenopodium chenopodioides</v>
      </c>
      <c r="H1308" s="26" t="s">
        <v>5141</v>
      </c>
      <c r="I1308" s="26"/>
      <c r="J1308" t="s">
        <v>7529</v>
      </c>
      <c r="K1308" t="s">
        <v>11752</v>
      </c>
      <c r="L1308" t="s">
        <v>12295</v>
      </c>
      <c r="M1308" t="s">
        <v>12388</v>
      </c>
    </row>
    <row r="1309" spans="1:13" x14ac:dyDescent="0.25">
      <c r="A1309" s="26" t="s">
        <v>1177</v>
      </c>
      <c r="B1309" s="26" t="s">
        <v>1178</v>
      </c>
      <c r="C1309" s="26" t="str">
        <f t="shared" si="50"/>
        <v/>
      </c>
      <c r="D1309" s="26"/>
      <c r="E1309" s="26" t="s">
        <v>6</v>
      </c>
      <c r="F1309" s="26" t="s">
        <v>6</v>
      </c>
      <c r="G1309" s="34" t="str">
        <f t="shared" si="51"/>
        <v>Chenopodium exsuccum</v>
      </c>
      <c r="H1309" s="26" t="s">
        <v>5141</v>
      </c>
      <c r="I1309" s="26"/>
      <c r="J1309" t="s">
        <v>7530</v>
      </c>
      <c r="K1309" t="s">
        <v>11752</v>
      </c>
      <c r="L1309" t="s">
        <v>12295</v>
      </c>
      <c r="M1309" t="s">
        <v>12388</v>
      </c>
    </row>
    <row r="1310" spans="1:13" x14ac:dyDescent="0.25">
      <c r="A1310" s="26" t="s">
        <v>1177</v>
      </c>
      <c r="B1310" s="26" t="s">
        <v>1188</v>
      </c>
      <c r="C1310" s="26" t="str">
        <f t="shared" si="50"/>
        <v/>
      </c>
      <c r="D1310" s="26"/>
      <c r="E1310" s="26" t="s">
        <v>6</v>
      </c>
      <c r="F1310" s="26" t="s">
        <v>6</v>
      </c>
      <c r="G1310" s="34" t="str">
        <f t="shared" si="51"/>
        <v>Chenopodium ficifolium</v>
      </c>
      <c r="H1310" s="26" t="s">
        <v>5141</v>
      </c>
      <c r="I1310" s="26"/>
      <c r="J1310" t="s">
        <v>7531</v>
      </c>
      <c r="K1310" t="s">
        <v>11752</v>
      </c>
      <c r="L1310" t="s">
        <v>12295</v>
      </c>
      <c r="M1310" t="s">
        <v>12388</v>
      </c>
    </row>
    <row r="1311" spans="1:13" x14ac:dyDescent="0.25">
      <c r="A1311" s="26" t="s">
        <v>1177</v>
      </c>
      <c r="B1311" s="26" t="s">
        <v>783</v>
      </c>
      <c r="C1311" s="26" t="str">
        <f t="shared" si="50"/>
        <v/>
      </c>
      <c r="D1311" s="26"/>
      <c r="E1311" s="26" t="s">
        <v>6</v>
      </c>
      <c r="F1311" s="26" t="s">
        <v>6</v>
      </c>
      <c r="G1311" s="34" t="str">
        <f t="shared" si="51"/>
        <v>Chenopodium foliosum</v>
      </c>
      <c r="H1311" s="26" t="s">
        <v>5141</v>
      </c>
      <c r="I1311" s="26"/>
      <c r="J1311" t="s">
        <v>7532</v>
      </c>
      <c r="K1311" t="s">
        <v>11752</v>
      </c>
      <c r="L1311" t="s">
        <v>12295</v>
      </c>
      <c r="M1311" t="s">
        <v>12388</v>
      </c>
    </row>
    <row r="1312" spans="1:13" x14ac:dyDescent="0.25">
      <c r="A1312" s="26" t="s">
        <v>1177</v>
      </c>
      <c r="B1312" s="26" t="s">
        <v>1181</v>
      </c>
      <c r="C1312" s="26" t="str">
        <f t="shared" si="50"/>
        <v/>
      </c>
      <c r="D1312" s="26"/>
      <c r="E1312" s="26" t="s">
        <v>6</v>
      </c>
      <c r="F1312" s="26" t="s">
        <v>6</v>
      </c>
      <c r="G1312" s="34" t="str">
        <f t="shared" si="51"/>
        <v>Chenopodium glaucum</v>
      </c>
      <c r="H1312" s="26" t="s">
        <v>5141</v>
      </c>
      <c r="I1312" s="26"/>
      <c r="J1312" t="s">
        <v>7533</v>
      </c>
      <c r="K1312" t="s">
        <v>11752</v>
      </c>
      <c r="L1312" t="s">
        <v>12295</v>
      </c>
      <c r="M1312" t="s">
        <v>12388</v>
      </c>
    </row>
    <row r="1313" spans="1:13" x14ac:dyDescent="0.25">
      <c r="A1313" s="26" t="s">
        <v>1177</v>
      </c>
      <c r="B1313" s="26" t="s">
        <v>1186</v>
      </c>
      <c r="C1313" s="26" t="str">
        <f t="shared" si="50"/>
        <v/>
      </c>
      <c r="D1313" s="26"/>
      <c r="E1313" s="26" t="s">
        <v>6</v>
      </c>
      <c r="F1313" s="26" t="s">
        <v>6</v>
      </c>
      <c r="G1313" s="34" t="str">
        <f t="shared" si="51"/>
        <v>Chenopodium hybridum</v>
      </c>
      <c r="H1313" s="26" t="s">
        <v>5141</v>
      </c>
      <c r="I1313" s="26"/>
      <c r="J1313" t="s">
        <v>7534</v>
      </c>
      <c r="K1313" t="s">
        <v>11752</v>
      </c>
      <c r="L1313" t="s">
        <v>12295</v>
      </c>
      <c r="M1313" t="s">
        <v>12388</v>
      </c>
    </row>
    <row r="1314" spans="1:13" x14ac:dyDescent="0.25">
      <c r="A1314" s="26" t="s">
        <v>1177</v>
      </c>
      <c r="B1314" s="26" t="s">
        <v>1193</v>
      </c>
      <c r="C1314" s="26" t="str">
        <f t="shared" si="50"/>
        <v/>
      </c>
      <c r="D1314" s="26"/>
      <c r="E1314" s="26" t="s">
        <v>5390</v>
      </c>
      <c r="F1314" s="26" t="s">
        <v>6</v>
      </c>
      <c r="G1314" s="34" t="str">
        <f t="shared" si="51"/>
        <v>Chenopodium multifidum</v>
      </c>
      <c r="H1314" s="26" t="s">
        <v>5141</v>
      </c>
      <c r="I1314" s="26"/>
      <c r="J1314" t="s">
        <v>7535</v>
      </c>
      <c r="K1314" t="s">
        <v>11752</v>
      </c>
      <c r="L1314" t="s">
        <v>12295</v>
      </c>
      <c r="M1314" t="s">
        <v>12388</v>
      </c>
    </row>
    <row r="1315" spans="1:13" x14ac:dyDescent="0.25">
      <c r="A1315" s="26" t="s">
        <v>1177</v>
      </c>
      <c r="B1315" s="26" t="s">
        <v>1185</v>
      </c>
      <c r="C1315" s="26" t="str">
        <f t="shared" si="50"/>
        <v/>
      </c>
      <c r="D1315" s="26"/>
      <c r="E1315" s="26" t="s">
        <v>6</v>
      </c>
      <c r="F1315" s="26" t="s">
        <v>6</v>
      </c>
      <c r="G1315" s="34" t="str">
        <f t="shared" si="51"/>
        <v>Chenopodium murale</v>
      </c>
      <c r="H1315" s="26" t="s">
        <v>5141</v>
      </c>
      <c r="I1315" s="26"/>
      <c r="J1315" t="s">
        <v>7536</v>
      </c>
      <c r="K1315" t="s">
        <v>11752</v>
      </c>
      <c r="L1315" t="s">
        <v>12295</v>
      </c>
      <c r="M1315" t="s">
        <v>12388</v>
      </c>
    </row>
    <row r="1316" spans="1:13" x14ac:dyDescent="0.25">
      <c r="A1316" s="26" t="s">
        <v>1177</v>
      </c>
      <c r="B1316" s="26" t="s">
        <v>1189</v>
      </c>
      <c r="C1316" s="26" t="str">
        <f t="shared" si="50"/>
        <v/>
      </c>
      <c r="D1316" s="26"/>
      <c r="E1316" s="26" t="s">
        <v>6</v>
      </c>
      <c r="F1316" s="26" t="s">
        <v>6</v>
      </c>
      <c r="G1316" s="34" t="str">
        <f t="shared" si="51"/>
        <v>Chenopodium opulifolium</v>
      </c>
      <c r="H1316" s="26" t="s">
        <v>5141</v>
      </c>
      <c r="I1316" s="26"/>
      <c r="J1316" t="s">
        <v>7537</v>
      </c>
      <c r="K1316" t="s">
        <v>11752</v>
      </c>
      <c r="L1316" t="s">
        <v>12295</v>
      </c>
      <c r="M1316" t="s">
        <v>12388</v>
      </c>
    </row>
    <row r="1317" spans="1:13" x14ac:dyDescent="0.25">
      <c r="A1317" s="26" t="s">
        <v>1177</v>
      </c>
      <c r="B1317" s="26" t="s">
        <v>1184</v>
      </c>
      <c r="C1317" s="26" t="str">
        <f t="shared" si="50"/>
        <v/>
      </c>
      <c r="D1317" s="26"/>
      <c r="E1317" s="26" t="s">
        <v>6</v>
      </c>
      <c r="F1317" s="26" t="s">
        <v>6</v>
      </c>
      <c r="G1317" s="34" t="str">
        <f t="shared" si="51"/>
        <v>Chenopodium polyspermum</v>
      </c>
      <c r="H1317" s="26" t="s">
        <v>5141</v>
      </c>
      <c r="I1317" s="26"/>
      <c r="J1317" t="s">
        <v>7538</v>
      </c>
      <c r="K1317" t="s">
        <v>11752</v>
      </c>
      <c r="L1317" t="s">
        <v>12295</v>
      </c>
      <c r="M1317" t="s">
        <v>12388</v>
      </c>
    </row>
    <row r="1318" spans="1:13" x14ac:dyDescent="0.25">
      <c r="A1318" s="26" t="s">
        <v>1177</v>
      </c>
      <c r="B1318" s="26" t="s">
        <v>1194</v>
      </c>
      <c r="C1318" s="26" t="str">
        <f t="shared" si="50"/>
        <v/>
      </c>
      <c r="D1318" s="26"/>
      <c r="E1318" s="26" t="s">
        <v>5390</v>
      </c>
      <c r="F1318" s="26" t="s">
        <v>6</v>
      </c>
      <c r="G1318" s="34" t="str">
        <f t="shared" si="51"/>
        <v>Chenopodium pumilio</v>
      </c>
      <c r="H1318" s="26" t="s">
        <v>5141</v>
      </c>
      <c r="I1318" s="26"/>
      <c r="J1318" t="s">
        <v>7539</v>
      </c>
      <c r="K1318" t="s">
        <v>11752</v>
      </c>
      <c r="L1318" t="s">
        <v>12295</v>
      </c>
      <c r="M1318" t="s">
        <v>12388</v>
      </c>
    </row>
    <row r="1319" spans="1:13" x14ac:dyDescent="0.25">
      <c r="A1319" s="26" t="s">
        <v>1177</v>
      </c>
      <c r="B1319" s="26" t="s">
        <v>1182</v>
      </c>
      <c r="C1319" s="26" t="str">
        <f t="shared" si="50"/>
        <v/>
      </c>
      <c r="D1319" s="26"/>
      <c r="E1319" s="26" t="s">
        <v>6</v>
      </c>
      <c r="F1319" s="26" t="s">
        <v>6</v>
      </c>
      <c r="G1319" s="34" t="str">
        <f t="shared" si="51"/>
        <v>Chenopodium rubrum</v>
      </c>
      <c r="H1319" s="26" t="s">
        <v>5141</v>
      </c>
      <c r="I1319" s="26"/>
      <c r="J1319" t="s">
        <v>7540</v>
      </c>
      <c r="K1319" t="s">
        <v>11752</v>
      </c>
      <c r="L1319" t="s">
        <v>12295</v>
      </c>
      <c r="M1319" t="s">
        <v>12388</v>
      </c>
    </row>
    <row r="1320" spans="1:13" x14ac:dyDescent="0.25">
      <c r="A1320" s="26" t="s">
        <v>1177</v>
      </c>
      <c r="B1320" s="26" t="s">
        <v>1183</v>
      </c>
      <c r="C1320" s="26" t="str">
        <f t="shared" si="50"/>
        <v/>
      </c>
      <c r="D1320" s="26"/>
      <c r="E1320" s="26" t="s">
        <v>6</v>
      </c>
      <c r="F1320" s="26" t="s">
        <v>6</v>
      </c>
      <c r="G1320" s="34" t="str">
        <f t="shared" si="51"/>
        <v>Chenopodium urbicum</v>
      </c>
      <c r="H1320" s="26" t="s">
        <v>5141</v>
      </c>
      <c r="I1320" s="26"/>
      <c r="J1320" t="s">
        <v>7541</v>
      </c>
      <c r="K1320" t="s">
        <v>11752</v>
      </c>
      <c r="L1320" t="s">
        <v>12295</v>
      </c>
      <c r="M1320" t="s">
        <v>12388</v>
      </c>
    </row>
    <row r="1321" spans="1:13" x14ac:dyDescent="0.25">
      <c r="A1321" s="26" t="s">
        <v>1177</v>
      </c>
      <c r="B1321" s="26" t="s">
        <v>1187</v>
      </c>
      <c r="C1321" s="26" t="str">
        <f t="shared" si="50"/>
        <v/>
      </c>
      <c r="D1321" s="26"/>
      <c r="E1321" s="26" t="s">
        <v>6</v>
      </c>
      <c r="F1321" s="26" t="s">
        <v>6</v>
      </c>
      <c r="G1321" s="34" t="str">
        <f t="shared" si="51"/>
        <v>Chenopodium vulvaria</v>
      </c>
      <c r="H1321" s="26" t="s">
        <v>5141</v>
      </c>
      <c r="I1321" s="26"/>
      <c r="J1321" t="s">
        <v>7542</v>
      </c>
      <c r="K1321" t="s">
        <v>11752</v>
      </c>
      <c r="L1321" t="s">
        <v>12295</v>
      </c>
      <c r="M1321" t="s">
        <v>12388</v>
      </c>
    </row>
    <row r="1322" spans="1:13" x14ac:dyDescent="0.25">
      <c r="A1322" s="26" t="s">
        <v>1195</v>
      </c>
      <c r="B1322" s="26" t="s">
        <v>1196</v>
      </c>
      <c r="C1322" s="26" t="str">
        <f t="shared" si="50"/>
        <v/>
      </c>
      <c r="D1322" s="26"/>
      <c r="E1322" s="26" t="s">
        <v>6</v>
      </c>
      <c r="F1322" s="26" t="s">
        <v>6</v>
      </c>
      <c r="G1322" s="34" t="str">
        <f t="shared" si="51"/>
        <v>Christella dentata</v>
      </c>
      <c r="H1322" s="26" t="s">
        <v>5141</v>
      </c>
      <c r="I1322" s="26"/>
      <c r="J1322" t="s">
        <v>7543</v>
      </c>
      <c r="K1322" t="s">
        <v>12300</v>
      </c>
      <c r="L1322" t="s">
        <v>12301</v>
      </c>
      <c r="M1322" t="s">
        <v>12436</v>
      </c>
    </row>
    <row r="1323" spans="1:13" x14ac:dyDescent="0.25">
      <c r="A1323" s="26" t="s">
        <v>1197</v>
      </c>
      <c r="B1323" s="26" t="s">
        <v>1198</v>
      </c>
      <c r="C1323" s="26" t="str">
        <f t="shared" si="50"/>
        <v/>
      </c>
      <c r="D1323" s="26"/>
      <c r="E1323" s="26" t="s">
        <v>6</v>
      </c>
      <c r="F1323" s="26" t="s">
        <v>6</v>
      </c>
      <c r="G1323" s="34" t="str">
        <f t="shared" si="51"/>
        <v>Chrozophora obliqua</v>
      </c>
      <c r="H1323" s="26" t="s">
        <v>5141</v>
      </c>
      <c r="I1323" s="26"/>
      <c r="J1323" t="s">
        <v>7544</v>
      </c>
      <c r="K1323" t="s">
        <v>11752</v>
      </c>
      <c r="L1323" t="s">
        <v>12336</v>
      </c>
      <c r="M1323" t="s">
        <v>12337</v>
      </c>
    </row>
    <row r="1324" spans="1:13" x14ac:dyDescent="0.25">
      <c r="A1324" s="26" t="s">
        <v>1197</v>
      </c>
      <c r="B1324" s="26" t="s">
        <v>197</v>
      </c>
      <c r="C1324" s="26" t="str">
        <f t="shared" si="50"/>
        <v/>
      </c>
      <c r="D1324" s="26"/>
      <c r="E1324" s="26" t="s">
        <v>6</v>
      </c>
      <c r="F1324" s="26" t="s">
        <v>6</v>
      </c>
      <c r="G1324" s="34" t="str">
        <f t="shared" si="51"/>
        <v>Chrozophora tinctoria</v>
      </c>
      <c r="H1324" s="26" t="s">
        <v>5141</v>
      </c>
      <c r="I1324" s="26"/>
      <c r="J1324" t="s">
        <v>7545</v>
      </c>
      <c r="K1324" t="s">
        <v>11752</v>
      </c>
      <c r="L1324" t="s">
        <v>12336</v>
      </c>
      <c r="M1324" t="s">
        <v>12337</v>
      </c>
    </row>
    <row r="1325" spans="1:13" x14ac:dyDescent="0.25">
      <c r="A1325" s="26" t="s">
        <v>1199</v>
      </c>
      <c r="B1325" s="26" t="s">
        <v>1201</v>
      </c>
      <c r="C1325" s="26" t="str">
        <f t="shared" si="50"/>
        <v/>
      </c>
      <c r="D1325" s="26"/>
      <c r="E1325" s="26" t="s">
        <v>6</v>
      </c>
      <c r="F1325" s="26" t="s">
        <v>6</v>
      </c>
      <c r="G1325" s="34" t="str">
        <f t="shared" si="51"/>
        <v>Chrysosplenium alternifolium</v>
      </c>
      <c r="H1325" s="26" t="s">
        <v>5141</v>
      </c>
      <c r="I1325" s="26"/>
      <c r="J1325" t="s">
        <v>7546</v>
      </c>
      <c r="K1325" t="s">
        <v>11752</v>
      </c>
      <c r="L1325" t="s">
        <v>12390</v>
      </c>
      <c r="M1325" t="s">
        <v>12608</v>
      </c>
    </row>
    <row r="1326" spans="1:13" x14ac:dyDescent="0.25">
      <c r="A1326" s="26" t="s">
        <v>1199</v>
      </c>
      <c r="B1326" s="26" t="s">
        <v>1200</v>
      </c>
      <c r="C1326" s="26" t="str">
        <f t="shared" si="50"/>
        <v/>
      </c>
      <c r="D1326" s="26"/>
      <c r="E1326" s="26" t="s">
        <v>6</v>
      </c>
      <c r="F1326" s="26" t="s">
        <v>6</v>
      </c>
      <c r="G1326" s="34" t="str">
        <f t="shared" si="51"/>
        <v>Chrysosplenium oppositifolium</v>
      </c>
      <c r="H1326" s="26" t="s">
        <v>5141</v>
      </c>
      <c r="I1326" s="26"/>
      <c r="J1326" t="s">
        <v>7547</v>
      </c>
      <c r="K1326" t="s">
        <v>11752</v>
      </c>
      <c r="L1326" t="s">
        <v>12390</v>
      </c>
      <c r="M1326" t="s">
        <v>12608</v>
      </c>
    </row>
    <row r="1327" spans="1:13" x14ac:dyDescent="0.25">
      <c r="A1327" s="26" t="s">
        <v>1202</v>
      </c>
      <c r="B1327" s="26" t="s">
        <v>1203</v>
      </c>
      <c r="C1327" s="26" t="str">
        <f t="shared" si="50"/>
        <v/>
      </c>
      <c r="D1327" s="26"/>
      <c r="E1327" s="26" t="s">
        <v>6</v>
      </c>
      <c r="F1327" s="26" t="s">
        <v>6</v>
      </c>
      <c r="G1327" s="34" t="str">
        <f t="shared" si="51"/>
        <v>Cicendia filiformis</v>
      </c>
      <c r="H1327" s="26" t="s">
        <v>5141</v>
      </c>
      <c r="I1327" s="26"/>
      <c r="J1327" t="s">
        <v>7548</v>
      </c>
      <c r="K1327" t="s">
        <v>11752</v>
      </c>
      <c r="L1327" t="s">
        <v>12417</v>
      </c>
      <c r="M1327" t="s">
        <v>12584</v>
      </c>
    </row>
    <row r="1328" spans="1:13" x14ac:dyDescent="0.25">
      <c r="A1328" s="26" t="s">
        <v>1204</v>
      </c>
      <c r="B1328" s="26" t="s">
        <v>1205</v>
      </c>
      <c r="C1328" s="26" t="str">
        <f t="shared" si="50"/>
        <v/>
      </c>
      <c r="D1328" s="26"/>
      <c r="E1328" s="26" t="s">
        <v>6</v>
      </c>
      <c r="F1328" s="26" t="s">
        <v>6</v>
      </c>
      <c r="G1328" s="34" t="str">
        <f t="shared" si="51"/>
        <v>Cicuta virosa</v>
      </c>
      <c r="H1328" s="26" t="s">
        <v>5141</v>
      </c>
      <c r="I1328" s="26"/>
      <c r="J1328" t="s">
        <v>7549</v>
      </c>
      <c r="K1328" t="s">
        <v>11752</v>
      </c>
      <c r="L1328" t="s">
        <v>12382</v>
      </c>
      <c r="M1328" t="s">
        <v>12383</v>
      </c>
    </row>
    <row r="1329" spans="1:13" x14ac:dyDescent="0.25">
      <c r="A1329" s="26" t="s">
        <v>1206</v>
      </c>
      <c r="B1329" s="26" t="s">
        <v>176</v>
      </c>
      <c r="C1329" s="26" t="str">
        <f t="shared" si="50"/>
        <v>subsp.</v>
      </c>
      <c r="D1329" s="26" t="s">
        <v>176</v>
      </c>
      <c r="E1329" s="26" t="s">
        <v>6</v>
      </c>
      <c r="F1329" s="26" t="s">
        <v>31</v>
      </c>
      <c r="G1329" s="34" t="str">
        <f t="shared" si="51"/>
        <v>Circaea alpina alpina</v>
      </c>
      <c r="H1329" s="26" t="s">
        <v>5141</v>
      </c>
      <c r="I1329" s="26"/>
      <c r="J1329" t="s">
        <v>7550</v>
      </c>
      <c r="K1329" t="s">
        <v>11752</v>
      </c>
      <c r="L1329" t="s">
        <v>12566</v>
      </c>
      <c r="M1329" t="s">
        <v>12609</v>
      </c>
    </row>
    <row r="1330" spans="1:13" x14ac:dyDescent="0.25">
      <c r="A1330" s="26" t="s">
        <v>1206</v>
      </c>
      <c r="B1330" s="26" t="s">
        <v>1207</v>
      </c>
      <c r="C1330" s="26" t="str">
        <f t="shared" si="50"/>
        <v>subsp.</v>
      </c>
      <c r="D1330" s="26" t="s">
        <v>1207</v>
      </c>
      <c r="E1330" s="26" t="s">
        <v>6</v>
      </c>
      <c r="F1330" s="26" t="s">
        <v>31</v>
      </c>
      <c r="G1330" s="34" t="str">
        <f t="shared" si="51"/>
        <v>Circaea lutetiana lutetiana</v>
      </c>
      <c r="H1330" s="26" t="s">
        <v>5141</v>
      </c>
      <c r="I1330" s="26"/>
      <c r="J1330" t="s">
        <v>7551</v>
      </c>
      <c r="K1330" t="s">
        <v>11752</v>
      </c>
      <c r="L1330" t="s">
        <v>12566</v>
      </c>
      <c r="M1330" t="s">
        <v>12609</v>
      </c>
    </row>
    <row r="1331" spans="1:13" x14ac:dyDescent="0.25">
      <c r="A1331" s="26" t="s">
        <v>1208</v>
      </c>
      <c r="B1331" s="26" t="s">
        <v>1218</v>
      </c>
      <c r="C1331" s="26" t="str">
        <f t="shared" si="50"/>
        <v>subsp.</v>
      </c>
      <c r="D1331" s="26" t="s">
        <v>1218</v>
      </c>
      <c r="E1331" s="26" t="s">
        <v>6</v>
      </c>
      <c r="F1331" s="26" t="s">
        <v>6</v>
      </c>
      <c r="G1331" s="34" t="str">
        <f t="shared" si="51"/>
        <v>Cirsium acaulon acaulon</v>
      </c>
      <c r="H1331" s="26" t="s">
        <v>5141</v>
      </c>
      <c r="I1331" s="26"/>
      <c r="J1331" t="s">
        <v>7552</v>
      </c>
      <c r="K1331" t="s">
        <v>11752</v>
      </c>
      <c r="L1331" t="s">
        <v>11753</v>
      </c>
      <c r="M1331" t="s">
        <v>11754</v>
      </c>
    </row>
    <row r="1332" spans="1:13" x14ac:dyDescent="0.25">
      <c r="A1332" s="26" t="s">
        <v>1208</v>
      </c>
      <c r="B1332" s="26" t="s">
        <v>1218</v>
      </c>
      <c r="C1332" s="26" t="str">
        <f t="shared" si="50"/>
        <v>subsp.</v>
      </c>
      <c r="D1332" s="26" t="s">
        <v>4581</v>
      </c>
      <c r="E1332" s="26" t="s">
        <v>31</v>
      </c>
      <c r="F1332" s="26" t="s">
        <v>6</v>
      </c>
      <c r="G1332" s="34" t="str">
        <f t="shared" si="51"/>
        <v>Cirsium acaulon gregarium</v>
      </c>
      <c r="H1332" s="26" t="s">
        <v>5141</v>
      </c>
      <c r="I1332" s="26"/>
      <c r="J1332" t="s">
        <v>7553</v>
      </c>
      <c r="K1332" t="s">
        <v>11752</v>
      </c>
      <c r="L1332" t="s">
        <v>11753</v>
      </c>
      <c r="M1332" t="s">
        <v>11754</v>
      </c>
    </row>
    <row r="1333" spans="1:13" x14ac:dyDescent="0.25">
      <c r="A1333" s="26" t="s">
        <v>1208</v>
      </c>
      <c r="B1333" s="26" t="s">
        <v>1106</v>
      </c>
      <c r="C1333" s="26" t="str">
        <f t="shared" si="50"/>
        <v/>
      </c>
      <c r="D1333" s="26"/>
      <c r="E1333" s="26" t="s">
        <v>6</v>
      </c>
      <c r="F1333" s="26" t="s">
        <v>6</v>
      </c>
      <c r="G1333" s="34" t="str">
        <f t="shared" si="51"/>
        <v>Cirsium arvense</v>
      </c>
      <c r="H1333" s="26" t="s">
        <v>5141</v>
      </c>
      <c r="I1333" s="26"/>
      <c r="J1333" t="s">
        <v>7554</v>
      </c>
      <c r="K1333" t="s">
        <v>11752</v>
      </c>
      <c r="L1333" t="s">
        <v>11753</v>
      </c>
      <c r="M1333" t="s">
        <v>11754</v>
      </c>
    </row>
    <row r="1334" spans="1:13" x14ac:dyDescent="0.25">
      <c r="A1334" s="26" t="s">
        <v>1208</v>
      </c>
      <c r="B1334" s="26" t="s">
        <v>1216</v>
      </c>
      <c r="C1334" s="26" t="str">
        <f t="shared" si="50"/>
        <v>subsp.</v>
      </c>
      <c r="D1334" s="26" t="s">
        <v>4415</v>
      </c>
      <c r="E1334" s="26" t="s">
        <v>13111</v>
      </c>
      <c r="F1334" s="26" t="s">
        <v>31</v>
      </c>
      <c r="G1334" s="34" t="str">
        <f t="shared" si="51"/>
        <v>Cirsium carniolicum rufescens</v>
      </c>
      <c r="H1334" s="26" t="s">
        <v>5141</v>
      </c>
      <c r="I1334" s="26"/>
      <c r="J1334" t="s">
        <v>7555</v>
      </c>
      <c r="K1334" t="s">
        <v>11752</v>
      </c>
      <c r="L1334" t="s">
        <v>11753</v>
      </c>
      <c r="M1334" t="s">
        <v>11754</v>
      </c>
    </row>
    <row r="1335" spans="1:13" x14ac:dyDescent="0.25">
      <c r="A1335" s="26" t="s">
        <v>1208</v>
      </c>
      <c r="B1335" s="26" t="s">
        <v>1226</v>
      </c>
      <c r="C1335" s="26" t="str">
        <f t="shared" si="50"/>
        <v/>
      </c>
      <c r="D1335" s="26"/>
      <c r="E1335" s="26" t="s">
        <v>6</v>
      </c>
      <c r="F1335" s="26" t="s">
        <v>6</v>
      </c>
      <c r="G1335" s="34" t="str">
        <f t="shared" si="51"/>
        <v>Cirsium echinatum</v>
      </c>
      <c r="H1335" s="26" t="s">
        <v>5141</v>
      </c>
      <c r="I1335" s="26"/>
      <c r="J1335" t="s">
        <v>7556</v>
      </c>
      <c r="K1335" t="s">
        <v>11752</v>
      </c>
      <c r="L1335" t="s">
        <v>11753</v>
      </c>
      <c r="M1335" t="s">
        <v>11754</v>
      </c>
    </row>
    <row r="1336" spans="1:13" x14ac:dyDescent="0.25">
      <c r="A1336" s="26" t="s">
        <v>1208</v>
      </c>
      <c r="B1336" s="26" t="s">
        <v>1225</v>
      </c>
      <c r="C1336" s="26" t="str">
        <f t="shared" si="50"/>
        <v/>
      </c>
      <c r="D1336" s="26"/>
      <c r="E1336" s="26" t="s">
        <v>6</v>
      </c>
      <c r="F1336" s="26" t="s">
        <v>6</v>
      </c>
      <c r="G1336" s="34" t="str">
        <f t="shared" si="51"/>
        <v>Cirsium eriophorum</v>
      </c>
      <c r="H1336" s="26" t="s">
        <v>5141</v>
      </c>
      <c r="I1336" s="26"/>
      <c r="J1336" t="s">
        <v>7557</v>
      </c>
      <c r="K1336" t="s">
        <v>11752</v>
      </c>
      <c r="L1336" t="s">
        <v>11753</v>
      </c>
      <c r="M1336" t="s">
        <v>11754</v>
      </c>
    </row>
    <row r="1337" spans="1:13" x14ac:dyDescent="0.25">
      <c r="A1337" s="26" t="s">
        <v>1208</v>
      </c>
      <c r="B1337" s="26" t="s">
        <v>1215</v>
      </c>
      <c r="C1337" s="26" t="str">
        <f t="shared" si="50"/>
        <v/>
      </c>
      <c r="D1337" s="26"/>
      <c r="E1337" s="26" t="s">
        <v>6</v>
      </c>
      <c r="F1337" s="26" t="s">
        <v>6</v>
      </c>
      <c r="G1337" s="34" t="str">
        <f t="shared" si="51"/>
        <v>Cirsium erisithales</v>
      </c>
      <c r="H1337" s="26" t="s">
        <v>5141</v>
      </c>
      <c r="I1337" s="26"/>
      <c r="J1337" t="s">
        <v>7558</v>
      </c>
      <c r="K1337" t="s">
        <v>11752</v>
      </c>
      <c r="L1337" t="s">
        <v>11753</v>
      </c>
      <c r="M1337" t="s">
        <v>11754</v>
      </c>
    </row>
    <row r="1338" spans="1:13" x14ac:dyDescent="0.25">
      <c r="A1338" s="26" t="s">
        <v>1208</v>
      </c>
      <c r="B1338" s="26" t="s">
        <v>1222</v>
      </c>
      <c r="C1338" s="26" t="str">
        <f t="shared" si="50"/>
        <v/>
      </c>
      <c r="D1338" s="26"/>
      <c r="E1338" s="26" t="s">
        <v>6</v>
      </c>
      <c r="F1338" s="26" t="s">
        <v>6</v>
      </c>
      <c r="G1338" s="34" t="str">
        <f t="shared" si="51"/>
        <v>Cirsium ferox</v>
      </c>
      <c r="H1338" s="26" t="s">
        <v>5141</v>
      </c>
      <c r="I1338" s="26"/>
      <c r="J1338" t="s">
        <v>7559</v>
      </c>
      <c r="K1338" t="s">
        <v>11752</v>
      </c>
      <c r="L1338" t="s">
        <v>11753</v>
      </c>
      <c r="M1338" t="s">
        <v>11754</v>
      </c>
    </row>
    <row r="1339" spans="1:13" x14ac:dyDescent="0.25">
      <c r="A1339" s="26" t="s">
        <v>1208</v>
      </c>
      <c r="B1339" s="26" t="s">
        <v>1209</v>
      </c>
      <c r="C1339" s="26" t="str">
        <f t="shared" ref="C1339:C1402" si="52">IF(D1339="","","subsp.")</f>
        <v/>
      </c>
      <c r="D1339" s="26"/>
      <c r="E1339" s="26" t="s">
        <v>6</v>
      </c>
      <c r="F1339" s="26" t="s">
        <v>6</v>
      </c>
      <c r="G1339" s="34" t="str">
        <f t="shared" ref="G1339:G1402" si="53">IF(D1339="",CONCATENATE(A1339," ",B1339),CONCATENATE(A1339," ",B1339," ",D1339))</f>
        <v>Cirsium filipendulum</v>
      </c>
      <c r="H1339" s="26" t="s">
        <v>5141</v>
      </c>
      <c r="I1339" s="26"/>
      <c r="J1339" t="s">
        <v>7560</v>
      </c>
      <c r="K1339" t="s">
        <v>11752</v>
      </c>
      <c r="L1339" t="s">
        <v>11753</v>
      </c>
      <c r="M1339" t="s">
        <v>11754</v>
      </c>
    </row>
    <row r="1340" spans="1:13" x14ac:dyDescent="0.25">
      <c r="A1340" s="26" t="s">
        <v>1208</v>
      </c>
      <c r="B1340" s="26" t="s">
        <v>1220</v>
      </c>
      <c r="C1340" s="26" t="str">
        <f t="shared" si="52"/>
        <v/>
      </c>
      <c r="D1340" s="26"/>
      <c r="E1340" s="26" t="s">
        <v>31</v>
      </c>
      <c r="F1340" s="26" t="s">
        <v>6</v>
      </c>
      <c r="G1340" s="34" t="str">
        <f t="shared" si="53"/>
        <v>Cirsium gaditanum</v>
      </c>
      <c r="H1340" s="26" t="s">
        <v>5141</v>
      </c>
      <c r="I1340" s="26"/>
      <c r="J1340" t="s">
        <v>7561</v>
      </c>
      <c r="K1340" t="s">
        <v>11752</v>
      </c>
      <c r="L1340" t="s">
        <v>11753</v>
      </c>
      <c r="M1340" t="s">
        <v>11754</v>
      </c>
    </row>
    <row r="1341" spans="1:13" x14ac:dyDescent="0.25">
      <c r="A1341" s="26" t="s">
        <v>1208</v>
      </c>
      <c r="B1341" s="26" t="s">
        <v>1217</v>
      </c>
      <c r="C1341" s="26" t="str">
        <f t="shared" si="52"/>
        <v/>
      </c>
      <c r="D1341" s="26"/>
      <c r="E1341" s="26" t="s">
        <v>13111</v>
      </c>
      <c r="F1341" s="26" t="s">
        <v>6</v>
      </c>
      <c r="G1341" s="34" t="str">
        <f t="shared" si="53"/>
        <v>Cirsium glabrum</v>
      </c>
      <c r="H1341" s="26" t="s">
        <v>5141</v>
      </c>
      <c r="I1341" s="26"/>
      <c r="J1341" t="s">
        <v>7562</v>
      </c>
      <c r="K1341" t="s">
        <v>11752</v>
      </c>
      <c r="L1341" t="s">
        <v>11753</v>
      </c>
      <c r="M1341" t="s">
        <v>11754</v>
      </c>
    </row>
    <row r="1342" spans="1:13" x14ac:dyDescent="0.25">
      <c r="A1342" s="26" t="s">
        <v>1208</v>
      </c>
      <c r="B1342" s="26" t="s">
        <v>1213</v>
      </c>
      <c r="C1342" s="26" t="str">
        <f t="shared" si="52"/>
        <v/>
      </c>
      <c r="D1342" s="26"/>
      <c r="E1342" s="26" t="s">
        <v>6</v>
      </c>
      <c r="F1342" s="26" t="s">
        <v>6</v>
      </c>
      <c r="G1342" s="34" t="str">
        <f t="shared" si="53"/>
        <v>Cirsium heterophyllum</v>
      </c>
      <c r="H1342" s="26" t="s">
        <v>5141</v>
      </c>
      <c r="I1342" s="26"/>
      <c r="J1342" t="s">
        <v>7563</v>
      </c>
      <c r="K1342" t="s">
        <v>11752</v>
      </c>
      <c r="L1342" t="s">
        <v>11753</v>
      </c>
      <c r="M1342" t="s">
        <v>11754</v>
      </c>
    </row>
    <row r="1343" spans="1:13" x14ac:dyDescent="0.25">
      <c r="A1343" s="26" t="s">
        <v>1208</v>
      </c>
      <c r="B1343" s="26" t="s">
        <v>30</v>
      </c>
      <c r="C1343" s="26" t="str">
        <f t="shared" si="52"/>
        <v/>
      </c>
      <c r="D1343" s="26"/>
      <c r="E1343" s="26" t="s">
        <v>6</v>
      </c>
      <c r="F1343" s="26" t="s">
        <v>6</v>
      </c>
      <c r="G1343" s="34" t="str">
        <f t="shared" si="53"/>
        <v>Cirsium monspessulanum</v>
      </c>
      <c r="H1343" s="26" t="s">
        <v>5141</v>
      </c>
      <c r="I1343" s="26"/>
      <c r="J1343" t="s">
        <v>7564</v>
      </c>
      <c r="K1343" t="s">
        <v>11752</v>
      </c>
      <c r="L1343" t="s">
        <v>11753</v>
      </c>
      <c r="M1343" t="s">
        <v>11754</v>
      </c>
    </row>
    <row r="1344" spans="1:13" x14ac:dyDescent="0.25">
      <c r="A1344" s="26" t="s">
        <v>1208</v>
      </c>
      <c r="B1344" s="26" t="s">
        <v>1224</v>
      </c>
      <c r="C1344" s="26" t="str">
        <f t="shared" si="52"/>
        <v/>
      </c>
      <c r="D1344" s="26"/>
      <c r="E1344" s="26" t="s">
        <v>6</v>
      </c>
      <c r="F1344" s="26" t="s">
        <v>6</v>
      </c>
      <c r="G1344" s="34" t="str">
        <f t="shared" si="53"/>
        <v>Cirsium odontolepis</v>
      </c>
      <c r="H1344" s="26" t="s">
        <v>5141</v>
      </c>
      <c r="I1344" s="26"/>
      <c r="J1344" t="s">
        <v>7565</v>
      </c>
      <c r="K1344" t="s">
        <v>11752</v>
      </c>
      <c r="L1344" t="s">
        <v>11753</v>
      </c>
      <c r="M1344" t="s">
        <v>11754</v>
      </c>
    </row>
    <row r="1345" spans="1:13" x14ac:dyDescent="0.25">
      <c r="A1345" s="26" t="s">
        <v>1208</v>
      </c>
      <c r="B1345" s="26" t="s">
        <v>213</v>
      </c>
      <c r="C1345" s="26" t="str">
        <f t="shared" si="52"/>
        <v/>
      </c>
      <c r="D1345" s="26"/>
      <c r="E1345" s="26" t="s">
        <v>6</v>
      </c>
      <c r="F1345" s="26" t="s">
        <v>6</v>
      </c>
      <c r="G1345" s="34" t="str">
        <f t="shared" si="53"/>
        <v>Cirsium oleraceum</v>
      </c>
      <c r="H1345" s="26" t="s">
        <v>5141</v>
      </c>
      <c r="I1345" s="26"/>
      <c r="J1345" t="s">
        <v>7566</v>
      </c>
      <c r="K1345" t="s">
        <v>11752</v>
      </c>
      <c r="L1345" t="s">
        <v>11753</v>
      </c>
      <c r="M1345" t="s">
        <v>11754</v>
      </c>
    </row>
    <row r="1346" spans="1:13" x14ac:dyDescent="0.25">
      <c r="A1346" s="26" t="s">
        <v>1208</v>
      </c>
      <c r="B1346" s="26" t="s">
        <v>1221</v>
      </c>
      <c r="C1346" s="26" t="str">
        <f t="shared" si="52"/>
        <v/>
      </c>
      <c r="D1346" s="26"/>
      <c r="E1346" s="26" t="s">
        <v>6</v>
      </c>
      <c r="F1346" s="26" t="s">
        <v>6</v>
      </c>
      <c r="G1346" s="34" t="str">
        <f t="shared" si="53"/>
        <v>Cirsium palustre</v>
      </c>
      <c r="H1346" s="26" t="s">
        <v>5141</v>
      </c>
      <c r="I1346" s="26"/>
      <c r="J1346" t="s">
        <v>7567</v>
      </c>
      <c r="K1346" t="s">
        <v>11752</v>
      </c>
      <c r="L1346" t="s">
        <v>11753</v>
      </c>
      <c r="M1346" t="s">
        <v>11754</v>
      </c>
    </row>
    <row r="1347" spans="1:13" x14ac:dyDescent="0.25">
      <c r="A1347" s="26" t="s">
        <v>1208</v>
      </c>
      <c r="B1347" s="26" t="s">
        <v>1211</v>
      </c>
      <c r="C1347" s="26" t="str">
        <f t="shared" si="52"/>
        <v/>
      </c>
      <c r="D1347" s="26"/>
      <c r="E1347" s="26" t="s">
        <v>6</v>
      </c>
      <c r="F1347" s="26" t="s">
        <v>6</v>
      </c>
      <c r="G1347" s="34" t="str">
        <f t="shared" si="53"/>
        <v>Cirsium pannonicum</v>
      </c>
      <c r="H1347" s="26" t="s">
        <v>5141</v>
      </c>
      <c r="I1347" s="26"/>
      <c r="J1347" t="s">
        <v>7568</v>
      </c>
      <c r="K1347" t="s">
        <v>11752</v>
      </c>
      <c r="L1347" t="s">
        <v>11753</v>
      </c>
      <c r="M1347" t="s">
        <v>11754</v>
      </c>
    </row>
    <row r="1348" spans="1:13" x14ac:dyDescent="0.25">
      <c r="A1348" s="26" t="s">
        <v>1208</v>
      </c>
      <c r="B1348" s="26" t="s">
        <v>205</v>
      </c>
      <c r="C1348" s="26" t="str">
        <f t="shared" si="52"/>
        <v/>
      </c>
      <c r="D1348" s="26"/>
      <c r="E1348" s="26" t="s">
        <v>6</v>
      </c>
      <c r="F1348" s="26" t="s">
        <v>6</v>
      </c>
      <c r="G1348" s="34" t="str">
        <f t="shared" si="53"/>
        <v>Cirsium pyrenaicum</v>
      </c>
      <c r="H1348" s="26" t="s">
        <v>5141</v>
      </c>
      <c r="I1348" s="26"/>
      <c r="J1348" t="s">
        <v>7569</v>
      </c>
      <c r="K1348" t="s">
        <v>11752</v>
      </c>
      <c r="L1348" t="s">
        <v>11753</v>
      </c>
      <c r="M1348" t="s">
        <v>11754</v>
      </c>
    </row>
    <row r="1349" spans="1:13" x14ac:dyDescent="0.25">
      <c r="A1349" s="26" t="s">
        <v>1208</v>
      </c>
      <c r="B1349" s="26" t="s">
        <v>1223</v>
      </c>
      <c r="C1349" s="26" t="str">
        <f t="shared" si="52"/>
        <v>subsp.</v>
      </c>
      <c r="D1349" s="26" t="s">
        <v>1022</v>
      </c>
      <c r="E1349" s="26" t="s">
        <v>31</v>
      </c>
      <c r="F1349" s="26" t="s">
        <v>6</v>
      </c>
      <c r="G1349" s="34" t="str">
        <f t="shared" si="53"/>
        <v>Cirsium richterianum costae</v>
      </c>
      <c r="H1349" s="26" t="s">
        <v>5141</v>
      </c>
      <c r="I1349" s="26"/>
      <c r="J1349" t="s">
        <v>7570</v>
      </c>
      <c r="K1349" t="s">
        <v>11752</v>
      </c>
      <c r="L1349" t="s">
        <v>11753</v>
      </c>
      <c r="M1349" t="s">
        <v>11754</v>
      </c>
    </row>
    <row r="1350" spans="1:13" x14ac:dyDescent="0.25">
      <c r="A1350" s="26" t="s">
        <v>1208</v>
      </c>
      <c r="B1350" s="26" t="s">
        <v>1223</v>
      </c>
      <c r="C1350" s="26" t="str">
        <f t="shared" si="52"/>
        <v>subsp.</v>
      </c>
      <c r="D1350" s="26" t="s">
        <v>4278</v>
      </c>
      <c r="E1350" s="26" t="s">
        <v>31</v>
      </c>
      <c r="F1350" s="26" t="s">
        <v>6</v>
      </c>
      <c r="G1350" s="34" t="str">
        <f t="shared" si="53"/>
        <v>Cirsium richterianum giraudiasii</v>
      </c>
      <c r="H1350" s="26" t="s">
        <v>5141</v>
      </c>
      <c r="I1350" s="26"/>
      <c r="J1350" t="s">
        <v>7571</v>
      </c>
      <c r="K1350" t="s">
        <v>11752</v>
      </c>
      <c r="L1350" t="s">
        <v>11753</v>
      </c>
      <c r="M1350" t="s">
        <v>11754</v>
      </c>
    </row>
    <row r="1351" spans="1:13" x14ac:dyDescent="0.25">
      <c r="A1351" s="26" t="s">
        <v>1208</v>
      </c>
      <c r="B1351" s="26" t="s">
        <v>1223</v>
      </c>
      <c r="C1351" s="26" t="str">
        <f t="shared" si="52"/>
        <v>subsp.</v>
      </c>
      <c r="D1351" s="26" t="s">
        <v>1223</v>
      </c>
      <c r="E1351" s="26" t="s">
        <v>13111</v>
      </c>
      <c r="F1351" s="26" t="s">
        <v>6</v>
      </c>
      <c r="G1351" s="34" t="str">
        <f t="shared" si="53"/>
        <v>Cirsium richterianum richterianum</v>
      </c>
      <c r="H1351" s="26" t="s">
        <v>5141</v>
      </c>
      <c r="I1351" s="26"/>
      <c r="J1351" t="s">
        <v>7572</v>
      </c>
      <c r="K1351" t="s">
        <v>11752</v>
      </c>
      <c r="L1351" t="s">
        <v>11753</v>
      </c>
      <c r="M1351" t="s">
        <v>11754</v>
      </c>
    </row>
    <row r="1352" spans="1:13" x14ac:dyDescent="0.25">
      <c r="A1352" s="26" t="s">
        <v>1208</v>
      </c>
      <c r="B1352" s="26" t="s">
        <v>1214</v>
      </c>
      <c r="C1352" s="26" t="str">
        <f t="shared" si="52"/>
        <v/>
      </c>
      <c r="D1352" s="26"/>
      <c r="E1352" s="26" t="s">
        <v>6</v>
      </c>
      <c r="F1352" s="26" t="s">
        <v>6</v>
      </c>
      <c r="G1352" s="34" t="str">
        <f t="shared" si="53"/>
        <v>Cirsium rivulare</v>
      </c>
      <c r="H1352" s="26" t="s">
        <v>5141</v>
      </c>
      <c r="I1352" s="26"/>
      <c r="J1352" t="s">
        <v>7573</v>
      </c>
      <c r="K1352" t="s">
        <v>11752</v>
      </c>
      <c r="L1352" t="s">
        <v>11753</v>
      </c>
      <c r="M1352" t="s">
        <v>11754</v>
      </c>
    </row>
    <row r="1353" spans="1:13" x14ac:dyDescent="0.25">
      <c r="A1353" s="26" t="s">
        <v>1208</v>
      </c>
      <c r="B1353" s="26" t="s">
        <v>1212</v>
      </c>
      <c r="C1353" s="26" t="str">
        <f t="shared" si="52"/>
        <v/>
      </c>
      <c r="D1353" s="26"/>
      <c r="E1353" s="26" t="s">
        <v>31</v>
      </c>
      <c r="F1353" s="26" t="s">
        <v>6</v>
      </c>
      <c r="G1353" s="34" t="str">
        <f t="shared" si="53"/>
        <v>Cirsium rosulatum</v>
      </c>
      <c r="H1353" s="26" t="s">
        <v>5141</v>
      </c>
      <c r="I1353" s="26"/>
      <c r="J1353" t="s">
        <v>7574</v>
      </c>
      <c r="K1353" t="s">
        <v>11752</v>
      </c>
      <c r="L1353" t="s">
        <v>11753</v>
      </c>
      <c r="M1353" t="s">
        <v>11754</v>
      </c>
    </row>
    <row r="1354" spans="1:13" x14ac:dyDescent="0.25">
      <c r="A1354" s="26" t="s">
        <v>1208</v>
      </c>
      <c r="B1354" s="26" t="s">
        <v>1227</v>
      </c>
      <c r="C1354" s="26" t="str">
        <f t="shared" si="52"/>
        <v/>
      </c>
      <c r="D1354" s="26"/>
      <c r="E1354" s="26" t="s">
        <v>6</v>
      </c>
      <c r="F1354" s="26" t="s">
        <v>6</v>
      </c>
      <c r="G1354" s="34" t="str">
        <f t="shared" si="53"/>
        <v>Cirsium scabrum</v>
      </c>
      <c r="H1354" s="26" t="s">
        <v>5141</v>
      </c>
      <c r="I1354" s="26"/>
      <c r="J1354" t="s">
        <v>7575</v>
      </c>
      <c r="K1354" t="s">
        <v>11752</v>
      </c>
      <c r="L1354" t="s">
        <v>11753</v>
      </c>
      <c r="M1354" t="s">
        <v>11754</v>
      </c>
    </row>
    <row r="1355" spans="1:13" x14ac:dyDescent="0.25">
      <c r="A1355" s="26" t="s">
        <v>1208</v>
      </c>
      <c r="B1355" s="26" t="s">
        <v>1210</v>
      </c>
      <c r="C1355" s="26" t="str">
        <f t="shared" si="52"/>
        <v/>
      </c>
      <c r="D1355" s="26"/>
      <c r="E1355" s="26" t="s">
        <v>6</v>
      </c>
      <c r="F1355" s="26" t="s">
        <v>6</v>
      </c>
      <c r="G1355" s="34" t="str">
        <f t="shared" si="53"/>
        <v>Cirsium tuberosum</v>
      </c>
      <c r="H1355" s="26" t="s">
        <v>5141</v>
      </c>
      <c r="I1355" s="26"/>
      <c r="J1355" t="s">
        <v>7576</v>
      </c>
      <c r="K1355" t="s">
        <v>11752</v>
      </c>
      <c r="L1355" t="s">
        <v>11753</v>
      </c>
      <c r="M1355" t="s">
        <v>11754</v>
      </c>
    </row>
    <row r="1356" spans="1:13" x14ac:dyDescent="0.25">
      <c r="A1356" s="26" t="s">
        <v>1208</v>
      </c>
      <c r="B1356" s="26" t="s">
        <v>1219</v>
      </c>
      <c r="C1356" s="26" t="str">
        <f t="shared" si="52"/>
        <v/>
      </c>
      <c r="D1356" s="26"/>
      <c r="E1356" s="26" t="s">
        <v>6</v>
      </c>
      <c r="F1356" s="26" t="s">
        <v>6</v>
      </c>
      <c r="G1356" s="34" t="str">
        <f t="shared" si="53"/>
        <v>Cirsium valdespinulosum</v>
      </c>
      <c r="H1356" s="26" t="s">
        <v>5141</v>
      </c>
      <c r="I1356" s="26"/>
      <c r="J1356" t="s">
        <v>7577</v>
      </c>
      <c r="K1356" t="s">
        <v>11752</v>
      </c>
      <c r="L1356" t="s">
        <v>11753</v>
      </c>
      <c r="M1356" t="s">
        <v>11754</v>
      </c>
    </row>
    <row r="1357" spans="1:13" x14ac:dyDescent="0.25">
      <c r="A1357" s="26" t="s">
        <v>1208</v>
      </c>
      <c r="B1357" s="26" t="s">
        <v>381</v>
      </c>
      <c r="C1357" s="26" t="str">
        <f t="shared" si="52"/>
        <v/>
      </c>
      <c r="D1357" s="26"/>
      <c r="E1357" s="26" t="s">
        <v>31</v>
      </c>
      <c r="F1357" s="26" t="s">
        <v>6</v>
      </c>
      <c r="G1357" s="34" t="str">
        <f t="shared" si="53"/>
        <v>Cirsium valentinum</v>
      </c>
      <c r="H1357" s="26" t="s">
        <v>5141</v>
      </c>
      <c r="I1357" s="26"/>
      <c r="J1357" t="s">
        <v>7578</v>
      </c>
      <c r="K1357" t="s">
        <v>11752</v>
      </c>
      <c r="L1357" t="s">
        <v>11753</v>
      </c>
      <c r="M1357" t="s">
        <v>11754</v>
      </c>
    </row>
    <row r="1358" spans="1:13" x14ac:dyDescent="0.25">
      <c r="A1358" s="26" t="s">
        <v>1208</v>
      </c>
      <c r="B1358" s="26" t="s">
        <v>491</v>
      </c>
      <c r="C1358" s="26" t="str">
        <f t="shared" si="52"/>
        <v/>
      </c>
      <c r="D1358" s="26"/>
      <c r="E1358" s="26" t="s">
        <v>6</v>
      </c>
      <c r="F1358" s="26" t="s">
        <v>6</v>
      </c>
      <c r="G1358" s="34" t="str">
        <f t="shared" si="53"/>
        <v>Cirsium vulgare</v>
      </c>
      <c r="H1358" s="26" t="s">
        <v>5141</v>
      </c>
      <c r="I1358" s="26"/>
      <c r="J1358" t="s">
        <v>7579</v>
      </c>
      <c r="K1358" t="s">
        <v>11752</v>
      </c>
      <c r="L1358" t="s">
        <v>11753</v>
      </c>
      <c r="M1358" t="s">
        <v>11754</v>
      </c>
    </row>
    <row r="1359" spans="1:13" x14ac:dyDescent="0.25">
      <c r="A1359" s="26" t="s">
        <v>1208</v>
      </c>
      <c r="B1359" s="26" t="s">
        <v>501</v>
      </c>
      <c r="C1359" s="26" t="str">
        <f t="shared" si="52"/>
        <v/>
      </c>
      <c r="D1359" s="26"/>
      <c r="E1359" s="26" t="s">
        <v>31</v>
      </c>
      <c r="F1359" s="26" t="s">
        <v>6</v>
      </c>
      <c r="G1359" s="34" t="str">
        <f t="shared" si="53"/>
        <v>Cirsium welwitschii</v>
      </c>
      <c r="H1359" s="26" t="s">
        <v>5141</v>
      </c>
      <c r="I1359" s="26"/>
      <c r="J1359" t="s">
        <v>7580</v>
      </c>
      <c r="K1359" t="s">
        <v>11752</v>
      </c>
      <c r="L1359" t="s">
        <v>11753</v>
      </c>
      <c r="M1359" t="s">
        <v>11754</v>
      </c>
    </row>
    <row r="1360" spans="1:13" x14ac:dyDescent="0.25">
      <c r="A1360" s="26" t="s">
        <v>1228</v>
      </c>
      <c r="B1360" s="26" t="s">
        <v>1229</v>
      </c>
      <c r="C1360" s="26" t="str">
        <f t="shared" si="52"/>
        <v/>
      </c>
      <c r="D1360" s="26"/>
      <c r="E1360" s="26" t="s">
        <v>6</v>
      </c>
      <c r="F1360" s="26" t="s">
        <v>6</v>
      </c>
      <c r="G1360" s="34" t="str">
        <f t="shared" si="53"/>
        <v>Cistanche phelypaea</v>
      </c>
      <c r="H1360" s="26" t="s">
        <v>5141</v>
      </c>
      <c r="I1360" s="26"/>
      <c r="J1360" t="s">
        <v>7581</v>
      </c>
      <c r="K1360" t="s">
        <v>11752</v>
      </c>
      <c r="L1360" t="s">
        <v>12318</v>
      </c>
      <c r="M1360" t="s">
        <v>12366</v>
      </c>
    </row>
    <row r="1361" spans="1:13" x14ac:dyDescent="0.25">
      <c r="A1361" s="26" t="s">
        <v>1230</v>
      </c>
      <c r="B1361" s="26" t="s">
        <v>1231</v>
      </c>
      <c r="C1361" s="26" t="str">
        <f t="shared" si="52"/>
        <v/>
      </c>
      <c r="D1361" s="26"/>
      <c r="E1361" s="26" t="s">
        <v>6</v>
      </c>
      <c r="F1361" s="26" t="s">
        <v>6</v>
      </c>
      <c r="G1361" s="34" t="str">
        <f t="shared" si="53"/>
        <v>Cistus albidus</v>
      </c>
      <c r="H1361" s="26" t="s">
        <v>5141</v>
      </c>
      <c r="I1361" s="26"/>
      <c r="J1361" t="s">
        <v>7582</v>
      </c>
      <c r="K1361" t="s">
        <v>11752</v>
      </c>
      <c r="L1361" t="s">
        <v>12338</v>
      </c>
      <c r="M1361" t="s">
        <v>12339</v>
      </c>
    </row>
    <row r="1362" spans="1:13" x14ac:dyDescent="0.25">
      <c r="A1362" s="26" t="s">
        <v>1230</v>
      </c>
      <c r="B1362" s="26" t="s">
        <v>1238</v>
      </c>
      <c r="C1362" s="26" t="str">
        <f t="shared" si="52"/>
        <v>subsp.</v>
      </c>
      <c r="D1362" s="26" t="s">
        <v>1238</v>
      </c>
      <c r="E1362" s="26" t="s">
        <v>6</v>
      </c>
      <c r="F1362" s="26" t="s">
        <v>6</v>
      </c>
      <c r="G1362" s="34" t="str">
        <f t="shared" si="53"/>
        <v>Cistus clusii clusii</v>
      </c>
      <c r="H1362" s="26" t="s">
        <v>5141</v>
      </c>
      <c r="I1362" s="26"/>
      <c r="J1362" t="s">
        <v>7583</v>
      </c>
      <c r="K1362" t="s">
        <v>11752</v>
      </c>
      <c r="L1362" t="s">
        <v>12338</v>
      </c>
      <c r="M1362" t="s">
        <v>12339</v>
      </c>
    </row>
    <row r="1363" spans="1:13" x14ac:dyDescent="0.25">
      <c r="A1363" s="26" t="s">
        <v>1230</v>
      </c>
      <c r="B1363" s="26" t="s">
        <v>1238</v>
      </c>
      <c r="C1363" s="26" t="str">
        <f t="shared" si="52"/>
        <v>subsp.</v>
      </c>
      <c r="D1363" s="26" t="s">
        <v>1440</v>
      </c>
      <c r="E1363" s="26" t="s">
        <v>31</v>
      </c>
      <c r="F1363" s="26" t="s">
        <v>6</v>
      </c>
      <c r="G1363" s="34" t="str">
        <f t="shared" si="53"/>
        <v>Cistus clusii multiflorus</v>
      </c>
      <c r="H1363" s="26" t="s">
        <v>5141</v>
      </c>
      <c r="I1363" s="26"/>
      <c r="J1363" t="s">
        <v>7584</v>
      </c>
      <c r="K1363" t="s">
        <v>11752</v>
      </c>
      <c r="L1363" t="s">
        <v>12338</v>
      </c>
      <c r="M1363" t="s">
        <v>12339</v>
      </c>
    </row>
    <row r="1364" spans="1:13" x14ac:dyDescent="0.25">
      <c r="A1364" s="26" t="s">
        <v>1230</v>
      </c>
      <c r="B1364" s="26" t="s">
        <v>984</v>
      </c>
      <c r="C1364" s="26" t="str">
        <f t="shared" si="52"/>
        <v/>
      </c>
      <c r="D1364" s="26"/>
      <c r="E1364" s="26" t="s">
        <v>6</v>
      </c>
      <c r="F1364" s="26" t="s">
        <v>6</v>
      </c>
      <c r="G1364" s="34" t="str">
        <f t="shared" si="53"/>
        <v>Cistus creticus</v>
      </c>
      <c r="H1364" s="26" t="s">
        <v>5141</v>
      </c>
      <c r="I1364" s="26"/>
      <c r="J1364" t="s">
        <v>7585</v>
      </c>
      <c r="K1364" t="s">
        <v>11752</v>
      </c>
      <c r="L1364" t="s">
        <v>12338</v>
      </c>
      <c r="M1364" t="s">
        <v>12339</v>
      </c>
    </row>
    <row r="1365" spans="1:13" x14ac:dyDescent="0.25">
      <c r="A1365" s="26" t="s">
        <v>1230</v>
      </c>
      <c r="B1365" s="26" t="s">
        <v>892</v>
      </c>
      <c r="C1365" s="26" t="str">
        <f t="shared" si="52"/>
        <v/>
      </c>
      <c r="D1365" s="26"/>
      <c r="E1365" s="26" t="s">
        <v>6</v>
      </c>
      <c r="F1365" s="26" t="s">
        <v>6</v>
      </c>
      <c r="G1365" s="34" t="str">
        <f t="shared" si="53"/>
        <v>Cistus crispus</v>
      </c>
      <c r="H1365" s="26" t="s">
        <v>5141</v>
      </c>
      <c r="I1365" s="26"/>
      <c r="J1365" t="s">
        <v>7586</v>
      </c>
      <c r="K1365" t="s">
        <v>11752</v>
      </c>
      <c r="L1365" t="s">
        <v>12338</v>
      </c>
      <c r="M1365" t="s">
        <v>12339</v>
      </c>
    </row>
    <row r="1366" spans="1:13" x14ac:dyDescent="0.25">
      <c r="A1366" s="26" t="s">
        <v>1230</v>
      </c>
      <c r="B1366" s="26" t="s">
        <v>1232</v>
      </c>
      <c r="C1366" s="26" t="str">
        <f t="shared" si="52"/>
        <v>subsp.</v>
      </c>
      <c r="D1366" s="26" t="s">
        <v>4582</v>
      </c>
      <c r="E1366" s="26" t="s">
        <v>31</v>
      </c>
      <c r="F1366" s="26" t="s">
        <v>31</v>
      </c>
      <c r="G1366" s="34" t="str">
        <f t="shared" si="53"/>
        <v>Cistus heterophyllus carthaginensis</v>
      </c>
      <c r="H1366" s="26" t="s">
        <v>5141</v>
      </c>
      <c r="I1366" s="26"/>
      <c r="J1366" t="s">
        <v>7587</v>
      </c>
      <c r="K1366" t="s">
        <v>11752</v>
      </c>
      <c r="L1366" t="s">
        <v>12338</v>
      </c>
      <c r="M1366" t="s">
        <v>12339</v>
      </c>
    </row>
    <row r="1367" spans="1:13" x14ac:dyDescent="0.25">
      <c r="A1367" s="26" t="s">
        <v>1230</v>
      </c>
      <c r="B1367" s="26" t="s">
        <v>1236</v>
      </c>
      <c r="C1367" s="26" t="str">
        <f t="shared" si="52"/>
        <v>subsp.</v>
      </c>
      <c r="D1367" s="26" t="s">
        <v>1280</v>
      </c>
      <c r="E1367" s="26" t="s">
        <v>6</v>
      </c>
      <c r="F1367" s="26" t="s">
        <v>6</v>
      </c>
      <c r="G1367" s="34" t="str">
        <f t="shared" si="53"/>
        <v>Cistus ladanifer africanus</v>
      </c>
      <c r="H1367" s="26" t="s">
        <v>5141</v>
      </c>
      <c r="I1367" s="26"/>
      <c r="J1367" t="s">
        <v>7588</v>
      </c>
      <c r="K1367" t="s">
        <v>11752</v>
      </c>
      <c r="L1367" t="s">
        <v>12338</v>
      </c>
      <c r="M1367" t="s">
        <v>12339</v>
      </c>
    </row>
    <row r="1368" spans="1:13" x14ac:dyDescent="0.25">
      <c r="A1368" s="26" t="s">
        <v>1230</v>
      </c>
      <c r="B1368" s="26" t="s">
        <v>1236</v>
      </c>
      <c r="C1368" s="26" t="str">
        <f t="shared" si="52"/>
        <v>subsp.</v>
      </c>
      <c r="D1368" s="26" t="s">
        <v>1236</v>
      </c>
      <c r="E1368" s="26" t="s">
        <v>6</v>
      </c>
      <c r="F1368" s="26" t="s">
        <v>6</v>
      </c>
      <c r="G1368" s="34" t="str">
        <f t="shared" si="53"/>
        <v>Cistus ladanifer ladanifer</v>
      </c>
      <c r="H1368" s="26" t="s">
        <v>5141</v>
      </c>
      <c r="I1368" s="26"/>
      <c r="J1368" t="s">
        <v>7589</v>
      </c>
      <c r="K1368" t="s">
        <v>11752</v>
      </c>
      <c r="L1368" t="s">
        <v>12338</v>
      </c>
      <c r="M1368" t="s">
        <v>12339</v>
      </c>
    </row>
    <row r="1369" spans="1:13" x14ac:dyDescent="0.25">
      <c r="A1369" s="26" t="s">
        <v>1230</v>
      </c>
      <c r="B1369" s="26" t="s">
        <v>1236</v>
      </c>
      <c r="C1369" s="26" t="str">
        <f t="shared" si="52"/>
        <v>subsp.</v>
      </c>
      <c r="D1369" s="26" t="s">
        <v>2685</v>
      </c>
      <c r="E1369" s="26" t="s">
        <v>31</v>
      </c>
      <c r="F1369" s="26" t="s">
        <v>6</v>
      </c>
      <c r="G1369" s="34" t="str">
        <f t="shared" si="53"/>
        <v>Cistus ladanifer sulcatus</v>
      </c>
      <c r="H1369" s="26" t="s">
        <v>5141</v>
      </c>
      <c r="I1369" s="26"/>
      <c r="J1369" t="s">
        <v>7590</v>
      </c>
      <c r="K1369" t="s">
        <v>11752</v>
      </c>
      <c r="L1369" t="s">
        <v>12338</v>
      </c>
      <c r="M1369" t="s">
        <v>12339</v>
      </c>
    </row>
    <row r="1370" spans="1:13" x14ac:dyDescent="0.25">
      <c r="A1370" s="26" t="s">
        <v>1230</v>
      </c>
      <c r="B1370" s="26" t="s">
        <v>1237</v>
      </c>
      <c r="C1370" s="26" t="str">
        <f t="shared" si="52"/>
        <v/>
      </c>
      <c r="D1370" s="26"/>
      <c r="E1370" s="26" t="s">
        <v>6</v>
      </c>
      <c r="F1370" s="26" t="s">
        <v>6</v>
      </c>
      <c r="G1370" s="34" t="str">
        <f t="shared" si="53"/>
        <v>Cistus laurifolius</v>
      </c>
      <c r="H1370" s="26" t="s">
        <v>5141</v>
      </c>
      <c r="I1370" s="26"/>
      <c r="J1370" t="s">
        <v>7591</v>
      </c>
      <c r="K1370" t="s">
        <v>11752</v>
      </c>
      <c r="L1370" t="s">
        <v>12338</v>
      </c>
      <c r="M1370" t="s">
        <v>12339</v>
      </c>
    </row>
    <row r="1371" spans="1:13" x14ac:dyDescent="0.25">
      <c r="A1371" s="26" t="s">
        <v>1230</v>
      </c>
      <c r="B1371" s="26" t="s">
        <v>789</v>
      </c>
      <c r="C1371" s="26" t="str">
        <f t="shared" si="52"/>
        <v/>
      </c>
      <c r="D1371" s="26"/>
      <c r="E1371" s="26" t="s">
        <v>31</v>
      </c>
      <c r="F1371" s="26" t="s">
        <v>6</v>
      </c>
      <c r="G1371" s="34" t="str">
        <f t="shared" si="53"/>
        <v>Cistus libanotis</v>
      </c>
      <c r="H1371" s="26" t="s">
        <v>5141</v>
      </c>
      <c r="I1371" s="26"/>
      <c r="J1371" t="s">
        <v>7592</v>
      </c>
      <c r="K1371" t="s">
        <v>11752</v>
      </c>
      <c r="L1371" t="s">
        <v>12338</v>
      </c>
      <c r="M1371" t="s">
        <v>12339</v>
      </c>
    </row>
    <row r="1372" spans="1:13" x14ac:dyDescent="0.25">
      <c r="A1372" s="26" t="s">
        <v>1230</v>
      </c>
      <c r="B1372" s="26" t="s">
        <v>405</v>
      </c>
      <c r="C1372" s="26" t="str">
        <f t="shared" si="52"/>
        <v/>
      </c>
      <c r="D1372" s="26"/>
      <c r="E1372" s="26" t="s">
        <v>6</v>
      </c>
      <c r="F1372" s="26" t="s">
        <v>6</v>
      </c>
      <c r="G1372" s="34" t="str">
        <f t="shared" si="53"/>
        <v>Cistus monspeliensis</v>
      </c>
      <c r="H1372" s="26" t="s">
        <v>5141</v>
      </c>
      <c r="I1372" s="26"/>
      <c r="J1372" t="s">
        <v>7593</v>
      </c>
      <c r="K1372" t="s">
        <v>11752</v>
      </c>
      <c r="L1372" t="s">
        <v>12338</v>
      </c>
      <c r="M1372" t="s">
        <v>12339</v>
      </c>
    </row>
    <row r="1373" spans="1:13" x14ac:dyDescent="0.25">
      <c r="A1373" s="26" t="s">
        <v>1230</v>
      </c>
      <c r="B1373" s="26" t="s">
        <v>1233</v>
      </c>
      <c r="C1373" s="26" t="str">
        <f t="shared" si="52"/>
        <v>subsp.</v>
      </c>
      <c r="D1373" s="26" t="s">
        <v>352</v>
      </c>
      <c r="E1373" s="26" t="s">
        <v>6</v>
      </c>
      <c r="F1373" s="26" t="s">
        <v>6</v>
      </c>
      <c r="G1373" s="34" t="str">
        <f t="shared" si="53"/>
        <v>Cistus populifolius major</v>
      </c>
      <c r="H1373" s="26" t="s">
        <v>5141</v>
      </c>
      <c r="I1373" s="26"/>
      <c r="J1373" t="s">
        <v>7594</v>
      </c>
      <c r="K1373" t="s">
        <v>11752</v>
      </c>
      <c r="L1373" t="s">
        <v>12338</v>
      </c>
      <c r="M1373" t="s">
        <v>12339</v>
      </c>
    </row>
    <row r="1374" spans="1:13" x14ac:dyDescent="0.25">
      <c r="A1374" s="26" t="s">
        <v>1230</v>
      </c>
      <c r="B1374" s="26" t="s">
        <v>1233</v>
      </c>
      <c r="C1374" s="26" t="str">
        <f t="shared" si="52"/>
        <v>subsp.</v>
      </c>
      <c r="D1374" s="26" t="s">
        <v>1233</v>
      </c>
      <c r="E1374" s="26" t="s">
        <v>6</v>
      </c>
      <c r="F1374" s="26" t="s">
        <v>6</v>
      </c>
      <c r="G1374" s="34" t="str">
        <f t="shared" si="53"/>
        <v>Cistus populifolius populifolius</v>
      </c>
      <c r="H1374" s="26" t="s">
        <v>5141</v>
      </c>
      <c r="I1374" s="26"/>
      <c r="J1374" t="s">
        <v>7595</v>
      </c>
      <c r="K1374" t="s">
        <v>11752</v>
      </c>
      <c r="L1374" t="s">
        <v>12338</v>
      </c>
      <c r="M1374" t="s">
        <v>12339</v>
      </c>
    </row>
    <row r="1375" spans="1:13" x14ac:dyDescent="0.25">
      <c r="A1375" s="26" t="s">
        <v>1230</v>
      </c>
      <c r="B1375" s="26" t="s">
        <v>1234</v>
      </c>
      <c r="C1375" s="26" t="str">
        <f t="shared" si="52"/>
        <v/>
      </c>
      <c r="D1375" s="26"/>
      <c r="E1375" s="26" t="s">
        <v>6</v>
      </c>
      <c r="F1375" s="26" t="s">
        <v>6</v>
      </c>
      <c r="G1375" s="34" t="str">
        <f t="shared" si="53"/>
        <v>Cistus psilosepalus</v>
      </c>
      <c r="H1375" s="26" t="s">
        <v>5141</v>
      </c>
      <c r="I1375" s="26"/>
      <c r="J1375" t="s">
        <v>7596</v>
      </c>
      <c r="K1375" t="s">
        <v>11752</v>
      </c>
      <c r="L1375" t="s">
        <v>12338</v>
      </c>
      <c r="M1375" t="s">
        <v>12339</v>
      </c>
    </row>
    <row r="1376" spans="1:13" x14ac:dyDescent="0.25">
      <c r="A1376" s="26" t="s">
        <v>1230</v>
      </c>
      <c r="B1376" s="26" t="s">
        <v>1235</v>
      </c>
      <c r="C1376" s="26" t="str">
        <f t="shared" si="52"/>
        <v/>
      </c>
      <c r="D1376" s="26"/>
      <c r="E1376" s="26" t="s">
        <v>6</v>
      </c>
      <c r="F1376" s="26" t="s">
        <v>6</v>
      </c>
      <c r="G1376" s="34" t="str">
        <f t="shared" si="53"/>
        <v>Cistus salviifolius</v>
      </c>
      <c r="H1376" s="26" t="s">
        <v>5141</v>
      </c>
      <c r="I1376" s="26"/>
      <c r="J1376" t="s">
        <v>7597</v>
      </c>
      <c r="K1376" t="s">
        <v>11752</v>
      </c>
      <c r="L1376" t="s">
        <v>12338</v>
      </c>
      <c r="M1376" t="s">
        <v>12339</v>
      </c>
    </row>
    <row r="1377" spans="1:13" x14ac:dyDescent="0.25">
      <c r="A1377" s="26" t="s">
        <v>1239</v>
      </c>
      <c r="B1377" s="26" t="s">
        <v>1240</v>
      </c>
      <c r="C1377" s="26" t="str">
        <f t="shared" si="52"/>
        <v/>
      </c>
      <c r="D1377" s="26"/>
      <c r="E1377" s="26" t="s">
        <v>5390</v>
      </c>
      <c r="F1377" s="26" t="s">
        <v>6</v>
      </c>
      <c r="G1377" s="34" t="str">
        <f t="shared" si="53"/>
        <v>Citrullus colocynthis</v>
      </c>
      <c r="H1377" s="26" t="s">
        <v>5141</v>
      </c>
      <c r="I1377" s="26"/>
      <c r="J1377" t="s">
        <v>7598</v>
      </c>
      <c r="K1377" t="s">
        <v>11752</v>
      </c>
      <c r="L1377" t="s">
        <v>12590</v>
      </c>
      <c r="M1377" t="s">
        <v>12591</v>
      </c>
    </row>
    <row r="1378" spans="1:13" x14ac:dyDescent="0.25">
      <c r="A1378" s="26" t="s">
        <v>1241</v>
      </c>
      <c r="B1378" s="26" t="s">
        <v>1242</v>
      </c>
      <c r="C1378" s="26" t="str">
        <f t="shared" si="52"/>
        <v/>
      </c>
      <c r="D1378" s="26"/>
      <c r="E1378" s="26" t="s">
        <v>6</v>
      </c>
      <c r="F1378" s="26" t="s">
        <v>6</v>
      </c>
      <c r="G1378" s="34" t="str">
        <f t="shared" si="53"/>
        <v>Cladium mariscus</v>
      </c>
      <c r="H1378" s="26" t="s">
        <v>5141</v>
      </c>
      <c r="I1378" s="26"/>
      <c r="J1378" t="s">
        <v>7599</v>
      </c>
      <c r="K1378" t="s">
        <v>11752</v>
      </c>
      <c r="L1378" t="s">
        <v>12046</v>
      </c>
      <c r="M1378" t="s">
        <v>12316</v>
      </c>
    </row>
    <row r="1379" spans="1:13" x14ac:dyDescent="0.25">
      <c r="A1379" s="26" t="s">
        <v>1243</v>
      </c>
      <c r="B1379" s="26" t="s">
        <v>1248</v>
      </c>
      <c r="C1379" s="26" t="str">
        <f t="shared" si="52"/>
        <v/>
      </c>
      <c r="D1379" s="26"/>
      <c r="E1379" s="26" t="s">
        <v>31</v>
      </c>
      <c r="F1379" s="26" t="s">
        <v>6</v>
      </c>
      <c r="G1379" s="34" t="str">
        <f t="shared" si="53"/>
        <v>Clematis campaniflora</v>
      </c>
      <c r="H1379" s="26" t="s">
        <v>5141</v>
      </c>
      <c r="I1379" s="26"/>
      <c r="J1379" t="s">
        <v>7600</v>
      </c>
      <c r="K1379" t="s">
        <v>11752</v>
      </c>
      <c r="L1379" t="s">
        <v>12329</v>
      </c>
      <c r="M1379" t="s">
        <v>12330</v>
      </c>
    </row>
    <row r="1380" spans="1:13" x14ac:dyDescent="0.25">
      <c r="A1380" s="26" t="s">
        <v>1243</v>
      </c>
      <c r="B1380" s="26" t="s">
        <v>1247</v>
      </c>
      <c r="C1380" s="26" t="str">
        <f t="shared" si="52"/>
        <v/>
      </c>
      <c r="D1380" s="26"/>
      <c r="E1380" s="26" t="s">
        <v>6</v>
      </c>
      <c r="F1380" s="26" t="s">
        <v>6</v>
      </c>
      <c r="G1380" s="34" t="str">
        <f t="shared" si="53"/>
        <v>Clematis cirrhosa</v>
      </c>
      <c r="H1380" s="26" t="s">
        <v>5141</v>
      </c>
      <c r="I1380" s="26"/>
      <c r="J1380" t="s">
        <v>7601</v>
      </c>
      <c r="K1380" t="s">
        <v>11752</v>
      </c>
      <c r="L1380" t="s">
        <v>12329</v>
      </c>
      <c r="M1380" t="s">
        <v>12330</v>
      </c>
    </row>
    <row r="1381" spans="1:13" x14ac:dyDescent="0.25">
      <c r="A1381" s="26" t="s">
        <v>1243</v>
      </c>
      <c r="B1381" s="26" t="s">
        <v>1244</v>
      </c>
      <c r="C1381" s="26" t="str">
        <f t="shared" si="52"/>
        <v/>
      </c>
      <c r="D1381" s="26"/>
      <c r="E1381" s="26" t="s">
        <v>6</v>
      </c>
      <c r="F1381" s="26" t="s">
        <v>6</v>
      </c>
      <c r="G1381" s="34" t="str">
        <f t="shared" si="53"/>
        <v>Clematis flammula</v>
      </c>
      <c r="H1381" s="26" t="s">
        <v>5141</v>
      </c>
      <c r="I1381" s="26"/>
      <c r="J1381" t="s">
        <v>7602</v>
      </c>
      <c r="K1381" t="s">
        <v>11752</v>
      </c>
      <c r="L1381" t="s">
        <v>12329</v>
      </c>
      <c r="M1381" t="s">
        <v>12330</v>
      </c>
    </row>
    <row r="1382" spans="1:13" x14ac:dyDescent="0.25">
      <c r="A1382" s="26" t="s">
        <v>1243</v>
      </c>
      <c r="B1382" s="26" t="s">
        <v>255</v>
      </c>
      <c r="C1382" s="26" t="str">
        <f t="shared" si="52"/>
        <v/>
      </c>
      <c r="D1382" s="26"/>
      <c r="E1382" s="26" t="s">
        <v>5390</v>
      </c>
      <c r="F1382" s="26" t="s">
        <v>6</v>
      </c>
      <c r="G1382" s="34" t="str">
        <f t="shared" si="53"/>
        <v>Clematis orientalis</v>
      </c>
      <c r="H1382" s="26" t="s">
        <v>5141</v>
      </c>
      <c r="I1382" s="26"/>
      <c r="J1382" t="s">
        <v>7603</v>
      </c>
      <c r="K1382" t="s">
        <v>11752</v>
      </c>
      <c r="L1382" t="s">
        <v>12329</v>
      </c>
      <c r="M1382" t="s">
        <v>12330</v>
      </c>
    </row>
    <row r="1383" spans="1:13" x14ac:dyDescent="0.25">
      <c r="A1383" s="26" t="s">
        <v>1243</v>
      </c>
      <c r="B1383" s="26" t="s">
        <v>1245</v>
      </c>
      <c r="C1383" s="26" t="str">
        <f t="shared" si="52"/>
        <v/>
      </c>
      <c r="D1383" s="26"/>
      <c r="E1383" s="26" t="s">
        <v>6</v>
      </c>
      <c r="F1383" s="26" t="s">
        <v>6</v>
      </c>
      <c r="G1383" s="34" t="str">
        <f t="shared" si="53"/>
        <v>Clematis recta</v>
      </c>
      <c r="H1383" s="26" t="s">
        <v>5141</v>
      </c>
      <c r="I1383" s="26"/>
      <c r="J1383" t="s">
        <v>7604</v>
      </c>
      <c r="K1383" t="s">
        <v>11752</v>
      </c>
      <c r="L1383" t="s">
        <v>12329</v>
      </c>
      <c r="M1383" t="s">
        <v>12330</v>
      </c>
    </row>
    <row r="1384" spans="1:13" x14ac:dyDescent="0.25">
      <c r="A1384" s="26" t="s">
        <v>1243</v>
      </c>
      <c r="B1384" s="26" t="s">
        <v>1246</v>
      </c>
      <c r="C1384" s="26" t="str">
        <f t="shared" si="52"/>
        <v/>
      </c>
      <c r="D1384" s="26"/>
      <c r="E1384" s="26" t="s">
        <v>6</v>
      </c>
      <c r="F1384" s="26" t="s">
        <v>6</v>
      </c>
      <c r="G1384" s="34" t="str">
        <f t="shared" si="53"/>
        <v>Clematis vitalba</v>
      </c>
      <c r="H1384" s="26" t="s">
        <v>5141</v>
      </c>
      <c r="I1384" s="26"/>
      <c r="J1384" t="s">
        <v>7605</v>
      </c>
      <c r="K1384" t="s">
        <v>11752</v>
      </c>
      <c r="L1384" t="s">
        <v>12329</v>
      </c>
      <c r="M1384" t="s">
        <v>12330</v>
      </c>
    </row>
    <row r="1385" spans="1:13" x14ac:dyDescent="0.25">
      <c r="A1385" s="26" t="s">
        <v>1249</v>
      </c>
      <c r="B1385" s="26" t="s">
        <v>1250</v>
      </c>
      <c r="C1385" s="26" t="str">
        <f t="shared" si="52"/>
        <v/>
      </c>
      <c r="D1385" s="26"/>
      <c r="E1385" s="26" t="s">
        <v>6</v>
      </c>
      <c r="F1385" s="26" t="s">
        <v>6</v>
      </c>
      <c r="G1385" s="34" t="str">
        <f t="shared" si="53"/>
        <v>Cleome violacea</v>
      </c>
      <c r="H1385" s="26" t="s">
        <v>5141</v>
      </c>
      <c r="I1385" s="26"/>
      <c r="J1385" t="s">
        <v>7606</v>
      </c>
      <c r="K1385" t="s">
        <v>11752</v>
      </c>
      <c r="L1385" t="s">
        <v>12287</v>
      </c>
      <c r="M1385" t="s">
        <v>12610</v>
      </c>
    </row>
    <row r="1386" spans="1:13" x14ac:dyDescent="0.25">
      <c r="A1386" s="26" t="s">
        <v>1251</v>
      </c>
      <c r="B1386" s="26" t="s">
        <v>402</v>
      </c>
      <c r="C1386" s="26" t="str">
        <f t="shared" si="52"/>
        <v/>
      </c>
      <c r="D1386" s="26"/>
      <c r="E1386" s="26" t="s">
        <v>6</v>
      </c>
      <c r="F1386" s="26" t="s">
        <v>6</v>
      </c>
      <c r="G1386" s="34" t="str">
        <f t="shared" si="53"/>
        <v>Cleonia lusitanica</v>
      </c>
      <c r="H1386" s="26" t="s">
        <v>5141</v>
      </c>
      <c r="I1386" s="26"/>
      <c r="J1386" t="s">
        <v>7607</v>
      </c>
      <c r="K1386" t="s">
        <v>11752</v>
      </c>
      <c r="L1386" t="s">
        <v>12318</v>
      </c>
      <c r="M1386" t="s">
        <v>12395</v>
      </c>
    </row>
    <row r="1387" spans="1:13" x14ac:dyDescent="0.25">
      <c r="A1387" s="26" t="s">
        <v>1252</v>
      </c>
      <c r="B1387" s="26" t="s">
        <v>491</v>
      </c>
      <c r="C1387" s="26" t="str">
        <f t="shared" si="52"/>
        <v/>
      </c>
      <c r="D1387" s="26"/>
      <c r="E1387" s="26" t="s">
        <v>6</v>
      </c>
      <c r="F1387" s="26" t="s">
        <v>6</v>
      </c>
      <c r="G1387" s="34" t="str">
        <f t="shared" si="53"/>
        <v>Clinopodium vulgare</v>
      </c>
      <c r="H1387" s="26" t="s">
        <v>5141</v>
      </c>
      <c r="I1387" s="26"/>
      <c r="J1387" t="s">
        <v>7608</v>
      </c>
      <c r="K1387" t="s">
        <v>11752</v>
      </c>
      <c r="L1387" t="s">
        <v>12318</v>
      </c>
      <c r="M1387" t="s">
        <v>12395</v>
      </c>
    </row>
    <row r="1388" spans="1:13" x14ac:dyDescent="0.25">
      <c r="A1388" s="26" t="s">
        <v>1253</v>
      </c>
      <c r="B1388" s="26" t="s">
        <v>1254</v>
      </c>
      <c r="C1388" s="26" t="str">
        <f t="shared" si="52"/>
        <v/>
      </c>
      <c r="D1388" s="26"/>
      <c r="E1388" s="26" t="s">
        <v>6</v>
      </c>
      <c r="F1388" s="26" t="s">
        <v>6</v>
      </c>
      <c r="G1388" s="34" t="str">
        <f t="shared" si="53"/>
        <v>Clypeola cyclodontea</v>
      </c>
      <c r="H1388" s="26" t="s">
        <v>5141</v>
      </c>
      <c r="I1388" s="26"/>
      <c r="J1388" t="s">
        <v>7609</v>
      </c>
      <c r="K1388" t="s">
        <v>11752</v>
      </c>
      <c r="L1388" t="s">
        <v>12287</v>
      </c>
      <c r="M1388" t="s">
        <v>12288</v>
      </c>
    </row>
    <row r="1389" spans="1:13" x14ac:dyDescent="0.25">
      <c r="A1389" s="26" t="s">
        <v>1253</v>
      </c>
      <c r="B1389" s="26" t="s">
        <v>1255</v>
      </c>
      <c r="C1389" s="26" t="str">
        <f t="shared" si="52"/>
        <v/>
      </c>
      <c r="D1389" s="26"/>
      <c r="E1389" s="26" t="s">
        <v>31</v>
      </c>
      <c r="F1389" s="26" t="s">
        <v>6</v>
      </c>
      <c r="G1389" s="34" t="str">
        <f t="shared" si="53"/>
        <v>Clypeola eriocarpa</v>
      </c>
      <c r="H1389" s="26" t="s">
        <v>5141</v>
      </c>
      <c r="I1389" s="26"/>
      <c r="J1389" t="s">
        <v>7610</v>
      </c>
      <c r="K1389" t="s">
        <v>11752</v>
      </c>
      <c r="L1389" t="s">
        <v>12287</v>
      </c>
      <c r="M1389" t="s">
        <v>12288</v>
      </c>
    </row>
    <row r="1390" spans="1:13" x14ac:dyDescent="0.25">
      <c r="A1390" s="26" t="s">
        <v>1253</v>
      </c>
      <c r="B1390" s="26" t="s">
        <v>1256</v>
      </c>
      <c r="C1390" s="26" t="str">
        <f t="shared" si="52"/>
        <v>subsp.</v>
      </c>
      <c r="D1390" s="26" t="s">
        <v>1256</v>
      </c>
      <c r="E1390" s="26" t="s">
        <v>6</v>
      </c>
      <c r="F1390" s="26" t="s">
        <v>6</v>
      </c>
      <c r="G1390" s="34" t="str">
        <f t="shared" si="53"/>
        <v>Clypeola jonthlaspi jonthlaspi</v>
      </c>
      <c r="H1390" s="26" t="s">
        <v>5141</v>
      </c>
      <c r="I1390" s="26"/>
      <c r="J1390" t="s">
        <v>7611</v>
      </c>
      <c r="K1390" t="s">
        <v>11752</v>
      </c>
      <c r="L1390" t="s">
        <v>12287</v>
      </c>
      <c r="M1390" t="s">
        <v>12288</v>
      </c>
    </row>
    <row r="1391" spans="1:13" x14ac:dyDescent="0.25">
      <c r="A1391" s="26" t="s">
        <v>1253</v>
      </c>
      <c r="B1391" s="26" t="s">
        <v>1256</v>
      </c>
      <c r="C1391" s="26" t="str">
        <f t="shared" si="52"/>
        <v>subsp.</v>
      </c>
      <c r="D1391" s="26" t="s">
        <v>70</v>
      </c>
      <c r="E1391" s="26" t="s">
        <v>6</v>
      </c>
      <c r="F1391" s="26" t="s">
        <v>6</v>
      </c>
      <c r="G1391" s="34" t="str">
        <f t="shared" si="53"/>
        <v>Clypeola jonthlaspi microcarpa</v>
      </c>
      <c r="H1391" s="26" t="s">
        <v>5141</v>
      </c>
      <c r="I1391" s="26"/>
      <c r="J1391" t="s">
        <v>7612</v>
      </c>
      <c r="K1391" t="s">
        <v>11752</v>
      </c>
      <c r="L1391" t="s">
        <v>12287</v>
      </c>
      <c r="M1391" t="s">
        <v>12288</v>
      </c>
    </row>
    <row r="1392" spans="1:13" x14ac:dyDescent="0.25">
      <c r="A1392" s="26" t="s">
        <v>1257</v>
      </c>
      <c r="B1392" s="26" t="s">
        <v>1258</v>
      </c>
      <c r="C1392" s="26" t="str">
        <f t="shared" si="52"/>
        <v/>
      </c>
      <c r="D1392" s="26"/>
      <c r="E1392" s="26" t="s">
        <v>6</v>
      </c>
      <c r="F1392" s="26" t="s">
        <v>6</v>
      </c>
      <c r="G1392" s="34" t="str">
        <f t="shared" si="53"/>
        <v>Cneorum tricoccon</v>
      </c>
      <c r="H1392" s="26" t="s">
        <v>5141</v>
      </c>
      <c r="I1392" s="26"/>
      <c r="J1392" t="s">
        <v>7613</v>
      </c>
      <c r="K1392" t="s">
        <v>11752</v>
      </c>
      <c r="L1392" t="s">
        <v>12554</v>
      </c>
      <c r="M1392" t="s">
        <v>12611</v>
      </c>
    </row>
    <row r="1393" spans="1:13" x14ac:dyDescent="0.25">
      <c r="A1393" s="26" t="s">
        <v>1259</v>
      </c>
      <c r="B1393" s="26" t="s">
        <v>1260</v>
      </c>
      <c r="C1393" s="26" t="str">
        <f t="shared" si="52"/>
        <v/>
      </c>
      <c r="D1393" s="26"/>
      <c r="E1393" s="26" t="s">
        <v>6</v>
      </c>
      <c r="F1393" s="26" t="s">
        <v>6</v>
      </c>
      <c r="G1393" s="34" t="str">
        <f t="shared" si="53"/>
        <v>Cochlearia aestuaria</v>
      </c>
      <c r="H1393" s="26" t="s">
        <v>5141</v>
      </c>
      <c r="I1393" s="26"/>
      <c r="J1393" t="s">
        <v>7614</v>
      </c>
      <c r="K1393" t="s">
        <v>11752</v>
      </c>
      <c r="L1393" t="s">
        <v>12287</v>
      </c>
      <c r="M1393" t="s">
        <v>12288</v>
      </c>
    </row>
    <row r="1394" spans="1:13" x14ac:dyDescent="0.25">
      <c r="A1394" s="26" t="s">
        <v>1259</v>
      </c>
      <c r="B1394" s="26" t="s">
        <v>1262</v>
      </c>
      <c r="C1394" s="26" t="str">
        <f t="shared" si="52"/>
        <v>subsp.</v>
      </c>
      <c r="D1394" s="26" t="s">
        <v>1262</v>
      </c>
      <c r="E1394" s="26" t="s">
        <v>31</v>
      </c>
      <c r="F1394" s="26" t="s">
        <v>6</v>
      </c>
      <c r="G1394" s="34" t="str">
        <f t="shared" si="53"/>
        <v>Cochlearia aragonensis aragonensis</v>
      </c>
      <c r="H1394" s="26" t="s">
        <v>5141</v>
      </c>
      <c r="I1394" s="26"/>
      <c r="J1394" t="s">
        <v>7615</v>
      </c>
      <c r="K1394" t="s">
        <v>11752</v>
      </c>
      <c r="L1394" t="s">
        <v>12287</v>
      </c>
      <c r="M1394" t="s">
        <v>12288</v>
      </c>
    </row>
    <row r="1395" spans="1:13" x14ac:dyDescent="0.25">
      <c r="A1395" s="26" t="s">
        <v>1259</v>
      </c>
      <c r="B1395" s="26" t="s">
        <v>1262</v>
      </c>
      <c r="C1395" s="26" t="str">
        <f t="shared" si="52"/>
        <v>subsp.</v>
      </c>
      <c r="D1395" s="26" t="s">
        <v>4583</v>
      </c>
      <c r="E1395" s="26" t="s">
        <v>31</v>
      </c>
      <c r="F1395" s="26" t="s">
        <v>6</v>
      </c>
      <c r="G1395" s="34" t="str">
        <f t="shared" si="53"/>
        <v>Cochlearia aragonensis navarrana</v>
      </c>
      <c r="H1395" s="26" t="s">
        <v>5141</v>
      </c>
      <c r="I1395" s="26"/>
      <c r="J1395" t="s">
        <v>7616</v>
      </c>
      <c r="K1395" t="s">
        <v>11752</v>
      </c>
      <c r="L1395" t="s">
        <v>12287</v>
      </c>
      <c r="M1395" t="s">
        <v>12288</v>
      </c>
    </row>
    <row r="1396" spans="1:13" x14ac:dyDescent="0.25">
      <c r="A1396" s="26" t="s">
        <v>1259</v>
      </c>
      <c r="B1396" s="26" t="s">
        <v>1261</v>
      </c>
      <c r="C1396" s="26" t="str">
        <f t="shared" si="52"/>
        <v/>
      </c>
      <c r="D1396" s="26"/>
      <c r="E1396" s="26" t="s">
        <v>6</v>
      </c>
      <c r="F1396" s="26" t="s">
        <v>6</v>
      </c>
      <c r="G1396" s="34" t="str">
        <f t="shared" si="53"/>
        <v>Cochlearia danica</v>
      </c>
      <c r="H1396" s="26" t="s">
        <v>5141</v>
      </c>
      <c r="I1396" s="26"/>
      <c r="J1396" t="s">
        <v>7617</v>
      </c>
      <c r="K1396" t="s">
        <v>11752</v>
      </c>
      <c r="L1396" t="s">
        <v>12287</v>
      </c>
      <c r="M1396" t="s">
        <v>12288</v>
      </c>
    </row>
    <row r="1397" spans="1:13" x14ac:dyDescent="0.25">
      <c r="A1397" s="26" t="s">
        <v>1259</v>
      </c>
      <c r="B1397" s="26" t="s">
        <v>1263</v>
      </c>
      <c r="C1397" s="26" t="str">
        <f t="shared" si="52"/>
        <v/>
      </c>
      <c r="D1397" s="26"/>
      <c r="E1397" s="26" t="s">
        <v>31</v>
      </c>
      <c r="F1397" s="26" t="s">
        <v>6</v>
      </c>
      <c r="G1397" s="34" t="str">
        <f t="shared" si="53"/>
        <v>Cochlearia glastifolia</v>
      </c>
      <c r="H1397" s="26" t="s">
        <v>5141</v>
      </c>
      <c r="I1397" s="26"/>
      <c r="J1397" t="s">
        <v>7618</v>
      </c>
      <c r="K1397" t="s">
        <v>11752</v>
      </c>
      <c r="L1397" t="s">
        <v>12287</v>
      </c>
      <c r="M1397" t="s">
        <v>12288</v>
      </c>
    </row>
    <row r="1398" spans="1:13" x14ac:dyDescent="0.25">
      <c r="A1398" s="26" t="s">
        <v>1259</v>
      </c>
      <c r="B1398" s="26" t="s">
        <v>1264</v>
      </c>
      <c r="C1398" s="26" t="str">
        <f t="shared" si="52"/>
        <v/>
      </c>
      <c r="D1398" s="26"/>
      <c r="E1398" s="26" t="s">
        <v>6</v>
      </c>
      <c r="F1398" s="26" t="s">
        <v>6</v>
      </c>
      <c r="G1398" s="34" t="str">
        <f t="shared" si="53"/>
        <v>Cochlearia megalosperma</v>
      </c>
      <c r="H1398" s="26" t="s">
        <v>5141</v>
      </c>
      <c r="I1398" s="26"/>
      <c r="J1398" t="s">
        <v>7619</v>
      </c>
      <c r="K1398" t="s">
        <v>11752</v>
      </c>
      <c r="L1398" t="s">
        <v>12287</v>
      </c>
      <c r="M1398" t="s">
        <v>12288</v>
      </c>
    </row>
    <row r="1399" spans="1:13" x14ac:dyDescent="0.25">
      <c r="A1399" s="26" t="s">
        <v>1259</v>
      </c>
      <c r="B1399" s="26" t="s">
        <v>66</v>
      </c>
      <c r="C1399" s="26" t="str">
        <f t="shared" si="52"/>
        <v/>
      </c>
      <c r="D1399" s="26"/>
      <c r="E1399" s="26" t="s">
        <v>6</v>
      </c>
      <c r="F1399" s="26" t="s">
        <v>6</v>
      </c>
      <c r="G1399" s="34" t="str">
        <f t="shared" si="53"/>
        <v>Cochlearia pyrenaica</v>
      </c>
      <c r="H1399" s="26" t="s">
        <v>5141</v>
      </c>
      <c r="I1399" s="26"/>
      <c r="J1399" t="s">
        <v>7620</v>
      </c>
      <c r="K1399" t="s">
        <v>11752</v>
      </c>
      <c r="L1399" t="s">
        <v>12287</v>
      </c>
      <c r="M1399" t="s">
        <v>12288</v>
      </c>
    </row>
    <row r="1400" spans="1:13" x14ac:dyDescent="0.25">
      <c r="A1400" s="26" t="s">
        <v>1265</v>
      </c>
      <c r="B1400" s="26" t="s">
        <v>593</v>
      </c>
      <c r="C1400" s="26" t="str">
        <f t="shared" si="52"/>
        <v/>
      </c>
      <c r="D1400" s="26"/>
      <c r="E1400" s="26" t="s">
        <v>6</v>
      </c>
      <c r="F1400" s="26" t="s">
        <v>6</v>
      </c>
      <c r="G1400" s="34" t="str">
        <f t="shared" si="53"/>
        <v>Coeloglossum viride</v>
      </c>
      <c r="H1400" s="26" t="s">
        <v>5141</v>
      </c>
      <c r="I1400" s="26"/>
      <c r="J1400" t="s">
        <v>7621</v>
      </c>
      <c r="K1400" t="s">
        <v>11752</v>
      </c>
      <c r="L1400" t="s">
        <v>12327</v>
      </c>
      <c r="M1400" t="s">
        <v>12328</v>
      </c>
    </row>
    <row r="1401" spans="1:13" x14ac:dyDescent="0.25">
      <c r="A1401" s="26" t="s">
        <v>1266</v>
      </c>
      <c r="B1401" s="26" t="s">
        <v>1268</v>
      </c>
      <c r="C1401" s="26" t="str">
        <f t="shared" si="52"/>
        <v/>
      </c>
      <c r="D1401" s="26"/>
      <c r="E1401" s="26" t="s">
        <v>31</v>
      </c>
      <c r="F1401" s="26" t="s">
        <v>6</v>
      </c>
      <c r="G1401" s="34" t="str">
        <f t="shared" si="53"/>
        <v>Coincya longirostra</v>
      </c>
      <c r="H1401" s="26" t="s">
        <v>5141</v>
      </c>
      <c r="I1401" s="26"/>
      <c r="J1401" t="s">
        <v>7622</v>
      </c>
      <c r="K1401" t="s">
        <v>11752</v>
      </c>
      <c r="L1401" t="s">
        <v>12287</v>
      </c>
      <c r="M1401" t="s">
        <v>12288</v>
      </c>
    </row>
    <row r="1402" spans="1:13" x14ac:dyDescent="0.25">
      <c r="A1402" s="26" t="s">
        <v>1266</v>
      </c>
      <c r="B1402" s="26" t="s">
        <v>1269</v>
      </c>
      <c r="C1402" s="26" t="str">
        <f t="shared" si="52"/>
        <v>subsp.</v>
      </c>
      <c r="D1402" s="26" t="s">
        <v>4417</v>
      </c>
      <c r="E1402" s="26" t="s">
        <v>6</v>
      </c>
      <c r="F1402" s="26" t="s">
        <v>6</v>
      </c>
      <c r="G1402" s="34" t="str">
        <f t="shared" si="53"/>
        <v>Coincya monensis cheiranthos</v>
      </c>
      <c r="H1402" s="26" t="s">
        <v>5141</v>
      </c>
      <c r="I1402" s="26"/>
      <c r="J1402" t="s">
        <v>7623</v>
      </c>
      <c r="K1402" t="s">
        <v>11752</v>
      </c>
      <c r="L1402" t="s">
        <v>12287</v>
      </c>
      <c r="M1402" t="s">
        <v>12288</v>
      </c>
    </row>
    <row r="1403" spans="1:13" x14ac:dyDescent="0.25">
      <c r="A1403" s="26" t="s">
        <v>1266</v>
      </c>
      <c r="B1403" s="26" t="s">
        <v>1269</v>
      </c>
      <c r="C1403" s="26" t="str">
        <f t="shared" ref="C1403:C1466" si="54">IF(D1403="","","subsp.")</f>
        <v>subsp.</v>
      </c>
      <c r="D1403" s="26" t="s">
        <v>479</v>
      </c>
      <c r="E1403" s="26" t="s">
        <v>31</v>
      </c>
      <c r="F1403" s="26" t="s">
        <v>6</v>
      </c>
      <c r="G1403" s="34" t="str">
        <f t="shared" ref="G1403:G1466" si="55">IF(D1403="",CONCATENATE(A1403," ",B1403),CONCATENATE(A1403," ",B1403," ",D1403))</f>
        <v>Coincya monensis nevadensis</v>
      </c>
      <c r="H1403" s="26" t="s">
        <v>5141</v>
      </c>
      <c r="I1403" s="26"/>
      <c r="J1403" t="s">
        <v>7624</v>
      </c>
      <c r="K1403" t="s">
        <v>11752</v>
      </c>
      <c r="L1403" t="s">
        <v>12287</v>
      </c>
      <c r="M1403" t="s">
        <v>12288</v>
      </c>
    </row>
    <row r="1404" spans="1:13" x14ac:dyDescent="0.25">
      <c r="A1404" s="26" t="s">
        <v>1266</v>
      </c>
      <c r="B1404" s="26" t="s">
        <v>1269</v>
      </c>
      <c r="C1404" s="26" t="str">
        <f t="shared" si="54"/>
        <v>subsp.</v>
      </c>
      <c r="D1404" s="26" t="s">
        <v>4416</v>
      </c>
      <c r="E1404" s="26" t="s">
        <v>6</v>
      </c>
      <c r="F1404" s="26" t="s">
        <v>6</v>
      </c>
      <c r="G1404" s="34" t="str">
        <f t="shared" si="55"/>
        <v>Coincya monensis orophila</v>
      </c>
      <c r="H1404" s="26" t="s">
        <v>5141</v>
      </c>
      <c r="I1404" s="26"/>
      <c r="J1404" t="s">
        <v>7625</v>
      </c>
      <c r="K1404" t="s">
        <v>11752</v>
      </c>
      <c r="L1404" t="s">
        <v>12287</v>
      </c>
      <c r="M1404" t="s">
        <v>12288</v>
      </c>
    </row>
    <row r="1405" spans="1:13" x14ac:dyDescent="0.25">
      <c r="A1405" s="26" t="s">
        <v>1266</v>
      </c>
      <c r="B1405" s="26" t="s">
        <v>1269</v>
      </c>
      <c r="C1405" s="26" t="str">
        <f t="shared" si="54"/>
        <v>subsp.</v>
      </c>
      <c r="D1405" s="26" t="s">
        <v>4584</v>
      </c>
      <c r="E1405" s="26" t="s">
        <v>31</v>
      </c>
      <c r="F1405" s="26" t="s">
        <v>6</v>
      </c>
      <c r="G1405" s="34" t="str">
        <f t="shared" si="55"/>
        <v>Coincya monensis puberula</v>
      </c>
      <c r="H1405" s="26" t="s">
        <v>5141</v>
      </c>
      <c r="I1405" s="26"/>
      <c r="J1405" t="s">
        <v>7626</v>
      </c>
      <c r="K1405" t="s">
        <v>11752</v>
      </c>
      <c r="L1405" t="s">
        <v>12287</v>
      </c>
      <c r="M1405" t="s">
        <v>12288</v>
      </c>
    </row>
    <row r="1406" spans="1:13" x14ac:dyDescent="0.25">
      <c r="A1406" s="26" t="s">
        <v>1266</v>
      </c>
      <c r="B1406" s="26" t="s">
        <v>374</v>
      </c>
      <c r="C1406" s="26" t="str">
        <f t="shared" si="54"/>
        <v>subsp.</v>
      </c>
      <c r="D1406" s="26" t="s">
        <v>4585</v>
      </c>
      <c r="E1406" s="26" t="s">
        <v>31</v>
      </c>
      <c r="F1406" s="26" t="s">
        <v>6</v>
      </c>
      <c r="G1406" s="34" t="str">
        <f t="shared" si="55"/>
        <v>Coincya rupestris leptocarpa</v>
      </c>
      <c r="H1406" s="26" t="s">
        <v>5141</v>
      </c>
      <c r="I1406" s="26"/>
      <c r="J1406" t="s">
        <v>7627</v>
      </c>
      <c r="K1406" t="s">
        <v>11752</v>
      </c>
      <c r="L1406" t="s">
        <v>12287</v>
      </c>
      <c r="M1406" t="s">
        <v>12288</v>
      </c>
    </row>
    <row r="1407" spans="1:13" x14ac:dyDescent="0.25">
      <c r="A1407" s="26" t="s">
        <v>1266</v>
      </c>
      <c r="B1407" s="26" t="s">
        <v>374</v>
      </c>
      <c r="C1407" s="26" t="str">
        <f t="shared" si="54"/>
        <v>subsp.</v>
      </c>
      <c r="D1407" s="26" t="s">
        <v>374</v>
      </c>
      <c r="E1407" s="26" t="s">
        <v>31</v>
      </c>
      <c r="F1407" s="26" t="s">
        <v>6</v>
      </c>
      <c r="G1407" s="34" t="str">
        <f t="shared" si="55"/>
        <v>Coincya rupestris rupestris</v>
      </c>
      <c r="H1407" s="26" t="s">
        <v>5141</v>
      </c>
      <c r="I1407" s="26"/>
      <c r="J1407" t="s">
        <v>7628</v>
      </c>
      <c r="K1407" t="s">
        <v>11752</v>
      </c>
      <c r="L1407" t="s">
        <v>12287</v>
      </c>
      <c r="M1407" t="s">
        <v>12288</v>
      </c>
    </row>
    <row r="1408" spans="1:13" x14ac:dyDescent="0.25">
      <c r="A1408" s="26" t="s">
        <v>1266</v>
      </c>
      <c r="B1408" s="26" t="s">
        <v>1267</v>
      </c>
      <c r="C1408" s="26" t="str">
        <f t="shared" si="54"/>
        <v/>
      </c>
      <c r="D1408" s="26"/>
      <c r="E1408" s="26" t="s">
        <v>31</v>
      </c>
      <c r="F1408" s="26" t="s">
        <v>6</v>
      </c>
      <c r="G1408" s="34" t="str">
        <f t="shared" si="55"/>
        <v>Coincya transtagana</v>
      </c>
      <c r="H1408" s="26" t="s">
        <v>5141</v>
      </c>
      <c r="I1408" s="26"/>
      <c r="J1408" t="s">
        <v>7629</v>
      </c>
      <c r="K1408" t="s">
        <v>11752</v>
      </c>
      <c r="L1408" t="s">
        <v>12287</v>
      </c>
      <c r="M1408" t="s">
        <v>12288</v>
      </c>
    </row>
    <row r="1409" spans="1:13" x14ac:dyDescent="0.25">
      <c r="A1409" s="26" t="s">
        <v>1270</v>
      </c>
      <c r="B1409" s="26" t="s">
        <v>1271</v>
      </c>
      <c r="C1409" s="26" t="str">
        <f t="shared" si="54"/>
        <v/>
      </c>
      <c r="D1409" s="26"/>
      <c r="E1409" s="26" t="s">
        <v>6</v>
      </c>
      <c r="F1409" s="26" t="s">
        <v>6</v>
      </c>
      <c r="G1409" s="34" t="str">
        <f t="shared" si="55"/>
        <v>Colchicum autumnale</v>
      </c>
      <c r="H1409" s="26" t="s">
        <v>5141</v>
      </c>
      <c r="I1409" s="26"/>
      <c r="J1409" t="s">
        <v>7630</v>
      </c>
      <c r="K1409" t="s">
        <v>11752</v>
      </c>
      <c r="L1409" t="s">
        <v>12569</v>
      </c>
      <c r="M1409" t="s">
        <v>12570</v>
      </c>
    </row>
    <row r="1410" spans="1:13" x14ac:dyDescent="0.25">
      <c r="A1410" s="26" t="s">
        <v>1270</v>
      </c>
      <c r="B1410" s="26" t="s">
        <v>1274</v>
      </c>
      <c r="C1410" s="26" t="str">
        <f t="shared" si="54"/>
        <v/>
      </c>
      <c r="D1410" s="26"/>
      <c r="E1410" s="26" t="s">
        <v>6</v>
      </c>
      <c r="F1410" s="26" t="s">
        <v>6</v>
      </c>
      <c r="G1410" s="34" t="str">
        <f t="shared" si="55"/>
        <v>Colchicum longifolium</v>
      </c>
      <c r="H1410" s="26" t="s">
        <v>5141</v>
      </c>
      <c r="I1410" s="26"/>
      <c r="J1410" t="s">
        <v>7631</v>
      </c>
      <c r="K1410" t="s">
        <v>11752</v>
      </c>
      <c r="L1410" t="s">
        <v>12569</v>
      </c>
      <c r="M1410" t="s">
        <v>12570</v>
      </c>
    </row>
    <row r="1411" spans="1:13" x14ac:dyDescent="0.25">
      <c r="A1411" s="26" t="s">
        <v>1270</v>
      </c>
      <c r="B1411" s="26" t="s">
        <v>1272</v>
      </c>
      <c r="C1411" s="26" t="str">
        <f t="shared" si="54"/>
        <v/>
      </c>
      <c r="D1411" s="26"/>
      <c r="E1411" s="26" t="s">
        <v>6</v>
      </c>
      <c r="F1411" s="26" t="s">
        <v>6</v>
      </c>
      <c r="G1411" s="34" t="str">
        <f t="shared" si="55"/>
        <v>Colchicum lusitanum</v>
      </c>
      <c r="H1411" s="26" t="s">
        <v>5141</v>
      </c>
      <c r="I1411" s="26"/>
      <c r="J1411" t="s">
        <v>7632</v>
      </c>
      <c r="K1411" t="s">
        <v>11752</v>
      </c>
      <c r="L1411" t="s">
        <v>12569</v>
      </c>
      <c r="M1411" t="s">
        <v>12570</v>
      </c>
    </row>
    <row r="1412" spans="1:13" x14ac:dyDescent="0.25">
      <c r="A1412" s="26" t="s">
        <v>1270</v>
      </c>
      <c r="B1412" s="26" t="s">
        <v>1273</v>
      </c>
      <c r="C1412" s="26" t="str">
        <f t="shared" si="54"/>
        <v/>
      </c>
      <c r="D1412" s="26"/>
      <c r="E1412" s="26" t="s">
        <v>31</v>
      </c>
      <c r="F1412" s="26" t="s">
        <v>6</v>
      </c>
      <c r="G1412" s="34" t="str">
        <f t="shared" si="55"/>
        <v>Colchicum multiflorum</v>
      </c>
      <c r="H1412" s="26" t="s">
        <v>5141</v>
      </c>
      <c r="I1412" s="26"/>
      <c r="J1412" t="s">
        <v>7633</v>
      </c>
      <c r="K1412" t="s">
        <v>11752</v>
      </c>
      <c r="L1412" t="s">
        <v>12569</v>
      </c>
      <c r="M1412" t="s">
        <v>12570</v>
      </c>
    </row>
    <row r="1413" spans="1:13" x14ac:dyDescent="0.25">
      <c r="A1413" s="26" t="s">
        <v>1270</v>
      </c>
      <c r="B1413" s="26" t="s">
        <v>1275</v>
      </c>
      <c r="C1413" s="26" t="str">
        <f t="shared" si="54"/>
        <v/>
      </c>
      <c r="D1413" s="26"/>
      <c r="E1413" s="26" t="s">
        <v>6</v>
      </c>
      <c r="F1413" s="26" t="s">
        <v>6</v>
      </c>
      <c r="G1413" s="34" t="str">
        <f t="shared" si="55"/>
        <v>Colchicum triphyllum</v>
      </c>
      <c r="H1413" s="26" t="s">
        <v>5141</v>
      </c>
      <c r="I1413" s="26"/>
      <c r="J1413" t="s">
        <v>7634</v>
      </c>
      <c r="K1413" t="s">
        <v>11752</v>
      </c>
      <c r="L1413" t="s">
        <v>12569</v>
      </c>
      <c r="M1413" t="s">
        <v>12570</v>
      </c>
    </row>
    <row r="1414" spans="1:13" x14ac:dyDescent="0.25">
      <c r="A1414" s="26" t="s">
        <v>1276</v>
      </c>
      <c r="B1414" s="26" t="s">
        <v>241</v>
      </c>
      <c r="C1414" s="26" t="str">
        <f t="shared" si="54"/>
        <v/>
      </c>
      <c r="D1414" s="26"/>
      <c r="E1414" s="26" t="s">
        <v>6</v>
      </c>
      <c r="F1414" s="26" t="s">
        <v>6</v>
      </c>
      <c r="G1414" s="34" t="str">
        <f t="shared" si="55"/>
        <v>Colutea arborescens</v>
      </c>
      <c r="H1414" s="26" t="s">
        <v>5141</v>
      </c>
      <c r="I1414" s="26"/>
      <c r="J1414" t="s">
        <v>7635</v>
      </c>
      <c r="K1414" t="s">
        <v>11752</v>
      </c>
      <c r="L1414" t="s">
        <v>12304</v>
      </c>
      <c r="M1414" t="s">
        <v>12305</v>
      </c>
    </row>
    <row r="1415" spans="1:13" x14ac:dyDescent="0.25">
      <c r="A1415" s="26" t="s">
        <v>1276</v>
      </c>
      <c r="B1415" s="26" t="s">
        <v>1277</v>
      </c>
      <c r="C1415" s="26" t="str">
        <f t="shared" si="54"/>
        <v/>
      </c>
      <c r="D1415" s="26"/>
      <c r="E1415" s="26" t="s">
        <v>6</v>
      </c>
      <c r="F1415" s="26" t="s">
        <v>6</v>
      </c>
      <c r="G1415" s="34" t="str">
        <f t="shared" si="55"/>
        <v>Colutea brevialata</v>
      </c>
      <c r="H1415" s="26" t="s">
        <v>5141</v>
      </c>
      <c r="I1415" s="26"/>
      <c r="J1415" t="s">
        <v>7636</v>
      </c>
      <c r="K1415" t="s">
        <v>11752</v>
      </c>
      <c r="L1415" t="s">
        <v>12304</v>
      </c>
      <c r="M1415" t="s">
        <v>12305</v>
      </c>
    </row>
    <row r="1416" spans="1:13" x14ac:dyDescent="0.25">
      <c r="A1416" s="26" t="s">
        <v>1276</v>
      </c>
      <c r="B1416" s="26" t="s">
        <v>164</v>
      </c>
      <c r="C1416" s="26" t="str">
        <f t="shared" si="54"/>
        <v/>
      </c>
      <c r="D1416" s="26"/>
      <c r="E1416" s="26" t="s">
        <v>31</v>
      </c>
      <c r="F1416" s="26" t="s">
        <v>6</v>
      </c>
      <c r="G1416" s="34" t="str">
        <f t="shared" si="55"/>
        <v>Colutea hispanica</v>
      </c>
      <c r="H1416" s="26" t="s">
        <v>5141</v>
      </c>
      <c r="I1416" s="26"/>
      <c r="J1416" t="s">
        <v>7637</v>
      </c>
      <c r="K1416" t="s">
        <v>11752</v>
      </c>
      <c r="L1416" t="s">
        <v>12304</v>
      </c>
      <c r="M1416" t="s">
        <v>12305</v>
      </c>
    </row>
    <row r="1417" spans="1:13" x14ac:dyDescent="0.25">
      <c r="A1417" s="26" t="s">
        <v>1278</v>
      </c>
      <c r="B1417" s="26" t="s">
        <v>1139</v>
      </c>
      <c r="C1417" s="26" t="str">
        <f t="shared" si="54"/>
        <v/>
      </c>
      <c r="D1417" s="26"/>
      <c r="E1417" s="26" t="s">
        <v>6</v>
      </c>
      <c r="F1417" s="26" t="s">
        <v>6</v>
      </c>
      <c r="G1417" s="34" t="str">
        <f t="shared" si="55"/>
        <v>Comastoma tenellum</v>
      </c>
      <c r="H1417" s="26" t="s">
        <v>5141</v>
      </c>
      <c r="I1417" s="26"/>
      <c r="J1417" t="s">
        <v>7638</v>
      </c>
      <c r="K1417" t="s">
        <v>11752</v>
      </c>
      <c r="L1417" t="s">
        <v>12417</v>
      </c>
      <c r="M1417" t="s">
        <v>12584</v>
      </c>
    </row>
    <row r="1418" spans="1:13" x14ac:dyDescent="0.25">
      <c r="A1418" s="26" t="s">
        <v>1279</v>
      </c>
      <c r="B1418" s="26" t="s">
        <v>1280</v>
      </c>
      <c r="C1418" s="26" t="str">
        <f t="shared" si="54"/>
        <v/>
      </c>
      <c r="D1418" s="26"/>
      <c r="E1418" s="26" t="s">
        <v>6</v>
      </c>
      <c r="F1418" s="26" t="s">
        <v>6</v>
      </c>
      <c r="G1418" s="34" t="str">
        <f t="shared" si="55"/>
        <v>Commicarpus africanus</v>
      </c>
      <c r="H1418" s="26" t="s">
        <v>5141</v>
      </c>
      <c r="I1418" s="26"/>
      <c r="J1418" t="s">
        <v>7639</v>
      </c>
      <c r="K1418" t="s">
        <v>11752</v>
      </c>
      <c r="L1418" t="s">
        <v>12295</v>
      </c>
      <c r="M1418" t="s">
        <v>12404</v>
      </c>
    </row>
    <row r="1419" spans="1:13" x14ac:dyDescent="0.25">
      <c r="A1419" s="26" t="s">
        <v>1281</v>
      </c>
      <c r="B1419" s="26" t="s">
        <v>552</v>
      </c>
      <c r="C1419" s="26" t="str">
        <f t="shared" si="54"/>
        <v/>
      </c>
      <c r="D1419" s="26"/>
      <c r="E1419" s="26" t="s">
        <v>6</v>
      </c>
      <c r="F1419" s="26" t="s">
        <v>6</v>
      </c>
      <c r="G1419" s="34" t="str">
        <f t="shared" si="55"/>
        <v>Conium maculatum</v>
      </c>
      <c r="H1419" s="26" t="s">
        <v>5141</v>
      </c>
      <c r="I1419" s="26"/>
      <c r="J1419" t="s">
        <v>7640</v>
      </c>
      <c r="K1419" t="s">
        <v>11752</v>
      </c>
      <c r="L1419" t="s">
        <v>12382</v>
      </c>
      <c r="M1419" t="s">
        <v>12383</v>
      </c>
    </row>
    <row r="1420" spans="1:13" x14ac:dyDescent="0.25">
      <c r="A1420" s="26" t="s">
        <v>1282</v>
      </c>
      <c r="B1420" s="26" t="s">
        <v>1106</v>
      </c>
      <c r="C1420" s="26" t="str">
        <f t="shared" si="54"/>
        <v/>
      </c>
      <c r="D1420" s="26"/>
      <c r="E1420" s="26" t="s">
        <v>31</v>
      </c>
      <c r="F1420" s="26" t="s">
        <v>6</v>
      </c>
      <c r="G1420" s="34" t="str">
        <f t="shared" si="55"/>
        <v>Conopodium arvense</v>
      </c>
      <c r="H1420" s="26" t="s">
        <v>5141</v>
      </c>
      <c r="I1420" s="26"/>
      <c r="J1420" t="s">
        <v>7641</v>
      </c>
      <c r="K1420" t="s">
        <v>11752</v>
      </c>
      <c r="L1420" t="s">
        <v>12382</v>
      </c>
      <c r="M1420" t="s">
        <v>12383</v>
      </c>
    </row>
    <row r="1421" spans="1:13" x14ac:dyDescent="0.25">
      <c r="A1421" s="26" t="s">
        <v>1282</v>
      </c>
      <c r="B1421" s="26" t="s">
        <v>1285</v>
      </c>
      <c r="C1421" s="26" t="str">
        <f t="shared" si="54"/>
        <v/>
      </c>
      <c r="D1421" s="26"/>
      <c r="E1421" s="26" t="s">
        <v>31</v>
      </c>
      <c r="F1421" s="26" t="s">
        <v>6</v>
      </c>
      <c r="G1421" s="34" t="str">
        <f t="shared" si="55"/>
        <v>Conopodium bunioides</v>
      </c>
      <c r="H1421" s="26" t="s">
        <v>5141</v>
      </c>
      <c r="I1421" s="26"/>
      <c r="J1421" t="s">
        <v>7642</v>
      </c>
      <c r="K1421" t="s">
        <v>11752</v>
      </c>
      <c r="L1421" t="s">
        <v>12382</v>
      </c>
      <c r="M1421" t="s">
        <v>12383</v>
      </c>
    </row>
    <row r="1422" spans="1:13" x14ac:dyDescent="0.25">
      <c r="A1422" s="26" t="s">
        <v>1282</v>
      </c>
      <c r="B1422" s="26" t="s">
        <v>291</v>
      </c>
      <c r="C1422" s="26" t="str">
        <f t="shared" si="54"/>
        <v>subsp.</v>
      </c>
      <c r="D1422" s="26" t="s">
        <v>291</v>
      </c>
      <c r="E1422" s="26" t="s">
        <v>6</v>
      </c>
      <c r="F1422" s="26" t="s">
        <v>6</v>
      </c>
      <c r="G1422" s="34" t="str">
        <f t="shared" si="55"/>
        <v>Conopodium majus majus</v>
      </c>
      <c r="H1422" s="26" t="s">
        <v>5141</v>
      </c>
      <c r="I1422" s="26"/>
      <c r="J1422" t="s">
        <v>7643</v>
      </c>
      <c r="K1422" t="s">
        <v>11752</v>
      </c>
      <c r="L1422" t="s">
        <v>12382</v>
      </c>
      <c r="M1422" t="s">
        <v>12383</v>
      </c>
    </row>
    <row r="1423" spans="1:13" x14ac:dyDescent="0.25">
      <c r="A1423" s="26" t="s">
        <v>1282</v>
      </c>
      <c r="B1423" s="26" t="s">
        <v>291</v>
      </c>
      <c r="C1423" s="26" t="str">
        <f t="shared" si="54"/>
        <v>subsp.</v>
      </c>
      <c r="D1423" s="26" t="s">
        <v>4586</v>
      </c>
      <c r="E1423" s="26" t="s">
        <v>31</v>
      </c>
      <c r="F1423" s="26" t="s">
        <v>6</v>
      </c>
      <c r="G1423" s="34" t="str">
        <f t="shared" si="55"/>
        <v>Conopodium majus marizianum</v>
      </c>
      <c r="H1423" s="26" t="s">
        <v>5141</v>
      </c>
      <c r="I1423" s="26"/>
      <c r="J1423" t="s">
        <v>7644</v>
      </c>
      <c r="K1423" t="s">
        <v>11752</v>
      </c>
      <c r="L1423" t="s">
        <v>12382</v>
      </c>
      <c r="M1423" t="s">
        <v>12383</v>
      </c>
    </row>
    <row r="1424" spans="1:13" x14ac:dyDescent="0.25">
      <c r="A1424" s="26" t="s">
        <v>1282</v>
      </c>
      <c r="B1424" s="26" t="s">
        <v>1284</v>
      </c>
      <c r="C1424" s="26" t="str">
        <f t="shared" si="54"/>
        <v/>
      </c>
      <c r="D1424" s="26"/>
      <c r="E1424" s="26" t="s">
        <v>6</v>
      </c>
      <c r="F1424" s="26" t="s">
        <v>6</v>
      </c>
      <c r="G1424" s="34" t="str">
        <f t="shared" si="55"/>
        <v>Conopodium marianum</v>
      </c>
      <c r="H1424" s="26" t="s">
        <v>5141</v>
      </c>
      <c r="I1424" s="26"/>
      <c r="J1424" t="s">
        <v>7645</v>
      </c>
      <c r="K1424" t="s">
        <v>11752</v>
      </c>
      <c r="L1424" t="s">
        <v>12382</v>
      </c>
      <c r="M1424" t="s">
        <v>12383</v>
      </c>
    </row>
    <row r="1425" spans="1:13" x14ac:dyDescent="0.25">
      <c r="A1425" s="26" t="s">
        <v>1282</v>
      </c>
      <c r="B1425" s="26" t="s">
        <v>1286</v>
      </c>
      <c r="C1425" s="26" t="str">
        <f t="shared" si="54"/>
        <v/>
      </c>
      <c r="D1425" s="26"/>
      <c r="E1425" s="26" t="s">
        <v>13111</v>
      </c>
      <c r="F1425" s="26" t="s">
        <v>6</v>
      </c>
      <c r="G1425" s="34" t="str">
        <f t="shared" si="55"/>
        <v>Conopodium pyrenaeum</v>
      </c>
      <c r="H1425" s="26" t="s">
        <v>5141</v>
      </c>
      <c r="I1425" s="26"/>
      <c r="J1425" t="s">
        <v>7646</v>
      </c>
      <c r="K1425" t="s">
        <v>11752</v>
      </c>
      <c r="L1425" t="s">
        <v>12382</v>
      </c>
      <c r="M1425" t="s">
        <v>12383</v>
      </c>
    </row>
    <row r="1426" spans="1:13" x14ac:dyDescent="0.25">
      <c r="A1426" s="26" t="s">
        <v>1282</v>
      </c>
      <c r="B1426" s="26" t="s">
        <v>1283</v>
      </c>
      <c r="C1426" s="26" t="str">
        <f t="shared" si="54"/>
        <v/>
      </c>
      <c r="D1426" s="26"/>
      <c r="E1426" s="26" t="s">
        <v>31</v>
      </c>
      <c r="F1426" s="26" t="s">
        <v>6</v>
      </c>
      <c r="G1426" s="34" t="str">
        <f t="shared" si="55"/>
        <v>Conopodium subcarneum</v>
      </c>
      <c r="H1426" s="26" t="s">
        <v>5141</v>
      </c>
      <c r="I1426" s="26"/>
      <c r="J1426" t="s">
        <v>7647</v>
      </c>
      <c r="K1426" t="s">
        <v>11752</v>
      </c>
      <c r="L1426" t="s">
        <v>12382</v>
      </c>
      <c r="M1426" t="s">
        <v>12383</v>
      </c>
    </row>
    <row r="1427" spans="1:13" x14ac:dyDescent="0.25">
      <c r="A1427" s="26" t="s">
        <v>1282</v>
      </c>
      <c r="B1427" s="26" t="s">
        <v>1287</v>
      </c>
      <c r="C1427" s="26" t="str">
        <f t="shared" si="54"/>
        <v/>
      </c>
      <c r="D1427" s="26"/>
      <c r="E1427" s="26" t="s">
        <v>31</v>
      </c>
      <c r="F1427" s="26" t="s">
        <v>6</v>
      </c>
      <c r="G1427" s="34" t="str">
        <f t="shared" si="55"/>
        <v>Conopodium thalictrifolium</v>
      </c>
      <c r="H1427" s="26" t="s">
        <v>5141</v>
      </c>
      <c r="I1427" s="26"/>
      <c r="J1427" t="s">
        <v>7648</v>
      </c>
      <c r="K1427" t="s">
        <v>11752</v>
      </c>
      <c r="L1427" t="s">
        <v>12382</v>
      </c>
      <c r="M1427" t="s">
        <v>12383</v>
      </c>
    </row>
    <row r="1428" spans="1:13" x14ac:dyDescent="0.25">
      <c r="A1428" s="26" t="s">
        <v>1288</v>
      </c>
      <c r="B1428" s="26" t="s">
        <v>255</v>
      </c>
      <c r="C1428" s="26" t="str">
        <f t="shared" si="54"/>
        <v/>
      </c>
      <c r="D1428" s="26"/>
      <c r="E1428" s="26" t="s">
        <v>6</v>
      </c>
      <c r="F1428" s="26" t="s">
        <v>6</v>
      </c>
      <c r="G1428" s="34" t="str">
        <f t="shared" si="55"/>
        <v>Conringia orientalis</v>
      </c>
      <c r="H1428" s="26" t="s">
        <v>5141</v>
      </c>
      <c r="I1428" s="26"/>
      <c r="J1428" t="s">
        <v>7649</v>
      </c>
      <c r="K1428" t="s">
        <v>11752</v>
      </c>
      <c r="L1428" t="s">
        <v>12287</v>
      </c>
      <c r="M1428" t="s">
        <v>12288</v>
      </c>
    </row>
    <row r="1429" spans="1:13" x14ac:dyDescent="0.25">
      <c r="A1429" s="26" t="s">
        <v>1289</v>
      </c>
      <c r="B1429" s="26" t="s">
        <v>1290</v>
      </c>
      <c r="C1429" s="26" t="str">
        <f t="shared" si="54"/>
        <v/>
      </c>
      <c r="D1429" s="26"/>
      <c r="E1429" s="26" t="s">
        <v>5390</v>
      </c>
      <c r="F1429" s="26" t="s">
        <v>6</v>
      </c>
      <c r="G1429" s="34" t="str">
        <f t="shared" si="55"/>
        <v>Consolida ajacis</v>
      </c>
      <c r="H1429" s="26" t="s">
        <v>5141</v>
      </c>
      <c r="I1429" s="26"/>
      <c r="J1429" t="s">
        <v>7650</v>
      </c>
      <c r="K1429" t="s">
        <v>11752</v>
      </c>
      <c r="L1429" t="s">
        <v>12329</v>
      </c>
      <c r="M1429" t="s">
        <v>12330</v>
      </c>
    </row>
    <row r="1430" spans="1:13" x14ac:dyDescent="0.25">
      <c r="A1430" s="26" t="s">
        <v>1289</v>
      </c>
      <c r="B1430" s="26" t="s">
        <v>1292</v>
      </c>
      <c r="C1430" s="26" t="str">
        <f t="shared" si="54"/>
        <v/>
      </c>
      <c r="D1430" s="26"/>
      <c r="E1430" s="26" t="s">
        <v>6</v>
      </c>
      <c r="F1430" s="26" t="s">
        <v>6</v>
      </c>
      <c r="G1430" s="34" t="str">
        <f t="shared" si="55"/>
        <v>Consolida mauritanica</v>
      </c>
      <c r="H1430" s="26" t="s">
        <v>5141</v>
      </c>
      <c r="I1430" s="26"/>
      <c r="J1430" t="s">
        <v>7651</v>
      </c>
      <c r="K1430" t="s">
        <v>11752</v>
      </c>
      <c r="L1430" t="s">
        <v>12329</v>
      </c>
      <c r="M1430" t="s">
        <v>12330</v>
      </c>
    </row>
    <row r="1431" spans="1:13" x14ac:dyDescent="0.25">
      <c r="A1431" s="26" t="s">
        <v>1289</v>
      </c>
      <c r="B1431" s="26" t="s">
        <v>255</v>
      </c>
      <c r="C1431" s="26" t="str">
        <f t="shared" si="54"/>
        <v/>
      </c>
      <c r="D1431" s="26"/>
      <c r="E1431" s="26" t="s">
        <v>6</v>
      </c>
      <c r="F1431" s="26" t="s">
        <v>6</v>
      </c>
      <c r="G1431" s="34" t="str">
        <f t="shared" si="55"/>
        <v>Consolida orientalis</v>
      </c>
      <c r="H1431" s="26" t="s">
        <v>5141</v>
      </c>
      <c r="I1431" s="26"/>
      <c r="J1431" t="s">
        <v>7652</v>
      </c>
      <c r="K1431" t="s">
        <v>11752</v>
      </c>
      <c r="L1431" t="s">
        <v>12329</v>
      </c>
      <c r="M1431" t="s">
        <v>12330</v>
      </c>
    </row>
    <row r="1432" spans="1:13" x14ac:dyDescent="0.25">
      <c r="A1432" s="26" t="s">
        <v>1289</v>
      </c>
      <c r="B1432" s="26" t="s">
        <v>1291</v>
      </c>
      <c r="C1432" s="26" t="str">
        <f t="shared" si="54"/>
        <v/>
      </c>
      <c r="D1432" s="26"/>
      <c r="E1432" s="26" t="s">
        <v>6</v>
      </c>
      <c r="F1432" s="26" t="s">
        <v>6</v>
      </c>
      <c r="G1432" s="34" t="str">
        <f t="shared" si="55"/>
        <v>Consolida pubescens</v>
      </c>
      <c r="H1432" s="26" t="s">
        <v>5141</v>
      </c>
      <c r="I1432" s="26"/>
      <c r="J1432" t="s">
        <v>7653</v>
      </c>
      <c r="K1432" t="s">
        <v>11752</v>
      </c>
      <c r="L1432" t="s">
        <v>12329</v>
      </c>
      <c r="M1432" t="s">
        <v>12330</v>
      </c>
    </row>
    <row r="1433" spans="1:13" x14ac:dyDescent="0.25">
      <c r="A1433" s="26" t="s">
        <v>1293</v>
      </c>
      <c r="B1433" s="26" t="s">
        <v>1294</v>
      </c>
      <c r="C1433" s="26" t="str">
        <f t="shared" si="54"/>
        <v/>
      </c>
      <c r="D1433" s="26"/>
      <c r="E1433" s="26" t="s">
        <v>6</v>
      </c>
      <c r="F1433" s="26" t="s">
        <v>6</v>
      </c>
      <c r="G1433" s="34" t="str">
        <f t="shared" si="55"/>
        <v>Convallaria majalis</v>
      </c>
      <c r="H1433" s="26" t="s">
        <v>5141</v>
      </c>
      <c r="I1433" s="26"/>
      <c r="J1433" t="s">
        <v>7654</v>
      </c>
      <c r="K1433" t="s">
        <v>11752</v>
      </c>
      <c r="L1433" t="s">
        <v>12327</v>
      </c>
      <c r="M1433" t="s">
        <v>12557</v>
      </c>
    </row>
    <row r="1434" spans="1:13" x14ac:dyDescent="0.25">
      <c r="A1434" s="26" t="s">
        <v>1295</v>
      </c>
      <c r="B1434" s="26" t="s">
        <v>1296</v>
      </c>
      <c r="C1434" s="26" t="str">
        <f t="shared" si="54"/>
        <v/>
      </c>
      <c r="D1434" s="26"/>
      <c r="E1434" s="26" t="s">
        <v>6</v>
      </c>
      <c r="F1434" s="26" t="s">
        <v>6</v>
      </c>
      <c r="G1434" s="34" t="str">
        <f t="shared" si="55"/>
        <v>Convolvulus althaeoides</v>
      </c>
      <c r="H1434" s="26" t="s">
        <v>5141</v>
      </c>
      <c r="I1434" s="26"/>
      <c r="J1434" t="s">
        <v>7655</v>
      </c>
      <c r="K1434" t="s">
        <v>11752</v>
      </c>
      <c r="L1434" t="s">
        <v>12577</v>
      </c>
      <c r="M1434" t="s">
        <v>12596</v>
      </c>
    </row>
    <row r="1435" spans="1:13" x14ac:dyDescent="0.25">
      <c r="A1435" s="26" t="s">
        <v>1295</v>
      </c>
      <c r="B1435" s="26" t="s">
        <v>41</v>
      </c>
      <c r="C1435" s="26" t="str">
        <f t="shared" si="54"/>
        <v/>
      </c>
      <c r="D1435" s="26"/>
      <c r="E1435" s="26" t="s">
        <v>6</v>
      </c>
      <c r="F1435" s="26" t="s">
        <v>6</v>
      </c>
      <c r="G1435" s="34" t="str">
        <f t="shared" si="55"/>
        <v>Convolvulus arvensis</v>
      </c>
      <c r="H1435" s="26" t="s">
        <v>5141</v>
      </c>
      <c r="I1435" s="26"/>
      <c r="J1435" t="s">
        <v>7656</v>
      </c>
      <c r="K1435" t="s">
        <v>11752</v>
      </c>
      <c r="L1435" t="s">
        <v>12577</v>
      </c>
      <c r="M1435" t="s">
        <v>12596</v>
      </c>
    </row>
    <row r="1436" spans="1:13" x14ac:dyDescent="0.25">
      <c r="A1436" s="26" t="s">
        <v>1295</v>
      </c>
      <c r="B1436" s="26" t="s">
        <v>1298</v>
      </c>
      <c r="C1436" s="26" t="str">
        <f t="shared" si="54"/>
        <v/>
      </c>
      <c r="D1436" s="26"/>
      <c r="E1436" s="26" t="s">
        <v>5390</v>
      </c>
      <c r="F1436" s="26" t="s">
        <v>6</v>
      </c>
      <c r="G1436" s="34" t="str">
        <f t="shared" si="55"/>
        <v>Convolvulus betonicifolius</v>
      </c>
      <c r="H1436" s="26" t="s">
        <v>5141</v>
      </c>
      <c r="I1436" s="26"/>
      <c r="J1436" t="s">
        <v>7657</v>
      </c>
      <c r="K1436" t="s">
        <v>11752</v>
      </c>
      <c r="L1436" t="s">
        <v>12577</v>
      </c>
      <c r="M1436" t="s">
        <v>12596</v>
      </c>
    </row>
    <row r="1437" spans="1:13" x14ac:dyDescent="0.25">
      <c r="A1437" s="26" t="s">
        <v>1295</v>
      </c>
      <c r="B1437" s="26" t="s">
        <v>1008</v>
      </c>
      <c r="C1437" s="26" t="str">
        <f t="shared" si="54"/>
        <v/>
      </c>
      <c r="D1437" s="26"/>
      <c r="E1437" s="26" t="s">
        <v>31</v>
      </c>
      <c r="F1437" s="26" t="s">
        <v>6</v>
      </c>
      <c r="G1437" s="34" t="str">
        <f t="shared" si="55"/>
        <v>Convolvulus boissieri</v>
      </c>
      <c r="H1437" s="26" t="s">
        <v>5141</v>
      </c>
      <c r="I1437" s="26"/>
      <c r="J1437" t="s">
        <v>7658</v>
      </c>
      <c r="K1437" t="s">
        <v>11752</v>
      </c>
      <c r="L1437" t="s">
        <v>12577</v>
      </c>
      <c r="M1437" t="s">
        <v>12596</v>
      </c>
    </row>
    <row r="1438" spans="1:13" x14ac:dyDescent="0.25">
      <c r="A1438" s="26" t="s">
        <v>1295</v>
      </c>
      <c r="B1438" s="26" t="s">
        <v>331</v>
      </c>
      <c r="C1438" s="26" t="str">
        <f t="shared" si="54"/>
        <v/>
      </c>
      <c r="D1438" s="26"/>
      <c r="E1438" s="26" t="s">
        <v>6</v>
      </c>
      <c r="F1438" s="26" t="s">
        <v>6</v>
      </c>
      <c r="G1438" s="34" t="str">
        <f t="shared" si="55"/>
        <v>Convolvulus cantabrica</v>
      </c>
      <c r="H1438" s="26" t="s">
        <v>5141</v>
      </c>
      <c r="I1438" s="26"/>
      <c r="J1438" t="s">
        <v>7659</v>
      </c>
      <c r="K1438" t="s">
        <v>11752</v>
      </c>
      <c r="L1438" t="s">
        <v>12577</v>
      </c>
      <c r="M1438" t="s">
        <v>12596</v>
      </c>
    </row>
    <row r="1439" spans="1:13" x14ac:dyDescent="0.25">
      <c r="A1439" s="26" t="s">
        <v>1295</v>
      </c>
      <c r="B1439" s="26" t="s">
        <v>1297</v>
      </c>
      <c r="C1439" s="26" t="str">
        <f t="shared" si="54"/>
        <v/>
      </c>
      <c r="D1439" s="26"/>
      <c r="E1439" s="26" t="s">
        <v>5390</v>
      </c>
      <c r="F1439" s="26" t="s">
        <v>6</v>
      </c>
      <c r="G1439" s="34" t="str">
        <f t="shared" si="55"/>
        <v>Convolvulus farinosus</v>
      </c>
      <c r="H1439" s="26" t="s">
        <v>5141</v>
      </c>
      <c r="I1439" s="26"/>
      <c r="J1439" t="s">
        <v>7660</v>
      </c>
      <c r="K1439" t="s">
        <v>11752</v>
      </c>
      <c r="L1439" t="s">
        <v>12577</v>
      </c>
      <c r="M1439" t="s">
        <v>12596</v>
      </c>
    </row>
    <row r="1440" spans="1:13" x14ac:dyDescent="0.25">
      <c r="A1440" s="26" t="s">
        <v>1295</v>
      </c>
      <c r="B1440" s="26" t="s">
        <v>1300</v>
      </c>
      <c r="C1440" s="26" t="str">
        <f t="shared" si="54"/>
        <v/>
      </c>
      <c r="D1440" s="26"/>
      <c r="E1440" s="26" t="s">
        <v>31</v>
      </c>
      <c r="F1440" s="26" t="s">
        <v>6</v>
      </c>
      <c r="G1440" s="34" t="str">
        <f t="shared" si="55"/>
        <v>Convolvulus fernandesii</v>
      </c>
      <c r="H1440" s="26" t="s">
        <v>5141</v>
      </c>
      <c r="I1440" s="26"/>
      <c r="J1440" t="s">
        <v>7661</v>
      </c>
      <c r="K1440" t="s">
        <v>11752</v>
      </c>
      <c r="L1440" t="s">
        <v>12577</v>
      </c>
      <c r="M1440" t="s">
        <v>12596</v>
      </c>
    </row>
    <row r="1441" spans="1:13" x14ac:dyDescent="0.25">
      <c r="A1441" s="26" t="s">
        <v>1295</v>
      </c>
      <c r="B1441" s="26" t="s">
        <v>538</v>
      </c>
      <c r="C1441" s="26" t="str">
        <f t="shared" si="54"/>
        <v/>
      </c>
      <c r="D1441" s="26"/>
      <c r="E1441" s="26" t="s">
        <v>6</v>
      </c>
      <c r="F1441" s="26" t="s">
        <v>6</v>
      </c>
      <c r="G1441" s="34" t="str">
        <f t="shared" si="55"/>
        <v>Convolvulus humilis</v>
      </c>
      <c r="H1441" s="26" t="s">
        <v>5141</v>
      </c>
      <c r="I1441" s="26"/>
      <c r="J1441" t="s">
        <v>7662</v>
      </c>
      <c r="K1441" t="s">
        <v>11752</v>
      </c>
      <c r="L1441" t="s">
        <v>12577</v>
      </c>
      <c r="M1441" t="s">
        <v>12596</v>
      </c>
    </row>
    <row r="1442" spans="1:13" x14ac:dyDescent="0.25">
      <c r="A1442" s="26" t="s">
        <v>1295</v>
      </c>
      <c r="B1442" s="26" t="s">
        <v>1303</v>
      </c>
      <c r="C1442" s="26" t="str">
        <f t="shared" si="54"/>
        <v/>
      </c>
      <c r="D1442" s="26"/>
      <c r="E1442" s="26" t="s">
        <v>6</v>
      </c>
      <c r="F1442" s="26" t="s">
        <v>6</v>
      </c>
      <c r="G1442" s="34" t="str">
        <f t="shared" si="55"/>
        <v>Convolvulus lanuginosus</v>
      </c>
      <c r="H1442" s="26" t="s">
        <v>5141</v>
      </c>
      <c r="I1442" s="26"/>
      <c r="J1442" t="s">
        <v>7663</v>
      </c>
      <c r="K1442" t="s">
        <v>11752</v>
      </c>
      <c r="L1442" t="s">
        <v>12577</v>
      </c>
      <c r="M1442" t="s">
        <v>12596</v>
      </c>
    </row>
    <row r="1443" spans="1:13" x14ac:dyDescent="0.25">
      <c r="A1443" s="26" t="s">
        <v>1295</v>
      </c>
      <c r="B1443" s="26" t="s">
        <v>1302</v>
      </c>
      <c r="C1443" s="26" t="str">
        <f t="shared" si="54"/>
        <v/>
      </c>
      <c r="D1443" s="26"/>
      <c r="E1443" s="26" t="s">
        <v>6</v>
      </c>
      <c r="F1443" s="26" t="s">
        <v>6</v>
      </c>
      <c r="G1443" s="34" t="str">
        <f t="shared" si="55"/>
        <v>Convolvulus lineatus</v>
      </c>
      <c r="H1443" s="26" t="s">
        <v>5141</v>
      </c>
      <c r="I1443" s="26"/>
      <c r="J1443" t="s">
        <v>7664</v>
      </c>
      <c r="K1443" t="s">
        <v>11752</v>
      </c>
      <c r="L1443" t="s">
        <v>12577</v>
      </c>
      <c r="M1443" t="s">
        <v>12596</v>
      </c>
    </row>
    <row r="1444" spans="1:13" x14ac:dyDescent="0.25">
      <c r="A1444" s="26" t="s">
        <v>1295</v>
      </c>
      <c r="B1444" s="26" t="s">
        <v>895</v>
      </c>
      <c r="C1444" s="26" t="str">
        <f t="shared" si="54"/>
        <v/>
      </c>
      <c r="D1444" s="26"/>
      <c r="E1444" s="26" t="s">
        <v>6</v>
      </c>
      <c r="F1444" s="26" t="s">
        <v>6</v>
      </c>
      <c r="G1444" s="34" t="str">
        <f t="shared" si="55"/>
        <v>Convolvulus meonanthus</v>
      </c>
      <c r="H1444" s="26" t="s">
        <v>5141</v>
      </c>
      <c r="I1444" s="26"/>
      <c r="J1444" t="s">
        <v>7665</v>
      </c>
      <c r="K1444" t="s">
        <v>11752</v>
      </c>
      <c r="L1444" t="s">
        <v>12577</v>
      </c>
      <c r="M1444" t="s">
        <v>12596</v>
      </c>
    </row>
    <row r="1445" spans="1:13" x14ac:dyDescent="0.25">
      <c r="A1445" s="26" t="s">
        <v>1295</v>
      </c>
      <c r="B1445" s="26" t="s">
        <v>1304</v>
      </c>
      <c r="C1445" s="26" t="str">
        <f t="shared" si="54"/>
        <v/>
      </c>
      <c r="D1445" s="26"/>
      <c r="E1445" s="26" t="s">
        <v>6</v>
      </c>
      <c r="F1445" s="26" t="s">
        <v>6</v>
      </c>
      <c r="G1445" s="34" t="str">
        <f t="shared" si="55"/>
        <v>Convolvulus pentapetaloides</v>
      </c>
      <c r="H1445" s="26" t="s">
        <v>5141</v>
      </c>
      <c r="I1445" s="26"/>
      <c r="J1445" t="s">
        <v>7666</v>
      </c>
      <c r="K1445" t="s">
        <v>11752</v>
      </c>
      <c r="L1445" t="s">
        <v>12577</v>
      </c>
      <c r="M1445" t="s">
        <v>12596</v>
      </c>
    </row>
    <row r="1446" spans="1:13" x14ac:dyDescent="0.25">
      <c r="A1446" s="26" t="s">
        <v>1295</v>
      </c>
      <c r="B1446" s="26" t="s">
        <v>1299</v>
      </c>
      <c r="C1446" s="26" t="str">
        <f t="shared" si="54"/>
        <v>subsp.</v>
      </c>
      <c r="D1446" s="26" t="s">
        <v>4418</v>
      </c>
      <c r="E1446" s="26" t="s">
        <v>6</v>
      </c>
      <c r="F1446" s="26" t="s">
        <v>6</v>
      </c>
      <c r="G1446" s="34" t="str">
        <f t="shared" si="55"/>
        <v>Convolvulus siculus elongatus</v>
      </c>
      <c r="H1446" s="26" t="s">
        <v>5141</v>
      </c>
      <c r="I1446" s="26"/>
      <c r="J1446" t="s">
        <v>7667</v>
      </c>
      <c r="K1446" t="s">
        <v>11752</v>
      </c>
      <c r="L1446" t="s">
        <v>12577</v>
      </c>
      <c r="M1446" t="s">
        <v>12596</v>
      </c>
    </row>
    <row r="1447" spans="1:13" x14ac:dyDescent="0.25">
      <c r="A1447" s="26" t="s">
        <v>1295</v>
      </c>
      <c r="B1447" s="26" t="s">
        <v>1299</v>
      </c>
      <c r="C1447" s="26" t="str">
        <f t="shared" si="54"/>
        <v>subsp.</v>
      </c>
      <c r="D1447" s="26" t="s">
        <v>1299</v>
      </c>
      <c r="E1447" s="26" t="s">
        <v>6</v>
      </c>
      <c r="F1447" s="26" t="s">
        <v>6</v>
      </c>
      <c r="G1447" s="34" t="str">
        <f t="shared" si="55"/>
        <v>Convolvulus siculus siculus</v>
      </c>
      <c r="H1447" s="26" t="s">
        <v>5141</v>
      </c>
      <c r="I1447" s="26"/>
      <c r="J1447" t="s">
        <v>7668</v>
      </c>
      <c r="K1447" t="s">
        <v>11752</v>
      </c>
      <c r="L1447" t="s">
        <v>12577</v>
      </c>
      <c r="M1447" t="s">
        <v>12596</v>
      </c>
    </row>
    <row r="1448" spans="1:13" x14ac:dyDescent="0.25">
      <c r="A1448" s="26" t="s">
        <v>1295</v>
      </c>
      <c r="B1448" s="26" t="s">
        <v>1305</v>
      </c>
      <c r="C1448" s="26" t="str">
        <f t="shared" si="54"/>
        <v>subsp.</v>
      </c>
      <c r="D1448" s="26" t="s">
        <v>1305</v>
      </c>
      <c r="E1448" s="26" t="s">
        <v>6</v>
      </c>
      <c r="F1448" s="26" t="s">
        <v>31</v>
      </c>
      <c r="G1448" s="34" t="str">
        <f t="shared" si="55"/>
        <v>Convolvulus tricolor tricolor</v>
      </c>
      <c r="H1448" s="26" t="s">
        <v>5141</v>
      </c>
      <c r="I1448" s="26"/>
      <c r="J1448" t="s">
        <v>7669</v>
      </c>
      <c r="K1448" t="s">
        <v>11752</v>
      </c>
      <c r="L1448" t="s">
        <v>12577</v>
      </c>
      <c r="M1448" t="s">
        <v>12596</v>
      </c>
    </row>
    <row r="1449" spans="1:13" x14ac:dyDescent="0.25">
      <c r="A1449" s="26" t="s">
        <v>1295</v>
      </c>
      <c r="B1449" s="26" t="s">
        <v>1301</v>
      </c>
      <c r="C1449" s="26" t="str">
        <f t="shared" si="54"/>
        <v/>
      </c>
      <c r="D1449" s="26"/>
      <c r="E1449" s="26" t="s">
        <v>6</v>
      </c>
      <c r="F1449" s="26" t="s">
        <v>6</v>
      </c>
      <c r="G1449" s="34" t="str">
        <f t="shared" si="55"/>
        <v>Convolvulus valentinus</v>
      </c>
      <c r="H1449" s="26" t="s">
        <v>5141</v>
      </c>
      <c r="I1449" s="26"/>
      <c r="J1449" t="s">
        <v>7670</v>
      </c>
      <c r="K1449" t="s">
        <v>11752</v>
      </c>
      <c r="L1449" t="s">
        <v>12577</v>
      </c>
      <c r="M1449" t="s">
        <v>12596</v>
      </c>
    </row>
    <row r="1450" spans="1:13" x14ac:dyDescent="0.25">
      <c r="A1450" s="26" t="s">
        <v>1306</v>
      </c>
      <c r="B1450" s="26" t="s">
        <v>1307</v>
      </c>
      <c r="C1450" s="26" t="str">
        <f t="shared" si="54"/>
        <v/>
      </c>
      <c r="D1450" s="26"/>
      <c r="E1450" s="26" t="s">
        <v>6</v>
      </c>
      <c r="F1450" s="26" t="s">
        <v>6</v>
      </c>
      <c r="G1450" s="34" t="str">
        <f t="shared" si="55"/>
        <v>Corallorhiza trifida</v>
      </c>
      <c r="H1450" s="26" t="s">
        <v>5141</v>
      </c>
      <c r="I1450" s="26"/>
      <c r="J1450" t="s">
        <v>7671</v>
      </c>
      <c r="K1450" t="s">
        <v>11752</v>
      </c>
      <c r="L1450" t="s">
        <v>12327</v>
      </c>
      <c r="M1450" t="s">
        <v>12328</v>
      </c>
    </row>
    <row r="1451" spans="1:13" x14ac:dyDescent="0.25">
      <c r="A1451" s="26" t="s">
        <v>1308</v>
      </c>
      <c r="B1451" s="26" t="s">
        <v>1190</v>
      </c>
      <c r="C1451" s="26" t="str">
        <f t="shared" si="54"/>
        <v/>
      </c>
      <c r="D1451" s="26"/>
      <c r="E1451" s="26" t="s">
        <v>6</v>
      </c>
      <c r="F1451" s="26" t="s">
        <v>6</v>
      </c>
      <c r="G1451" s="34" t="str">
        <f t="shared" si="55"/>
        <v>Corema album</v>
      </c>
      <c r="H1451" s="26" t="s">
        <v>5141</v>
      </c>
      <c r="I1451" s="26"/>
      <c r="J1451" t="s">
        <v>7672</v>
      </c>
      <c r="K1451" t="s">
        <v>11752</v>
      </c>
      <c r="L1451" t="s">
        <v>12290</v>
      </c>
      <c r="M1451" t="s">
        <v>12333</v>
      </c>
    </row>
    <row r="1452" spans="1:13" x14ac:dyDescent="0.25">
      <c r="A1452" s="26" t="s">
        <v>1309</v>
      </c>
      <c r="B1452" s="26" t="s">
        <v>1310</v>
      </c>
      <c r="C1452" s="26" t="str">
        <f t="shared" si="54"/>
        <v/>
      </c>
      <c r="D1452" s="26"/>
      <c r="E1452" s="26" t="s">
        <v>5390</v>
      </c>
      <c r="F1452" s="26" t="s">
        <v>6</v>
      </c>
      <c r="G1452" s="34" t="str">
        <f t="shared" si="55"/>
        <v>Coriandrum sativum</v>
      </c>
      <c r="H1452" s="26" t="s">
        <v>5141</v>
      </c>
      <c r="I1452" s="26"/>
      <c r="J1452" t="s">
        <v>7673</v>
      </c>
      <c r="K1452" t="s">
        <v>11752</v>
      </c>
      <c r="L1452" t="s">
        <v>12382</v>
      </c>
      <c r="M1452" t="s">
        <v>12383</v>
      </c>
    </row>
    <row r="1453" spans="1:13" x14ac:dyDescent="0.25">
      <c r="A1453" s="26" t="s">
        <v>1311</v>
      </c>
      <c r="B1453" s="26" t="s">
        <v>1312</v>
      </c>
      <c r="C1453" s="26" t="str">
        <f t="shared" si="54"/>
        <v/>
      </c>
      <c r="D1453" s="26"/>
      <c r="E1453" s="26" t="s">
        <v>6</v>
      </c>
      <c r="F1453" s="26" t="s">
        <v>6</v>
      </c>
      <c r="G1453" s="34" t="str">
        <f t="shared" si="55"/>
        <v>Coriaria myrtifolia</v>
      </c>
      <c r="H1453" s="26" t="s">
        <v>5141</v>
      </c>
      <c r="I1453" s="26"/>
      <c r="J1453" t="s">
        <v>7674</v>
      </c>
      <c r="K1453" t="s">
        <v>11752</v>
      </c>
      <c r="L1453" t="s">
        <v>12590</v>
      </c>
      <c r="M1453" t="s">
        <v>12612</v>
      </c>
    </row>
    <row r="1454" spans="1:13" x14ac:dyDescent="0.25">
      <c r="A1454" s="26" t="s">
        <v>1313</v>
      </c>
      <c r="B1454" s="26" t="s">
        <v>164</v>
      </c>
      <c r="C1454" s="26" t="str">
        <f t="shared" si="54"/>
        <v/>
      </c>
      <c r="D1454" s="26"/>
      <c r="E1454" s="26" t="s">
        <v>31</v>
      </c>
      <c r="F1454" s="26" t="s">
        <v>6</v>
      </c>
      <c r="G1454" s="34" t="str">
        <f t="shared" si="55"/>
        <v>Coris hispanica</v>
      </c>
      <c r="H1454" s="26" t="s">
        <v>5141</v>
      </c>
      <c r="I1454" s="26"/>
      <c r="J1454" t="s">
        <v>7675</v>
      </c>
      <c r="K1454" t="s">
        <v>11752</v>
      </c>
      <c r="L1454" t="s">
        <v>12290</v>
      </c>
      <c r="M1454" t="s">
        <v>12291</v>
      </c>
    </row>
    <row r="1455" spans="1:13" x14ac:dyDescent="0.25">
      <c r="A1455" s="26" t="s">
        <v>1313</v>
      </c>
      <c r="B1455" s="26" t="s">
        <v>405</v>
      </c>
      <c r="C1455" s="26" t="str">
        <f t="shared" si="54"/>
        <v>subsp.</v>
      </c>
      <c r="D1455" s="26" t="s">
        <v>466</v>
      </c>
      <c r="E1455" s="26" t="s">
        <v>6</v>
      </c>
      <c r="F1455" s="26" t="s">
        <v>6</v>
      </c>
      <c r="G1455" s="34" t="str">
        <f t="shared" si="55"/>
        <v>Coris monspeliensis fontqueri</v>
      </c>
      <c r="H1455" s="26" t="s">
        <v>5141</v>
      </c>
      <c r="I1455" s="26"/>
      <c r="J1455" t="s">
        <v>7676</v>
      </c>
      <c r="K1455" t="s">
        <v>11752</v>
      </c>
      <c r="L1455" t="s">
        <v>12290</v>
      </c>
      <c r="M1455" t="s">
        <v>12291</v>
      </c>
    </row>
    <row r="1456" spans="1:13" x14ac:dyDescent="0.25">
      <c r="A1456" s="26" t="s">
        <v>1313</v>
      </c>
      <c r="B1456" s="26" t="s">
        <v>405</v>
      </c>
      <c r="C1456" s="26" t="str">
        <f t="shared" si="54"/>
        <v>subsp.</v>
      </c>
      <c r="D1456" s="26" t="s">
        <v>405</v>
      </c>
      <c r="E1456" s="26" t="s">
        <v>6</v>
      </c>
      <c r="F1456" s="26" t="s">
        <v>6</v>
      </c>
      <c r="G1456" s="34" t="str">
        <f t="shared" si="55"/>
        <v>Coris monspeliensis monspeliensis</v>
      </c>
      <c r="H1456" s="26" t="s">
        <v>5141</v>
      </c>
      <c r="I1456" s="26"/>
      <c r="J1456" t="s">
        <v>7677</v>
      </c>
      <c r="K1456" t="s">
        <v>11752</v>
      </c>
      <c r="L1456" t="s">
        <v>12290</v>
      </c>
      <c r="M1456" t="s">
        <v>12291</v>
      </c>
    </row>
    <row r="1457" spans="1:13" x14ac:dyDescent="0.25">
      <c r="A1457" s="26" t="s">
        <v>1313</v>
      </c>
      <c r="B1457" s="26" t="s">
        <v>405</v>
      </c>
      <c r="C1457" s="26" t="str">
        <f t="shared" si="54"/>
        <v>subsp.</v>
      </c>
      <c r="D1457" s="26" t="s">
        <v>4419</v>
      </c>
      <c r="E1457" s="26" t="s">
        <v>6</v>
      </c>
      <c r="F1457" s="26" t="s">
        <v>6</v>
      </c>
      <c r="G1457" s="34" t="str">
        <f t="shared" si="55"/>
        <v>Coris monspeliensis syrtica</v>
      </c>
      <c r="H1457" s="26" t="s">
        <v>5141</v>
      </c>
      <c r="I1457" s="26"/>
      <c r="J1457" t="s">
        <v>7678</v>
      </c>
      <c r="K1457" t="s">
        <v>11752</v>
      </c>
      <c r="L1457" t="s">
        <v>12290</v>
      </c>
      <c r="M1457" t="s">
        <v>12291</v>
      </c>
    </row>
    <row r="1458" spans="1:13" x14ac:dyDescent="0.25">
      <c r="A1458" s="26" t="s">
        <v>1314</v>
      </c>
      <c r="B1458" s="26" t="s">
        <v>1315</v>
      </c>
      <c r="C1458" s="26" t="str">
        <f t="shared" si="54"/>
        <v>subsp.</v>
      </c>
      <c r="D1458" s="26" t="s">
        <v>1315</v>
      </c>
      <c r="E1458" s="26" t="s">
        <v>6</v>
      </c>
      <c r="F1458" s="26" t="s">
        <v>31</v>
      </c>
      <c r="G1458" s="34" t="str">
        <f t="shared" si="55"/>
        <v>Cornus sanguinea sanguinea</v>
      </c>
      <c r="H1458" s="26" t="s">
        <v>5141</v>
      </c>
      <c r="I1458" s="26"/>
      <c r="J1458" t="s">
        <v>7679</v>
      </c>
      <c r="K1458" t="s">
        <v>11752</v>
      </c>
      <c r="L1458" t="s">
        <v>12613</v>
      </c>
      <c r="M1458" t="s">
        <v>12614</v>
      </c>
    </row>
    <row r="1459" spans="1:13" x14ac:dyDescent="0.25">
      <c r="A1459" s="26" t="s">
        <v>1316</v>
      </c>
      <c r="B1459" s="26" t="s">
        <v>653</v>
      </c>
      <c r="C1459" s="26" t="str">
        <f t="shared" si="54"/>
        <v/>
      </c>
      <c r="D1459" s="26"/>
      <c r="E1459" s="26" t="s">
        <v>6</v>
      </c>
      <c r="F1459" s="26" t="s">
        <v>6</v>
      </c>
      <c r="G1459" s="34" t="str">
        <f t="shared" si="55"/>
        <v>Coronilla glauca</v>
      </c>
      <c r="H1459" s="26" t="s">
        <v>5141</v>
      </c>
      <c r="I1459" s="26"/>
      <c r="J1459" t="s">
        <v>7680</v>
      </c>
      <c r="K1459" t="s">
        <v>11752</v>
      </c>
      <c r="L1459" t="s">
        <v>12304</v>
      </c>
      <c r="M1459" t="s">
        <v>12305</v>
      </c>
    </row>
    <row r="1460" spans="1:13" x14ac:dyDescent="0.25">
      <c r="A1460" s="26" t="s">
        <v>1316</v>
      </c>
      <c r="B1460" s="26" t="s">
        <v>738</v>
      </c>
      <c r="C1460" s="26" t="str">
        <f t="shared" si="54"/>
        <v/>
      </c>
      <c r="D1460" s="26"/>
      <c r="E1460" s="26" t="s">
        <v>6</v>
      </c>
      <c r="F1460" s="26" t="s">
        <v>6</v>
      </c>
      <c r="G1460" s="34" t="str">
        <f t="shared" si="55"/>
        <v>Coronilla juncea</v>
      </c>
      <c r="H1460" s="26" t="s">
        <v>5141</v>
      </c>
      <c r="I1460" s="26"/>
      <c r="J1460" t="s">
        <v>7681</v>
      </c>
      <c r="K1460" t="s">
        <v>11752</v>
      </c>
      <c r="L1460" t="s">
        <v>12304</v>
      </c>
      <c r="M1460" t="s">
        <v>12305</v>
      </c>
    </row>
    <row r="1461" spans="1:13" x14ac:dyDescent="0.25">
      <c r="A1461" s="26" t="s">
        <v>1316</v>
      </c>
      <c r="B1461" s="26" t="s">
        <v>1317</v>
      </c>
      <c r="C1461" s="26" t="str">
        <f t="shared" si="54"/>
        <v>subsp.</v>
      </c>
      <c r="D1461" s="26" t="s">
        <v>1432</v>
      </c>
      <c r="E1461" s="26" t="s">
        <v>6</v>
      </c>
      <c r="F1461" s="26" t="s">
        <v>6</v>
      </c>
      <c r="G1461" s="34" t="str">
        <f t="shared" si="55"/>
        <v>Coronilla minima lotoides</v>
      </c>
      <c r="H1461" s="26" t="s">
        <v>5141</v>
      </c>
      <c r="I1461" s="26"/>
      <c r="J1461" t="s">
        <v>7682</v>
      </c>
      <c r="K1461" t="s">
        <v>11752</v>
      </c>
      <c r="L1461" t="s">
        <v>12304</v>
      </c>
      <c r="M1461" t="s">
        <v>12305</v>
      </c>
    </row>
    <row r="1462" spans="1:13" x14ac:dyDescent="0.25">
      <c r="A1462" s="26" t="s">
        <v>1316</v>
      </c>
      <c r="B1462" s="26" t="s">
        <v>1317</v>
      </c>
      <c r="C1462" s="26" t="str">
        <f t="shared" si="54"/>
        <v>subsp.</v>
      </c>
      <c r="D1462" s="26" t="s">
        <v>1317</v>
      </c>
      <c r="E1462" s="26" t="s">
        <v>6</v>
      </c>
      <c r="F1462" s="26" t="s">
        <v>6</v>
      </c>
      <c r="G1462" s="34" t="str">
        <f t="shared" si="55"/>
        <v>Coronilla minima minima</v>
      </c>
      <c r="H1462" s="26" t="s">
        <v>5141</v>
      </c>
      <c r="I1462" s="26"/>
      <c r="J1462" t="s">
        <v>7683</v>
      </c>
      <c r="K1462" t="s">
        <v>11752</v>
      </c>
      <c r="L1462" t="s">
        <v>12304</v>
      </c>
      <c r="M1462" t="s">
        <v>12305</v>
      </c>
    </row>
    <row r="1463" spans="1:13" x14ac:dyDescent="0.25">
      <c r="A1463" s="26" t="s">
        <v>1316</v>
      </c>
      <c r="B1463" s="26" t="s">
        <v>743</v>
      </c>
      <c r="C1463" s="26" t="str">
        <f t="shared" si="54"/>
        <v>subsp.</v>
      </c>
      <c r="D1463" s="26" t="s">
        <v>4420</v>
      </c>
      <c r="E1463" s="26" t="s">
        <v>6</v>
      </c>
      <c r="F1463" s="26" t="s">
        <v>6</v>
      </c>
      <c r="G1463" s="34" t="str">
        <f t="shared" si="55"/>
        <v>Coronilla repanda dura</v>
      </c>
      <c r="H1463" s="26" t="s">
        <v>5141</v>
      </c>
      <c r="I1463" s="26"/>
      <c r="J1463" t="s">
        <v>7684</v>
      </c>
      <c r="K1463" t="s">
        <v>11752</v>
      </c>
      <c r="L1463" t="s">
        <v>12304</v>
      </c>
      <c r="M1463" t="s">
        <v>12305</v>
      </c>
    </row>
    <row r="1464" spans="1:13" x14ac:dyDescent="0.25">
      <c r="A1464" s="26" t="s">
        <v>1316</v>
      </c>
      <c r="B1464" s="26" t="s">
        <v>743</v>
      </c>
      <c r="C1464" s="26" t="str">
        <f t="shared" si="54"/>
        <v>subsp.</v>
      </c>
      <c r="D1464" s="26" t="s">
        <v>743</v>
      </c>
      <c r="E1464" s="26" t="s">
        <v>6</v>
      </c>
      <c r="F1464" s="26" t="s">
        <v>6</v>
      </c>
      <c r="G1464" s="34" t="str">
        <f t="shared" si="55"/>
        <v>Coronilla repanda repanda</v>
      </c>
      <c r="H1464" s="26" t="s">
        <v>5141</v>
      </c>
      <c r="I1464" s="26"/>
      <c r="J1464" t="s">
        <v>7685</v>
      </c>
      <c r="K1464" t="s">
        <v>11752</v>
      </c>
      <c r="L1464" t="s">
        <v>12304</v>
      </c>
      <c r="M1464" t="s">
        <v>12305</v>
      </c>
    </row>
    <row r="1465" spans="1:13" x14ac:dyDescent="0.25">
      <c r="A1465" s="26" t="s">
        <v>1316</v>
      </c>
      <c r="B1465" s="26" t="s">
        <v>618</v>
      </c>
      <c r="C1465" s="26" t="str">
        <f t="shared" si="54"/>
        <v/>
      </c>
      <c r="D1465" s="26"/>
      <c r="E1465" s="26" t="s">
        <v>6</v>
      </c>
      <c r="F1465" s="26" t="s">
        <v>6</v>
      </c>
      <c r="G1465" s="34" t="str">
        <f t="shared" si="55"/>
        <v>Coronilla scorpioides</v>
      </c>
      <c r="H1465" s="26" t="s">
        <v>5141</v>
      </c>
      <c r="I1465" s="26"/>
      <c r="J1465" t="s">
        <v>7686</v>
      </c>
      <c r="K1465" t="s">
        <v>11752</v>
      </c>
      <c r="L1465" t="s">
        <v>12304</v>
      </c>
      <c r="M1465" t="s">
        <v>12305</v>
      </c>
    </row>
    <row r="1466" spans="1:13" x14ac:dyDescent="0.25">
      <c r="A1466" s="26" t="s">
        <v>1318</v>
      </c>
      <c r="B1466" s="26" t="s">
        <v>1321</v>
      </c>
      <c r="C1466" s="26" t="str">
        <f t="shared" si="54"/>
        <v/>
      </c>
      <c r="D1466" s="26"/>
      <c r="E1466" s="26" t="s">
        <v>5390</v>
      </c>
      <c r="F1466" s="26" t="s">
        <v>6</v>
      </c>
      <c r="G1466" s="34" t="str">
        <f t="shared" si="55"/>
        <v>Coronopus didymus</v>
      </c>
      <c r="H1466" s="26" t="s">
        <v>5141</v>
      </c>
      <c r="I1466" s="26"/>
      <c r="J1466" t="s">
        <v>7687</v>
      </c>
      <c r="K1466" t="s">
        <v>11752</v>
      </c>
      <c r="L1466" t="s">
        <v>12287</v>
      </c>
      <c r="M1466" t="s">
        <v>12288</v>
      </c>
    </row>
    <row r="1467" spans="1:13" x14ac:dyDescent="0.25">
      <c r="A1467" s="26" t="s">
        <v>1318</v>
      </c>
      <c r="B1467" s="26" t="s">
        <v>1320</v>
      </c>
      <c r="C1467" s="26" t="str">
        <f t="shared" ref="C1467:C1530" si="56">IF(D1467="","","subsp.")</f>
        <v/>
      </c>
      <c r="D1467" s="26"/>
      <c r="E1467" s="26" t="s">
        <v>31</v>
      </c>
      <c r="F1467" s="26" t="s">
        <v>6</v>
      </c>
      <c r="G1467" s="34" t="str">
        <f t="shared" ref="G1467:G1530" si="57">IF(D1467="",CONCATENATE(A1467," ",B1467),CONCATENATE(A1467," ",B1467," ",D1467))</f>
        <v>Coronopus navasii</v>
      </c>
      <c r="H1467" s="26" t="s">
        <v>5141</v>
      </c>
      <c r="I1467" s="26"/>
      <c r="J1467" t="s">
        <v>7688</v>
      </c>
      <c r="K1467" t="s">
        <v>11752</v>
      </c>
      <c r="L1467" t="s">
        <v>12287</v>
      </c>
      <c r="M1467" t="s">
        <v>12288</v>
      </c>
    </row>
    <row r="1468" spans="1:13" x14ac:dyDescent="0.25">
      <c r="A1468" s="26" t="s">
        <v>1318</v>
      </c>
      <c r="B1468" s="26" t="s">
        <v>1319</v>
      </c>
      <c r="C1468" s="26" t="str">
        <f t="shared" si="56"/>
        <v/>
      </c>
      <c r="D1468" s="26"/>
      <c r="E1468" s="26" t="s">
        <v>6</v>
      </c>
      <c r="F1468" s="26" t="s">
        <v>6</v>
      </c>
      <c r="G1468" s="34" t="str">
        <f t="shared" si="57"/>
        <v>Coronopus squamatus</v>
      </c>
      <c r="H1468" s="26" t="s">
        <v>5141</v>
      </c>
      <c r="I1468" s="26"/>
      <c r="J1468" t="s">
        <v>7689</v>
      </c>
      <c r="K1468" t="s">
        <v>11752</v>
      </c>
      <c r="L1468" t="s">
        <v>12287</v>
      </c>
      <c r="M1468" t="s">
        <v>12288</v>
      </c>
    </row>
    <row r="1469" spans="1:13" x14ac:dyDescent="0.25">
      <c r="A1469" s="26" t="s">
        <v>1322</v>
      </c>
      <c r="B1469" s="26" t="s">
        <v>1323</v>
      </c>
      <c r="C1469" s="26" t="str">
        <f t="shared" si="56"/>
        <v>subsp.</v>
      </c>
      <c r="D1469" s="26" t="s">
        <v>1323</v>
      </c>
      <c r="E1469" s="26" t="s">
        <v>6</v>
      </c>
      <c r="F1469" s="26" t="s">
        <v>6</v>
      </c>
      <c r="G1469" s="34" t="str">
        <f t="shared" si="57"/>
        <v>Corrigiola litoralis litoralis</v>
      </c>
      <c r="H1469" s="26" t="s">
        <v>5141</v>
      </c>
      <c r="I1469" s="26"/>
      <c r="J1469" t="s">
        <v>7690</v>
      </c>
      <c r="K1469" t="s">
        <v>11752</v>
      </c>
      <c r="L1469" t="s">
        <v>12295</v>
      </c>
      <c r="M1469" t="s">
        <v>12331</v>
      </c>
    </row>
    <row r="1470" spans="1:13" x14ac:dyDescent="0.25">
      <c r="A1470" s="26" t="s">
        <v>1322</v>
      </c>
      <c r="B1470" s="26" t="s">
        <v>1323</v>
      </c>
      <c r="C1470" s="26" t="str">
        <f t="shared" si="56"/>
        <v>subsp.</v>
      </c>
      <c r="D1470" s="26" t="s">
        <v>4421</v>
      </c>
      <c r="E1470" s="26" t="s">
        <v>6</v>
      </c>
      <c r="F1470" s="26" t="s">
        <v>6</v>
      </c>
      <c r="G1470" s="34" t="str">
        <f t="shared" si="57"/>
        <v>Corrigiola litoralis perez-larae</v>
      </c>
      <c r="H1470" s="26" t="s">
        <v>5141</v>
      </c>
      <c r="I1470" s="26"/>
      <c r="J1470" t="s">
        <v>7691</v>
      </c>
      <c r="K1470" t="s">
        <v>11752</v>
      </c>
      <c r="L1470" t="s">
        <v>12295</v>
      </c>
      <c r="M1470" t="s">
        <v>12331</v>
      </c>
    </row>
    <row r="1471" spans="1:13" x14ac:dyDescent="0.25">
      <c r="A1471" s="26" t="s">
        <v>1322</v>
      </c>
      <c r="B1471" s="26" t="s">
        <v>1324</v>
      </c>
      <c r="C1471" s="26" t="str">
        <f t="shared" si="56"/>
        <v/>
      </c>
      <c r="D1471" s="26"/>
      <c r="E1471" s="26" t="s">
        <v>6</v>
      </c>
      <c r="F1471" s="26" t="s">
        <v>6</v>
      </c>
      <c r="G1471" s="34" t="str">
        <f t="shared" si="57"/>
        <v>Corrigiola telephiifolia</v>
      </c>
      <c r="H1471" s="26" t="s">
        <v>5141</v>
      </c>
      <c r="I1471" s="26"/>
      <c r="J1471" t="s">
        <v>7692</v>
      </c>
      <c r="K1471" t="s">
        <v>11752</v>
      </c>
      <c r="L1471" t="s">
        <v>12295</v>
      </c>
      <c r="M1471" t="s">
        <v>12331</v>
      </c>
    </row>
    <row r="1472" spans="1:13" x14ac:dyDescent="0.25">
      <c r="A1472" s="26" t="s">
        <v>1325</v>
      </c>
      <c r="B1472" s="26" t="s">
        <v>1326</v>
      </c>
      <c r="C1472" s="26" t="str">
        <f t="shared" si="56"/>
        <v>subsp.</v>
      </c>
      <c r="D1472" s="26" t="s">
        <v>1326</v>
      </c>
      <c r="E1472" s="26" t="s">
        <v>6</v>
      </c>
      <c r="F1472" s="26" t="s">
        <v>31</v>
      </c>
      <c r="G1472" s="34" t="str">
        <f t="shared" si="57"/>
        <v>Corydalis cava cava</v>
      </c>
      <c r="H1472" s="26" t="s">
        <v>5141</v>
      </c>
      <c r="I1472" s="26"/>
      <c r="J1472" t="s">
        <v>7693</v>
      </c>
      <c r="K1472" t="s">
        <v>11752</v>
      </c>
      <c r="L1472" t="s">
        <v>12329</v>
      </c>
      <c r="M1472" t="s">
        <v>12385</v>
      </c>
    </row>
    <row r="1473" spans="1:13" x14ac:dyDescent="0.25">
      <c r="A1473" s="26" t="s">
        <v>1325</v>
      </c>
      <c r="B1473" s="26" t="s">
        <v>676</v>
      </c>
      <c r="C1473" s="26" t="str">
        <f t="shared" si="56"/>
        <v/>
      </c>
      <c r="D1473" s="26"/>
      <c r="E1473" s="26" t="s">
        <v>6</v>
      </c>
      <c r="F1473" s="26" t="s">
        <v>6</v>
      </c>
      <c r="G1473" s="34" t="str">
        <f t="shared" si="57"/>
        <v>Corydalis intermedia</v>
      </c>
      <c r="H1473" s="26" t="s">
        <v>5141</v>
      </c>
      <c r="I1473" s="26"/>
      <c r="J1473" t="s">
        <v>7694</v>
      </c>
      <c r="K1473" t="s">
        <v>11752</v>
      </c>
      <c r="L1473" t="s">
        <v>12329</v>
      </c>
      <c r="M1473" t="s">
        <v>12385</v>
      </c>
    </row>
    <row r="1474" spans="1:13" x14ac:dyDescent="0.25">
      <c r="A1474" s="26" t="s">
        <v>1325</v>
      </c>
      <c r="B1474" s="26" t="s">
        <v>1327</v>
      </c>
      <c r="C1474" s="26" t="str">
        <f t="shared" si="56"/>
        <v>subsp.</v>
      </c>
      <c r="D1474" s="26" t="s">
        <v>1327</v>
      </c>
      <c r="E1474" s="26" t="s">
        <v>6</v>
      </c>
      <c r="F1474" s="26" t="s">
        <v>31</v>
      </c>
      <c r="G1474" s="34" t="str">
        <f t="shared" si="57"/>
        <v>Corydalis solida solida</v>
      </c>
      <c r="H1474" s="26" t="s">
        <v>5141</v>
      </c>
      <c r="I1474" s="26"/>
      <c r="J1474" t="s">
        <v>7695</v>
      </c>
      <c r="K1474" t="s">
        <v>11752</v>
      </c>
      <c r="L1474" t="s">
        <v>12329</v>
      </c>
      <c r="M1474" t="s">
        <v>12385</v>
      </c>
    </row>
    <row r="1475" spans="1:13" x14ac:dyDescent="0.25">
      <c r="A1475" s="26" t="s">
        <v>1328</v>
      </c>
      <c r="B1475" s="26" t="s">
        <v>1329</v>
      </c>
      <c r="C1475" s="26" t="str">
        <f t="shared" si="56"/>
        <v/>
      </c>
      <c r="D1475" s="26"/>
      <c r="E1475" s="26" t="s">
        <v>6</v>
      </c>
      <c r="F1475" s="26" t="s">
        <v>6</v>
      </c>
      <c r="G1475" s="34" t="str">
        <f t="shared" si="57"/>
        <v>Corylus avellana</v>
      </c>
      <c r="H1475" s="26" t="s">
        <v>5141</v>
      </c>
      <c r="I1475" s="26"/>
      <c r="J1475" t="s">
        <v>7696</v>
      </c>
      <c r="K1475" t="s">
        <v>11752</v>
      </c>
      <c r="L1475" t="s">
        <v>12375</v>
      </c>
      <c r="M1475" t="s">
        <v>12562</v>
      </c>
    </row>
    <row r="1476" spans="1:13" x14ac:dyDescent="0.25">
      <c r="A1476" s="26" t="s">
        <v>1330</v>
      </c>
      <c r="B1476" s="26" t="s">
        <v>1331</v>
      </c>
      <c r="C1476" s="26" t="str">
        <f t="shared" si="56"/>
        <v/>
      </c>
      <c r="D1476" s="26"/>
      <c r="E1476" s="26" t="s">
        <v>6</v>
      </c>
      <c r="F1476" s="26" t="s">
        <v>6</v>
      </c>
      <c r="G1476" s="34" t="str">
        <f t="shared" si="57"/>
        <v>Cosentinia vellea</v>
      </c>
      <c r="H1476" s="26" t="s">
        <v>5141</v>
      </c>
      <c r="I1476" s="26"/>
      <c r="J1476" t="s">
        <v>7697</v>
      </c>
      <c r="K1476" t="s">
        <v>12300</v>
      </c>
      <c r="L1476" t="s">
        <v>12301</v>
      </c>
      <c r="M1476" t="s">
        <v>12437</v>
      </c>
    </row>
    <row r="1477" spans="1:13" x14ac:dyDescent="0.25">
      <c r="A1477" s="26" t="s">
        <v>1332</v>
      </c>
      <c r="B1477" s="26" t="s">
        <v>626</v>
      </c>
      <c r="C1477" s="26" t="str">
        <f t="shared" si="56"/>
        <v/>
      </c>
      <c r="D1477" s="26"/>
      <c r="E1477" s="26" t="s">
        <v>31</v>
      </c>
      <c r="F1477" s="26" t="s">
        <v>6</v>
      </c>
      <c r="G1477" s="34" t="str">
        <f t="shared" si="57"/>
        <v>Cotoneaster granatensis</v>
      </c>
      <c r="H1477" s="26" t="s">
        <v>5141</v>
      </c>
      <c r="I1477" s="26"/>
      <c r="J1477" t="s">
        <v>7698</v>
      </c>
      <c r="K1477" t="s">
        <v>11752</v>
      </c>
      <c r="L1477" t="s">
        <v>12323</v>
      </c>
      <c r="M1477" t="s">
        <v>12324</v>
      </c>
    </row>
    <row r="1478" spans="1:13" x14ac:dyDescent="0.25">
      <c r="A1478" s="26" t="s">
        <v>1332</v>
      </c>
      <c r="B1478" s="26" t="s">
        <v>1333</v>
      </c>
      <c r="C1478" s="26" t="str">
        <f t="shared" si="56"/>
        <v/>
      </c>
      <c r="D1478" s="26"/>
      <c r="E1478" s="26" t="s">
        <v>6</v>
      </c>
      <c r="F1478" s="26" t="s">
        <v>6</v>
      </c>
      <c r="G1478" s="34" t="str">
        <f t="shared" si="57"/>
        <v>Cotoneaster integerrimus</v>
      </c>
      <c r="H1478" s="26" t="s">
        <v>5141</v>
      </c>
      <c r="I1478" s="26"/>
      <c r="J1478" t="s">
        <v>7699</v>
      </c>
      <c r="K1478" t="s">
        <v>11752</v>
      </c>
      <c r="L1478" t="s">
        <v>12323</v>
      </c>
      <c r="M1478" t="s">
        <v>12324</v>
      </c>
    </row>
    <row r="1479" spans="1:13" x14ac:dyDescent="0.25">
      <c r="A1479" s="26" t="s">
        <v>1332</v>
      </c>
      <c r="B1479" s="26" t="s">
        <v>1334</v>
      </c>
      <c r="C1479" s="26" t="str">
        <f t="shared" si="56"/>
        <v/>
      </c>
      <c r="D1479" s="26"/>
      <c r="E1479" s="26" t="s">
        <v>6</v>
      </c>
      <c r="F1479" s="26" t="s">
        <v>6</v>
      </c>
      <c r="G1479" s="34" t="str">
        <f t="shared" si="57"/>
        <v>Cotoneaster tomentosus</v>
      </c>
      <c r="H1479" s="26" t="s">
        <v>5141</v>
      </c>
      <c r="I1479" s="26"/>
      <c r="J1479" t="s">
        <v>7700</v>
      </c>
      <c r="K1479" t="s">
        <v>11752</v>
      </c>
      <c r="L1479" t="s">
        <v>12323</v>
      </c>
      <c r="M1479" t="s">
        <v>12324</v>
      </c>
    </row>
    <row r="1480" spans="1:13" x14ac:dyDescent="0.25">
      <c r="A1480" s="26" t="s">
        <v>1335</v>
      </c>
      <c r="B1480" s="26" t="s">
        <v>1203</v>
      </c>
      <c r="C1480" s="26" t="str">
        <f t="shared" si="56"/>
        <v/>
      </c>
      <c r="D1480" s="26"/>
      <c r="E1480" s="26" t="s">
        <v>6</v>
      </c>
      <c r="F1480" s="26" t="s">
        <v>6</v>
      </c>
      <c r="G1480" s="34" t="str">
        <f t="shared" si="57"/>
        <v>Crambe filiformis</v>
      </c>
      <c r="H1480" s="26" t="s">
        <v>5141</v>
      </c>
      <c r="I1480" s="26"/>
      <c r="J1480" t="s">
        <v>7701</v>
      </c>
      <c r="K1480" t="s">
        <v>11752</v>
      </c>
      <c r="L1480" t="s">
        <v>12287</v>
      </c>
      <c r="M1480" t="s">
        <v>12288</v>
      </c>
    </row>
    <row r="1481" spans="1:13" x14ac:dyDescent="0.25">
      <c r="A1481" s="26" t="s">
        <v>1335</v>
      </c>
      <c r="B1481" s="26" t="s">
        <v>164</v>
      </c>
      <c r="C1481" s="26" t="str">
        <f t="shared" si="56"/>
        <v/>
      </c>
      <c r="D1481" s="26"/>
      <c r="E1481" s="26" t="s">
        <v>6</v>
      </c>
      <c r="F1481" s="26" t="s">
        <v>6</v>
      </c>
      <c r="G1481" s="34" t="str">
        <f t="shared" si="57"/>
        <v>Crambe hispanica</v>
      </c>
      <c r="H1481" s="26" t="s">
        <v>5141</v>
      </c>
      <c r="I1481" s="26"/>
      <c r="J1481" t="s">
        <v>7702</v>
      </c>
      <c r="K1481" t="s">
        <v>11752</v>
      </c>
      <c r="L1481" t="s">
        <v>12287</v>
      </c>
      <c r="M1481" t="s">
        <v>12288</v>
      </c>
    </row>
    <row r="1482" spans="1:13" x14ac:dyDescent="0.25">
      <c r="A1482" s="26" t="s">
        <v>1336</v>
      </c>
      <c r="B1482" s="26" t="s">
        <v>1340</v>
      </c>
      <c r="C1482" s="26" t="str">
        <f t="shared" si="56"/>
        <v/>
      </c>
      <c r="D1482" s="26"/>
      <c r="E1482" s="26" t="s">
        <v>5390</v>
      </c>
      <c r="F1482" s="26" t="s">
        <v>6</v>
      </c>
      <c r="G1482" s="34" t="str">
        <f t="shared" si="57"/>
        <v>Crassula aquatica</v>
      </c>
      <c r="H1482" s="26" t="s">
        <v>5141</v>
      </c>
      <c r="I1482" s="26"/>
      <c r="J1482" t="s">
        <v>7703</v>
      </c>
      <c r="K1482" t="s">
        <v>11752</v>
      </c>
      <c r="L1482" t="s">
        <v>12390</v>
      </c>
      <c r="M1482" t="s">
        <v>12391</v>
      </c>
    </row>
    <row r="1483" spans="1:13" x14ac:dyDescent="0.25">
      <c r="A1483" s="26" t="s">
        <v>1336</v>
      </c>
      <c r="B1483" s="26" t="s">
        <v>1338</v>
      </c>
      <c r="C1483" s="26" t="str">
        <f t="shared" si="56"/>
        <v>subsp.</v>
      </c>
      <c r="D1483" s="26" t="s">
        <v>1338</v>
      </c>
      <c r="E1483" s="26" t="s">
        <v>5390</v>
      </c>
      <c r="F1483" s="26" t="s">
        <v>31</v>
      </c>
      <c r="G1483" s="34" t="str">
        <f t="shared" si="57"/>
        <v>Crassula campestris campestris</v>
      </c>
      <c r="H1483" s="26" t="s">
        <v>5141</v>
      </c>
      <c r="I1483" s="26"/>
      <c r="J1483" t="s">
        <v>7704</v>
      </c>
      <c r="K1483" t="s">
        <v>11752</v>
      </c>
      <c r="L1483" t="s">
        <v>12390</v>
      </c>
      <c r="M1483" t="s">
        <v>12391</v>
      </c>
    </row>
    <row r="1484" spans="1:13" x14ac:dyDescent="0.25">
      <c r="A1484" s="26" t="s">
        <v>1336</v>
      </c>
      <c r="B1484" s="26" t="s">
        <v>1341</v>
      </c>
      <c r="C1484" s="26" t="str">
        <f t="shared" si="56"/>
        <v/>
      </c>
      <c r="D1484" s="26"/>
      <c r="E1484" s="26" t="s">
        <v>5390</v>
      </c>
      <c r="F1484" s="26" t="s">
        <v>6</v>
      </c>
      <c r="G1484" s="34" t="str">
        <f t="shared" si="57"/>
        <v>Crassula peduncularis</v>
      </c>
      <c r="H1484" s="26" t="s">
        <v>5141</v>
      </c>
      <c r="I1484" s="26"/>
      <c r="J1484" t="s">
        <v>7705</v>
      </c>
      <c r="K1484" t="s">
        <v>11752</v>
      </c>
      <c r="L1484" t="s">
        <v>12390</v>
      </c>
      <c r="M1484" t="s">
        <v>12391</v>
      </c>
    </row>
    <row r="1485" spans="1:13" x14ac:dyDescent="0.25">
      <c r="A1485" s="26" t="s">
        <v>1336</v>
      </c>
      <c r="B1485" s="26" t="s">
        <v>1337</v>
      </c>
      <c r="C1485" s="26" t="str">
        <f t="shared" si="56"/>
        <v/>
      </c>
      <c r="D1485" s="26"/>
      <c r="E1485" s="26" t="s">
        <v>6</v>
      </c>
      <c r="F1485" s="26" t="s">
        <v>6</v>
      </c>
      <c r="G1485" s="34" t="str">
        <f t="shared" si="57"/>
        <v>Crassula tillaea</v>
      </c>
      <c r="H1485" s="26" t="s">
        <v>5141</v>
      </c>
      <c r="I1485" s="26"/>
      <c r="J1485" t="s">
        <v>7706</v>
      </c>
      <c r="K1485" t="s">
        <v>11752</v>
      </c>
      <c r="L1485" t="s">
        <v>12390</v>
      </c>
      <c r="M1485" t="s">
        <v>12391</v>
      </c>
    </row>
    <row r="1486" spans="1:13" x14ac:dyDescent="0.25">
      <c r="A1486" s="26" t="s">
        <v>1336</v>
      </c>
      <c r="B1486" s="26" t="s">
        <v>1339</v>
      </c>
      <c r="C1486" s="26" t="str">
        <f t="shared" si="56"/>
        <v/>
      </c>
      <c r="D1486" s="26"/>
      <c r="E1486" s="26" t="s">
        <v>6</v>
      </c>
      <c r="F1486" s="26" t="s">
        <v>6</v>
      </c>
      <c r="G1486" s="34" t="str">
        <f t="shared" si="57"/>
        <v>Crassula vaillantii</v>
      </c>
      <c r="H1486" s="26" t="s">
        <v>5141</v>
      </c>
      <c r="I1486" s="26"/>
      <c r="J1486" t="s">
        <v>7707</v>
      </c>
      <c r="K1486" t="s">
        <v>11752</v>
      </c>
      <c r="L1486" t="s">
        <v>12390</v>
      </c>
      <c r="M1486" t="s">
        <v>12391</v>
      </c>
    </row>
    <row r="1487" spans="1:13" x14ac:dyDescent="0.25">
      <c r="A1487" s="26" t="s">
        <v>1342</v>
      </c>
      <c r="B1487" s="26" t="s">
        <v>1343</v>
      </c>
      <c r="C1487" s="26" t="str">
        <f t="shared" si="56"/>
        <v/>
      </c>
      <c r="D1487" s="26"/>
      <c r="E1487" s="26" t="s">
        <v>5390</v>
      </c>
      <c r="F1487" s="26" t="s">
        <v>6</v>
      </c>
      <c r="G1487" s="34" t="str">
        <f t="shared" si="57"/>
        <v>Crataegus azarolus</v>
      </c>
      <c r="H1487" s="26" t="s">
        <v>5141</v>
      </c>
      <c r="I1487" s="26" t="s">
        <v>13597</v>
      </c>
      <c r="J1487" t="s">
        <v>7708</v>
      </c>
      <c r="K1487" t="s">
        <v>11752</v>
      </c>
      <c r="L1487" t="s">
        <v>12323</v>
      </c>
      <c r="M1487" t="s">
        <v>12324</v>
      </c>
    </row>
    <row r="1488" spans="1:13" x14ac:dyDescent="0.25">
      <c r="A1488" s="26" t="s">
        <v>1342</v>
      </c>
      <c r="B1488" s="26" t="s">
        <v>626</v>
      </c>
      <c r="C1488" s="26" t="str">
        <f t="shared" si="56"/>
        <v/>
      </c>
      <c r="D1488" s="26"/>
      <c r="E1488" s="26" t="s">
        <v>6</v>
      </c>
      <c r="F1488" s="26" t="s">
        <v>6</v>
      </c>
      <c r="G1488" s="34" t="str">
        <f t="shared" si="57"/>
        <v>Crataegus granatensis</v>
      </c>
      <c r="H1488" s="26" t="s">
        <v>5141</v>
      </c>
      <c r="I1488" s="26"/>
      <c r="J1488" t="s">
        <v>7709</v>
      </c>
      <c r="K1488" t="s">
        <v>11752</v>
      </c>
      <c r="L1488" t="s">
        <v>12323</v>
      </c>
      <c r="M1488" t="s">
        <v>12324</v>
      </c>
    </row>
    <row r="1489" spans="1:13" x14ac:dyDescent="0.25">
      <c r="A1489" s="26" t="s">
        <v>1342</v>
      </c>
      <c r="B1489" s="26" t="s">
        <v>656</v>
      </c>
      <c r="C1489" s="26" t="str">
        <f t="shared" si="56"/>
        <v/>
      </c>
      <c r="D1489" s="26"/>
      <c r="E1489" s="26" t="s">
        <v>6</v>
      </c>
      <c r="F1489" s="26" t="s">
        <v>6</v>
      </c>
      <c r="G1489" s="34" t="str">
        <f t="shared" si="57"/>
        <v>Crataegus laciniata</v>
      </c>
      <c r="H1489" s="26" t="s">
        <v>5141</v>
      </c>
      <c r="I1489" s="26"/>
      <c r="J1489" t="s">
        <v>7710</v>
      </c>
      <c r="K1489" t="s">
        <v>11752</v>
      </c>
      <c r="L1489" t="s">
        <v>12323</v>
      </c>
      <c r="M1489" t="s">
        <v>12324</v>
      </c>
    </row>
    <row r="1490" spans="1:13" x14ac:dyDescent="0.25">
      <c r="A1490" s="26" t="s">
        <v>1342</v>
      </c>
      <c r="B1490" s="26" t="s">
        <v>575</v>
      </c>
      <c r="C1490" s="26" t="str">
        <f t="shared" si="56"/>
        <v/>
      </c>
      <c r="D1490" s="26"/>
      <c r="E1490" s="26" t="s">
        <v>6</v>
      </c>
      <c r="F1490" s="26" t="s">
        <v>6</v>
      </c>
      <c r="G1490" s="34" t="str">
        <f t="shared" si="57"/>
        <v>Crataegus laevigata</v>
      </c>
      <c r="H1490" s="26" t="s">
        <v>5141</v>
      </c>
      <c r="I1490" s="26"/>
      <c r="J1490" t="s">
        <v>7711</v>
      </c>
      <c r="K1490" t="s">
        <v>11752</v>
      </c>
      <c r="L1490" t="s">
        <v>12323</v>
      </c>
      <c r="M1490" t="s">
        <v>12324</v>
      </c>
    </row>
    <row r="1491" spans="1:13" x14ac:dyDescent="0.25">
      <c r="A1491" s="26" t="s">
        <v>1342</v>
      </c>
      <c r="B1491" s="26" t="s">
        <v>1344</v>
      </c>
      <c r="C1491" s="26" t="str">
        <f t="shared" si="56"/>
        <v/>
      </c>
      <c r="D1491" s="26"/>
      <c r="E1491" s="26" t="s">
        <v>6</v>
      </c>
      <c r="F1491" s="26" t="s">
        <v>6</v>
      </c>
      <c r="G1491" s="34" t="str">
        <f t="shared" si="57"/>
        <v>Crataegus monogyna</v>
      </c>
      <c r="H1491" s="26" t="s">
        <v>5141</v>
      </c>
      <c r="I1491" s="26"/>
      <c r="J1491" t="s">
        <v>7712</v>
      </c>
      <c r="K1491" t="s">
        <v>11752</v>
      </c>
      <c r="L1491" t="s">
        <v>12323</v>
      </c>
      <c r="M1491" t="s">
        <v>12324</v>
      </c>
    </row>
    <row r="1492" spans="1:13" x14ac:dyDescent="0.25">
      <c r="A1492" s="26" t="s">
        <v>1345</v>
      </c>
      <c r="B1492" s="26" t="s">
        <v>1346</v>
      </c>
      <c r="C1492" s="26" t="str">
        <f t="shared" si="56"/>
        <v/>
      </c>
      <c r="D1492" s="26"/>
      <c r="E1492" s="26" t="s">
        <v>6</v>
      </c>
      <c r="F1492" s="26" t="s">
        <v>6</v>
      </c>
      <c r="G1492" s="34" t="str">
        <f t="shared" si="57"/>
        <v>Cressa cretica</v>
      </c>
      <c r="H1492" s="26" t="s">
        <v>5141</v>
      </c>
      <c r="I1492" s="26"/>
      <c r="J1492" t="s">
        <v>7713</v>
      </c>
      <c r="K1492" t="s">
        <v>11752</v>
      </c>
      <c r="L1492" t="s">
        <v>12577</v>
      </c>
      <c r="M1492" t="s">
        <v>12596</v>
      </c>
    </row>
    <row r="1493" spans="1:13" x14ac:dyDescent="0.25">
      <c r="A1493" s="26" t="s">
        <v>1347</v>
      </c>
      <c r="B1493" s="26" t="s">
        <v>1084</v>
      </c>
      <c r="C1493" s="26" t="str">
        <f t="shared" si="56"/>
        <v/>
      </c>
      <c r="D1493" s="26"/>
      <c r="E1493" s="26" t="s">
        <v>6</v>
      </c>
      <c r="F1493" s="26" t="s">
        <v>6</v>
      </c>
      <c r="G1493" s="34" t="str">
        <f t="shared" si="57"/>
        <v>Crithmum maritimum</v>
      </c>
      <c r="H1493" s="26" t="s">
        <v>5141</v>
      </c>
      <c r="I1493" s="26"/>
      <c r="J1493" t="s">
        <v>7714</v>
      </c>
      <c r="K1493" t="s">
        <v>11752</v>
      </c>
      <c r="L1493" t="s">
        <v>12382</v>
      </c>
      <c r="M1493" t="s">
        <v>12383</v>
      </c>
    </row>
    <row r="1494" spans="1:13" x14ac:dyDescent="0.25">
      <c r="A1494" s="26" t="s">
        <v>1348</v>
      </c>
      <c r="B1494" s="26" t="s">
        <v>1349</v>
      </c>
      <c r="C1494" s="26" t="str">
        <f t="shared" si="56"/>
        <v/>
      </c>
      <c r="D1494" s="26"/>
      <c r="E1494" s="26" t="s">
        <v>31</v>
      </c>
      <c r="F1494" s="26" t="s">
        <v>6</v>
      </c>
      <c r="G1494" s="34" t="str">
        <f t="shared" si="57"/>
        <v>Crocus cambessedesii</v>
      </c>
      <c r="H1494" s="26" t="s">
        <v>5141</v>
      </c>
      <c r="I1494" s="26"/>
      <c r="J1494" t="s">
        <v>7715</v>
      </c>
      <c r="K1494" t="s">
        <v>11752</v>
      </c>
      <c r="L1494" t="s">
        <v>12327</v>
      </c>
      <c r="M1494" t="s">
        <v>12615</v>
      </c>
    </row>
    <row r="1495" spans="1:13" x14ac:dyDescent="0.25">
      <c r="A1495" s="26" t="s">
        <v>1348</v>
      </c>
      <c r="B1495" s="26" t="s">
        <v>886</v>
      </c>
      <c r="C1495" s="26" t="str">
        <f t="shared" si="56"/>
        <v/>
      </c>
      <c r="D1495" s="26"/>
      <c r="E1495" s="26" t="s">
        <v>31</v>
      </c>
      <c r="F1495" s="26" t="s">
        <v>6</v>
      </c>
      <c r="G1495" s="34" t="str">
        <f t="shared" si="57"/>
        <v>Crocus carpetanus</v>
      </c>
      <c r="H1495" s="26" t="s">
        <v>5141</v>
      </c>
      <c r="I1495" s="26"/>
      <c r="J1495" t="s">
        <v>7716</v>
      </c>
      <c r="K1495" t="s">
        <v>11752</v>
      </c>
      <c r="L1495" t="s">
        <v>12327</v>
      </c>
      <c r="M1495" t="s">
        <v>12615</v>
      </c>
    </row>
    <row r="1496" spans="1:13" x14ac:dyDescent="0.25">
      <c r="A1496" s="26" t="s">
        <v>1348</v>
      </c>
      <c r="B1496" s="26" t="s">
        <v>1238</v>
      </c>
      <c r="C1496" s="26" t="str">
        <f t="shared" si="56"/>
        <v/>
      </c>
      <c r="D1496" s="26"/>
      <c r="E1496" s="26" t="s">
        <v>31</v>
      </c>
      <c r="F1496" s="26" t="s">
        <v>6</v>
      </c>
      <c r="G1496" s="34" t="str">
        <f t="shared" si="57"/>
        <v>Crocus clusii</v>
      </c>
      <c r="H1496" s="26" t="s">
        <v>5141</v>
      </c>
      <c r="I1496" s="26"/>
      <c r="J1496" t="s">
        <v>7717</v>
      </c>
      <c r="K1496" t="s">
        <v>11752</v>
      </c>
      <c r="L1496" t="s">
        <v>12327</v>
      </c>
      <c r="M1496" t="s">
        <v>12615</v>
      </c>
    </row>
    <row r="1497" spans="1:13" x14ac:dyDescent="0.25">
      <c r="A1497" s="26" t="s">
        <v>1348</v>
      </c>
      <c r="B1497" s="26" t="s">
        <v>479</v>
      </c>
      <c r="C1497" s="26" t="str">
        <f t="shared" si="56"/>
        <v/>
      </c>
      <c r="D1497" s="26"/>
      <c r="E1497" s="26" t="s">
        <v>6</v>
      </c>
      <c r="F1497" s="26" t="s">
        <v>6</v>
      </c>
      <c r="G1497" s="34" t="str">
        <f t="shared" si="57"/>
        <v>Crocus nevadensis</v>
      </c>
      <c r="H1497" s="26" t="s">
        <v>5141</v>
      </c>
      <c r="I1497" s="26"/>
      <c r="J1497" t="s">
        <v>7718</v>
      </c>
      <c r="K1497" t="s">
        <v>11752</v>
      </c>
      <c r="L1497" t="s">
        <v>12327</v>
      </c>
      <c r="M1497" t="s">
        <v>12615</v>
      </c>
    </row>
    <row r="1498" spans="1:13" x14ac:dyDescent="0.25">
      <c r="A1498" s="26" t="s">
        <v>1348</v>
      </c>
      <c r="B1498" s="26" t="s">
        <v>1351</v>
      </c>
      <c r="C1498" s="26" t="str">
        <f t="shared" si="56"/>
        <v/>
      </c>
      <c r="D1498" s="26"/>
      <c r="E1498" s="26" t="s">
        <v>6</v>
      </c>
      <c r="F1498" s="26" t="s">
        <v>6</v>
      </c>
      <c r="G1498" s="34" t="str">
        <f t="shared" si="57"/>
        <v>Crocus nudiflorus</v>
      </c>
      <c r="H1498" s="26" t="s">
        <v>5141</v>
      </c>
      <c r="I1498" s="26"/>
      <c r="J1498" t="s">
        <v>7719</v>
      </c>
      <c r="K1498" t="s">
        <v>11752</v>
      </c>
      <c r="L1498" t="s">
        <v>12327</v>
      </c>
      <c r="M1498" t="s">
        <v>12615</v>
      </c>
    </row>
    <row r="1499" spans="1:13" x14ac:dyDescent="0.25">
      <c r="A1499" s="26" t="s">
        <v>1348</v>
      </c>
      <c r="B1499" s="26" t="s">
        <v>580</v>
      </c>
      <c r="C1499" s="26" t="str">
        <f t="shared" si="56"/>
        <v/>
      </c>
      <c r="D1499" s="26"/>
      <c r="E1499" s="26" t="s">
        <v>6</v>
      </c>
      <c r="F1499" s="26" t="s">
        <v>6</v>
      </c>
      <c r="G1499" s="34" t="str">
        <f t="shared" si="57"/>
        <v>Crocus serotinus</v>
      </c>
      <c r="H1499" s="26" t="s">
        <v>5141</v>
      </c>
      <c r="I1499" s="26"/>
      <c r="J1499" t="s">
        <v>7720</v>
      </c>
      <c r="K1499" t="s">
        <v>11752</v>
      </c>
      <c r="L1499" t="s">
        <v>12327</v>
      </c>
      <c r="M1499" t="s">
        <v>12615</v>
      </c>
    </row>
    <row r="1500" spans="1:13" x14ac:dyDescent="0.25">
      <c r="A1500" s="26" t="s">
        <v>1348</v>
      </c>
      <c r="B1500" s="26" t="s">
        <v>1350</v>
      </c>
      <c r="C1500" s="26" t="str">
        <f t="shared" si="56"/>
        <v>subsp.</v>
      </c>
      <c r="D1500" s="26" t="s">
        <v>4422</v>
      </c>
      <c r="E1500" s="26" t="s">
        <v>6</v>
      </c>
      <c r="F1500" s="26" t="s">
        <v>6</v>
      </c>
      <c r="G1500" s="34" t="str">
        <f t="shared" si="57"/>
        <v>Crocus vernus neapolitanus</v>
      </c>
      <c r="H1500" s="26" t="s">
        <v>5141</v>
      </c>
      <c r="I1500" s="26"/>
      <c r="J1500" t="s">
        <v>7721</v>
      </c>
      <c r="K1500" t="s">
        <v>11752</v>
      </c>
      <c r="L1500" t="s">
        <v>12327</v>
      </c>
      <c r="M1500" t="s">
        <v>12615</v>
      </c>
    </row>
    <row r="1501" spans="1:13" x14ac:dyDescent="0.25">
      <c r="A1501" s="26" t="s">
        <v>1348</v>
      </c>
      <c r="B1501" s="26" t="s">
        <v>1350</v>
      </c>
      <c r="C1501" s="26" t="str">
        <f t="shared" si="56"/>
        <v>subsp.</v>
      </c>
      <c r="D1501" s="26" t="s">
        <v>1350</v>
      </c>
      <c r="E1501" s="26" t="s">
        <v>6</v>
      </c>
      <c r="F1501" s="26" t="s">
        <v>6</v>
      </c>
      <c r="G1501" s="34" t="str">
        <f t="shared" si="57"/>
        <v>Crocus vernus vernus</v>
      </c>
      <c r="H1501" s="26" t="s">
        <v>5141</v>
      </c>
      <c r="I1501" s="26"/>
      <c r="J1501" t="s">
        <v>13562</v>
      </c>
      <c r="K1501" t="s">
        <v>11752</v>
      </c>
      <c r="L1501" t="s">
        <v>12327</v>
      </c>
      <c r="M1501" t="s">
        <v>12615</v>
      </c>
    </row>
    <row r="1502" spans="1:13" x14ac:dyDescent="0.25">
      <c r="A1502" s="26" t="s">
        <v>1352</v>
      </c>
      <c r="B1502" s="26" t="s">
        <v>1353</v>
      </c>
      <c r="C1502" s="26" t="str">
        <f t="shared" si="56"/>
        <v/>
      </c>
      <c r="D1502" s="26"/>
      <c r="E1502" s="26" t="s">
        <v>6</v>
      </c>
      <c r="F1502" s="26" t="s">
        <v>6</v>
      </c>
      <c r="G1502" s="34" t="str">
        <f t="shared" si="57"/>
        <v>Crucianella angustifolia</v>
      </c>
      <c r="H1502" s="26" t="s">
        <v>5141</v>
      </c>
      <c r="I1502" s="26"/>
      <c r="J1502" t="s">
        <v>7722</v>
      </c>
      <c r="K1502" t="s">
        <v>11752</v>
      </c>
      <c r="L1502" t="s">
        <v>12417</v>
      </c>
      <c r="M1502" t="s">
        <v>12418</v>
      </c>
    </row>
    <row r="1503" spans="1:13" x14ac:dyDescent="0.25">
      <c r="A1503" s="26" t="s">
        <v>1352</v>
      </c>
      <c r="B1503" s="26" t="s">
        <v>821</v>
      </c>
      <c r="C1503" s="26" t="str">
        <f t="shared" si="56"/>
        <v/>
      </c>
      <c r="D1503" s="26"/>
      <c r="E1503" s="26" t="s">
        <v>6</v>
      </c>
      <c r="F1503" s="26" t="s">
        <v>6</v>
      </c>
      <c r="G1503" s="34" t="str">
        <f t="shared" si="57"/>
        <v>Crucianella latifolia</v>
      </c>
      <c r="H1503" s="26" t="s">
        <v>5141</v>
      </c>
      <c r="I1503" s="26"/>
      <c r="J1503" t="s">
        <v>7723</v>
      </c>
      <c r="K1503" t="s">
        <v>11752</v>
      </c>
      <c r="L1503" t="s">
        <v>12417</v>
      </c>
      <c r="M1503" t="s">
        <v>12418</v>
      </c>
    </row>
    <row r="1504" spans="1:13" x14ac:dyDescent="0.25">
      <c r="A1504" s="26" t="s">
        <v>1352</v>
      </c>
      <c r="B1504" s="26" t="s">
        <v>514</v>
      </c>
      <c r="C1504" s="26" t="str">
        <f t="shared" si="56"/>
        <v/>
      </c>
      <c r="D1504" s="26"/>
      <c r="E1504" s="26" t="s">
        <v>6</v>
      </c>
      <c r="F1504" s="26" t="s">
        <v>6</v>
      </c>
      <c r="G1504" s="34" t="str">
        <f t="shared" si="57"/>
        <v>Crucianella maritima</v>
      </c>
      <c r="H1504" s="26" t="s">
        <v>5141</v>
      </c>
      <c r="I1504" s="26"/>
      <c r="J1504" t="s">
        <v>7724</v>
      </c>
      <c r="K1504" t="s">
        <v>11752</v>
      </c>
      <c r="L1504" t="s">
        <v>12417</v>
      </c>
      <c r="M1504" t="s">
        <v>12418</v>
      </c>
    </row>
    <row r="1505" spans="1:13" x14ac:dyDescent="0.25">
      <c r="A1505" s="26" t="s">
        <v>1352</v>
      </c>
      <c r="B1505" s="26" t="s">
        <v>660</v>
      </c>
      <c r="C1505" s="26" t="str">
        <f t="shared" si="56"/>
        <v/>
      </c>
      <c r="D1505" s="26"/>
      <c r="E1505" s="26" t="s">
        <v>6</v>
      </c>
      <c r="F1505" s="26" t="s">
        <v>6</v>
      </c>
      <c r="G1505" s="34" t="str">
        <f t="shared" si="57"/>
        <v>Crucianella patula</v>
      </c>
      <c r="H1505" s="26" t="s">
        <v>5141</v>
      </c>
      <c r="I1505" s="26"/>
      <c r="J1505" t="s">
        <v>7725</v>
      </c>
      <c r="K1505" t="s">
        <v>11752</v>
      </c>
      <c r="L1505" t="s">
        <v>12417</v>
      </c>
      <c r="M1505" t="s">
        <v>12418</v>
      </c>
    </row>
    <row r="1506" spans="1:13" x14ac:dyDescent="0.25">
      <c r="A1506" s="26" t="s">
        <v>1354</v>
      </c>
      <c r="B1506" s="26" t="s">
        <v>125</v>
      </c>
      <c r="C1506" s="26" t="str">
        <f t="shared" si="56"/>
        <v>subsp.</v>
      </c>
      <c r="D1506" s="26" t="s">
        <v>125</v>
      </c>
      <c r="E1506" s="26" t="s">
        <v>6</v>
      </c>
      <c r="F1506" s="26" t="s">
        <v>6</v>
      </c>
      <c r="G1506" s="34" t="str">
        <f t="shared" si="57"/>
        <v>Cruciata glabra glabra</v>
      </c>
      <c r="H1506" s="26" t="s">
        <v>5141</v>
      </c>
      <c r="I1506" s="26"/>
      <c r="J1506" t="s">
        <v>7726</v>
      </c>
      <c r="K1506" t="s">
        <v>11752</v>
      </c>
      <c r="L1506" t="s">
        <v>12417</v>
      </c>
      <c r="M1506" t="s">
        <v>12418</v>
      </c>
    </row>
    <row r="1507" spans="1:13" x14ac:dyDescent="0.25">
      <c r="A1507" s="26" t="s">
        <v>1354</v>
      </c>
      <c r="B1507" s="26" t="s">
        <v>125</v>
      </c>
      <c r="C1507" s="26" t="str">
        <f t="shared" si="56"/>
        <v>subsp.</v>
      </c>
      <c r="D1507" s="26" t="s">
        <v>4423</v>
      </c>
      <c r="E1507" s="26" t="s">
        <v>6</v>
      </c>
      <c r="F1507" s="26" t="s">
        <v>6</v>
      </c>
      <c r="G1507" s="34" t="str">
        <f t="shared" si="57"/>
        <v>Cruciata glabra hirticaulis</v>
      </c>
      <c r="H1507" s="26" t="s">
        <v>5141</v>
      </c>
      <c r="I1507" s="26"/>
      <c r="J1507" t="s">
        <v>7727</v>
      </c>
      <c r="K1507" t="s">
        <v>11752</v>
      </c>
      <c r="L1507" t="s">
        <v>12417</v>
      </c>
      <c r="M1507" t="s">
        <v>12418</v>
      </c>
    </row>
    <row r="1508" spans="1:13" x14ac:dyDescent="0.25">
      <c r="A1508" s="26" t="s">
        <v>1354</v>
      </c>
      <c r="B1508" s="26" t="s">
        <v>1355</v>
      </c>
      <c r="C1508" s="26" t="str">
        <f t="shared" si="56"/>
        <v/>
      </c>
      <c r="D1508" s="26"/>
      <c r="E1508" s="26" t="s">
        <v>6</v>
      </c>
      <c r="F1508" s="26" t="s">
        <v>6</v>
      </c>
      <c r="G1508" s="34" t="str">
        <f t="shared" si="57"/>
        <v>Cruciata laevipes</v>
      </c>
      <c r="H1508" s="26" t="s">
        <v>5141</v>
      </c>
      <c r="I1508" s="26"/>
      <c r="J1508" t="s">
        <v>7728</v>
      </c>
      <c r="K1508" t="s">
        <v>11752</v>
      </c>
      <c r="L1508" t="s">
        <v>12417</v>
      </c>
      <c r="M1508" t="s">
        <v>12418</v>
      </c>
    </row>
    <row r="1509" spans="1:13" x14ac:dyDescent="0.25">
      <c r="A1509" s="26" t="s">
        <v>1354</v>
      </c>
      <c r="B1509" s="26" t="s">
        <v>1356</v>
      </c>
      <c r="C1509" s="26" t="str">
        <f t="shared" si="56"/>
        <v/>
      </c>
      <c r="D1509" s="26"/>
      <c r="E1509" s="26" t="s">
        <v>6</v>
      </c>
      <c r="F1509" s="26" t="s">
        <v>6</v>
      </c>
      <c r="G1509" s="34" t="str">
        <f t="shared" si="57"/>
        <v>Cruciata pedemontana</v>
      </c>
      <c r="H1509" s="26" t="s">
        <v>5141</v>
      </c>
      <c r="I1509" s="26"/>
      <c r="J1509" t="s">
        <v>7729</v>
      </c>
      <c r="K1509" t="s">
        <v>11752</v>
      </c>
      <c r="L1509" t="s">
        <v>12417</v>
      </c>
      <c r="M1509" t="s">
        <v>12418</v>
      </c>
    </row>
    <row r="1510" spans="1:13" x14ac:dyDescent="0.25">
      <c r="A1510" s="26" t="s">
        <v>1357</v>
      </c>
      <c r="B1510" s="26" t="s">
        <v>1358</v>
      </c>
      <c r="C1510" s="26" t="str">
        <f t="shared" si="56"/>
        <v/>
      </c>
      <c r="D1510" s="26"/>
      <c r="E1510" s="26" t="s">
        <v>6</v>
      </c>
      <c r="F1510" s="26" t="s">
        <v>6</v>
      </c>
      <c r="G1510" s="34" t="str">
        <f t="shared" si="57"/>
        <v>Crupina crupinastrum</v>
      </c>
      <c r="H1510" s="26" t="s">
        <v>5141</v>
      </c>
      <c r="I1510" s="26"/>
      <c r="J1510" t="s">
        <v>7730</v>
      </c>
      <c r="K1510" t="s">
        <v>11752</v>
      </c>
      <c r="L1510" t="s">
        <v>11753</v>
      </c>
      <c r="M1510" t="s">
        <v>11754</v>
      </c>
    </row>
    <row r="1511" spans="1:13" x14ac:dyDescent="0.25">
      <c r="A1511" s="26" t="s">
        <v>1357</v>
      </c>
      <c r="B1511" s="26" t="s">
        <v>414</v>
      </c>
      <c r="C1511" s="26" t="str">
        <f t="shared" si="56"/>
        <v/>
      </c>
      <c r="D1511" s="26"/>
      <c r="E1511" s="26" t="s">
        <v>6</v>
      </c>
      <c r="F1511" s="26" t="s">
        <v>6</v>
      </c>
      <c r="G1511" s="34" t="str">
        <f t="shared" si="57"/>
        <v>Crupina vulgaris</v>
      </c>
      <c r="H1511" s="26" t="s">
        <v>5141</v>
      </c>
      <c r="I1511" s="26"/>
      <c r="J1511" t="s">
        <v>7731</v>
      </c>
      <c r="K1511" t="s">
        <v>11752</v>
      </c>
      <c r="L1511" t="s">
        <v>11753</v>
      </c>
      <c r="M1511" t="s">
        <v>11754</v>
      </c>
    </row>
    <row r="1512" spans="1:13" x14ac:dyDescent="0.25">
      <c r="A1512" s="26" t="s">
        <v>1359</v>
      </c>
      <c r="B1512" s="26" t="s">
        <v>1360</v>
      </c>
      <c r="C1512" s="26" t="str">
        <f t="shared" si="56"/>
        <v/>
      </c>
      <c r="D1512" s="26"/>
      <c r="E1512" s="26" t="s">
        <v>6</v>
      </c>
      <c r="F1512" s="26" t="s">
        <v>6</v>
      </c>
      <c r="G1512" s="34" t="str">
        <f t="shared" si="57"/>
        <v>Cryptogramma crispa</v>
      </c>
      <c r="H1512" s="26" t="s">
        <v>5141</v>
      </c>
      <c r="I1512" s="26"/>
      <c r="J1512" t="s">
        <v>7732</v>
      </c>
      <c r="K1512" t="s">
        <v>12300</v>
      </c>
      <c r="L1512" t="s">
        <v>12301</v>
      </c>
      <c r="M1512" t="s">
        <v>12437</v>
      </c>
    </row>
    <row r="1513" spans="1:13" x14ac:dyDescent="0.25">
      <c r="A1513" s="26" t="s">
        <v>1361</v>
      </c>
      <c r="B1513" s="26" t="s">
        <v>1362</v>
      </c>
      <c r="C1513" s="26" t="str">
        <f t="shared" si="56"/>
        <v/>
      </c>
      <c r="D1513" s="26"/>
      <c r="E1513" s="26" t="s">
        <v>6</v>
      </c>
      <c r="F1513" s="26" t="s">
        <v>6</v>
      </c>
      <c r="G1513" s="34" t="str">
        <f t="shared" si="57"/>
        <v>Cucubalus baccifer</v>
      </c>
      <c r="H1513" s="26" t="s">
        <v>5141</v>
      </c>
      <c r="I1513" s="26"/>
      <c r="J1513" t="s">
        <v>7733</v>
      </c>
      <c r="K1513" t="s">
        <v>11752</v>
      </c>
      <c r="L1513" t="s">
        <v>12295</v>
      </c>
      <c r="M1513" t="s">
        <v>12331</v>
      </c>
    </row>
    <row r="1514" spans="1:13" x14ac:dyDescent="0.25">
      <c r="A1514" s="26" t="s">
        <v>1363</v>
      </c>
      <c r="B1514" s="26" t="s">
        <v>1366</v>
      </c>
      <c r="C1514" s="26" t="str">
        <f t="shared" si="56"/>
        <v/>
      </c>
      <c r="D1514" s="26"/>
      <c r="E1514" s="26" t="s">
        <v>5390</v>
      </c>
      <c r="F1514" s="26" t="s">
        <v>6</v>
      </c>
      <c r="G1514" s="34" t="str">
        <f t="shared" si="57"/>
        <v>Cucumis melo</v>
      </c>
      <c r="H1514" s="26" t="s">
        <v>5141</v>
      </c>
      <c r="I1514" s="26"/>
      <c r="J1514" t="s">
        <v>7734</v>
      </c>
      <c r="K1514" t="s">
        <v>11752</v>
      </c>
      <c r="L1514" t="s">
        <v>12590</v>
      </c>
      <c r="M1514" t="s">
        <v>12591</v>
      </c>
    </row>
    <row r="1515" spans="1:13" x14ac:dyDescent="0.25">
      <c r="A1515" s="26" t="s">
        <v>1363</v>
      </c>
      <c r="B1515" s="26" t="s">
        <v>1364</v>
      </c>
      <c r="C1515" s="26" t="str">
        <f t="shared" si="56"/>
        <v>subsp.</v>
      </c>
      <c r="D1515" s="26" t="s">
        <v>1364</v>
      </c>
      <c r="E1515" s="26" t="s">
        <v>5390</v>
      </c>
      <c r="F1515" s="26" t="s">
        <v>31</v>
      </c>
      <c r="G1515" s="34" t="str">
        <f t="shared" si="57"/>
        <v>Cucumis myriocarpus myriocarpus</v>
      </c>
      <c r="H1515" s="26" t="s">
        <v>5141</v>
      </c>
      <c r="I1515" s="26"/>
      <c r="J1515" t="s">
        <v>7735</v>
      </c>
      <c r="K1515" t="s">
        <v>11752</v>
      </c>
      <c r="L1515" t="s">
        <v>12590</v>
      </c>
      <c r="M1515" t="s">
        <v>12591</v>
      </c>
    </row>
    <row r="1516" spans="1:13" x14ac:dyDescent="0.25">
      <c r="A1516" s="26" t="s">
        <v>1363</v>
      </c>
      <c r="B1516" s="26" t="s">
        <v>1365</v>
      </c>
      <c r="C1516" s="26" t="str">
        <f t="shared" si="56"/>
        <v/>
      </c>
      <c r="D1516" s="26"/>
      <c r="E1516" s="26" t="s">
        <v>5390</v>
      </c>
      <c r="F1516" s="26" t="s">
        <v>6</v>
      </c>
      <c r="G1516" s="34" t="str">
        <f t="shared" si="57"/>
        <v>Cucumis sativus</v>
      </c>
      <c r="H1516" s="26" t="s">
        <v>5141</v>
      </c>
      <c r="I1516" s="26"/>
      <c r="J1516" t="s">
        <v>7736</v>
      </c>
      <c r="K1516" t="s">
        <v>11752</v>
      </c>
      <c r="L1516" t="s">
        <v>12590</v>
      </c>
      <c r="M1516" t="s">
        <v>12591</v>
      </c>
    </row>
    <row r="1517" spans="1:13" x14ac:dyDescent="0.25">
      <c r="A1517" s="26" t="s">
        <v>1367</v>
      </c>
      <c r="B1517" s="26" t="s">
        <v>1368</v>
      </c>
      <c r="C1517" s="26" t="str">
        <f t="shared" si="56"/>
        <v/>
      </c>
      <c r="D1517" s="26"/>
      <c r="E1517" s="26" t="s">
        <v>5390</v>
      </c>
      <c r="F1517" s="26" t="s">
        <v>6</v>
      </c>
      <c r="G1517" s="34" t="str">
        <f t="shared" si="57"/>
        <v>Cucurbita ficifolia</v>
      </c>
      <c r="H1517" s="26" t="s">
        <v>5141</v>
      </c>
      <c r="I1517" s="26"/>
      <c r="J1517" t="s">
        <v>7737</v>
      </c>
      <c r="K1517" t="s">
        <v>11752</v>
      </c>
      <c r="L1517" t="s">
        <v>12590</v>
      </c>
      <c r="M1517" t="s">
        <v>12591</v>
      </c>
    </row>
    <row r="1518" spans="1:13" x14ac:dyDescent="0.25">
      <c r="A1518" s="26" t="s">
        <v>1367</v>
      </c>
      <c r="B1518" s="26" t="s">
        <v>327</v>
      </c>
      <c r="C1518" s="26" t="str">
        <f t="shared" si="56"/>
        <v/>
      </c>
      <c r="D1518" s="26"/>
      <c r="E1518" s="26" t="s">
        <v>5390</v>
      </c>
      <c r="F1518" s="26" t="s">
        <v>6</v>
      </c>
      <c r="G1518" s="34" t="str">
        <f t="shared" si="57"/>
        <v>Cucurbita maxima</v>
      </c>
      <c r="H1518" s="26" t="s">
        <v>5141</v>
      </c>
      <c r="I1518" s="26"/>
      <c r="J1518" t="s">
        <v>7738</v>
      </c>
      <c r="K1518" t="s">
        <v>11752</v>
      </c>
      <c r="L1518" t="s">
        <v>12590</v>
      </c>
      <c r="M1518" t="s">
        <v>12591</v>
      </c>
    </row>
    <row r="1519" spans="1:13" x14ac:dyDescent="0.25">
      <c r="A1519" s="26" t="s">
        <v>1367</v>
      </c>
      <c r="B1519" s="26" t="s">
        <v>1369</v>
      </c>
      <c r="C1519" s="26" t="str">
        <f t="shared" si="56"/>
        <v/>
      </c>
      <c r="D1519" s="26"/>
      <c r="E1519" s="26" t="s">
        <v>5390</v>
      </c>
      <c r="F1519" s="26" t="s">
        <v>6</v>
      </c>
      <c r="G1519" s="34" t="str">
        <f t="shared" si="57"/>
        <v>Cucurbita pepo</v>
      </c>
      <c r="H1519" s="26" t="s">
        <v>5141</v>
      </c>
      <c r="I1519" s="26"/>
      <c r="J1519" t="s">
        <v>7739</v>
      </c>
      <c r="K1519" t="s">
        <v>11752</v>
      </c>
      <c r="L1519" t="s">
        <v>12590</v>
      </c>
      <c r="M1519" t="s">
        <v>12591</v>
      </c>
    </row>
    <row r="1520" spans="1:13" x14ac:dyDescent="0.25">
      <c r="A1520" s="26" t="s">
        <v>1370</v>
      </c>
      <c r="B1520" s="26" t="s">
        <v>692</v>
      </c>
      <c r="C1520" s="26" t="str">
        <f t="shared" si="56"/>
        <v/>
      </c>
      <c r="D1520" s="26"/>
      <c r="E1520" s="26" t="s">
        <v>6</v>
      </c>
      <c r="F1520" s="26" t="s">
        <v>6</v>
      </c>
      <c r="G1520" s="34" t="str">
        <f t="shared" si="57"/>
        <v>Culcita macrocarpa</v>
      </c>
      <c r="H1520" s="26" t="s">
        <v>5141</v>
      </c>
      <c r="I1520" s="26"/>
      <c r="J1520" t="s">
        <v>7740</v>
      </c>
      <c r="K1520" t="s">
        <v>12300</v>
      </c>
      <c r="L1520" t="s">
        <v>12616</v>
      </c>
      <c r="M1520" t="s">
        <v>12617</v>
      </c>
    </row>
    <row r="1521" spans="1:13" x14ac:dyDescent="0.25">
      <c r="A1521" s="26" t="s">
        <v>1371</v>
      </c>
      <c r="B1521" s="26" t="s">
        <v>1372</v>
      </c>
      <c r="C1521" s="26" t="str">
        <f t="shared" si="56"/>
        <v/>
      </c>
      <c r="D1521" s="26"/>
      <c r="E1521" s="26" t="s">
        <v>6</v>
      </c>
      <c r="F1521" s="26" t="s">
        <v>6</v>
      </c>
      <c r="G1521" s="34" t="str">
        <f t="shared" si="57"/>
        <v>Cullen americanum</v>
      </c>
      <c r="H1521" s="26" t="s">
        <v>5141</v>
      </c>
      <c r="I1521" s="26"/>
      <c r="J1521" t="s">
        <v>7741</v>
      </c>
      <c r="K1521" t="s">
        <v>11752</v>
      </c>
      <c r="L1521" t="s">
        <v>12304</v>
      </c>
      <c r="M1521" t="s">
        <v>12305</v>
      </c>
    </row>
    <row r="1522" spans="1:13" x14ac:dyDescent="0.25">
      <c r="A1522" s="26" t="s">
        <v>1373</v>
      </c>
      <c r="B1522" s="26" t="s">
        <v>1374</v>
      </c>
      <c r="C1522" s="26" t="str">
        <f t="shared" si="56"/>
        <v/>
      </c>
      <c r="D1522" s="26"/>
      <c r="E1522" s="26" t="s">
        <v>5390</v>
      </c>
      <c r="F1522" s="26" t="s">
        <v>6</v>
      </c>
      <c r="G1522" s="34" t="str">
        <f t="shared" si="57"/>
        <v>Cuminum cyminum</v>
      </c>
      <c r="H1522" s="26" t="s">
        <v>5141</v>
      </c>
      <c r="I1522" s="26"/>
      <c r="J1522" t="s">
        <v>7742</v>
      </c>
      <c r="K1522" t="s">
        <v>11752</v>
      </c>
      <c r="L1522" t="s">
        <v>12382</v>
      </c>
      <c r="M1522" t="s">
        <v>12383</v>
      </c>
    </row>
    <row r="1523" spans="1:13" x14ac:dyDescent="0.25">
      <c r="A1523" s="26" t="s">
        <v>1375</v>
      </c>
      <c r="B1523" s="26" t="s">
        <v>1376</v>
      </c>
      <c r="C1523" s="26" t="str">
        <f t="shared" si="56"/>
        <v/>
      </c>
      <c r="D1523" s="26"/>
      <c r="E1523" s="26" t="s">
        <v>5390</v>
      </c>
      <c r="F1523" s="26" t="s">
        <v>6</v>
      </c>
      <c r="G1523" s="34" t="str">
        <f t="shared" si="57"/>
        <v>Cupressus arizonica</v>
      </c>
      <c r="H1523" s="26" t="s">
        <v>5141</v>
      </c>
      <c r="I1523" s="26"/>
      <c r="J1523" t="s">
        <v>7743</v>
      </c>
      <c r="K1523" t="s">
        <v>12549</v>
      </c>
      <c r="L1523" t="s">
        <v>12618</v>
      </c>
      <c r="M1523" t="s">
        <v>12619</v>
      </c>
    </row>
    <row r="1524" spans="1:13" x14ac:dyDescent="0.25">
      <c r="A1524" s="26" t="s">
        <v>1375</v>
      </c>
      <c r="B1524" s="26" t="s">
        <v>402</v>
      </c>
      <c r="C1524" s="26" t="str">
        <f t="shared" si="56"/>
        <v/>
      </c>
      <c r="D1524" s="26"/>
      <c r="E1524" s="26" t="s">
        <v>5390</v>
      </c>
      <c r="F1524" s="26" t="s">
        <v>6</v>
      </c>
      <c r="G1524" s="34" t="str">
        <f t="shared" si="57"/>
        <v>Cupressus lusitanica</v>
      </c>
      <c r="H1524" s="26" t="s">
        <v>5141</v>
      </c>
      <c r="I1524" s="26"/>
      <c r="J1524" t="s">
        <v>7744</v>
      </c>
      <c r="K1524" t="s">
        <v>12549</v>
      </c>
      <c r="L1524" t="s">
        <v>12618</v>
      </c>
      <c r="M1524" t="s">
        <v>12619</v>
      </c>
    </row>
    <row r="1525" spans="1:13" x14ac:dyDescent="0.25">
      <c r="A1525" s="26" t="s">
        <v>1375</v>
      </c>
      <c r="B1525" s="26" t="s">
        <v>692</v>
      </c>
      <c r="C1525" s="26" t="str">
        <f t="shared" si="56"/>
        <v/>
      </c>
      <c r="D1525" s="26"/>
      <c r="E1525" s="26" t="s">
        <v>5390</v>
      </c>
      <c r="F1525" s="26" t="s">
        <v>6</v>
      </c>
      <c r="G1525" s="34" t="str">
        <f t="shared" si="57"/>
        <v>Cupressus macrocarpa</v>
      </c>
      <c r="H1525" s="26" t="s">
        <v>5141</v>
      </c>
      <c r="I1525" s="26"/>
      <c r="J1525" t="s">
        <v>7745</v>
      </c>
      <c r="K1525" t="s">
        <v>12549</v>
      </c>
      <c r="L1525" t="s">
        <v>12618</v>
      </c>
      <c r="M1525" t="s">
        <v>12619</v>
      </c>
    </row>
    <row r="1526" spans="1:13" x14ac:dyDescent="0.25">
      <c r="A1526" s="26" t="s">
        <v>1375</v>
      </c>
      <c r="B1526" s="26" t="s">
        <v>377</v>
      </c>
      <c r="C1526" s="26" t="str">
        <f t="shared" si="56"/>
        <v/>
      </c>
      <c r="D1526" s="26"/>
      <c r="E1526" s="26" t="s">
        <v>5390</v>
      </c>
      <c r="F1526" s="26" t="s">
        <v>6</v>
      </c>
      <c r="G1526" s="34" t="str">
        <f t="shared" si="57"/>
        <v>Cupressus sempervirens</v>
      </c>
      <c r="H1526" s="26" t="s">
        <v>5141</v>
      </c>
      <c r="I1526" s="26"/>
      <c r="J1526" t="s">
        <v>7746</v>
      </c>
      <c r="K1526" t="s">
        <v>12549</v>
      </c>
      <c r="L1526" t="s">
        <v>12618</v>
      </c>
      <c r="M1526" t="s">
        <v>12619</v>
      </c>
    </row>
    <row r="1527" spans="1:13" x14ac:dyDescent="0.25">
      <c r="A1527" s="26" t="s">
        <v>1377</v>
      </c>
      <c r="B1527" s="26" t="s">
        <v>1378</v>
      </c>
      <c r="C1527" s="26" t="str">
        <f t="shared" si="56"/>
        <v>subsp.</v>
      </c>
      <c r="D1527" s="26" t="s">
        <v>1378</v>
      </c>
      <c r="E1527" s="26" t="s">
        <v>6</v>
      </c>
      <c r="F1527" s="26" t="s">
        <v>31</v>
      </c>
      <c r="G1527" s="34" t="str">
        <f t="shared" si="57"/>
        <v>Cuscuta approximata approximata</v>
      </c>
      <c r="H1527" s="26" t="s">
        <v>5141</v>
      </c>
      <c r="I1527" s="26"/>
      <c r="J1527" t="s">
        <v>7747</v>
      </c>
      <c r="K1527" t="s">
        <v>11752</v>
      </c>
      <c r="L1527" t="s">
        <v>12577</v>
      </c>
      <c r="M1527" t="s">
        <v>12596</v>
      </c>
    </row>
    <row r="1528" spans="1:13" x14ac:dyDescent="0.25">
      <c r="A1528" s="26" t="s">
        <v>1377</v>
      </c>
      <c r="B1528" s="26" t="s">
        <v>403</v>
      </c>
      <c r="C1528" s="26" t="str">
        <f t="shared" si="56"/>
        <v/>
      </c>
      <c r="D1528" s="26"/>
      <c r="E1528" s="26" t="s">
        <v>5390</v>
      </c>
      <c r="F1528" s="26" t="s">
        <v>6</v>
      </c>
      <c r="G1528" s="34" t="str">
        <f t="shared" si="57"/>
        <v>Cuscuta australis</v>
      </c>
      <c r="H1528" s="26" t="s">
        <v>5141</v>
      </c>
      <c r="I1528" s="26"/>
      <c r="J1528" t="s">
        <v>7748</v>
      </c>
      <c r="K1528" t="s">
        <v>11752</v>
      </c>
      <c r="L1528" t="s">
        <v>12577</v>
      </c>
      <c r="M1528" t="s">
        <v>12596</v>
      </c>
    </row>
    <row r="1529" spans="1:13" x14ac:dyDescent="0.25">
      <c r="A1529" s="26" t="s">
        <v>1377</v>
      </c>
      <c r="B1529" s="26" t="s">
        <v>1338</v>
      </c>
      <c r="C1529" s="26" t="str">
        <f t="shared" si="56"/>
        <v/>
      </c>
      <c r="D1529" s="26"/>
      <c r="E1529" s="26" t="s">
        <v>5390</v>
      </c>
      <c r="F1529" s="26" t="s">
        <v>6</v>
      </c>
      <c r="G1529" s="34" t="str">
        <f t="shared" si="57"/>
        <v>Cuscuta campestris</v>
      </c>
      <c r="H1529" s="26" t="s">
        <v>5141</v>
      </c>
      <c r="I1529" s="26"/>
      <c r="J1529" t="s">
        <v>7749</v>
      </c>
      <c r="K1529" t="s">
        <v>11752</v>
      </c>
      <c r="L1529" t="s">
        <v>12577</v>
      </c>
      <c r="M1529" t="s">
        <v>12596</v>
      </c>
    </row>
    <row r="1530" spans="1:13" x14ac:dyDescent="0.25">
      <c r="A1530" s="26" t="s">
        <v>1377</v>
      </c>
      <c r="B1530" s="26" t="s">
        <v>1379</v>
      </c>
      <c r="C1530" s="26" t="str">
        <f t="shared" si="56"/>
        <v/>
      </c>
      <c r="D1530" s="26"/>
      <c r="E1530" s="26" t="s">
        <v>6</v>
      </c>
      <c r="F1530" s="26" t="s">
        <v>6</v>
      </c>
      <c r="G1530" s="34" t="str">
        <f t="shared" si="57"/>
        <v>Cuscuta epithymum</v>
      </c>
      <c r="H1530" s="26" t="s">
        <v>5141</v>
      </c>
      <c r="I1530" s="26"/>
      <c r="J1530" t="s">
        <v>7750</v>
      </c>
      <c r="K1530" t="s">
        <v>11752</v>
      </c>
      <c r="L1530" t="s">
        <v>12577</v>
      </c>
      <c r="M1530" t="s">
        <v>12596</v>
      </c>
    </row>
    <row r="1531" spans="1:13" x14ac:dyDescent="0.25">
      <c r="A1531" s="26" t="s">
        <v>1377</v>
      </c>
      <c r="B1531" s="26" t="s">
        <v>851</v>
      </c>
      <c r="C1531" s="26" t="str">
        <f t="shared" ref="C1531:C1594" si="58">IF(D1531="","","subsp.")</f>
        <v/>
      </c>
      <c r="D1531" s="26"/>
      <c r="E1531" s="26" t="s">
        <v>6</v>
      </c>
      <c r="F1531" s="26" t="s">
        <v>6</v>
      </c>
      <c r="G1531" s="34" t="str">
        <f t="shared" ref="G1531:G1594" si="59">IF(D1531="",CONCATENATE(A1531," ",B1531),CONCATENATE(A1531," ",B1531," ",D1531))</f>
        <v>Cuscuta europaea</v>
      </c>
      <c r="H1531" s="26" t="s">
        <v>5141</v>
      </c>
      <c r="I1531" s="26"/>
      <c r="J1531" t="s">
        <v>7751</v>
      </c>
      <c r="K1531" t="s">
        <v>11752</v>
      </c>
      <c r="L1531" t="s">
        <v>12577</v>
      </c>
      <c r="M1531" t="s">
        <v>12596</v>
      </c>
    </row>
    <row r="1532" spans="1:13" x14ac:dyDescent="0.25">
      <c r="A1532" s="26" t="s">
        <v>1377</v>
      </c>
      <c r="B1532" s="26" t="s">
        <v>1344</v>
      </c>
      <c r="C1532" s="26" t="str">
        <f t="shared" si="58"/>
        <v/>
      </c>
      <c r="D1532" s="26"/>
      <c r="E1532" s="26" t="s">
        <v>6</v>
      </c>
      <c r="F1532" s="26" t="s">
        <v>6</v>
      </c>
      <c r="G1532" s="34" t="str">
        <f t="shared" si="59"/>
        <v>Cuscuta monogyna</v>
      </c>
      <c r="H1532" s="26" t="s">
        <v>5141</v>
      </c>
      <c r="I1532" s="26"/>
      <c r="J1532" t="s">
        <v>7752</v>
      </c>
      <c r="K1532" t="s">
        <v>11752</v>
      </c>
      <c r="L1532" t="s">
        <v>12577</v>
      </c>
      <c r="M1532" t="s">
        <v>12596</v>
      </c>
    </row>
    <row r="1533" spans="1:13" x14ac:dyDescent="0.25">
      <c r="A1533" s="26" t="s">
        <v>1377</v>
      </c>
      <c r="B1533" s="26" t="s">
        <v>1380</v>
      </c>
      <c r="C1533" s="26" t="str">
        <f t="shared" si="58"/>
        <v/>
      </c>
      <c r="D1533" s="26"/>
      <c r="E1533" s="26" t="s">
        <v>6</v>
      </c>
      <c r="F1533" s="26" t="s">
        <v>6</v>
      </c>
      <c r="G1533" s="34" t="str">
        <f t="shared" si="59"/>
        <v>Cuscuta nivea</v>
      </c>
      <c r="H1533" s="26" t="s">
        <v>5141</v>
      </c>
      <c r="I1533" s="26"/>
      <c r="J1533" t="s">
        <v>7753</v>
      </c>
      <c r="K1533" t="s">
        <v>11752</v>
      </c>
      <c r="L1533" t="s">
        <v>12577</v>
      </c>
      <c r="M1533" t="s">
        <v>12596</v>
      </c>
    </row>
    <row r="1534" spans="1:13" x14ac:dyDescent="0.25">
      <c r="A1534" s="26" t="s">
        <v>1377</v>
      </c>
      <c r="B1534" s="26" t="s">
        <v>1381</v>
      </c>
      <c r="C1534" s="26" t="str">
        <f t="shared" si="58"/>
        <v/>
      </c>
      <c r="D1534" s="26"/>
      <c r="E1534" s="26" t="s">
        <v>6</v>
      </c>
      <c r="F1534" s="26" t="s">
        <v>6</v>
      </c>
      <c r="G1534" s="34" t="str">
        <f t="shared" si="59"/>
        <v>Cuscuta planiflora</v>
      </c>
      <c r="H1534" s="26" t="s">
        <v>5141</v>
      </c>
      <c r="I1534" s="26"/>
      <c r="J1534" t="s">
        <v>7754</v>
      </c>
      <c r="K1534" t="s">
        <v>11752</v>
      </c>
      <c r="L1534" t="s">
        <v>12577</v>
      </c>
      <c r="M1534" t="s">
        <v>12596</v>
      </c>
    </row>
    <row r="1535" spans="1:13" x14ac:dyDescent="0.25">
      <c r="A1535" s="26" t="s">
        <v>1377</v>
      </c>
      <c r="B1535" s="26" t="s">
        <v>1382</v>
      </c>
      <c r="C1535" s="26" t="str">
        <f t="shared" si="58"/>
        <v/>
      </c>
      <c r="D1535" s="26"/>
      <c r="E1535" s="26" t="s">
        <v>6</v>
      </c>
      <c r="F1535" s="26" t="s">
        <v>6</v>
      </c>
      <c r="G1535" s="34" t="str">
        <f t="shared" si="59"/>
        <v>Cuscuta triumviratus</v>
      </c>
      <c r="H1535" s="26" t="s">
        <v>5141</v>
      </c>
      <c r="I1535" s="26"/>
      <c r="J1535" t="s">
        <v>7755</v>
      </c>
      <c r="K1535" t="s">
        <v>11752</v>
      </c>
      <c r="L1535" t="s">
        <v>12577</v>
      </c>
      <c r="M1535" t="s">
        <v>12596</v>
      </c>
    </row>
    <row r="1536" spans="1:13" x14ac:dyDescent="0.25">
      <c r="A1536" s="26" t="s">
        <v>1383</v>
      </c>
      <c r="B1536" s="26" t="s">
        <v>598</v>
      </c>
      <c r="C1536" s="26" t="str">
        <f t="shared" si="58"/>
        <v/>
      </c>
      <c r="D1536" s="26"/>
      <c r="E1536" s="26" t="s">
        <v>6</v>
      </c>
      <c r="F1536" s="26" t="s">
        <v>6</v>
      </c>
      <c r="G1536" s="34" t="str">
        <f t="shared" si="59"/>
        <v>Cyclamen balearicum</v>
      </c>
      <c r="H1536" s="26" t="s">
        <v>5141</v>
      </c>
      <c r="I1536" s="26"/>
      <c r="J1536" t="s">
        <v>7756</v>
      </c>
      <c r="K1536" t="s">
        <v>11752</v>
      </c>
      <c r="L1536" t="s">
        <v>12290</v>
      </c>
      <c r="M1536" t="s">
        <v>12291</v>
      </c>
    </row>
    <row r="1537" spans="1:13" x14ac:dyDescent="0.25">
      <c r="A1537" s="26" t="s">
        <v>1384</v>
      </c>
      <c r="B1537" s="26" t="s">
        <v>1385</v>
      </c>
      <c r="C1537" s="26" t="str">
        <f t="shared" si="58"/>
        <v/>
      </c>
      <c r="D1537" s="26"/>
      <c r="E1537" s="26" t="s">
        <v>5390</v>
      </c>
      <c r="F1537" s="26" t="s">
        <v>6</v>
      </c>
      <c r="G1537" s="34" t="str">
        <f t="shared" si="59"/>
        <v>Cyclospermum leptophyllum</v>
      </c>
      <c r="H1537" s="26" t="s">
        <v>5141</v>
      </c>
      <c r="I1537" s="26"/>
      <c r="J1537" t="s">
        <v>7757</v>
      </c>
      <c r="K1537" t="s">
        <v>11752</v>
      </c>
      <c r="L1537" t="s">
        <v>12382</v>
      </c>
      <c r="M1537" t="s">
        <v>12383</v>
      </c>
    </row>
    <row r="1538" spans="1:13" x14ac:dyDescent="0.25">
      <c r="A1538" s="26" t="s">
        <v>1386</v>
      </c>
      <c r="B1538" s="26" t="s">
        <v>1387</v>
      </c>
      <c r="C1538" s="26" t="str">
        <f t="shared" si="58"/>
        <v/>
      </c>
      <c r="D1538" s="26"/>
      <c r="E1538" s="26" t="s">
        <v>5390</v>
      </c>
      <c r="F1538" s="26" t="s">
        <v>6</v>
      </c>
      <c r="G1538" s="34" t="str">
        <f t="shared" si="59"/>
        <v>Cydonia oblonga</v>
      </c>
      <c r="H1538" s="26" t="s">
        <v>5141</v>
      </c>
      <c r="I1538" s="26"/>
      <c r="J1538" t="s">
        <v>7758</v>
      </c>
      <c r="K1538" t="s">
        <v>11752</v>
      </c>
      <c r="L1538" t="s">
        <v>12323</v>
      </c>
      <c r="M1538" t="s">
        <v>12324</v>
      </c>
    </row>
    <row r="1539" spans="1:13" x14ac:dyDescent="0.25">
      <c r="A1539" s="26" t="s">
        <v>1388</v>
      </c>
      <c r="B1539" s="26" t="s">
        <v>1390</v>
      </c>
      <c r="C1539" s="26" t="str">
        <f t="shared" si="58"/>
        <v/>
      </c>
      <c r="D1539" s="26"/>
      <c r="E1539" s="26" t="s">
        <v>6</v>
      </c>
      <c r="F1539" s="26" t="s">
        <v>6</v>
      </c>
      <c r="G1539" s="34" t="str">
        <f t="shared" si="59"/>
        <v>Cymbalaria aequitriloba</v>
      </c>
      <c r="H1539" s="26" t="s">
        <v>5141</v>
      </c>
      <c r="I1539" s="26"/>
      <c r="J1539" t="s">
        <v>7759</v>
      </c>
      <c r="K1539" t="s">
        <v>11752</v>
      </c>
      <c r="L1539" t="s">
        <v>12318</v>
      </c>
      <c r="M1539" t="s">
        <v>12319</v>
      </c>
    </row>
    <row r="1540" spans="1:13" x14ac:dyDescent="0.25">
      <c r="A1540" s="26" t="s">
        <v>1388</v>
      </c>
      <c r="B1540" s="26" t="s">
        <v>1391</v>
      </c>
      <c r="C1540" s="26" t="str">
        <f t="shared" si="58"/>
        <v/>
      </c>
      <c r="D1540" s="26"/>
      <c r="E1540" s="26" t="s">
        <v>31</v>
      </c>
      <c r="F1540" s="26" t="s">
        <v>6</v>
      </c>
      <c r="G1540" s="34" t="str">
        <f t="shared" si="59"/>
        <v>Cymbalaria fragilis</v>
      </c>
      <c r="H1540" s="26" t="s">
        <v>5141</v>
      </c>
      <c r="I1540" s="26"/>
      <c r="J1540" t="s">
        <v>7760</v>
      </c>
      <c r="K1540" t="s">
        <v>11752</v>
      </c>
      <c r="L1540" t="s">
        <v>12318</v>
      </c>
      <c r="M1540" t="s">
        <v>12319</v>
      </c>
    </row>
    <row r="1541" spans="1:13" x14ac:dyDescent="0.25">
      <c r="A1541" s="26" t="s">
        <v>1388</v>
      </c>
      <c r="B1541" s="26" t="s">
        <v>1389</v>
      </c>
      <c r="C1541" s="26" t="str">
        <f t="shared" si="58"/>
        <v>subsp.</v>
      </c>
      <c r="D1541" s="26" t="s">
        <v>1389</v>
      </c>
      <c r="E1541" s="26" t="s">
        <v>5390</v>
      </c>
      <c r="F1541" s="26" t="s">
        <v>31</v>
      </c>
      <c r="G1541" s="34" t="str">
        <f t="shared" si="59"/>
        <v>Cymbalaria muralis muralis</v>
      </c>
      <c r="H1541" s="26" t="s">
        <v>5141</v>
      </c>
      <c r="I1541" s="26"/>
      <c r="J1541" t="s">
        <v>7761</v>
      </c>
      <c r="K1541" t="s">
        <v>11752</v>
      </c>
      <c r="L1541" t="s">
        <v>12318</v>
      </c>
      <c r="M1541" t="s">
        <v>12319</v>
      </c>
    </row>
    <row r="1542" spans="1:13" x14ac:dyDescent="0.25">
      <c r="A1542" s="26" t="s">
        <v>1392</v>
      </c>
      <c r="B1542" s="26" t="s">
        <v>1393</v>
      </c>
      <c r="C1542" s="26" t="str">
        <f t="shared" si="58"/>
        <v/>
      </c>
      <c r="D1542" s="26"/>
      <c r="E1542" s="26" t="s">
        <v>6</v>
      </c>
      <c r="F1542" s="26" t="s">
        <v>6</v>
      </c>
      <c r="G1542" s="34" t="str">
        <f t="shared" si="59"/>
        <v>Cymodocea nodosa</v>
      </c>
      <c r="H1542" s="26" t="s">
        <v>5141</v>
      </c>
      <c r="I1542" s="26"/>
      <c r="J1542" t="s">
        <v>7762</v>
      </c>
      <c r="K1542" t="s">
        <v>11752</v>
      </c>
      <c r="L1542" t="s">
        <v>12560</v>
      </c>
      <c r="M1542" t="s">
        <v>12620</v>
      </c>
    </row>
    <row r="1543" spans="1:13" x14ac:dyDescent="0.25">
      <c r="A1543" s="26" t="s">
        <v>1394</v>
      </c>
      <c r="B1543" s="26" t="s">
        <v>1395</v>
      </c>
      <c r="C1543" s="26" t="str">
        <f t="shared" si="58"/>
        <v>subsp.</v>
      </c>
      <c r="D1543" s="26" t="s">
        <v>1395</v>
      </c>
      <c r="E1543" s="26" t="s">
        <v>6</v>
      </c>
      <c r="F1543" s="26" t="s">
        <v>31</v>
      </c>
      <c r="G1543" s="34" t="str">
        <f t="shared" si="59"/>
        <v>Cynanchum acutum acutum</v>
      </c>
      <c r="H1543" s="26" t="s">
        <v>5141</v>
      </c>
      <c r="I1543" s="26"/>
      <c r="J1543" t="s">
        <v>7763</v>
      </c>
      <c r="K1543" t="s">
        <v>11752</v>
      </c>
      <c r="L1543" t="s">
        <v>12417</v>
      </c>
      <c r="M1543" t="s">
        <v>12571</v>
      </c>
    </row>
    <row r="1544" spans="1:13" x14ac:dyDescent="0.25">
      <c r="A1544" s="26" t="s">
        <v>1396</v>
      </c>
      <c r="B1544" s="26" t="s">
        <v>469</v>
      </c>
      <c r="C1544" s="26" t="str">
        <f t="shared" si="58"/>
        <v/>
      </c>
      <c r="D1544" s="26"/>
      <c r="E1544" s="26" t="s">
        <v>31</v>
      </c>
      <c r="F1544" s="26" t="s">
        <v>6</v>
      </c>
      <c r="G1544" s="34" t="str">
        <f t="shared" si="59"/>
        <v>Cynara algarbiensis</v>
      </c>
      <c r="H1544" s="26" t="s">
        <v>5141</v>
      </c>
      <c r="I1544" s="26"/>
      <c r="J1544" t="s">
        <v>7764</v>
      </c>
      <c r="K1544" t="s">
        <v>11752</v>
      </c>
      <c r="L1544" t="s">
        <v>11753</v>
      </c>
      <c r="M1544" t="s">
        <v>11754</v>
      </c>
    </row>
    <row r="1545" spans="1:13" x14ac:dyDescent="0.25">
      <c r="A1545" s="26" t="s">
        <v>1396</v>
      </c>
      <c r="B1545" s="26" t="s">
        <v>494</v>
      </c>
      <c r="C1545" s="26" t="str">
        <f t="shared" si="58"/>
        <v>subsp.</v>
      </c>
      <c r="D1545" s="26" t="s">
        <v>494</v>
      </c>
      <c r="E1545" s="26" t="s">
        <v>31</v>
      </c>
      <c r="F1545" s="26" t="s">
        <v>31</v>
      </c>
      <c r="G1545" s="34" t="str">
        <f t="shared" si="59"/>
        <v>Cynara baetica baetica</v>
      </c>
      <c r="H1545" s="26" t="s">
        <v>5141</v>
      </c>
      <c r="I1545" s="26"/>
      <c r="J1545" t="s">
        <v>7765</v>
      </c>
      <c r="K1545" t="s">
        <v>11752</v>
      </c>
      <c r="L1545" t="s">
        <v>11753</v>
      </c>
      <c r="M1545" t="s">
        <v>11754</v>
      </c>
    </row>
    <row r="1546" spans="1:13" x14ac:dyDescent="0.25">
      <c r="A1546" s="26" t="s">
        <v>1396</v>
      </c>
      <c r="B1546" s="26" t="s">
        <v>1397</v>
      </c>
      <c r="C1546" s="26" t="str">
        <f t="shared" si="58"/>
        <v>subsp.</v>
      </c>
      <c r="D1546" s="26" t="s">
        <v>1397</v>
      </c>
      <c r="E1546" s="26" t="s">
        <v>6</v>
      </c>
      <c r="F1546" s="26" t="s">
        <v>6</v>
      </c>
      <c r="G1546" s="34" t="str">
        <f t="shared" si="59"/>
        <v>Cynara cardunculus cardunculus</v>
      </c>
      <c r="H1546" s="26" t="s">
        <v>5141</v>
      </c>
      <c r="I1546" s="26"/>
      <c r="J1546" t="s">
        <v>7766</v>
      </c>
      <c r="K1546" t="s">
        <v>11752</v>
      </c>
      <c r="L1546" t="s">
        <v>11753</v>
      </c>
      <c r="M1546" t="s">
        <v>11754</v>
      </c>
    </row>
    <row r="1547" spans="1:13" x14ac:dyDescent="0.25">
      <c r="A1547" s="26" t="s">
        <v>1396</v>
      </c>
      <c r="B1547" s="26" t="s">
        <v>1397</v>
      </c>
      <c r="C1547" s="26" t="str">
        <f t="shared" si="58"/>
        <v>subsp.</v>
      </c>
      <c r="D1547" s="26" t="s">
        <v>1607</v>
      </c>
      <c r="E1547" s="26" t="s">
        <v>6</v>
      </c>
      <c r="F1547" s="26" t="s">
        <v>6</v>
      </c>
      <c r="G1547" s="34" t="str">
        <f t="shared" si="59"/>
        <v>Cynara cardunculus flavescens</v>
      </c>
      <c r="H1547" s="26" t="s">
        <v>5141</v>
      </c>
      <c r="I1547" s="26"/>
      <c r="J1547" t="s">
        <v>7767</v>
      </c>
      <c r="K1547" t="s">
        <v>11752</v>
      </c>
      <c r="L1547" t="s">
        <v>11753</v>
      </c>
      <c r="M1547" t="s">
        <v>11754</v>
      </c>
    </row>
    <row r="1548" spans="1:13" x14ac:dyDescent="0.25">
      <c r="A1548" s="26" t="s">
        <v>1396</v>
      </c>
      <c r="B1548" s="26" t="s">
        <v>538</v>
      </c>
      <c r="C1548" s="26" t="str">
        <f t="shared" si="58"/>
        <v/>
      </c>
      <c r="D1548" s="26"/>
      <c r="E1548" s="26" t="s">
        <v>6</v>
      </c>
      <c r="F1548" s="26" t="s">
        <v>6</v>
      </c>
      <c r="G1548" s="34" t="str">
        <f t="shared" si="59"/>
        <v>Cynara humilis</v>
      </c>
      <c r="H1548" s="26" t="s">
        <v>5141</v>
      </c>
      <c r="I1548" s="26"/>
      <c r="J1548" t="s">
        <v>7768</v>
      </c>
      <c r="K1548" t="s">
        <v>11752</v>
      </c>
      <c r="L1548" t="s">
        <v>11753</v>
      </c>
      <c r="M1548" t="s">
        <v>11754</v>
      </c>
    </row>
    <row r="1549" spans="1:13" x14ac:dyDescent="0.25">
      <c r="A1549" s="26" t="s">
        <v>1396</v>
      </c>
      <c r="B1549" s="26" t="s">
        <v>742</v>
      </c>
      <c r="C1549" s="26" t="str">
        <f t="shared" si="58"/>
        <v/>
      </c>
      <c r="D1549" s="26"/>
      <c r="E1549" s="26" t="s">
        <v>31</v>
      </c>
      <c r="F1549" s="26" t="s">
        <v>6</v>
      </c>
      <c r="G1549" s="34" t="str">
        <f t="shared" si="59"/>
        <v>Cynara tournefortii</v>
      </c>
      <c r="H1549" s="26" t="s">
        <v>5141</v>
      </c>
      <c r="I1549" s="26"/>
      <c r="J1549" t="s">
        <v>7769</v>
      </c>
      <c r="K1549" t="s">
        <v>11752</v>
      </c>
      <c r="L1549" t="s">
        <v>11753</v>
      </c>
      <c r="M1549" t="s">
        <v>11754</v>
      </c>
    </row>
    <row r="1550" spans="1:13" x14ac:dyDescent="0.25">
      <c r="A1550" s="26" t="s">
        <v>1398</v>
      </c>
      <c r="B1550" s="26" t="s">
        <v>1405</v>
      </c>
      <c r="C1550" s="26" t="str">
        <f t="shared" si="58"/>
        <v>subsp.</v>
      </c>
      <c r="D1550" s="26" t="s">
        <v>1405</v>
      </c>
      <c r="E1550" s="26" t="s">
        <v>6</v>
      </c>
      <c r="F1550" s="26" t="s">
        <v>6</v>
      </c>
      <c r="G1550" s="34" t="str">
        <f t="shared" si="59"/>
        <v>Cynoglossum cheirifolium cheirifolium</v>
      </c>
      <c r="H1550" s="26" t="s">
        <v>5141</v>
      </c>
      <c r="I1550" s="26"/>
      <c r="J1550" t="s">
        <v>7770</v>
      </c>
      <c r="K1550" t="s">
        <v>11752</v>
      </c>
      <c r="L1550" t="s">
        <v>12486</v>
      </c>
      <c r="M1550" t="s">
        <v>12487</v>
      </c>
    </row>
    <row r="1551" spans="1:13" x14ac:dyDescent="0.25">
      <c r="A1551" s="26" t="s">
        <v>1398</v>
      </c>
      <c r="B1551" s="26" t="s">
        <v>1405</v>
      </c>
      <c r="C1551" s="26" t="str">
        <f t="shared" si="58"/>
        <v>subsp.</v>
      </c>
      <c r="D1551" s="26" t="s">
        <v>1980</v>
      </c>
      <c r="E1551" s="26" t="s">
        <v>6</v>
      </c>
      <c r="F1551" s="26" t="s">
        <v>6</v>
      </c>
      <c r="G1551" s="34" t="str">
        <f t="shared" si="59"/>
        <v>Cynoglossum cheirifolium heterocarpum</v>
      </c>
      <c r="H1551" s="26" t="s">
        <v>5141</v>
      </c>
      <c r="I1551" s="26"/>
      <c r="J1551" t="s">
        <v>7771</v>
      </c>
      <c r="K1551" t="s">
        <v>11752</v>
      </c>
      <c r="L1551" t="s">
        <v>12486</v>
      </c>
      <c r="M1551" t="s">
        <v>12487</v>
      </c>
    </row>
    <row r="1552" spans="1:13" x14ac:dyDescent="0.25">
      <c r="A1552" s="26" t="s">
        <v>1398</v>
      </c>
      <c r="B1552" s="26" t="s">
        <v>1404</v>
      </c>
      <c r="C1552" s="26" t="str">
        <f t="shared" si="58"/>
        <v/>
      </c>
      <c r="D1552" s="26"/>
      <c r="E1552" s="26" t="s">
        <v>6</v>
      </c>
      <c r="F1552" s="26" t="s">
        <v>6</v>
      </c>
      <c r="G1552" s="34" t="str">
        <f t="shared" si="59"/>
        <v>Cynoglossum clandestinum</v>
      </c>
      <c r="H1552" s="26" t="s">
        <v>5141</v>
      </c>
      <c r="I1552" s="26"/>
      <c r="J1552" t="s">
        <v>7772</v>
      </c>
      <c r="K1552" t="s">
        <v>11752</v>
      </c>
      <c r="L1552" t="s">
        <v>12486</v>
      </c>
      <c r="M1552" t="s">
        <v>12487</v>
      </c>
    </row>
    <row r="1553" spans="1:13" x14ac:dyDescent="0.25">
      <c r="A1553" s="26" t="s">
        <v>1398</v>
      </c>
      <c r="B1553" s="26" t="s">
        <v>1403</v>
      </c>
      <c r="C1553" s="26" t="str">
        <f t="shared" si="58"/>
        <v/>
      </c>
      <c r="D1553" s="26"/>
      <c r="E1553" s="26" t="s">
        <v>6</v>
      </c>
      <c r="F1553" s="26" t="s">
        <v>6</v>
      </c>
      <c r="G1553" s="34" t="str">
        <f t="shared" si="59"/>
        <v>Cynoglossum creticum</v>
      </c>
      <c r="H1553" s="26" t="s">
        <v>5141</v>
      </c>
      <c r="I1553" s="26"/>
      <c r="J1553" t="s">
        <v>7773</v>
      </c>
      <c r="K1553" t="s">
        <v>11752</v>
      </c>
      <c r="L1553" t="s">
        <v>12486</v>
      </c>
      <c r="M1553" t="s">
        <v>12487</v>
      </c>
    </row>
    <row r="1554" spans="1:13" x14ac:dyDescent="0.25">
      <c r="A1554" s="26" t="s">
        <v>1398</v>
      </c>
      <c r="B1554" s="26" t="s">
        <v>1400</v>
      </c>
      <c r="C1554" s="26" t="str">
        <f t="shared" si="58"/>
        <v/>
      </c>
      <c r="D1554" s="26"/>
      <c r="E1554" s="26" t="s">
        <v>6</v>
      </c>
      <c r="F1554" s="26" t="s">
        <v>6</v>
      </c>
      <c r="G1554" s="34" t="str">
        <f t="shared" si="59"/>
        <v>Cynoglossum dioscoridis</v>
      </c>
      <c r="H1554" s="26" t="s">
        <v>5141</v>
      </c>
      <c r="I1554" s="26"/>
      <c r="J1554" t="s">
        <v>7774</v>
      </c>
      <c r="K1554" t="s">
        <v>11752</v>
      </c>
      <c r="L1554" t="s">
        <v>12486</v>
      </c>
      <c r="M1554" t="s">
        <v>12487</v>
      </c>
    </row>
    <row r="1555" spans="1:13" x14ac:dyDescent="0.25">
      <c r="A1555" s="26" t="s">
        <v>1398</v>
      </c>
      <c r="B1555" s="26" t="s">
        <v>1401</v>
      </c>
      <c r="C1555" s="26" t="str">
        <f t="shared" si="58"/>
        <v>subsp.</v>
      </c>
      <c r="D1555" s="26" t="s">
        <v>4424</v>
      </c>
      <c r="E1555" s="26" t="s">
        <v>6</v>
      </c>
      <c r="F1555" s="26" t="s">
        <v>31</v>
      </c>
      <c r="G1555" s="34" t="str">
        <f t="shared" si="59"/>
        <v>Cynoglossum germanicum pellucidum</v>
      </c>
      <c r="H1555" s="26" t="s">
        <v>5141</v>
      </c>
      <c r="I1555" s="26"/>
      <c r="J1555" t="s">
        <v>7775</v>
      </c>
      <c r="K1555" t="s">
        <v>11752</v>
      </c>
      <c r="L1555" t="s">
        <v>12486</v>
      </c>
      <c r="M1555" t="s">
        <v>12487</v>
      </c>
    </row>
    <row r="1556" spans="1:13" x14ac:dyDescent="0.25">
      <c r="A1556" s="26" t="s">
        <v>1398</v>
      </c>
      <c r="B1556" s="26" t="s">
        <v>209</v>
      </c>
      <c r="C1556" s="26" t="str">
        <f t="shared" si="58"/>
        <v/>
      </c>
      <c r="D1556" s="26"/>
      <c r="E1556" s="26" t="s">
        <v>31</v>
      </c>
      <c r="F1556" s="26" t="s">
        <v>6</v>
      </c>
      <c r="G1556" s="34" t="str">
        <f t="shared" si="59"/>
        <v>Cynoglossum melananthum</v>
      </c>
      <c r="H1556" s="26" t="s">
        <v>5141</v>
      </c>
      <c r="I1556" s="26"/>
      <c r="J1556" t="s">
        <v>7776</v>
      </c>
      <c r="K1556" t="s">
        <v>11752</v>
      </c>
      <c r="L1556" t="s">
        <v>12486</v>
      </c>
      <c r="M1556" t="s">
        <v>12487</v>
      </c>
    </row>
    <row r="1557" spans="1:13" x14ac:dyDescent="0.25">
      <c r="A1557" s="26" t="s">
        <v>1398</v>
      </c>
      <c r="B1557" s="26" t="s">
        <v>1399</v>
      </c>
      <c r="C1557" s="26" t="str">
        <f t="shared" si="58"/>
        <v/>
      </c>
      <c r="D1557" s="26"/>
      <c r="E1557" s="26" t="s">
        <v>6</v>
      </c>
      <c r="F1557" s="26" t="s">
        <v>6</v>
      </c>
      <c r="G1557" s="34" t="str">
        <f t="shared" si="59"/>
        <v>Cynoglossum officinale</v>
      </c>
      <c r="H1557" s="26" t="s">
        <v>5141</v>
      </c>
      <c r="I1557" s="26"/>
      <c r="J1557" t="s">
        <v>7777</v>
      </c>
      <c r="K1557" t="s">
        <v>11752</v>
      </c>
      <c r="L1557" t="s">
        <v>12486</v>
      </c>
      <c r="M1557" t="s">
        <v>12487</v>
      </c>
    </row>
    <row r="1558" spans="1:13" x14ac:dyDescent="0.25">
      <c r="A1558" s="26" t="s">
        <v>1398</v>
      </c>
      <c r="B1558" s="26" t="s">
        <v>1402</v>
      </c>
      <c r="C1558" s="26" t="str">
        <f t="shared" si="58"/>
        <v/>
      </c>
      <c r="D1558" s="26"/>
      <c r="E1558" s="26" t="s">
        <v>6</v>
      </c>
      <c r="F1558" s="26" t="s">
        <v>6</v>
      </c>
      <c r="G1558" s="34" t="str">
        <f t="shared" si="59"/>
        <v>Cynoglossum pustulatum</v>
      </c>
      <c r="H1558" s="26" t="s">
        <v>5141</v>
      </c>
      <c r="I1558" s="26"/>
      <c r="J1558" t="s">
        <v>7778</v>
      </c>
      <c r="K1558" t="s">
        <v>11752</v>
      </c>
      <c r="L1558" t="s">
        <v>12486</v>
      </c>
      <c r="M1558" t="s">
        <v>12487</v>
      </c>
    </row>
    <row r="1559" spans="1:13" x14ac:dyDescent="0.25">
      <c r="A1559" s="26" t="s">
        <v>1406</v>
      </c>
      <c r="B1559" s="26" t="s">
        <v>1407</v>
      </c>
      <c r="C1559" s="26" t="str">
        <f t="shared" si="58"/>
        <v>subsp.</v>
      </c>
      <c r="D1559" s="26" t="s">
        <v>1407</v>
      </c>
      <c r="E1559" s="26" t="s">
        <v>6</v>
      </c>
      <c r="F1559" s="26" t="s">
        <v>31</v>
      </c>
      <c r="G1559" s="34" t="str">
        <f t="shared" si="59"/>
        <v>Cynomorium coccineum coccineum</v>
      </c>
      <c r="H1559" s="26" t="s">
        <v>5141</v>
      </c>
      <c r="I1559" s="26"/>
      <c r="J1559" t="s">
        <v>7779</v>
      </c>
      <c r="K1559" t="s">
        <v>11752</v>
      </c>
      <c r="L1559" t="s">
        <v>12390</v>
      </c>
      <c r="M1559" t="s">
        <v>12621</v>
      </c>
    </row>
    <row r="1560" spans="1:13" x14ac:dyDescent="0.25">
      <c r="A1560" s="26" t="s">
        <v>1408</v>
      </c>
      <c r="B1560" s="26" t="s">
        <v>1412</v>
      </c>
      <c r="C1560" s="26" t="str">
        <f t="shared" si="58"/>
        <v/>
      </c>
      <c r="D1560" s="26"/>
      <c r="E1560" s="26" t="s">
        <v>5390</v>
      </c>
      <c r="F1560" s="26" t="s">
        <v>6</v>
      </c>
      <c r="G1560" s="34" t="str">
        <f t="shared" si="59"/>
        <v>Cyperus bellus</v>
      </c>
      <c r="H1560" s="26" t="s">
        <v>5141</v>
      </c>
      <c r="I1560" s="26"/>
      <c r="J1560" t="s">
        <v>7780</v>
      </c>
      <c r="K1560" t="s">
        <v>11752</v>
      </c>
      <c r="L1560" t="s">
        <v>12046</v>
      </c>
      <c r="M1560" t="s">
        <v>12316</v>
      </c>
    </row>
    <row r="1561" spans="1:13" x14ac:dyDescent="0.25">
      <c r="A1561" s="26" t="s">
        <v>1408</v>
      </c>
      <c r="B1561" s="26" t="s">
        <v>1417</v>
      </c>
      <c r="C1561" s="26" t="str">
        <f t="shared" si="58"/>
        <v/>
      </c>
      <c r="D1561" s="26"/>
      <c r="E1561" s="26" t="s">
        <v>6</v>
      </c>
      <c r="F1561" s="26" t="s">
        <v>6</v>
      </c>
      <c r="G1561" s="34" t="str">
        <f t="shared" si="59"/>
        <v>Cyperus capitatus</v>
      </c>
      <c r="H1561" s="26" t="s">
        <v>5141</v>
      </c>
      <c r="I1561" s="26"/>
      <c r="J1561" t="s">
        <v>7781</v>
      </c>
      <c r="K1561" t="s">
        <v>11752</v>
      </c>
      <c r="L1561" t="s">
        <v>12046</v>
      </c>
      <c r="M1561" t="s">
        <v>12316</v>
      </c>
    </row>
    <row r="1562" spans="1:13" x14ac:dyDescent="0.25">
      <c r="A1562" s="26" t="s">
        <v>1408</v>
      </c>
      <c r="B1562" s="26" t="s">
        <v>1416</v>
      </c>
      <c r="C1562" s="26" t="str">
        <f t="shared" si="58"/>
        <v/>
      </c>
      <c r="D1562" s="26"/>
      <c r="E1562" s="26" t="s">
        <v>5390</v>
      </c>
      <c r="F1562" s="26" t="s">
        <v>6</v>
      </c>
      <c r="G1562" s="34" t="str">
        <f t="shared" si="59"/>
        <v>Cyperus difformis</v>
      </c>
      <c r="H1562" s="26" t="s">
        <v>5141</v>
      </c>
      <c r="I1562" s="26" t="s">
        <v>13597</v>
      </c>
      <c r="J1562" t="s">
        <v>7782</v>
      </c>
      <c r="K1562" t="s">
        <v>11752</v>
      </c>
      <c r="L1562" t="s">
        <v>12046</v>
      </c>
      <c r="M1562" t="s">
        <v>12316</v>
      </c>
    </row>
    <row r="1563" spans="1:13" x14ac:dyDescent="0.25">
      <c r="A1563" s="26" t="s">
        <v>1408</v>
      </c>
      <c r="B1563" s="26" t="s">
        <v>1421</v>
      </c>
      <c r="C1563" s="26" t="str">
        <f t="shared" si="58"/>
        <v/>
      </c>
      <c r="D1563" s="26"/>
      <c r="E1563" s="26" t="s">
        <v>6</v>
      </c>
      <c r="F1563" s="26" t="s">
        <v>6</v>
      </c>
      <c r="G1563" s="34" t="str">
        <f t="shared" si="59"/>
        <v>Cyperus distachyos</v>
      </c>
      <c r="H1563" s="26" t="s">
        <v>5141</v>
      </c>
      <c r="I1563" s="26"/>
      <c r="J1563" t="s">
        <v>7783</v>
      </c>
      <c r="K1563" t="s">
        <v>11752</v>
      </c>
      <c r="L1563" t="s">
        <v>12046</v>
      </c>
      <c r="M1563" t="s">
        <v>12316</v>
      </c>
    </row>
    <row r="1564" spans="1:13" x14ac:dyDescent="0.25">
      <c r="A1564" s="26" t="s">
        <v>1408</v>
      </c>
      <c r="B1564" s="26" t="s">
        <v>1413</v>
      </c>
      <c r="C1564" s="26" t="str">
        <f t="shared" si="58"/>
        <v/>
      </c>
      <c r="D1564" s="26"/>
      <c r="E1564" s="26" t="s">
        <v>5390</v>
      </c>
      <c r="F1564" s="26" t="s">
        <v>6</v>
      </c>
      <c r="G1564" s="34" t="str">
        <f t="shared" si="59"/>
        <v>Cyperus eragrostis</v>
      </c>
      <c r="H1564" s="26" t="s">
        <v>5141</v>
      </c>
      <c r="I1564" s="26"/>
      <c r="J1564" t="s">
        <v>7784</v>
      </c>
      <c r="K1564" t="s">
        <v>11752</v>
      </c>
      <c r="L1564" t="s">
        <v>12046</v>
      </c>
      <c r="M1564" t="s">
        <v>12316</v>
      </c>
    </row>
    <row r="1565" spans="1:13" x14ac:dyDescent="0.25">
      <c r="A1565" s="26" t="s">
        <v>1408</v>
      </c>
      <c r="B1565" s="26" t="s">
        <v>1411</v>
      </c>
      <c r="C1565" s="26" t="str">
        <f t="shared" si="58"/>
        <v/>
      </c>
      <c r="D1565" s="26"/>
      <c r="E1565" s="26" t="s">
        <v>6</v>
      </c>
      <c r="F1565" s="26" t="s">
        <v>6</v>
      </c>
      <c r="G1565" s="34" t="str">
        <f t="shared" si="59"/>
        <v>Cyperus esculentus</v>
      </c>
      <c r="H1565" s="26" t="s">
        <v>5141</v>
      </c>
      <c r="I1565" s="26"/>
      <c r="J1565" t="s">
        <v>7785</v>
      </c>
      <c r="K1565" t="s">
        <v>11752</v>
      </c>
      <c r="L1565" t="s">
        <v>12046</v>
      </c>
      <c r="M1565" t="s">
        <v>12316</v>
      </c>
    </row>
    <row r="1566" spans="1:13" x14ac:dyDescent="0.25">
      <c r="A1566" s="26" t="s">
        <v>1408</v>
      </c>
      <c r="B1566" s="26" t="s">
        <v>1415</v>
      </c>
      <c r="C1566" s="26" t="str">
        <f t="shared" si="58"/>
        <v/>
      </c>
      <c r="D1566" s="26"/>
      <c r="E1566" s="26" t="s">
        <v>6</v>
      </c>
      <c r="F1566" s="26" t="s">
        <v>6</v>
      </c>
      <c r="G1566" s="34" t="str">
        <f t="shared" si="59"/>
        <v>Cyperus fuscus</v>
      </c>
      <c r="H1566" s="26" t="s">
        <v>5141</v>
      </c>
      <c r="I1566" s="26"/>
      <c r="J1566" t="s">
        <v>7786</v>
      </c>
      <c r="K1566" t="s">
        <v>11752</v>
      </c>
      <c r="L1566" t="s">
        <v>12046</v>
      </c>
      <c r="M1566" t="s">
        <v>12316</v>
      </c>
    </row>
    <row r="1567" spans="1:13" x14ac:dyDescent="0.25">
      <c r="A1567" s="26" t="s">
        <v>1408</v>
      </c>
      <c r="B1567" s="26" t="s">
        <v>1419</v>
      </c>
      <c r="C1567" s="26" t="str">
        <f t="shared" si="58"/>
        <v/>
      </c>
      <c r="D1567" s="26"/>
      <c r="E1567" s="26" t="s">
        <v>6</v>
      </c>
      <c r="F1567" s="26" t="s">
        <v>6</v>
      </c>
      <c r="G1567" s="34" t="str">
        <f t="shared" si="59"/>
        <v>Cyperus glomeratus</v>
      </c>
      <c r="H1567" s="26" t="s">
        <v>5141</v>
      </c>
      <c r="I1567" s="26"/>
      <c r="J1567" t="s">
        <v>7787</v>
      </c>
      <c r="K1567" t="s">
        <v>11752</v>
      </c>
      <c r="L1567" t="s">
        <v>12046</v>
      </c>
      <c r="M1567" t="s">
        <v>12316</v>
      </c>
    </row>
    <row r="1568" spans="1:13" x14ac:dyDescent="0.25">
      <c r="A1568" s="26" t="s">
        <v>1408</v>
      </c>
      <c r="B1568" s="26" t="s">
        <v>1414</v>
      </c>
      <c r="C1568" s="26" t="str">
        <f t="shared" si="58"/>
        <v/>
      </c>
      <c r="D1568" s="26"/>
      <c r="E1568" s="26" t="s">
        <v>5390</v>
      </c>
      <c r="F1568" s="26" t="s">
        <v>6</v>
      </c>
      <c r="G1568" s="34" t="str">
        <f t="shared" si="59"/>
        <v>Cyperus involucratus</v>
      </c>
      <c r="H1568" s="26" t="s">
        <v>5141</v>
      </c>
      <c r="I1568" s="26"/>
      <c r="J1568" t="s">
        <v>7788</v>
      </c>
      <c r="K1568" t="s">
        <v>11752</v>
      </c>
      <c r="L1568" t="s">
        <v>12046</v>
      </c>
      <c r="M1568" t="s">
        <v>12316</v>
      </c>
    </row>
    <row r="1569" spans="1:13" x14ac:dyDescent="0.25">
      <c r="A1569" s="26" t="s">
        <v>1408</v>
      </c>
      <c r="B1569" s="26" t="s">
        <v>1409</v>
      </c>
      <c r="C1569" s="26" t="str">
        <f t="shared" si="58"/>
        <v/>
      </c>
      <c r="D1569" s="26"/>
      <c r="E1569" s="26" t="s">
        <v>6</v>
      </c>
      <c r="F1569" s="26" t="s">
        <v>6</v>
      </c>
      <c r="G1569" s="34" t="str">
        <f t="shared" si="59"/>
        <v>Cyperus longus</v>
      </c>
      <c r="H1569" s="26" t="s">
        <v>5141</v>
      </c>
      <c r="I1569" s="26"/>
      <c r="J1569" t="s">
        <v>7789</v>
      </c>
      <c r="K1569" t="s">
        <v>11752</v>
      </c>
      <c r="L1569" t="s">
        <v>12046</v>
      </c>
      <c r="M1569" t="s">
        <v>12316</v>
      </c>
    </row>
    <row r="1570" spans="1:13" x14ac:dyDescent="0.25">
      <c r="A1570" s="26" t="s">
        <v>1408</v>
      </c>
      <c r="B1570" s="26" t="s">
        <v>1418</v>
      </c>
      <c r="C1570" s="26" t="str">
        <f t="shared" si="58"/>
        <v/>
      </c>
      <c r="D1570" s="26"/>
      <c r="E1570" s="26" t="s">
        <v>6</v>
      </c>
      <c r="F1570" s="26" t="s">
        <v>6</v>
      </c>
      <c r="G1570" s="34" t="str">
        <f t="shared" si="59"/>
        <v>Cyperus michelianus</v>
      </c>
      <c r="H1570" s="26" t="s">
        <v>5141</v>
      </c>
      <c r="I1570" s="26"/>
      <c r="J1570" t="s">
        <v>7790</v>
      </c>
      <c r="K1570" t="s">
        <v>11752</v>
      </c>
      <c r="L1570" t="s">
        <v>12046</v>
      </c>
      <c r="M1570" t="s">
        <v>12316</v>
      </c>
    </row>
    <row r="1571" spans="1:13" x14ac:dyDescent="0.25">
      <c r="A1571" s="26" t="s">
        <v>1408</v>
      </c>
      <c r="B1571" s="26" t="s">
        <v>1420</v>
      </c>
      <c r="C1571" s="26" t="str">
        <f t="shared" si="58"/>
        <v/>
      </c>
      <c r="D1571" s="26"/>
      <c r="E1571" s="26" t="s">
        <v>5390</v>
      </c>
      <c r="F1571" s="26" t="s">
        <v>6</v>
      </c>
      <c r="G1571" s="34" t="str">
        <f t="shared" si="59"/>
        <v>Cyperus odoratus</v>
      </c>
      <c r="H1571" s="26" t="s">
        <v>5141</v>
      </c>
      <c r="I1571" s="26"/>
      <c r="J1571" t="s">
        <v>7791</v>
      </c>
      <c r="K1571" t="s">
        <v>11752</v>
      </c>
      <c r="L1571" t="s">
        <v>12046</v>
      </c>
      <c r="M1571" t="s">
        <v>12316</v>
      </c>
    </row>
    <row r="1572" spans="1:13" x14ac:dyDescent="0.25">
      <c r="A1572" s="26" t="s">
        <v>1408</v>
      </c>
      <c r="B1572" s="26" t="s">
        <v>1410</v>
      </c>
      <c r="C1572" s="26" t="str">
        <f t="shared" si="58"/>
        <v/>
      </c>
      <c r="D1572" s="26"/>
      <c r="E1572" s="26" t="s">
        <v>6</v>
      </c>
      <c r="F1572" s="26" t="s">
        <v>6</v>
      </c>
      <c r="G1572" s="34" t="str">
        <f t="shared" si="59"/>
        <v>Cyperus rotundus</v>
      </c>
      <c r="H1572" s="26" t="s">
        <v>5141</v>
      </c>
      <c r="I1572" s="26"/>
      <c r="J1572" t="s">
        <v>7792</v>
      </c>
      <c r="K1572" t="s">
        <v>11752</v>
      </c>
      <c r="L1572" t="s">
        <v>12046</v>
      </c>
      <c r="M1572" t="s">
        <v>12316</v>
      </c>
    </row>
    <row r="1573" spans="1:13" x14ac:dyDescent="0.25">
      <c r="A1573" s="26" t="s">
        <v>1408</v>
      </c>
      <c r="B1573" s="26" t="s">
        <v>580</v>
      </c>
      <c r="C1573" s="26" t="str">
        <f t="shared" si="58"/>
        <v/>
      </c>
      <c r="D1573" s="26"/>
      <c r="E1573" s="26" t="s">
        <v>6</v>
      </c>
      <c r="F1573" s="26" t="s">
        <v>6</v>
      </c>
      <c r="G1573" s="34" t="str">
        <f t="shared" si="59"/>
        <v>Cyperus serotinus</v>
      </c>
      <c r="H1573" s="26" t="s">
        <v>5141</v>
      </c>
      <c r="I1573" s="26"/>
      <c r="J1573" t="s">
        <v>7793</v>
      </c>
      <c r="K1573" t="s">
        <v>11752</v>
      </c>
      <c r="L1573" t="s">
        <v>12046</v>
      </c>
      <c r="M1573" t="s">
        <v>12316</v>
      </c>
    </row>
    <row r="1574" spans="1:13" x14ac:dyDescent="0.25">
      <c r="A1574" s="26" t="s">
        <v>1422</v>
      </c>
      <c r="B1574" s="26" t="s">
        <v>1423</v>
      </c>
      <c r="C1574" s="26" t="str">
        <f t="shared" si="58"/>
        <v/>
      </c>
      <c r="D1574" s="26"/>
      <c r="E1574" s="26" t="s">
        <v>6</v>
      </c>
      <c r="F1574" s="26" t="s">
        <v>6</v>
      </c>
      <c r="G1574" s="34" t="str">
        <f t="shared" si="59"/>
        <v>Cypripedium calceolus</v>
      </c>
      <c r="H1574" s="26" t="s">
        <v>5141</v>
      </c>
      <c r="I1574" s="26"/>
      <c r="J1574" t="s">
        <v>7794</v>
      </c>
      <c r="K1574" t="s">
        <v>11752</v>
      </c>
      <c r="L1574" t="s">
        <v>12327</v>
      </c>
      <c r="M1574" t="s">
        <v>12328</v>
      </c>
    </row>
    <row r="1575" spans="1:13" x14ac:dyDescent="0.25">
      <c r="A1575" s="26" t="s">
        <v>1424</v>
      </c>
      <c r="B1575" s="26" t="s">
        <v>1425</v>
      </c>
      <c r="C1575" s="26" t="str">
        <f t="shared" si="58"/>
        <v/>
      </c>
      <c r="D1575" s="26"/>
      <c r="E1575" s="26" t="s">
        <v>6</v>
      </c>
      <c r="F1575" s="26" t="s">
        <v>6</v>
      </c>
      <c r="G1575" s="34" t="str">
        <f t="shared" si="59"/>
        <v>Cystopteris dickieana</v>
      </c>
      <c r="H1575" s="26" t="s">
        <v>5141</v>
      </c>
      <c r="I1575" s="26"/>
      <c r="J1575" t="s">
        <v>7795</v>
      </c>
      <c r="K1575" t="s">
        <v>12300</v>
      </c>
      <c r="L1575" t="s">
        <v>12301</v>
      </c>
      <c r="M1575" t="s">
        <v>12424</v>
      </c>
    </row>
    <row r="1576" spans="1:13" x14ac:dyDescent="0.25">
      <c r="A1576" s="26" t="s">
        <v>1424</v>
      </c>
      <c r="B1576" s="26" t="s">
        <v>368</v>
      </c>
      <c r="C1576" s="26" t="str">
        <f t="shared" si="58"/>
        <v/>
      </c>
      <c r="D1576" s="26"/>
      <c r="E1576" s="26" t="s">
        <v>6</v>
      </c>
      <c r="F1576" s="26" t="s">
        <v>6</v>
      </c>
      <c r="G1576" s="34" t="str">
        <f t="shared" si="59"/>
        <v>Cystopteris montana</v>
      </c>
      <c r="H1576" s="26" t="s">
        <v>5141</v>
      </c>
      <c r="I1576" s="26"/>
      <c r="J1576" t="s">
        <v>7796</v>
      </c>
      <c r="K1576" t="s">
        <v>12300</v>
      </c>
      <c r="L1576" t="s">
        <v>12301</v>
      </c>
      <c r="M1576" t="s">
        <v>12424</v>
      </c>
    </row>
    <row r="1577" spans="1:13" x14ac:dyDescent="0.25">
      <c r="A1577" s="26" t="s">
        <v>1424</v>
      </c>
      <c r="B1577" s="26" t="s">
        <v>941</v>
      </c>
      <c r="C1577" s="26" t="str">
        <f t="shared" si="58"/>
        <v/>
      </c>
      <c r="D1577" s="26"/>
      <c r="E1577" s="26" t="s">
        <v>6</v>
      </c>
      <c r="F1577" s="26" t="s">
        <v>6</v>
      </c>
      <c r="G1577" s="34" t="str">
        <f t="shared" si="59"/>
        <v>Cystopteris viridula</v>
      </c>
      <c r="H1577" s="26" t="s">
        <v>5141</v>
      </c>
      <c r="I1577" s="26"/>
      <c r="J1577" t="s">
        <v>7797</v>
      </c>
      <c r="K1577" t="s">
        <v>12300</v>
      </c>
      <c r="L1577" t="s">
        <v>12301</v>
      </c>
      <c r="M1577" t="s">
        <v>12424</v>
      </c>
    </row>
    <row r="1578" spans="1:13" x14ac:dyDescent="0.25">
      <c r="A1578" s="26" t="s">
        <v>1426</v>
      </c>
      <c r="B1578" s="26" t="s">
        <v>1427</v>
      </c>
      <c r="C1578" s="26" t="str">
        <f t="shared" si="58"/>
        <v>subsp.</v>
      </c>
      <c r="D1578" s="26" t="s">
        <v>1427</v>
      </c>
      <c r="E1578" s="26" t="s">
        <v>6</v>
      </c>
      <c r="F1578" s="26" t="s">
        <v>6</v>
      </c>
      <c r="G1578" s="34" t="str">
        <f t="shared" si="59"/>
        <v>Cytinus hypocistis hypocistis</v>
      </c>
      <c r="H1578" s="26" t="s">
        <v>5141</v>
      </c>
      <c r="I1578" s="26"/>
      <c r="J1578" t="s">
        <v>7798</v>
      </c>
      <c r="K1578" t="s">
        <v>11752</v>
      </c>
      <c r="L1578" t="s">
        <v>12338</v>
      </c>
      <c r="M1578" t="s">
        <v>12622</v>
      </c>
    </row>
    <row r="1579" spans="1:13" x14ac:dyDescent="0.25">
      <c r="A1579" s="26" t="s">
        <v>1426</v>
      </c>
      <c r="B1579" s="26" t="s">
        <v>1427</v>
      </c>
      <c r="C1579" s="26" t="str">
        <f t="shared" si="58"/>
        <v>subsp.</v>
      </c>
      <c r="D1579" s="26" t="s">
        <v>4425</v>
      </c>
      <c r="E1579" s="26" t="s">
        <v>6</v>
      </c>
      <c r="F1579" s="26" t="s">
        <v>6</v>
      </c>
      <c r="G1579" s="34" t="str">
        <f t="shared" si="59"/>
        <v>Cytinus hypocistis macranthus</v>
      </c>
      <c r="H1579" s="26" t="s">
        <v>5141</v>
      </c>
      <c r="I1579" s="26"/>
      <c r="J1579" t="s">
        <v>7799</v>
      </c>
      <c r="K1579" t="s">
        <v>11752</v>
      </c>
      <c r="L1579" t="s">
        <v>12338</v>
      </c>
      <c r="M1579" t="s">
        <v>12622</v>
      </c>
    </row>
    <row r="1580" spans="1:13" x14ac:dyDescent="0.25">
      <c r="A1580" s="26" t="s">
        <v>1426</v>
      </c>
      <c r="B1580" s="26" t="s">
        <v>1087</v>
      </c>
      <c r="C1580" s="26" t="str">
        <f t="shared" si="58"/>
        <v/>
      </c>
      <c r="D1580" s="26"/>
      <c r="E1580" s="26" t="s">
        <v>6</v>
      </c>
      <c r="F1580" s="26" t="s">
        <v>6</v>
      </c>
      <c r="G1580" s="34" t="str">
        <f t="shared" si="59"/>
        <v>Cytinus ruber</v>
      </c>
      <c r="H1580" s="26" t="s">
        <v>5141</v>
      </c>
      <c r="I1580" s="26"/>
      <c r="J1580" t="s">
        <v>7800</v>
      </c>
      <c r="K1580" t="s">
        <v>11752</v>
      </c>
      <c r="L1580" t="s">
        <v>12338</v>
      </c>
      <c r="M1580" t="s">
        <v>12622</v>
      </c>
    </row>
    <row r="1581" spans="1:13" x14ac:dyDescent="0.25">
      <c r="A1581" s="26" t="s">
        <v>1428</v>
      </c>
      <c r="B1581" s="26" t="s">
        <v>1429</v>
      </c>
      <c r="C1581" s="26" t="str">
        <f t="shared" si="58"/>
        <v/>
      </c>
      <c r="D1581" s="26"/>
      <c r="E1581" s="26" t="s">
        <v>6</v>
      </c>
      <c r="F1581" s="26" t="s">
        <v>6</v>
      </c>
      <c r="G1581" s="34" t="str">
        <f t="shared" si="59"/>
        <v>Cytisophyllum sessilifolium</v>
      </c>
      <c r="H1581" s="26" t="s">
        <v>5141</v>
      </c>
      <c r="I1581" s="26"/>
      <c r="J1581" t="s">
        <v>7801</v>
      </c>
      <c r="K1581" t="s">
        <v>11752</v>
      </c>
      <c r="L1581" t="s">
        <v>12304</v>
      </c>
      <c r="M1581" t="s">
        <v>12305</v>
      </c>
    </row>
    <row r="1582" spans="1:13" x14ac:dyDescent="0.25">
      <c r="A1582" s="26" t="s">
        <v>1430</v>
      </c>
      <c r="B1582" s="26" t="s">
        <v>1438</v>
      </c>
      <c r="C1582" s="26" t="str">
        <f t="shared" si="58"/>
        <v>subsp.</v>
      </c>
      <c r="D1582" s="26" t="s">
        <v>3922</v>
      </c>
      <c r="E1582" s="26" t="s">
        <v>6</v>
      </c>
      <c r="F1582" s="26" t="s">
        <v>6</v>
      </c>
      <c r="G1582" s="34" t="str">
        <f t="shared" si="59"/>
        <v>Cytisus arboreus baeticus</v>
      </c>
      <c r="H1582" s="26" t="s">
        <v>5141</v>
      </c>
      <c r="I1582" s="26"/>
      <c r="J1582" t="s">
        <v>7802</v>
      </c>
      <c r="K1582" t="s">
        <v>11752</v>
      </c>
      <c r="L1582" t="s">
        <v>12304</v>
      </c>
      <c r="M1582" t="s">
        <v>12305</v>
      </c>
    </row>
    <row r="1583" spans="1:13" x14ac:dyDescent="0.25">
      <c r="A1583" s="26" t="s">
        <v>1430</v>
      </c>
      <c r="B1583" s="26" t="s">
        <v>1438</v>
      </c>
      <c r="C1583" s="26" t="str">
        <f t="shared" si="58"/>
        <v>subsp.</v>
      </c>
      <c r="D1583" s="26" t="s">
        <v>4426</v>
      </c>
      <c r="E1583" s="26" t="s">
        <v>6</v>
      </c>
      <c r="F1583" s="26" t="s">
        <v>6</v>
      </c>
      <c r="G1583" s="34" t="str">
        <f t="shared" si="59"/>
        <v>Cytisus arboreus catalaunicus</v>
      </c>
      <c r="H1583" s="26" t="s">
        <v>5141</v>
      </c>
      <c r="I1583" s="26"/>
      <c r="J1583" t="s">
        <v>7803</v>
      </c>
      <c r="K1583" t="s">
        <v>11752</v>
      </c>
      <c r="L1583" t="s">
        <v>12304</v>
      </c>
      <c r="M1583" t="s">
        <v>12305</v>
      </c>
    </row>
    <row r="1584" spans="1:13" x14ac:dyDescent="0.25">
      <c r="A1584" s="26" t="s">
        <v>1430</v>
      </c>
      <c r="B1584" s="26" t="s">
        <v>1437</v>
      </c>
      <c r="C1584" s="26" t="str">
        <f t="shared" si="58"/>
        <v/>
      </c>
      <c r="D1584" s="26"/>
      <c r="E1584" s="26" t="s">
        <v>6</v>
      </c>
      <c r="F1584" s="26" t="s">
        <v>6</v>
      </c>
      <c r="G1584" s="34" t="str">
        <f t="shared" si="59"/>
        <v>Cytisus cantabricus</v>
      </c>
      <c r="H1584" s="26" t="s">
        <v>5141</v>
      </c>
      <c r="I1584" s="26"/>
      <c r="J1584" t="s">
        <v>7804</v>
      </c>
      <c r="K1584" t="s">
        <v>11752</v>
      </c>
      <c r="L1584" t="s">
        <v>12304</v>
      </c>
      <c r="M1584" t="s">
        <v>12305</v>
      </c>
    </row>
    <row r="1585" spans="1:13" x14ac:dyDescent="0.25">
      <c r="A1585" s="26" t="s">
        <v>1430</v>
      </c>
      <c r="B1585" s="26" t="s">
        <v>1443</v>
      </c>
      <c r="C1585" s="26" t="str">
        <f t="shared" si="58"/>
        <v/>
      </c>
      <c r="D1585" s="26"/>
      <c r="E1585" s="26" t="s">
        <v>31</v>
      </c>
      <c r="F1585" s="26" t="s">
        <v>6</v>
      </c>
      <c r="G1585" s="34" t="str">
        <f t="shared" si="59"/>
        <v>Cytisus commutatus</v>
      </c>
      <c r="H1585" s="26" t="s">
        <v>5141</v>
      </c>
      <c r="I1585" s="26"/>
      <c r="J1585" t="s">
        <v>7805</v>
      </c>
      <c r="K1585" t="s">
        <v>11752</v>
      </c>
      <c r="L1585" t="s">
        <v>12304</v>
      </c>
      <c r="M1585" t="s">
        <v>12305</v>
      </c>
    </row>
    <row r="1586" spans="1:13" x14ac:dyDescent="0.25">
      <c r="A1586" s="26" t="s">
        <v>1430</v>
      </c>
      <c r="B1586" s="26" t="s">
        <v>836</v>
      </c>
      <c r="C1586" s="26" t="str">
        <f t="shared" si="58"/>
        <v/>
      </c>
      <c r="D1586" s="26"/>
      <c r="E1586" s="26" t="s">
        <v>6</v>
      </c>
      <c r="F1586" s="26" t="s">
        <v>6</v>
      </c>
      <c r="G1586" s="34" t="str">
        <f t="shared" si="59"/>
        <v>Cytisus decumbens</v>
      </c>
      <c r="H1586" s="26" t="s">
        <v>5141</v>
      </c>
      <c r="I1586" s="26"/>
      <c r="J1586" t="s">
        <v>7806</v>
      </c>
      <c r="K1586" t="s">
        <v>11752</v>
      </c>
      <c r="L1586" t="s">
        <v>12304</v>
      </c>
      <c r="M1586" t="s">
        <v>12305</v>
      </c>
    </row>
    <row r="1587" spans="1:13" x14ac:dyDescent="0.25">
      <c r="A1587" s="26" t="s">
        <v>1430</v>
      </c>
      <c r="B1587" s="26" t="s">
        <v>1433</v>
      </c>
      <c r="C1587" s="26" t="str">
        <f t="shared" si="58"/>
        <v>subsp.</v>
      </c>
      <c r="D1587" s="26" t="s">
        <v>1433</v>
      </c>
      <c r="E1587" s="26" t="s">
        <v>6</v>
      </c>
      <c r="F1587" s="26" t="s">
        <v>6</v>
      </c>
      <c r="G1587" s="34" t="str">
        <f t="shared" si="59"/>
        <v>Cytisus fontanesii fontanesii</v>
      </c>
      <c r="H1587" s="26" t="s">
        <v>5141</v>
      </c>
      <c r="I1587" s="26"/>
      <c r="J1587" t="s">
        <v>7807</v>
      </c>
      <c r="K1587" t="s">
        <v>11752</v>
      </c>
      <c r="L1587" t="s">
        <v>12304</v>
      </c>
      <c r="M1587" t="s">
        <v>12305</v>
      </c>
    </row>
    <row r="1588" spans="1:13" x14ac:dyDescent="0.25">
      <c r="A1588" s="26" t="s">
        <v>1430</v>
      </c>
      <c r="B1588" s="26" t="s">
        <v>1433</v>
      </c>
      <c r="C1588" s="26" t="str">
        <f t="shared" si="58"/>
        <v>subsp.</v>
      </c>
      <c r="D1588" s="26" t="s">
        <v>4587</v>
      </c>
      <c r="E1588" s="26" t="s">
        <v>31</v>
      </c>
      <c r="F1588" s="26" t="s">
        <v>6</v>
      </c>
      <c r="G1588" s="34" t="str">
        <f t="shared" si="59"/>
        <v>Cytisus fontanesii plumosus</v>
      </c>
      <c r="H1588" s="26" t="s">
        <v>5141</v>
      </c>
      <c r="I1588" s="26"/>
      <c r="J1588" t="s">
        <v>7808</v>
      </c>
      <c r="K1588" t="s">
        <v>11752</v>
      </c>
      <c r="L1588" t="s">
        <v>12304</v>
      </c>
      <c r="M1588" t="s">
        <v>12305</v>
      </c>
    </row>
    <row r="1589" spans="1:13" x14ac:dyDescent="0.25">
      <c r="A1589" s="26" t="s">
        <v>1430</v>
      </c>
      <c r="B1589" s="26" t="s">
        <v>1442</v>
      </c>
      <c r="C1589" s="26" t="str">
        <f t="shared" si="58"/>
        <v/>
      </c>
      <c r="D1589" s="26"/>
      <c r="E1589" s="26" t="s">
        <v>31</v>
      </c>
      <c r="F1589" s="26" t="s">
        <v>6</v>
      </c>
      <c r="G1589" s="34" t="str">
        <f t="shared" si="59"/>
        <v>Cytisus galianoi</v>
      </c>
      <c r="H1589" s="26" t="s">
        <v>5141</v>
      </c>
      <c r="I1589" s="26"/>
      <c r="J1589" t="s">
        <v>7809</v>
      </c>
      <c r="K1589" t="s">
        <v>11752</v>
      </c>
      <c r="L1589" t="s">
        <v>12304</v>
      </c>
      <c r="M1589" t="s">
        <v>12305</v>
      </c>
    </row>
    <row r="1590" spans="1:13" x14ac:dyDescent="0.25">
      <c r="A1590" s="26" t="s">
        <v>1430</v>
      </c>
      <c r="B1590" s="26" t="s">
        <v>1435</v>
      </c>
      <c r="C1590" s="26" t="str">
        <f t="shared" si="58"/>
        <v>subsp.</v>
      </c>
      <c r="D1590" s="26" t="s">
        <v>2638</v>
      </c>
      <c r="E1590" s="26" t="s">
        <v>31</v>
      </c>
      <c r="F1590" s="26" t="s">
        <v>6</v>
      </c>
      <c r="G1590" s="34" t="str">
        <f t="shared" si="59"/>
        <v>Cytisus grandiflorus cabezudoi</v>
      </c>
      <c r="H1590" s="26" t="s">
        <v>5141</v>
      </c>
      <c r="I1590" s="26"/>
      <c r="J1590" t="s">
        <v>7810</v>
      </c>
      <c r="K1590" t="s">
        <v>11752</v>
      </c>
      <c r="L1590" t="s">
        <v>12304</v>
      </c>
      <c r="M1590" t="s">
        <v>12305</v>
      </c>
    </row>
    <row r="1591" spans="1:13" x14ac:dyDescent="0.25">
      <c r="A1591" s="26" t="s">
        <v>1430</v>
      </c>
      <c r="B1591" s="26" t="s">
        <v>1435</v>
      </c>
      <c r="C1591" s="26" t="str">
        <f t="shared" si="58"/>
        <v>subsp.</v>
      </c>
      <c r="D1591" s="26" t="s">
        <v>1435</v>
      </c>
      <c r="E1591" s="26" t="s">
        <v>6</v>
      </c>
      <c r="F1591" s="26" t="s">
        <v>6</v>
      </c>
      <c r="G1591" s="34" t="str">
        <f t="shared" si="59"/>
        <v>Cytisus grandiflorus grandiflorus</v>
      </c>
      <c r="H1591" s="26" t="s">
        <v>5141</v>
      </c>
      <c r="I1591" s="26"/>
      <c r="J1591" t="s">
        <v>7811</v>
      </c>
      <c r="K1591" t="s">
        <v>11752</v>
      </c>
      <c r="L1591" t="s">
        <v>12304</v>
      </c>
      <c r="M1591" t="s">
        <v>12305</v>
      </c>
    </row>
    <row r="1592" spans="1:13" x14ac:dyDescent="0.25">
      <c r="A1592" s="26" t="s">
        <v>1430</v>
      </c>
      <c r="B1592" s="26" t="s">
        <v>1432</v>
      </c>
      <c r="C1592" s="26" t="str">
        <f t="shared" si="58"/>
        <v/>
      </c>
      <c r="D1592" s="26"/>
      <c r="E1592" s="26" t="s">
        <v>6</v>
      </c>
      <c r="F1592" s="26" t="s">
        <v>6</v>
      </c>
      <c r="G1592" s="34" t="str">
        <f t="shared" si="59"/>
        <v>Cytisus lotoides</v>
      </c>
      <c r="H1592" s="26" t="s">
        <v>5141</v>
      </c>
      <c r="I1592" s="26"/>
      <c r="J1592" t="s">
        <v>7812</v>
      </c>
      <c r="K1592" t="s">
        <v>11752</v>
      </c>
      <c r="L1592" t="s">
        <v>12304</v>
      </c>
      <c r="M1592" t="s">
        <v>12305</v>
      </c>
    </row>
    <row r="1593" spans="1:13" x14ac:dyDescent="0.25">
      <c r="A1593" s="26" t="s">
        <v>1430</v>
      </c>
      <c r="B1593" s="26" t="s">
        <v>1439</v>
      </c>
      <c r="C1593" s="26" t="str">
        <f t="shared" si="58"/>
        <v/>
      </c>
      <c r="D1593" s="26"/>
      <c r="E1593" s="26" t="s">
        <v>31</v>
      </c>
      <c r="F1593" s="26" t="s">
        <v>6</v>
      </c>
      <c r="G1593" s="34" t="str">
        <f t="shared" si="59"/>
        <v>Cytisus malacitanus</v>
      </c>
      <c r="H1593" s="26" t="s">
        <v>5141</v>
      </c>
      <c r="I1593" s="26"/>
      <c r="J1593" t="s">
        <v>7813</v>
      </c>
      <c r="K1593" t="s">
        <v>11752</v>
      </c>
      <c r="L1593" t="s">
        <v>12304</v>
      </c>
      <c r="M1593" t="s">
        <v>12305</v>
      </c>
    </row>
    <row r="1594" spans="1:13" x14ac:dyDescent="0.25">
      <c r="A1594" s="26" t="s">
        <v>1430</v>
      </c>
      <c r="B1594" s="26" t="s">
        <v>1440</v>
      </c>
      <c r="C1594" s="26" t="str">
        <f t="shared" si="58"/>
        <v/>
      </c>
      <c r="D1594" s="26"/>
      <c r="E1594" s="26" t="s">
        <v>31</v>
      </c>
      <c r="F1594" s="26" t="s">
        <v>6</v>
      </c>
      <c r="G1594" s="34" t="str">
        <f t="shared" si="59"/>
        <v>Cytisus multiflorus</v>
      </c>
      <c r="H1594" s="26" t="s">
        <v>5141</v>
      </c>
      <c r="I1594" s="26"/>
      <c r="J1594" t="s">
        <v>7814</v>
      </c>
      <c r="K1594" t="s">
        <v>11752</v>
      </c>
      <c r="L1594" t="s">
        <v>12304</v>
      </c>
      <c r="M1594" t="s">
        <v>12305</v>
      </c>
    </row>
    <row r="1595" spans="1:13" x14ac:dyDescent="0.25">
      <c r="A1595" s="26" t="s">
        <v>1430</v>
      </c>
      <c r="B1595" s="26" t="s">
        <v>1441</v>
      </c>
      <c r="C1595" s="26" t="str">
        <f t="shared" ref="C1595:C1626" si="60">IF(D1595="","","subsp.")</f>
        <v/>
      </c>
      <c r="D1595" s="26"/>
      <c r="E1595" s="26" t="s">
        <v>6</v>
      </c>
      <c r="F1595" s="26" t="s">
        <v>6</v>
      </c>
      <c r="G1595" s="34" t="str">
        <f t="shared" ref="G1595:G1626" si="61">IF(D1595="",CONCATENATE(A1595," ",B1595),CONCATENATE(A1595," ",B1595," ",D1595))</f>
        <v>Cytisus oromediterraneus</v>
      </c>
      <c r="H1595" s="26" t="s">
        <v>5141</v>
      </c>
      <c r="I1595" s="26"/>
      <c r="J1595" t="s">
        <v>7815</v>
      </c>
      <c r="K1595" t="s">
        <v>11752</v>
      </c>
      <c r="L1595" t="s">
        <v>12304</v>
      </c>
      <c r="M1595" t="s">
        <v>12305</v>
      </c>
    </row>
    <row r="1596" spans="1:13" x14ac:dyDescent="0.25">
      <c r="A1596" s="26" t="s">
        <v>1430</v>
      </c>
      <c r="B1596" s="26" t="s">
        <v>1434</v>
      </c>
      <c r="C1596" s="26" t="str">
        <f t="shared" si="60"/>
        <v>subsp.</v>
      </c>
      <c r="D1596" s="26" t="s">
        <v>1868</v>
      </c>
      <c r="E1596" s="26" t="s">
        <v>31</v>
      </c>
      <c r="F1596" s="26" t="s">
        <v>6</v>
      </c>
      <c r="G1596" s="34" t="str">
        <f t="shared" si="61"/>
        <v>Cytisus scoparius reverchonii</v>
      </c>
      <c r="H1596" s="26" t="s">
        <v>5141</v>
      </c>
      <c r="I1596" s="26"/>
      <c r="J1596" t="s">
        <v>7816</v>
      </c>
      <c r="K1596" t="s">
        <v>11752</v>
      </c>
      <c r="L1596" t="s">
        <v>12304</v>
      </c>
      <c r="M1596" t="s">
        <v>12305</v>
      </c>
    </row>
    <row r="1597" spans="1:13" x14ac:dyDescent="0.25">
      <c r="A1597" s="26" t="s">
        <v>1430</v>
      </c>
      <c r="B1597" s="26" t="s">
        <v>1434</v>
      </c>
      <c r="C1597" s="26" t="str">
        <f t="shared" si="60"/>
        <v>subsp.</v>
      </c>
      <c r="D1597" s="26" t="s">
        <v>1434</v>
      </c>
      <c r="E1597" s="26" t="s">
        <v>6</v>
      </c>
      <c r="F1597" s="26" t="s">
        <v>6</v>
      </c>
      <c r="G1597" s="34" t="str">
        <f t="shared" si="61"/>
        <v>Cytisus scoparius scoparius</v>
      </c>
      <c r="H1597" s="26" t="s">
        <v>5141</v>
      </c>
      <c r="I1597" s="26"/>
      <c r="J1597" t="s">
        <v>7817</v>
      </c>
      <c r="K1597" t="s">
        <v>11752</v>
      </c>
      <c r="L1597" t="s">
        <v>12304</v>
      </c>
      <c r="M1597" t="s">
        <v>12305</v>
      </c>
    </row>
    <row r="1598" spans="1:13" x14ac:dyDescent="0.25">
      <c r="A1598" s="26" t="s">
        <v>1430</v>
      </c>
      <c r="B1598" s="26" t="s">
        <v>1436</v>
      </c>
      <c r="C1598" s="26" t="str">
        <f t="shared" si="60"/>
        <v/>
      </c>
      <c r="D1598" s="26"/>
      <c r="E1598" s="26" t="s">
        <v>6</v>
      </c>
      <c r="F1598" s="26" t="s">
        <v>6</v>
      </c>
      <c r="G1598" s="34" t="str">
        <f t="shared" si="61"/>
        <v>Cytisus striatus</v>
      </c>
      <c r="H1598" s="26" t="s">
        <v>5141</v>
      </c>
      <c r="I1598" s="26"/>
      <c r="J1598" t="s">
        <v>7818</v>
      </c>
      <c r="K1598" t="s">
        <v>11752</v>
      </c>
      <c r="L1598" t="s">
        <v>12304</v>
      </c>
      <c r="M1598" t="s">
        <v>12305</v>
      </c>
    </row>
    <row r="1599" spans="1:13" x14ac:dyDescent="0.25">
      <c r="A1599" s="26" t="s">
        <v>1430</v>
      </c>
      <c r="B1599" s="26" t="s">
        <v>1431</v>
      </c>
      <c r="C1599" s="26" t="str">
        <f t="shared" si="60"/>
        <v/>
      </c>
      <c r="D1599" s="26"/>
      <c r="E1599" s="26" t="s">
        <v>6</v>
      </c>
      <c r="F1599" s="26" t="s">
        <v>6</v>
      </c>
      <c r="G1599" s="34" t="str">
        <f t="shared" si="61"/>
        <v>Cytisus villosus</v>
      </c>
      <c r="H1599" s="26" t="s">
        <v>5141</v>
      </c>
      <c r="I1599" s="26"/>
      <c r="J1599" t="s">
        <v>7819</v>
      </c>
      <c r="K1599" t="s">
        <v>11752</v>
      </c>
      <c r="L1599" t="s">
        <v>12304</v>
      </c>
      <c r="M1599" t="s">
        <v>12305</v>
      </c>
    </row>
    <row r="1600" spans="1:13" x14ac:dyDescent="0.25">
      <c r="A1600" s="26" t="s">
        <v>1444</v>
      </c>
      <c r="B1600" s="26" t="s">
        <v>331</v>
      </c>
      <c r="C1600" s="26" t="str">
        <f t="shared" si="60"/>
        <v/>
      </c>
      <c r="D1600" s="26"/>
      <c r="E1600" s="26" t="s">
        <v>6</v>
      </c>
      <c r="F1600" s="26" t="s">
        <v>6</v>
      </c>
      <c r="G1600" s="34" t="str">
        <f t="shared" si="61"/>
        <v>Daboecia cantabrica</v>
      </c>
      <c r="H1600" s="26" t="s">
        <v>5141</v>
      </c>
      <c r="I1600" s="26"/>
      <c r="J1600" t="s">
        <v>7820</v>
      </c>
      <c r="K1600" t="s">
        <v>11752</v>
      </c>
      <c r="L1600" t="s">
        <v>12290</v>
      </c>
      <c r="M1600" t="s">
        <v>12333</v>
      </c>
    </row>
    <row r="1601" spans="1:13" x14ac:dyDescent="0.25">
      <c r="A1601" s="26" t="s">
        <v>1445</v>
      </c>
      <c r="B1601" s="26" t="s">
        <v>961</v>
      </c>
      <c r="C1601" s="26" t="str">
        <f t="shared" si="60"/>
        <v/>
      </c>
      <c r="D1601" s="26"/>
      <c r="E1601" s="26" t="s">
        <v>6</v>
      </c>
      <c r="F1601" s="26" t="s">
        <v>6</v>
      </c>
      <c r="G1601" s="34" t="str">
        <f t="shared" si="61"/>
        <v>Dactylorhiza elata</v>
      </c>
      <c r="H1601" s="26" t="s">
        <v>5141</v>
      </c>
      <c r="I1601" s="26"/>
      <c r="J1601" t="s">
        <v>7821</v>
      </c>
      <c r="K1601" t="s">
        <v>11752</v>
      </c>
      <c r="L1601" t="s">
        <v>12327</v>
      </c>
      <c r="M1601" t="s">
        <v>12328</v>
      </c>
    </row>
    <row r="1602" spans="1:13" x14ac:dyDescent="0.25">
      <c r="A1602" s="26" t="s">
        <v>1445</v>
      </c>
      <c r="B1602" s="26" t="s">
        <v>1449</v>
      </c>
      <c r="C1602" s="26" t="str">
        <f t="shared" si="60"/>
        <v/>
      </c>
      <c r="D1602" s="26"/>
      <c r="E1602" s="26" t="s">
        <v>6</v>
      </c>
      <c r="F1602" s="26" t="s">
        <v>6</v>
      </c>
      <c r="G1602" s="34" t="str">
        <f t="shared" si="61"/>
        <v>Dactylorhiza fuchsii</v>
      </c>
      <c r="H1602" s="26" t="s">
        <v>5141</v>
      </c>
      <c r="I1602" s="26"/>
      <c r="J1602" t="s">
        <v>7822</v>
      </c>
      <c r="K1602" t="s">
        <v>11752</v>
      </c>
      <c r="L1602" t="s">
        <v>12327</v>
      </c>
      <c r="M1602" t="s">
        <v>12328</v>
      </c>
    </row>
    <row r="1603" spans="1:13" x14ac:dyDescent="0.25">
      <c r="A1603" s="26" t="s">
        <v>1445</v>
      </c>
      <c r="B1603" s="26" t="s">
        <v>1448</v>
      </c>
      <c r="C1603" s="26" t="str">
        <f t="shared" si="60"/>
        <v/>
      </c>
      <c r="D1603" s="26"/>
      <c r="E1603" s="26" t="s">
        <v>6</v>
      </c>
      <c r="F1603" s="26" t="s">
        <v>6</v>
      </c>
      <c r="G1603" s="34" t="str">
        <f t="shared" si="61"/>
        <v>Dactylorhiza incarnata</v>
      </c>
      <c r="H1603" s="26" t="s">
        <v>5141</v>
      </c>
      <c r="I1603" s="26"/>
      <c r="J1603" t="s">
        <v>7823</v>
      </c>
      <c r="K1603" t="s">
        <v>11752</v>
      </c>
      <c r="L1603" t="s">
        <v>12327</v>
      </c>
      <c r="M1603" t="s">
        <v>12328</v>
      </c>
    </row>
    <row r="1604" spans="1:13" x14ac:dyDescent="0.25">
      <c r="A1604" s="26" t="s">
        <v>1445</v>
      </c>
      <c r="B1604" s="26" t="s">
        <v>1447</v>
      </c>
      <c r="C1604" s="26" t="str">
        <f t="shared" si="60"/>
        <v/>
      </c>
      <c r="D1604" s="26"/>
      <c r="E1604" s="26" t="s">
        <v>6</v>
      </c>
      <c r="F1604" s="26" t="s">
        <v>6</v>
      </c>
      <c r="G1604" s="34" t="str">
        <f t="shared" si="61"/>
        <v>Dactylorhiza insularis</v>
      </c>
      <c r="H1604" s="26" t="s">
        <v>5141</v>
      </c>
      <c r="I1604" s="26"/>
      <c r="J1604" t="s">
        <v>7824</v>
      </c>
      <c r="K1604" t="s">
        <v>11752</v>
      </c>
      <c r="L1604" t="s">
        <v>12327</v>
      </c>
      <c r="M1604" t="s">
        <v>12328</v>
      </c>
    </row>
    <row r="1605" spans="1:13" x14ac:dyDescent="0.25">
      <c r="A1605" s="26" t="s">
        <v>1445</v>
      </c>
      <c r="B1605" s="26" t="s">
        <v>243</v>
      </c>
      <c r="C1605" s="26" t="str">
        <f t="shared" si="60"/>
        <v/>
      </c>
      <c r="D1605" s="26"/>
      <c r="E1605" s="26" t="s">
        <v>6</v>
      </c>
      <c r="F1605" s="26" t="s">
        <v>6</v>
      </c>
      <c r="G1605" s="34" t="str">
        <f t="shared" si="61"/>
        <v>Dactylorhiza maculata</v>
      </c>
      <c r="H1605" s="26" t="s">
        <v>5141</v>
      </c>
      <c r="I1605" s="26"/>
      <c r="J1605" t="s">
        <v>7825</v>
      </c>
      <c r="K1605" t="s">
        <v>11752</v>
      </c>
      <c r="L1605" t="s">
        <v>12327</v>
      </c>
      <c r="M1605" t="s">
        <v>12328</v>
      </c>
    </row>
    <row r="1606" spans="1:13" x14ac:dyDescent="0.25">
      <c r="A1606" s="26" t="s">
        <v>1445</v>
      </c>
      <c r="B1606" s="26" t="s">
        <v>1294</v>
      </c>
      <c r="C1606" s="26" t="str">
        <f t="shared" si="60"/>
        <v/>
      </c>
      <c r="D1606" s="26"/>
      <c r="E1606" s="26" t="s">
        <v>6</v>
      </c>
      <c r="F1606" s="26" t="s">
        <v>6</v>
      </c>
      <c r="G1606" s="34" t="str">
        <f t="shared" si="61"/>
        <v>Dactylorhiza majalis</v>
      </c>
      <c r="H1606" s="26" t="s">
        <v>5141</v>
      </c>
      <c r="I1606" s="26"/>
      <c r="J1606" t="s">
        <v>7826</v>
      </c>
      <c r="K1606" t="s">
        <v>11752</v>
      </c>
      <c r="L1606" t="s">
        <v>12327</v>
      </c>
      <c r="M1606" t="s">
        <v>12328</v>
      </c>
    </row>
    <row r="1607" spans="1:13" x14ac:dyDescent="0.25">
      <c r="A1607" s="26" t="s">
        <v>1445</v>
      </c>
      <c r="B1607" s="26" t="s">
        <v>1446</v>
      </c>
      <c r="C1607" s="26" t="str">
        <f t="shared" si="60"/>
        <v/>
      </c>
      <c r="D1607" s="26"/>
      <c r="E1607" s="26" t="s">
        <v>6</v>
      </c>
      <c r="F1607" s="26" t="s">
        <v>6</v>
      </c>
      <c r="G1607" s="34" t="str">
        <f t="shared" si="61"/>
        <v>Dactylorhiza sambucina</v>
      </c>
      <c r="H1607" s="26" t="s">
        <v>5141</v>
      </c>
      <c r="I1607" s="26"/>
      <c r="J1607" t="s">
        <v>7827</v>
      </c>
      <c r="K1607" t="s">
        <v>11752</v>
      </c>
      <c r="L1607" t="s">
        <v>12327</v>
      </c>
      <c r="M1607" t="s">
        <v>12328</v>
      </c>
    </row>
    <row r="1608" spans="1:13" x14ac:dyDescent="0.25">
      <c r="A1608" s="26" t="s">
        <v>1445</v>
      </c>
      <c r="B1608" s="26" t="s">
        <v>1050</v>
      </c>
      <c r="C1608" s="26" t="str">
        <f t="shared" si="60"/>
        <v/>
      </c>
      <c r="D1608" s="26"/>
      <c r="E1608" s="26" t="s">
        <v>6</v>
      </c>
      <c r="F1608" s="26" t="s">
        <v>6</v>
      </c>
      <c r="G1608" s="34" t="str">
        <f t="shared" si="61"/>
        <v>Dactylorhiza sulphurea</v>
      </c>
      <c r="H1608" s="26" t="s">
        <v>5141</v>
      </c>
      <c r="I1608" s="26"/>
      <c r="J1608" t="s">
        <v>7828</v>
      </c>
      <c r="K1608" t="s">
        <v>11752</v>
      </c>
      <c r="L1608" t="s">
        <v>12327</v>
      </c>
      <c r="M1608" t="s">
        <v>12328</v>
      </c>
    </row>
    <row r="1609" spans="1:13" x14ac:dyDescent="0.25">
      <c r="A1609" s="26" t="s">
        <v>1450</v>
      </c>
      <c r="B1609" s="26" t="s">
        <v>530</v>
      </c>
      <c r="C1609" s="26" t="str">
        <f t="shared" si="60"/>
        <v/>
      </c>
      <c r="D1609" s="26"/>
      <c r="E1609" s="26" t="s">
        <v>6</v>
      </c>
      <c r="F1609" s="26" t="s">
        <v>6</v>
      </c>
      <c r="G1609" s="34" t="str">
        <f t="shared" si="61"/>
        <v>Damasonium bourgaei</v>
      </c>
      <c r="H1609" s="26" t="s">
        <v>5141</v>
      </c>
      <c r="I1609" s="26"/>
      <c r="J1609" t="s">
        <v>7829</v>
      </c>
      <c r="K1609" t="s">
        <v>11752</v>
      </c>
      <c r="L1609" t="s">
        <v>12560</v>
      </c>
      <c r="M1609" t="s">
        <v>12561</v>
      </c>
    </row>
    <row r="1610" spans="1:13" x14ac:dyDescent="0.25">
      <c r="A1610" s="26" t="s">
        <v>1450</v>
      </c>
      <c r="B1610" s="26" t="s">
        <v>1184</v>
      </c>
      <c r="C1610" s="26" t="str">
        <f t="shared" si="60"/>
        <v/>
      </c>
      <c r="D1610" s="26"/>
      <c r="E1610" s="26" t="s">
        <v>6</v>
      </c>
      <c r="F1610" s="26" t="s">
        <v>6</v>
      </c>
      <c r="G1610" s="34" t="str">
        <f t="shared" si="61"/>
        <v>Damasonium polyspermum</v>
      </c>
      <c r="H1610" s="26" t="s">
        <v>5141</v>
      </c>
      <c r="I1610" s="26"/>
      <c r="J1610" t="s">
        <v>7830</v>
      </c>
      <c r="K1610" t="s">
        <v>11752</v>
      </c>
      <c r="L1610" t="s">
        <v>12560</v>
      </c>
      <c r="M1610" t="s">
        <v>12561</v>
      </c>
    </row>
    <row r="1611" spans="1:13" x14ac:dyDescent="0.25">
      <c r="A1611" s="26" t="s">
        <v>1452</v>
      </c>
      <c r="B1611" s="26" t="s">
        <v>176</v>
      </c>
      <c r="C1611" s="26" t="str">
        <f t="shared" si="60"/>
        <v/>
      </c>
      <c r="D1611" s="26"/>
      <c r="E1611" s="26" t="s">
        <v>6</v>
      </c>
      <c r="F1611" s="26" t="s">
        <v>6</v>
      </c>
      <c r="G1611" s="34" t="str">
        <f t="shared" si="61"/>
        <v>Daphne alpina</v>
      </c>
      <c r="H1611" s="26" t="s">
        <v>5141</v>
      </c>
      <c r="I1611" s="26"/>
      <c r="J1611" t="s">
        <v>7831</v>
      </c>
      <c r="K1611" t="s">
        <v>11752</v>
      </c>
      <c r="L1611" t="s">
        <v>12338</v>
      </c>
      <c r="M1611" t="s">
        <v>12623</v>
      </c>
    </row>
    <row r="1612" spans="1:13" x14ac:dyDescent="0.25">
      <c r="A1612" s="26" t="s">
        <v>1452</v>
      </c>
      <c r="B1612" s="26" t="s">
        <v>1458</v>
      </c>
      <c r="C1612" s="26" t="str">
        <f t="shared" si="60"/>
        <v/>
      </c>
      <c r="D1612" s="26"/>
      <c r="E1612" s="26" t="s">
        <v>6</v>
      </c>
      <c r="F1612" s="26" t="s">
        <v>6</v>
      </c>
      <c r="G1612" s="34" t="str">
        <f t="shared" si="61"/>
        <v>Daphne cneorum</v>
      </c>
      <c r="H1612" s="26" t="s">
        <v>5141</v>
      </c>
      <c r="I1612" s="26"/>
      <c r="J1612" t="s">
        <v>7832</v>
      </c>
      <c r="K1612" t="s">
        <v>11752</v>
      </c>
      <c r="L1612" t="s">
        <v>12338</v>
      </c>
      <c r="M1612" t="s">
        <v>12623</v>
      </c>
    </row>
    <row r="1613" spans="1:13" x14ac:dyDescent="0.25">
      <c r="A1613" s="26" t="s">
        <v>1452</v>
      </c>
      <c r="B1613" s="26" t="s">
        <v>1457</v>
      </c>
      <c r="C1613" s="26" t="str">
        <f t="shared" si="60"/>
        <v/>
      </c>
      <c r="D1613" s="26"/>
      <c r="E1613" s="26" t="s">
        <v>6</v>
      </c>
      <c r="F1613" s="26" t="s">
        <v>6</v>
      </c>
      <c r="G1613" s="34" t="str">
        <f t="shared" si="61"/>
        <v>Daphne gnidium</v>
      </c>
      <c r="H1613" s="26" t="s">
        <v>5141</v>
      </c>
      <c r="I1613" s="26"/>
      <c r="J1613" t="s">
        <v>7833</v>
      </c>
      <c r="K1613" t="s">
        <v>11752</v>
      </c>
      <c r="L1613" t="s">
        <v>12338</v>
      </c>
      <c r="M1613" t="s">
        <v>12623</v>
      </c>
    </row>
    <row r="1614" spans="1:13" x14ac:dyDescent="0.25">
      <c r="A1614" s="26" t="s">
        <v>1452</v>
      </c>
      <c r="B1614" s="26" t="s">
        <v>1453</v>
      </c>
      <c r="C1614" s="26" t="str">
        <f t="shared" si="60"/>
        <v/>
      </c>
      <c r="D1614" s="26"/>
      <c r="E1614" s="26" t="s">
        <v>6</v>
      </c>
      <c r="F1614" s="26" t="s">
        <v>6</v>
      </c>
      <c r="G1614" s="34" t="str">
        <f t="shared" si="61"/>
        <v>Daphne laureola</v>
      </c>
      <c r="H1614" s="26" t="s">
        <v>5141</v>
      </c>
      <c r="I1614" s="26"/>
      <c r="J1614" t="s">
        <v>7834</v>
      </c>
      <c r="K1614" t="s">
        <v>11752</v>
      </c>
      <c r="L1614" t="s">
        <v>12338</v>
      </c>
      <c r="M1614" t="s">
        <v>12623</v>
      </c>
    </row>
    <row r="1615" spans="1:13" x14ac:dyDescent="0.25">
      <c r="A1615" s="26" t="s">
        <v>1452</v>
      </c>
      <c r="B1615" s="26" t="s">
        <v>1454</v>
      </c>
      <c r="C1615" s="26" t="str">
        <f t="shared" si="60"/>
        <v/>
      </c>
      <c r="D1615" s="26"/>
      <c r="E1615" s="26" t="s">
        <v>6</v>
      </c>
      <c r="F1615" s="26" t="s">
        <v>6</v>
      </c>
      <c r="G1615" s="34" t="str">
        <f t="shared" si="61"/>
        <v>Daphne mezereum</v>
      </c>
      <c r="H1615" s="26" t="s">
        <v>5141</v>
      </c>
      <c r="I1615" s="26"/>
      <c r="J1615" t="s">
        <v>7835</v>
      </c>
      <c r="K1615" t="s">
        <v>11752</v>
      </c>
      <c r="L1615" t="s">
        <v>12338</v>
      </c>
      <c r="M1615" t="s">
        <v>12623</v>
      </c>
    </row>
    <row r="1616" spans="1:13" x14ac:dyDescent="0.25">
      <c r="A1616" s="26" t="s">
        <v>1452</v>
      </c>
      <c r="B1616" s="26" t="s">
        <v>1455</v>
      </c>
      <c r="C1616" s="26" t="str">
        <f t="shared" si="60"/>
        <v/>
      </c>
      <c r="D1616" s="26"/>
      <c r="E1616" s="26" t="s">
        <v>6</v>
      </c>
      <c r="F1616" s="26" t="s">
        <v>6</v>
      </c>
      <c r="G1616" s="34" t="str">
        <f t="shared" si="61"/>
        <v>Daphne oleoides</v>
      </c>
      <c r="H1616" s="26" t="s">
        <v>5141</v>
      </c>
      <c r="I1616" s="26"/>
      <c r="J1616" t="s">
        <v>7836</v>
      </c>
      <c r="K1616" t="s">
        <v>11752</v>
      </c>
      <c r="L1616" t="s">
        <v>12338</v>
      </c>
      <c r="M1616" t="s">
        <v>12623</v>
      </c>
    </row>
    <row r="1617" spans="1:13" x14ac:dyDescent="0.25">
      <c r="A1617" s="26" t="s">
        <v>1452</v>
      </c>
      <c r="B1617" s="26" t="s">
        <v>1456</v>
      </c>
      <c r="C1617" s="26" t="str">
        <f t="shared" si="60"/>
        <v/>
      </c>
      <c r="D1617" s="26"/>
      <c r="E1617" s="26" t="s">
        <v>31</v>
      </c>
      <c r="F1617" s="26" t="s">
        <v>6</v>
      </c>
      <c r="G1617" s="34" t="str">
        <f t="shared" si="61"/>
        <v>Daphne rodriguezii</v>
      </c>
      <c r="H1617" s="26" t="s">
        <v>5141</v>
      </c>
      <c r="I1617" s="26"/>
      <c r="J1617" t="s">
        <v>7837</v>
      </c>
      <c r="K1617" t="s">
        <v>11752</v>
      </c>
      <c r="L1617" t="s">
        <v>12338</v>
      </c>
      <c r="M1617" t="s">
        <v>12623</v>
      </c>
    </row>
    <row r="1618" spans="1:13" x14ac:dyDescent="0.25">
      <c r="A1618" s="26" t="s">
        <v>1459</v>
      </c>
      <c r="B1618" s="26" t="s">
        <v>1222</v>
      </c>
      <c r="C1618" s="26" t="str">
        <f t="shared" si="60"/>
        <v/>
      </c>
      <c r="D1618" s="26"/>
      <c r="E1618" s="26" t="s">
        <v>5390</v>
      </c>
      <c r="F1618" s="26" t="s">
        <v>6</v>
      </c>
      <c r="G1618" s="34" t="str">
        <f t="shared" si="61"/>
        <v>Datura ferox</v>
      </c>
      <c r="H1618" s="26" t="s">
        <v>5141</v>
      </c>
      <c r="I1618" s="26"/>
      <c r="J1618" t="s">
        <v>7838</v>
      </c>
      <c r="K1618" t="s">
        <v>11752</v>
      </c>
      <c r="L1618" t="s">
        <v>12577</v>
      </c>
      <c r="M1618" t="s">
        <v>12578</v>
      </c>
    </row>
    <row r="1619" spans="1:13" x14ac:dyDescent="0.25">
      <c r="A1619" s="26" t="s">
        <v>1459</v>
      </c>
      <c r="B1619" s="26" t="s">
        <v>1461</v>
      </c>
      <c r="C1619" s="26" t="str">
        <f t="shared" si="60"/>
        <v/>
      </c>
      <c r="D1619" s="26"/>
      <c r="E1619" s="26" t="s">
        <v>5390</v>
      </c>
      <c r="F1619" s="26" t="s">
        <v>6</v>
      </c>
      <c r="G1619" s="34" t="str">
        <f t="shared" si="61"/>
        <v>Datura inoxia</v>
      </c>
      <c r="H1619" s="26" t="s">
        <v>5141</v>
      </c>
      <c r="I1619" s="26"/>
      <c r="J1619" t="s">
        <v>7839</v>
      </c>
      <c r="K1619" t="s">
        <v>11752</v>
      </c>
      <c r="L1619" t="s">
        <v>12577</v>
      </c>
      <c r="M1619" t="s">
        <v>12578</v>
      </c>
    </row>
    <row r="1620" spans="1:13" x14ac:dyDescent="0.25">
      <c r="A1620" s="26" t="s">
        <v>1459</v>
      </c>
      <c r="B1620" s="26" t="s">
        <v>1460</v>
      </c>
      <c r="C1620" s="26" t="str">
        <f t="shared" si="60"/>
        <v/>
      </c>
      <c r="D1620" s="26"/>
      <c r="E1620" s="26" t="s">
        <v>5390</v>
      </c>
      <c r="F1620" s="26" t="s">
        <v>6</v>
      </c>
      <c r="G1620" s="34" t="str">
        <f t="shared" si="61"/>
        <v>Datura stramonium</v>
      </c>
      <c r="H1620" s="26" t="s">
        <v>5141</v>
      </c>
      <c r="I1620" s="26"/>
      <c r="J1620" t="s">
        <v>7840</v>
      </c>
      <c r="K1620" t="s">
        <v>11752</v>
      </c>
      <c r="L1620" t="s">
        <v>12577</v>
      </c>
      <c r="M1620" t="s">
        <v>12578</v>
      </c>
    </row>
    <row r="1621" spans="1:13" x14ac:dyDescent="0.25">
      <c r="A1621" s="26" t="s">
        <v>1459</v>
      </c>
      <c r="B1621" s="26" t="s">
        <v>1462</v>
      </c>
      <c r="C1621" s="26" t="str">
        <f t="shared" si="60"/>
        <v/>
      </c>
      <c r="D1621" s="26"/>
      <c r="E1621" s="26" t="s">
        <v>5390</v>
      </c>
      <c r="F1621" s="26" t="s">
        <v>6</v>
      </c>
      <c r="G1621" s="34" t="str">
        <f t="shared" si="61"/>
        <v>Datura wrightii</v>
      </c>
      <c r="H1621" s="26" t="s">
        <v>5141</v>
      </c>
      <c r="I1621" s="26"/>
      <c r="J1621" t="s">
        <v>7841</v>
      </c>
      <c r="K1621" t="s">
        <v>11752</v>
      </c>
      <c r="L1621" t="s">
        <v>12577</v>
      </c>
      <c r="M1621" t="s">
        <v>12578</v>
      </c>
    </row>
    <row r="1622" spans="1:13" x14ac:dyDescent="0.25">
      <c r="A1622" s="26" t="s">
        <v>1463</v>
      </c>
      <c r="B1622" s="26" t="s">
        <v>1465</v>
      </c>
      <c r="C1622" s="26" t="str">
        <f t="shared" si="60"/>
        <v/>
      </c>
      <c r="D1622" s="26"/>
      <c r="E1622" s="26" t="s">
        <v>31</v>
      </c>
      <c r="F1622" s="26" t="s">
        <v>6</v>
      </c>
      <c r="G1622" s="34" t="str">
        <f t="shared" si="61"/>
        <v>Daucus arcanus</v>
      </c>
      <c r="H1622" s="26" t="s">
        <v>5141</v>
      </c>
      <c r="I1622" s="26"/>
      <c r="J1622" t="s">
        <v>7842</v>
      </c>
      <c r="K1622" t="s">
        <v>11752</v>
      </c>
      <c r="L1622" t="s">
        <v>12382</v>
      </c>
      <c r="M1622" t="s">
        <v>12383</v>
      </c>
    </row>
    <row r="1623" spans="1:13" x14ac:dyDescent="0.25">
      <c r="A1623" s="26" t="s">
        <v>1463</v>
      </c>
      <c r="B1623" s="26" t="s">
        <v>54</v>
      </c>
      <c r="C1623" s="26" t="str">
        <f t="shared" si="60"/>
        <v/>
      </c>
      <c r="D1623" s="26"/>
      <c r="E1623" s="26" t="s">
        <v>6</v>
      </c>
      <c r="F1623" s="26" t="s">
        <v>6</v>
      </c>
      <c r="G1623" s="34" t="str">
        <f t="shared" si="61"/>
        <v>Daucus aureus</v>
      </c>
      <c r="H1623" s="26" t="s">
        <v>5141</v>
      </c>
      <c r="I1623" s="26"/>
      <c r="J1623" t="s">
        <v>7843</v>
      </c>
      <c r="K1623" t="s">
        <v>11752</v>
      </c>
      <c r="L1623" t="s">
        <v>12382</v>
      </c>
      <c r="M1623" t="s">
        <v>12383</v>
      </c>
    </row>
    <row r="1624" spans="1:13" x14ac:dyDescent="0.25">
      <c r="A1624" s="26" t="s">
        <v>1463</v>
      </c>
      <c r="B1624" s="26" t="s">
        <v>1466</v>
      </c>
      <c r="C1624" s="26" t="str">
        <f t="shared" si="60"/>
        <v>subsp.</v>
      </c>
      <c r="D1624" s="26" t="s">
        <v>1437</v>
      </c>
      <c r="E1624" s="26" t="s">
        <v>31</v>
      </c>
      <c r="F1624" s="26" t="s">
        <v>6</v>
      </c>
      <c r="G1624" s="34" t="str">
        <f t="shared" si="61"/>
        <v>Daucus carota cantabricus</v>
      </c>
      <c r="H1624" s="26" t="s">
        <v>5141</v>
      </c>
      <c r="I1624" s="26"/>
      <c r="J1624" t="s">
        <v>7844</v>
      </c>
      <c r="K1624" t="s">
        <v>11752</v>
      </c>
      <c r="L1624" t="s">
        <v>12382</v>
      </c>
      <c r="M1624" t="s">
        <v>12383</v>
      </c>
    </row>
    <row r="1625" spans="1:13" x14ac:dyDescent="0.25">
      <c r="A1625" s="26" t="s">
        <v>1463</v>
      </c>
      <c r="B1625" s="26" t="s">
        <v>1466</v>
      </c>
      <c r="C1625" s="26" t="str">
        <f t="shared" si="60"/>
        <v>subsp.</v>
      </c>
      <c r="D1625" s="26" t="s">
        <v>1466</v>
      </c>
      <c r="E1625" s="26" t="s">
        <v>6</v>
      </c>
      <c r="F1625" s="26" t="s">
        <v>6</v>
      </c>
      <c r="G1625" s="34" t="str">
        <f t="shared" si="61"/>
        <v>Daucus carota carota</v>
      </c>
      <c r="H1625" s="26" t="s">
        <v>5141</v>
      </c>
      <c r="I1625" s="26"/>
      <c r="J1625" t="s">
        <v>7845</v>
      </c>
      <c r="K1625" t="s">
        <v>11752</v>
      </c>
      <c r="L1625" t="s">
        <v>12382</v>
      </c>
      <c r="M1625" t="s">
        <v>12383</v>
      </c>
    </row>
    <row r="1626" spans="1:13" x14ac:dyDescent="0.25">
      <c r="A1626" s="26" t="s">
        <v>1463</v>
      </c>
      <c r="B1626" s="26" t="s">
        <v>1466</v>
      </c>
      <c r="C1626" s="26" t="str">
        <f t="shared" si="60"/>
        <v>subsp.</v>
      </c>
      <c r="D1626" s="26" t="s">
        <v>1443</v>
      </c>
      <c r="E1626" s="26" t="s">
        <v>6</v>
      </c>
      <c r="F1626" s="26" t="s">
        <v>6</v>
      </c>
      <c r="G1626" s="34" t="str">
        <f t="shared" si="61"/>
        <v>Daucus carota commutatus</v>
      </c>
      <c r="H1626" s="26" t="s">
        <v>5141</v>
      </c>
      <c r="I1626" s="26"/>
      <c r="J1626" t="s">
        <v>7846</v>
      </c>
      <c r="K1626" t="s">
        <v>11752</v>
      </c>
      <c r="L1626" t="s">
        <v>12382</v>
      </c>
      <c r="M1626" t="s">
        <v>12383</v>
      </c>
    </row>
    <row r="1627" spans="1:13" x14ac:dyDescent="0.25">
      <c r="A1627" s="26" t="s">
        <v>1463</v>
      </c>
      <c r="B1627" s="26" t="s">
        <v>1466</v>
      </c>
      <c r="C1627" s="26" t="str">
        <f t="shared" ref="C1627:C1657" si="62">IF(D1627="","","subsp.")</f>
        <v>subsp.</v>
      </c>
      <c r="D1627" s="26" t="s">
        <v>4336</v>
      </c>
      <c r="E1627" s="26" t="s">
        <v>6</v>
      </c>
      <c r="F1627" s="26" t="s">
        <v>6</v>
      </c>
      <c r="G1627" s="34" t="str">
        <f t="shared" ref="G1627:G1657" si="63">IF(D1627="",CONCATENATE(A1627," ",B1627),CONCATENATE(A1627," ",B1627," ",D1627))</f>
        <v>Daucus carota gummifer</v>
      </c>
      <c r="H1627" s="26" t="s">
        <v>5141</v>
      </c>
      <c r="I1627" s="26"/>
      <c r="J1627" t="s">
        <v>7847</v>
      </c>
      <c r="K1627" t="s">
        <v>11752</v>
      </c>
      <c r="L1627" t="s">
        <v>12382</v>
      </c>
      <c r="M1627" t="s">
        <v>12383</v>
      </c>
    </row>
    <row r="1628" spans="1:13" x14ac:dyDescent="0.25">
      <c r="A1628" s="26" t="s">
        <v>1463</v>
      </c>
      <c r="B1628" s="26" t="s">
        <v>1466</v>
      </c>
      <c r="C1628" s="26" t="str">
        <f t="shared" si="62"/>
        <v>subsp.</v>
      </c>
      <c r="D1628" s="26" t="s">
        <v>2563</v>
      </c>
      <c r="E1628" s="26" t="s">
        <v>31</v>
      </c>
      <c r="F1628" s="26" t="s">
        <v>6</v>
      </c>
      <c r="G1628" s="34" t="str">
        <f t="shared" si="63"/>
        <v>Daucus carota halophilus</v>
      </c>
      <c r="H1628" s="26" t="s">
        <v>5141</v>
      </c>
      <c r="I1628" s="26"/>
      <c r="J1628" t="s">
        <v>7848</v>
      </c>
      <c r="K1628" t="s">
        <v>11752</v>
      </c>
      <c r="L1628" t="s">
        <v>12382</v>
      </c>
      <c r="M1628" t="s">
        <v>12383</v>
      </c>
    </row>
    <row r="1629" spans="1:13" x14ac:dyDescent="0.25">
      <c r="A1629" s="26" t="s">
        <v>1463</v>
      </c>
      <c r="B1629" s="26" t="s">
        <v>1466</v>
      </c>
      <c r="C1629" s="26" t="str">
        <f t="shared" si="62"/>
        <v>subsp.</v>
      </c>
      <c r="D1629" s="26" t="s">
        <v>59</v>
      </c>
      <c r="E1629" s="26" t="s">
        <v>6</v>
      </c>
      <c r="F1629" s="26" t="s">
        <v>6</v>
      </c>
      <c r="G1629" s="34" t="str">
        <f t="shared" si="63"/>
        <v>Daucus carota hispanicus</v>
      </c>
      <c r="H1629" s="26" t="s">
        <v>5141</v>
      </c>
      <c r="I1629" s="26"/>
      <c r="J1629" t="s">
        <v>7849</v>
      </c>
      <c r="K1629" t="s">
        <v>11752</v>
      </c>
      <c r="L1629" t="s">
        <v>12382</v>
      </c>
      <c r="M1629" t="s">
        <v>12383</v>
      </c>
    </row>
    <row r="1630" spans="1:13" x14ac:dyDescent="0.25">
      <c r="A1630" s="26" t="s">
        <v>1463</v>
      </c>
      <c r="B1630" s="26" t="s">
        <v>1466</v>
      </c>
      <c r="C1630" s="26" t="str">
        <f t="shared" si="62"/>
        <v>subsp.</v>
      </c>
      <c r="D1630" s="26" t="s">
        <v>4588</v>
      </c>
      <c r="E1630" s="26" t="s">
        <v>31</v>
      </c>
      <c r="F1630" s="26" t="s">
        <v>6</v>
      </c>
      <c r="G1630" s="34" t="str">
        <f t="shared" si="63"/>
        <v>Daucus carota majoricus</v>
      </c>
      <c r="H1630" s="26" t="s">
        <v>5141</v>
      </c>
      <c r="I1630" s="26"/>
      <c r="J1630" t="s">
        <v>7850</v>
      </c>
      <c r="K1630" t="s">
        <v>11752</v>
      </c>
      <c r="L1630" t="s">
        <v>12382</v>
      </c>
      <c r="M1630" t="s">
        <v>12383</v>
      </c>
    </row>
    <row r="1631" spans="1:13" x14ac:dyDescent="0.25">
      <c r="A1631" s="26" t="s">
        <v>1463</v>
      </c>
      <c r="B1631" s="26" t="s">
        <v>1466</v>
      </c>
      <c r="C1631" s="26" t="str">
        <f t="shared" si="62"/>
        <v>subsp.</v>
      </c>
      <c r="D1631" s="26" t="s">
        <v>4427</v>
      </c>
      <c r="E1631" s="26" t="s">
        <v>6</v>
      </c>
      <c r="F1631" s="26" t="s">
        <v>6</v>
      </c>
      <c r="G1631" s="34" t="str">
        <f t="shared" si="63"/>
        <v>Daucus carota maximus</v>
      </c>
      <c r="H1631" s="26" t="s">
        <v>5141</v>
      </c>
      <c r="I1631" s="26"/>
      <c r="J1631" t="s">
        <v>7851</v>
      </c>
      <c r="K1631" t="s">
        <v>11752</v>
      </c>
      <c r="L1631" t="s">
        <v>12382</v>
      </c>
      <c r="M1631" t="s">
        <v>12383</v>
      </c>
    </row>
    <row r="1632" spans="1:13" x14ac:dyDescent="0.25">
      <c r="A1632" s="26" t="s">
        <v>1463</v>
      </c>
      <c r="B1632" s="26" t="s">
        <v>1466</v>
      </c>
      <c r="C1632" s="26" t="str">
        <f t="shared" si="62"/>
        <v>subsp.</v>
      </c>
      <c r="D1632" s="26" t="s">
        <v>1365</v>
      </c>
      <c r="E1632" s="26" t="s">
        <v>5390</v>
      </c>
      <c r="F1632" s="26" t="s">
        <v>6</v>
      </c>
      <c r="G1632" s="34" t="str">
        <f t="shared" si="63"/>
        <v>Daucus carota sativus</v>
      </c>
      <c r="H1632" s="26" t="s">
        <v>5141</v>
      </c>
      <c r="I1632" s="26"/>
      <c r="J1632" t="s">
        <v>7852</v>
      </c>
      <c r="K1632" t="s">
        <v>11752</v>
      </c>
      <c r="L1632" t="s">
        <v>12382</v>
      </c>
      <c r="M1632" t="s">
        <v>12383</v>
      </c>
    </row>
    <row r="1633" spans="1:13" x14ac:dyDescent="0.25">
      <c r="A1633" s="26" t="s">
        <v>1463</v>
      </c>
      <c r="B1633" s="26" t="s">
        <v>1468</v>
      </c>
      <c r="C1633" s="26" t="str">
        <f t="shared" si="62"/>
        <v/>
      </c>
      <c r="D1633" s="26"/>
      <c r="E1633" s="26" t="s">
        <v>6</v>
      </c>
      <c r="F1633" s="26" t="s">
        <v>6</v>
      </c>
      <c r="G1633" s="34" t="str">
        <f t="shared" si="63"/>
        <v>Daucus crinitus</v>
      </c>
      <c r="H1633" s="26" t="s">
        <v>5141</v>
      </c>
      <c r="I1633" s="26"/>
      <c r="J1633" t="s">
        <v>7853</v>
      </c>
      <c r="K1633" t="s">
        <v>11752</v>
      </c>
      <c r="L1633" t="s">
        <v>12382</v>
      </c>
      <c r="M1633" t="s">
        <v>12383</v>
      </c>
    </row>
    <row r="1634" spans="1:13" x14ac:dyDescent="0.25">
      <c r="A1634" s="26" t="s">
        <v>1463</v>
      </c>
      <c r="B1634" s="26" t="s">
        <v>1464</v>
      </c>
      <c r="C1634" s="26" t="str">
        <f t="shared" si="62"/>
        <v/>
      </c>
      <c r="D1634" s="26"/>
      <c r="E1634" s="26" t="s">
        <v>6</v>
      </c>
      <c r="F1634" s="26" t="s">
        <v>6</v>
      </c>
      <c r="G1634" s="34" t="str">
        <f t="shared" si="63"/>
        <v>Daucus durieua</v>
      </c>
      <c r="H1634" s="26" t="s">
        <v>5141</v>
      </c>
      <c r="I1634" s="26"/>
      <c r="J1634" t="s">
        <v>7854</v>
      </c>
      <c r="K1634" t="s">
        <v>11752</v>
      </c>
      <c r="L1634" t="s">
        <v>12382</v>
      </c>
      <c r="M1634" t="s">
        <v>12383</v>
      </c>
    </row>
    <row r="1635" spans="1:13" x14ac:dyDescent="0.25">
      <c r="A1635" s="26" t="s">
        <v>1463</v>
      </c>
      <c r="B1635" s="26" t="s">
        <v>282</v>
      </c>
      <c r="C1635" s="26" t="str">
        <f t="shared" si="62"/>
        <v/>
      </c>
      <c r="D1635" s="26"/>
      <c r="E1635" s="26" t="s">
        <v>6</v>
      </c>
      <c r="F1635" s="26" t="s">
        <v>6</v>
      </c>
      <c r="G1635" s="34" t="str">
        <f t="shared" si="63"/>
        <v>Daucus muricatus</v>
      </c>
      <c r="H1635" s="26" t="s">
        <v>5141</v>
      </c>
      <c r="I1635" s="26"/>
      <c r="J1635" t="s">
        <v>7855</v>
      </c>
      <c r="K1635" t="s">
        <v>11752</v>
      </c>
      <c r="L1635" t="s">
        <v>12382</v>
      </c>
      <c r="M1635" t="s">
        <v>12383</v>
      </c>
    </row>
    <row r="1636" spans="1:13" x14ac:dyDescent="0.25">
      <c r="A1636" s="26" t="s">
        <v>1463</v>
      </c>
      <c r="B1636" s="26" t="s">
        <v>1467</v>
      </c>
      <c r="C1636" s="26" t="str">
        <f t="shared" si="62"/>
        <v/>
      </c>
      <c r="D1636" s="26"/>
      <c r="E1636" s="26" t="s">
        <v>6</v>
      </c>
      <c r="F1636" s="26" t="s">
        <v>6</v>
      </c>
      <c r="G1636" s="34" t="str">
        <f t="shared" si="63"/>
        <v>Daucus setifolius</v>
      </c>
      <c r="H1636" s="26" t="s">
        <v>5141</v>
      </c>
      <c r="I1636" s="26"/>
      <c r="J1636" t="s">
        <v>7856</v>
      </c>
      <c r="K1636" t="s">
        <v>11752</v>
      </c>
      <c r="L1636" t="s">
        <v>12382</v>
      </c>
      <c r="M1636" t="s">
        <v>12383</v>
      </c>
    </row>
    <row r="1637" spans="1:13" x14ac:dyDescent="0.25">
      <c r="A1637" s="26" t="s">
        <v>1469</v>
      </c>
      <c r="B1637" s="26" t="s">
        <v>1470</v>
      </c>
      <c r="C1637" s="26" t="str">
        <f t="shared" si="62"/>
        <v/>
      </c>
      <c r="D1637" s="26"/>
      <c r="E1637" s="26" t="s">
        <v>6</v>
      </c>
      <c r="F1637" s="26" t="s">
        <v>6</v>
      </c>
      <c r="G1637" s="34" t="str">
        <f t="shared" si="63"/>
        <v>Davallia canariensis</v>
      </c>
      <c r="H1637" s="26" t="s">
        <v>5141</v>
      </c>
      <c r="I1637" s="26"/>
      <c r="J1637" t="s">
        <v>7857</v>
      </c>
      <c r="K1637" t="s">
        <v>12300</v>
      </c>
      <c r="L1637" t="s">
        <v>12301</v>
      </c>
      <c r="M1637" t="s">
        <v>12624</v>
      </c>
    </row>
    <row r="1638" spans="1:13" x14ac:dyDescent="0.25">
      <c r="A1638" s="26" t="s">
        <v>1471</v>
      </c>
      <c r="B1638" s="26" t="s">
        <v>1475</v>
      </c>
      <c r="C1638" s="26" t="str">
        <f t="shared" si="62"/>
        <v/>
      </c>
      <c r="D1638" s="26"/>
      <c r="E1638" s="26" t="s">
        <v>31</v>
      </c>
      <c r="F1638" s="26" t="s">
        <v>6</v>
      </c>
      <c r="G1638" s="34" t="str">
        <f t="shared" si="63"/>
        <v>Delphinium bolosii</v>
      </c>
      <c r="H1638" s="26" t="s">
        <v>5141</v>
      </c>
      <c r="I1638" s="26"/>
      <c r="J1638" t="s">
        <v>7858</v>
      </c>
      <c r="K1638" t="s">
        <v>11752</v>
      </c>
      <c r="L1638" t="s">
        <v>12329</v>
      </c>
      <c r="M1638" t="s">
        <v>12330</v>
      </c>
    </row>
    <row r="1639" spans="1:13" x14ac:dyDescent="0.25">
      <c r="A1639" s="26" t="s">
        <v>1471</v>
      </c>
      <c r="B1639" s="26" t="s">
        <v>1473</v>
      </c>
      <c r="C1639" s="26" t="str">
        <f t="shared" si="62"/>
        <v>subsp.</v>
      </c>
      <c r="D1639" s="26" t="s">
        <v>261</v>
      </c>
      <c r="E1639" s="26" t="s">
        <v>31</v>
      </c>
      <c r="F1639" s="26" t="s">
        <v>31</v>
      </c>
      <c r="G1639" s="34" t="str">
        <f t="shared" si="63"/>
        <v>Delphinium emarginatum nevadense</v>
      </c>
      <c r="H1639" s="26" t="s">
        <v>5141</v>
      </c>
      <c r="I1639" s="26"/>
      <c r="J1639" t="s">
        <v>7859</v>
      </c>
      <c r="K1639" t="s">
        <v>11752</v>
      </c>
      <c r="L1639" t="s">
        <v>12329</v>
      </c>
      <c r="M1639" t="s">
        <v>12330</v>
      </c>
    </row>
    <row r="1640" spans="1:13" x14ac:dyDescent="0.25">
      <c r="A1640" s="26" t="s">
        <v>1471</v>
      </c>
      <c r="B1640" s="26" t="s">
        <v>1474</v>
      </c>
      <c r="C1640" s="26" t="str">
        <f t="shared" si="62"/>
        <v>subsp.</v>
      </c>
      <c r="D1640" s="26" t="s">
        <v>4428</v>
      </c>
      <c r="E1640" s="26" t="s">
        <v>6</v>
      </c>
      <c r="F1640" s="26" t="s">
        <v>31</v>
      </c>
      <c r="G1640" s="34" t="str">
        <f t="shared" si="63"/>
        <v>Delphinium fissum sordidum</v>
      </c>
      <c r="H1640" s="26" t="s">
        <v>5141</v>
      </c>
      <c r="I1640" s="26"/>
      <c r="J1640" t="s">
        <v>7860</v>
      </c>
      <c r="K1640" t="s">
        <v>11752</v>
      </c>
      <c r="L1640" t="s">
        <v>12329</v>
      </c>
      <c r="M1640" t="s">
        <v>12330</v>
      </c>
    </row>
    <row r="1641" spans="1:13" x14ac:dyDescent="0.25">
      <c r="A1641" s="26" t="s">
        <v>1471</v>
      </c>
      <c r="B1641" s="26" t="s">
        <v>1114</v>
      </c>
      <c r="C1641" s="26" t="str">
        <f t="shared" si="62"/>
        <v/>
      </c>
      <c r="D1641" s="26"/>
      <c r="E1641" s="26" t="s">
        <v>6</v>
      </c>
      <c r="F1641" s="26" t="s">
        <v>6</v>
      </c>
      <c r="G1641" s="34" t="str">
        <f t="shared" si="63"/>
        <v>Delphinium gracile</v>
      </c>
      <c r="H1641" s="26" t="s">
        <v>5141</v>
      </c>
      <c r="I1641" s="26"/>
      <c r="J1641" t="s">
        <v>7861</v>
      </c>
      <c r="K1641" t="s">
        <v>11752</v>
      </c>
      <c r="L1641" t="s">
        <v>12329</v>
      </c>
      <c r="M1641" t="s">
        <v>12330</v>
      </c>
    </row>
    <row r="1642" spans="1:13" x14ac:dyDescent="0.25">
      <c r="A1642" s="26" t="s">
        <v>1471</v>
      </c>
      <c r="B1642" s="26" t="s">
        <v>1477</v>
      </c>
      <c r="C1642" s="26" t="str">
        <f t="shared" si="62"/>
        <v>subsp.</v>
      </c>
      <c r="D1642" s="26" t="s">
        <v>1477</v>
      </c>
      <c r="E1642" s="26" t="s">
        <v>6</v>
      </c>
      <c r="F1642" s="26" t="s">
        <v>6</v>
      </c>
      <c r="G1642" s="34" t="str">
        <f t="shared" si="63"/>
        <v>Delphinium halteratum halteratum</v>
      </c>
      <c r="H1642" s="26" t="s">
        <v>5141</v>
      </c>
      <c r="I1642" s="26"/>
      <c r="J1642" t="s">
        <v>7862</v>
      </c>
      <c r="K1642" t="s">
        <v>11752</v>
      </c>
      <c r="L1642" t="s">
        <v>12329</v>
      </c>
      <c r="M1642" t="s">
        <v>12330</v>
      </c>
    </row>
    <row r="1643" spans="1:13" x14ac:dyDescent="0.25">
      <c r="A1643" s="26" t="s">
        <v>1471</v>
      </c>
      <c r="B1643" s="26" t="s">
        <v>1477</v>
      </c>
      <c r="C1643" s="26" t="str">
        <f t="shared" si="62"/>
        <v>subsp.</v>
      </c>
      <c r="D1643" s="26" t="s">
        <v>4429</v>
      </c>
      <c r="E1643" s="26" t="s">
        <v>6</v>
      </c>
      <c r="F1643" s="26" t="s">
        <v>6</v>
      </c>
      <c r="G1643" s="34" t="str">
        <f t="shared" si="63"/>
        <v>Delphinium halteratum verdunense</v>
      </c>
      <c r="H1643" s="26" t="s">
        <v>5141</v>
      </c>
      <c r="I1643" s="26"/>
      <c r="J1643" t="s">
        <v>7863</v>
      </c>
      <c r="K1643" t="s">
        <v>11752</v>
      </c>
      <c r="L1643" t="s">
        <v>12329</v>
      </c>
      <c r="M1643" t="s">
        <v>12330</v>
      </c>
    </row>
    <row r="1644" spans="1:13" x14ac:dyDescent="0.25">
      <c r="A1644" s="26" t="s">
        <v>1471</v>
      </c>
      <c r="B1644" s="26" t="s">
        <v>257</v>
      </c>
      <c r="C1644" s="26" t="str">
        <f t="shared" si="62"/>
        <v/>
      </c>
      <c r="D1644" s="26"/>
      <c r="E1644" s="26" t="s">
        <v>13111</v>
      </c>
      <c r="F1644" s="26" t="s">
        <v>6</v>
      </c>
      <c r="G1644" s="34" t="str">
        <f t="shared" si="63"/>
        <v>Delphinium montanum</v>
      </c>
      <c r="H1644" s="26" t="s">
        <v>5141</v>
      </c>
      <c r="I1644" s="26"/>
      <c r="J1644" t="s">
        <v>7864</v>
      </c>
      <c r="K1644" t="s">
        <v>11752</v>
      </c>
      <c r="L1644" t="s">
        <v>12329</v>
      </c>
      <c r="M1644" t="s">
        <v>12330</v>
      </c>
    </row>
    <row r="1645" spans="1:13" x14ac:dyDescent="0.25">
      <c r="A1645" s="26" t="s">
        <v>1471</v>
      </c>
      <c r="B1645" s="26" t="s">
        <v>1476</v>
      </c>
      <c r="C1645" s="26" t="str">
        <f t="shared" si="62"/>
        <v/>
      </c>
      <c r="D1645" s="26"/>
      <c r="E1645" s="26" t="s">
        <v>6</v>
      </c>
      <c r="F1645" s="26" t="s">
        <v>6</v>
      </c>
      <c r="G1645" s="34" t="str">
        <f t="shared" si="63"/>
        <v>Delphinium nanum</v>
      </c>
      <c r="H1645" s="26" t="s">
        <v>5141</v>
      </c>
      <c r="I1645" s="26"/>
      <c r="J1645" t="s">
        <v>7865</v>
      </c>
      <c r="K1645" t="s">
        <v>11752</v>
      </c>
      <c r="L1645" t="s">
        <v>12329</v>
      </c>
      <c r="M1645" t="s">
        <v>12330</v>
      </c>
    </row>
    <row r="1646" spans="1:13" x14ac:dyDescent="0.25">
      <c r="A1646" s="26" t="s">
        <v>1471</v>
      </c>
      <c r="B1646" s="26" t="s">
        <v>1472</v>
      </c>
      <c r="C1646" s="26" t="str">
        <f t="shared" si="62"/>
        <v>subsp.</v>
      </c>
      <c r="D1646" s="26" t="s">
        <v>1472</v>
      </c>
      <c r="E1646" s="26" t="s">
        <v>6</v>
      </c>
      <c r="F1646" s="26" t="s">
        <v>6</v>
      </c>
      <c r="G1646" s="34" t="str">
        <f t="shared" si="63"/>
        <v>Delphinium pentagynum pentagynum</v>
      </c>
      <c r="H1646" s="26" t="s">
        <v>5141</v>
      </c>
      <c r="I1646" s="26"/>
      <c r="J1646" t="s">
        <v>7866</v>
      </c>
      <c r="K1646" t="s">
        <v>11752</v>
      </c>
      <c r="L1646" t="s">
        <v>12329</v>
      </c>
      <c r="M1646" t="s">
        <v>12330</v>
      </c>
    </row>
    <row r="1647" spans="1:13" x14ac:dyDescent="0.25">
      <c r="A1647" s="26" t="s">
        <v>1471</v>
      </c>
      <c r="B1647" s="26" t="s">
        <v>555</v>
      </c>
      <c r="C1647" s="26" t="str">
        <f t="shared" si="62"/>
        <v>subsp.</v>
      </c>
      <c r="D1647" s="26" t="s">
        <v>555</v>
      </c>
      <c r="E1647" s="26" t="s">
        <v>6</v>
      </c>
      <c r="F1647" s="26" t="s">
        <v>31</v>
      </c>
      <c r="G1647" s="34" t="str">
        <f t="shared" si="63"/>
        <v>Delphinium pictum pictum</v>
      </c>
      <c r="H1647" s="26" t="s">
        <v>5141</v>
      </c>
      <c r="I1647" s="26"/>
      <c r="J1647" t="s">
        <v>7867</v>
      </c>
      <c r="K1647" t="s">
        <v>11752</v>
      </c>
      <c r="L1647" t="s">
        <v>12329</v>
      </c>
      <c r="M1647" t="s">
        <v>12330</v>
      </c>
    </row>
    <row r="1648" spans="1:13" x14ac:dyDescent="0.25">
      <c r="A1648" s="26" t="s">
        <v>1471</v>
      </c>
      <c r="B1648" s="26" t="s">
        <v>1478</v>
      </c>
      <c r="C1648" s="26" t="str">
        <f t="shared" si="62"/>
        <v/>
      </c>
      <c r="D1648" s="26"/>
      <c r="E1648" s="26" t="s">
        <v>6</v>
      </c>
      <c r="F1648" s="26" t="s">
        <v>6</v>
      </c>
      <c r="G1648" s="34" t="str">
        <f t="shared" si="63"/>
        <v>Delphinium staphisagria</v>
      </c>
      <c r="H1648" s="26" t="s">
        <v>5141</v>
      </c>
      <c r="I1648" s="26"/>
      <c r="J1648" t="s">
        <v>7868</v>
      </c>
      <c r="K1648" t="s">
        <v>11752</v>
      </c>
      <c r="L1648" t="s">
        <v>12329</v>
      </c>
      <c r="M1648" t="s">
        <v>12330</v>
      </c>
    </row>
    <row r="1649" spans="1:13" x14ac:dyDescent="0.25">
      <c r="A1649" s="26" t="s">
        <v>1479</v>
      </c>
      <c r="B1649" s="26" t="s">
        <v>1480</v>
      </c>
      <c r="C1649" s="26" t="str">
        <f t="shared" si="62"/>
        <v/>
      </c>
      <c r="D1649" s="26"/>
      <c r="E1649" s="26" t="s">
        <v>6</v>
      </c>
      <c r="F1649" s="26" t="s">
        <v>6</v>
      </c>
      <c r="G1649" s="34" t="str">
        <f t="shared" si="63"/>
        <v>Descurainia sophia</v>
      </c>
      <c r="H1649" s="26" t="s">
        <v>5141</v>
      </c>
      <c r="I1649" s="26"/>
      <c r="J1649" t="s">
        <v>7869</v>
      </c>
      <c r="K1649" t="s">
        <v>11752</v>
      </c>
      <c r="L1649" t="s">
        <v>12287</v>
      </c>
      <c r="M1649" t="s">
        <v>12288</v>
      </c>
    </row>
    <row r="1650" spans="1:13" x14ac:dyDescent="0.25">
      <c r="A1650" s="26" t="s">
        <v>1481</v>
      </c>
      <c r="B1650" s="26" t="s">
        <v>541</v>
      </c>
      <c r="C1650" s="26" t="str">
        <f t="shared" si="62"/>
        <v>subsp.</v>
      </c>
      <c r="D1650" s="26" t="s">
        <v>331</v>
      </c>
      <c r="E1650" s="26" t="s">
        <v>31</v>
      </c>
      <c r="F1650" s="26" t="s">
        <v>6</v>
      </c>
      <c r="G1650" s="34" t="str">
        <f t="shared" si="63"/>
        <v>Dethawia splendens cantabrica</v>
      </c>
      <c r="H1650" s="26" t="s">
        <v>5141</v>
      </c>
      <c r="I1650" s="26"/>
      <c r="J1650" t="s">
        <v>7870</v>
      </c>
      <c r="K1650" t="s">
        <v>11752</v>
      </c>
      <c r="L1650" t="s">
        <v>12382</v>
      </c>
      <c r="M1650" t="s">
        <v>12383</v>
      </c>
    </row>
    <row r="1651" spans="1:13" x14ac:dyDescent="0.25">
      <c r="A1651" s="26" t="s">
        <v>1481</v>
      </c>
      <c r="B1651" s="26" t="s">
        <v>541</v>
      </c>
      <c r="C1651" s="26" t="str">
        <f t="shared" si="62"/>
        <v>subsp.</v>
      </c>
      <c r="D1651" s="26" t="s">
        <v>541</v>
      </c>
      <c r="E1651" s="26" t="s">
        <v>13111</v>
      </c>
      <c r="F1651" s="26" t="s">
        <v>6</v>
      </c>
      <c r="G1651" s="34" t="str">
        <f t="shared" si="63"/>
        <v>Dethawia splendens splendens</v>
      </c>
      <c r="H1651" s="26" t="s">
        <v>5141</v>
      </c>
      <c r="I1651" s="26"/>
      <c r="J1651" t="s">
        <v>7871</v>
      </c>
      <c r="K1651" t="s">
        <v>11752</v>
      </c>
      <c r="L1651" t="s">
        <v>12382</v>
      </c>
      <c r="M1651" t="s">
        <v>12383</v>
      </c>
    </row>
    <row r="1652" spans="1:13" x14ac:dyDescent="0.25">
      <c r="A1652" s="26" t="s">
        <v>1482</v>
      </c>
      <c r="B1652" s="26" t="s">
        <v>1492</v>
      </c>
      <c r="C1652" s="26" t="str">
        <f t="shared" si="62"/>
        <v>subsp.</v>
      </c>
      <c r="D1652" s="26" t="s">
        <v>1492</v>
      </c>
      <c r="E1652" s="26" t="s">
        <v>31</v>
      </c>
      <c r="F1652" s="26" t="s">
        <v>6</v>
      </c>
      <c r="G1652" s="34" t="str">
        <f t="shared" si="63"/>
        <v>Dianthus algetanus algetanus</v>
      </c>
      <c r="H1652" s="26" t="s">
        <v>5141</v>
      </c>
      <c r="I1652" s="26"/>
      <c r="J1652" t="s">
        <v>7872</v>
      </c>
      <c r="K1652" t="s">
        <v>11752</v>
      </c>
      <c r="L1652" t="s">
        <v>12295</v>
      </c>
      <c r="M1652" t="s">
        <v>12331</v>
      </c>
    </row>
    <row r="1653" spans="1:13" x14ac:dyDescent="0.25">
      <c r="A1653" s="26" t="s">
        <v>1482</v>
      </c>
      <c r="B1653" s="26" t="s">
        <v>1492</v>
      </c>
      <c r="C1653" s="26" t="str">
        <f t="shared" si="62"/>
        <v>subsp.</v>
      </c>
      <c r="D1653" s="26" t="s">
        <v>632</v>
      </c>
      <c r="E1653" s="26" t="s">
        <v>31</v>
      </c>
      <c r="F1653" s="26" t="s">
        <v>6</v>
      </c>
      <c r="G1653" s="34" t="str">
        <f t="shared" si="63"/>
        <v>Dianthus algetanus turolensis</v>
      </c>
      <c r="H1653" s="26" t="s">
        <v>5141</v>
      </c>
      <c r="I1653" s="26"/>
      <c r="J1653" t="s">
        <v>7873</v>
      </c>
      <c r="K1653" t="s">
        <v>11752</v>
      </c>
      <c r="L1653" t="s">
        <v>12295</v>
      </c>
      <c r="M1653" t="s">
        <v>12331</v>
      </c>
    </row>
    <row r="1654" spans="1:13" x14ac:dyDescent="0.25">
      <c r="A1654" s="26" t="s">
        <v>1482</v>
      </c>
      <c r="B1654" s="26" t="s">
        <v>1497</v>
      </c>
      <c r="C1654" s="26" t="str">
        <f t="shared" si="62"/>
        <v>subsp.</v>
      </c>
      <c r="D1654" s="26" t="s">
        <v>1497</v>
      </c>
      <c r="E1654" s="26" t="s">
        <v>6</v>
      </c>
      <c r="F1654" s="26" t="s">
        <v>6</v>
      </c>
      <c r="G1654" s="34" t="str">
        <f t="shared" si="63"/>
        <v>Dianthus anticarius anticarius</v>
      </c>
      <c r="H1654" s="26" t="s">
        <v>5141</v>
      </c>
      <c r="I1654" s="26"/>
      <c r="J1654" t="s">
        <v>7874</v>
      </c>
      <c r="K1654" t="s">
        <v>11752</v>
      </c>
      <c r="L1654" t="s">
        <v>12295</v>
      </c>
      <c r="M1654" t="s">
        <v>12331</v>
      </c>
    </row>
    <row r="1655" spans="1:13" x14ac:dyDescent="0.25">
      <c r="A1655" s="26" t="s">
        <v>1482</v>
      </c>
      <c r="B1655" s="26" t="s">
        <v>1501</v>
      </c>
      <c r="C1655" s="26" t="str">
        <f t="shared" si="62"/>
        <v>subsp.</v>
      </c>
      <c r="D1655" s="26" t="s">
        <v>1501</v>
      </c>
      <c r="E1655" s="26" t="s">
        <v>6</v>
      </c>
      <c r="F1655" s="26" t="s">
        <v>31</v>
      </c>
      <c r="G1655" s="34" t="str">
        <f t="shared" si="63"/>
        <v>Dianthus armeria armeria</v>
      </c>
      <c r="H1655" s="26" t="s">
        <v>5141</v>
      </c>
      <c r="I1655" s="26"/>
      <c r="J1655" t="s">
        <v>7875</v>
      </c>
      <c r="K1655" t="s">
        <v>11752</v>
      </c>
      <c r="L1655" t="s">
        <v>12295</v>
      </c>
      <c r="M1655" t="s">
        <v>12331</v>
      </c>
    </row>
    <row r="1656" spans="1:13" x14ac:dyDescent="0.25">
      <c r="A1656" s="26" t="s">
        <v>1482</v>
      </c>
      <c r="B1656" s="26" t="s">
        <v>1485</v>
      </c>
      <c r="C1656" s="26" t="str">
        <f t="shared" si="62"/>
        <v>subsp.</v>
      </c>
      <c r="D1656" s="26" t="s">
        <v>1485</v>
      </c>
      <c r="E1656" s="26" t="s">
        <v>6</v>
      </c>
      <c r="F1656" s="26" t="s">
        <v>31</v>
      </c>
      <c r="G1656" s="34" t="str">
        <f t="shared" si="63"/>
        <v>Dianthus barbatus barbatus</v>
      </c>
      <c r="H1656" s="26" t="s">
        <v>5141</v>
      </c>
      <c r="I1656" s="26"/>
      <c r="J1656" t="s">
        <v>7876</v>
      </c>
      <c r="K1656" t="s">
        <v>11752</v>
      </c>
      <c r="L1656" t="s">
        <v>12295</v>
      </c>
      <c r="M1656" t="s">
        <v>12331</v>
      </c>
    </row>
    <row r="1657" spans="1:13" x14ac:dyDescent="0.25">
      <c r="A1657" s="26" t="s">
        <v>1482</v>
      </c>
      <c r="B1657" s="26" t="s">
        <v>1487</v>
      </c>
      <c r="C1657" s="26" t="str">
        <f t="shared" si="62"/>
        <v/>
      </c>
      <c r="D1657" s="26"/>
      <c r="E1657" s="26" t="s">
        <v>6</v>
      </c>
      <c r="F1657" s="26" t="s">
        <v>6</v>
      </c>
      <c r="G1657" s="34" t="str">
        <f t="shared" si="63"/>
        <v>Dianthus benearnensis</v>
      </c>
      <c r="H1657" s="26" t="s">
        <v>5141</v>
      </c>
      <c r="I1657" s="26"/>
      <c r="J1657" t="s">
        <v>7877</v>
      </c>
      <c r="K1657" t="s">
        <v>11752</v>
      </c>
      <c r="L1657" t="s">
        <v>12295</v>
      </c>
      <c r="M1657" t="s">
        <v>12331</v>
      </c>
    </row>
    <row r="1658" spans="1:13" x14ac:dyDescent="0.25">
      <c r="A1658" s="26" t="s">
        <v>1482</v>
      </c>
      <c r="B1658" s="26" t="s">
        <v>1008</v>
      </c>
      <c r="C1658" s="26" t="str">
        <f t="shared" ref="C1658:C1689" si="64">IF(D1658="","","subsp.")</f>
        <v/>
      </c>
      <c r="D1658" s="26"/>
      <c r="E1658" s="26" t="s">
        <v>31</v>
      </c>
      <c r="F1658" s="26" t="s">
        <v>6</v>
      </c>
      <c r="G1658" s="34" t="str">
        <f t="shared" ref="G1658:G1689" si="65">IF(D1658="",CONCATENATE(A1658," ",B1658),CONCATENATE(A1658," ",B1658," ",D1658))</f>
        <v>Dianthus boissieri</v>
      </c>
      <c r="H1658" s="26" t="s">
        <v>5141</v>
      </c>
      <c r="I1658" s="26"/>
      <c r="J1658" t="s">
        <v>7878</v>
      </c>
      <c r="K1658" t="s">
        <v>11752</v>
      </c>
      <c r="L1658" t="s">
        <v>12295</v>
      </c>
      <c r="M1658" t="s">
        <v>12331</v>
      </c>
    </row>
    <row r="1659" spans="1:13" x14ac:dyDescent="0.25">
      <c r="A1659" s="26" t="s">
        <v>1482</v>
      </c>
      <c r="B1659" s="26" t="s">
        <v>879</v>
      </c>
      <c r="C1659" s="26" t="str">
        <f t="shared" si="64"/>
        <v/>
      </c>
      <c r="D1659" s="26"/>
      <c r="E1659" s="26" t="s">
        <v>31</v>
      </c>
      <c r="F1659" s="26" t="s">
        <v>6</v>
      </c>
      <c r="G1659" s="34" t="str">
        <f t="shared" si="65"/>
        <v>Dianthus broteri</v>
      </c>
      <c r="H1659" s="26" t="s">
        <v>5141</v>
      </c>
      <c r="I1659" s="26"/>
      <c r="J1659" t="s">
        <v>7879</v>
      </c>
      <c r="K1659" t="s">
        <v>11752</v>
      </c>
      <c r="L1659" t="s">
        <v>12295</v>
      </c>
      <c r="M1659" t="s">
        <v>12331</v>
      </c>
    </row>
    <row r="1660" spans="1:13" x14ac:dyDescent="0.25">
      <c r="A1660" s="26" t="s">
        <v>1482</v>
      </c>
      <c r="B1660" s="26" t="s">
        <v>1503</v>
      </c>
      <c r="C1660" s="26" t="str">
        <f t="shared" si="64"/>
        <v>subsp.</v>
      </c>
      <c r="D1660" s="26" t="s">
        <v>1503</v>
      </c>
      <c r="E1660" s="26" t="s">
        <v>6</v>
      </c>
      <c r="F1660" s="26" t="s">
        <v>31</v>
      </c>
      <c r="G1660" s="34" t="str">
        <f t="shared" si="65"/>
        <v>Dianthus carthusianorum carthusianorum</v>
      </c>
      <c r="H1660" s="26" t="s">
        <v>5141</v>
      </c>
      <c r="I1660" s="26"/>
      <c r="J1660" t="s">
        <v>7880</v>
      </c>
      <c r="K1660" t="s">
        <v>11752</v>
      </c>
      <c r="L1660" t="s">
        <v>12295</v>
      </c>
      <c r="M1660" t="s">
        <v>12331</v>
      </c>
    </row>
    <row r="1661" spans="1:13" x14ac:dyDescent="0.25">
      <c r="A1661" s="26" t="s">
        <v>1482</v>
      </c>
      <c r="B1661" s="26" t="s">
        <v>383</v>
      </c>
      <c r="C1661" s="26" t="str">
        <f t="shared" si="64"/>
        <v/>
      </c>
      <c r="D1661" s="26"/>
      <c r="E1661" s="26" t="s">
        <v>31</v>
      </c>
      <c r="F1661" s="26" t="s">
        <v>6</v>
      </c>
      <c r="G1661" s="34" t="str">
        <f t="shared" si="65"/>
        <v>Dianthus charidemi</v>
      </c>
      <c r="H1661" s="26" t="s">
        <v>5141</v>
      </c>
      <c r="I1661" s="26"/>
      <c r="J1661" t="s">
        <v>7881</v>
      </c>
      <c r="K1661" t="s">
        <v>11752</v>
      </c>
      <c r="L1661" t="s">
        <v>12295</v>
      </c>
      <c r="M1661" t="s">
        <v>12331</v>
      </c>
    </row>
    <row r="1662" spans="1:13" x14ac:dyDescent="0.25">
      <c r="A1662" s="26" t="s">
        <v>1482</v>
      </c>
      <c r="B1662" s="26" t="s">
        <v>1496</v>
      </c>
      <c r="C1662" s="26" t="str">
        <f t="shared" si="64"/>
        <v>subsp.</v>
      </c>
      <c r="D1662" s="26" t="s">
        <v>1485</v>
      </c>
      <c r="E1662" s="26" t="s">
        <v>31</v>
      </c>
      <c r="F1662" s="26" t="s">
        <v>6</v>
      </c>
      <c r="G1662" s="34" t="str">
        <f t="shared" si="65"/>
        <v>Dianthus cintranus barbatus</v>
      </c>
      <c r="H1662" s="26" t="s">
        <v>5141</v>
      </c>
      <c r="I1662" s="26"/>
      <c r="J1662" t="s">
        <v>7882</v>
      </c>
      <c r="K1662" t="s">
        <v>11752</v>
      </c>
      <c r="L1662" t="s">
        <v>12295</v>
      </c>
      <c r="M1662" t="s">
        <v>12331</v>
      </c>
    </row>
    <row r="1663" spans="1:13" x14ac:dyDescent="0.25">
      <c r="A1663" s="26" t="s">
        <v>1482</v>
      </c>
      <c r="B1663" s="26" t="s">
        <v>1496</v>
      </c>
      <c r="C1663" s="26" t="str">
        <f t="shared" si="64"/>
        <v>subsp.</v>
      </c>
      <c r="D1663" s="26" t="s">
        <v>1496</v>
      </c>
      <c r="E1663" s="26" t="s">
        <v>31</v>
      </c>
      <c r="F1663" s="26" t="s">
        <v>6</v>
      </c>
      <c r="G1663" s="34" t="str">
        <f t="shared" si="65"/>
        <v>Dianthus cintranus cintranus</v>
      </c>
      <c r="H1663" s="26" t="s">
        <v>5141</v>
      </c>
      <c r="I1663" s="26"/>
      <c r="J1663" t="s">
        <v>7883</v>
      </c>
      <c r="K1663" t="s">
        <v>11752</v>
      </c>
      <c r="L1663" t="s">
        <v>12295</v>
      </c>
      <c r="M1663" t="s">
        <v>12331</v>
      </c>
    </row>
    <row r="1664" spans="1:13" x14ac:dyDescent="0.25">
      <c r="A1664" s="26" t="s">
        <v>1482</v>
      </c>
      <c r="B1664" s="26" t="s">
        <v>1022</v>
      </c>
      <c r="C1664" s="26" t="str">
        <f t="shared" si="64"/>
        <v/>
      </c>
      <c r="D1664" s="26"/>
      <c r="E1664" s="26" t="s">
        <v>31</v>
      </c>
      <c r="F1664" s="26" t="s">
        <v>6</v>
      </c>
      <c r="G1664" s="34" t="str">
        <f t="shared" si="65"/>
        <v>Dianthus costae</v>
      </c>
      <c r="H1664" s="26" t="s">
        <v>5141</v>
      </c>
      <c r="I1664" s="26"/>
      <c r="J1664" t="s">
        <v>7884</v>
      </c>
      <c r="K1664" t="s">
        <v>11752</v>
      </c>
      <c r="L1664" t="s">
        <v>12295</v>
      </c>
      <c r="M1664" t="s">
        <v>12331</v>
      </c>
    </row>
    <row r="1665" spans="1:13" x14ac:dyDescent="0.25">
      <c r="A1665" s="26" t="s">
        <v>1482</v>
      </c>
      <c r="B1665" s="26" t="s">
        <v>1499</v>
      </c>
      <c r="C1665" s="26" t="str">
        <f t="shared" si="64"/>
        <v/>
      </c>
      <c r="D1665" s="26"/>
      <c r="E1665" s="26" t="s">
        <v>31</v>
      </c>
      <c r="F1665" s="26" t="s">
        <v>6</v>
      </c>
      <c r="G1665" s="34" t="str">
        <f t="shared" si="65"/>
        <v>Dianthus crassipes</v>
      </c>
      <c r="H1665" s="26" t="s">
        <v>5141</v>
      </c>
      <c r="I1665" s="26"/>
      <c r="J1665" t="s">
        <v>7885</v>
      </c>
      <c r="K1665" t="s">
        <v>11752</v>
      </c>
      <c r="L1665" t="s">
        <v>12295</v>
      </c>
      <c r="M1665" t="s">
        <v>12331</v>
      </c>
    </row>
    <row r="1666" spans="1:13" x14ac:dyDescent="0.25">
      <c r="A1666" s="26" t="s">
        <v>1482</v>
      </c>
      <c r="B1666" s="26" t="s">
        <v>1500</v>
      </c>
      <c r="C1666" s="26" t="str">
        <f t="shared" si="64"/>
        <v>subsp.</v>
      </c>
      <c r="D1666" s="26" t="s">
        <v>1500</v>
      </c>
      <c r="E1666" s="26" t="s">
        <v>6</v>
      </c>
      <c r="F1666" s="26" t="s">
        <v>31</v>
      </c>
      <c r="G1666" s="34" t="str">
        <f t="shared" si="65"/>
        <v>Dianthus deltoides deltoides</v>
      </c>
      <c r="H1666" s="26" t="s">
        <v>5141</v>
      </c>
      <c r="I1666" s="26"/>
      <c r="J1666" t="s">
        <v>7886</v>
      </c>
      <c r="K1666" t="s">
        <v>11752</v>
      </c>
      <c r="L1666" t="s">
        <v>12295</v>
      </c>
      <c r="M1666" t="s">
        <v>12331</v>
      </c>
    </row>
    <row r="1667" spans="1:13" x14ac:dyDescent="0.25">
      <c r="A1667" s="26" t="s">
        <v>1482</v>
      </c>
      <c r="B1667" s="26" t="s">
        <v>1490</v>
      </c>
      <c r="C1667" s="26" t="str">
        <f t="shared" si="64"/>
        <v/>
      </c>
      <c r="D1667" s="26"/>
      <c r="E1667" s="26" t="s">
        <v>31</v>
      </c>
      <c r="F1667" s="26" t="s">
        <v>6</v>
      </c>
      <c r="G1667" s="34" t="str">
        <f t="shared" si="65"/>
        <v>Dianthus gredensis</v>
      </c>
      <c r="H1667" s="26" t="s">
        <v>5141</v>
      </c>
      <c r="I1667" s="26"/>
      <c r="J1667" t="s">
        <v>7887</v>
      </c>
      <c r="K1667" t="s">
        <v>11752</v>
      </c>
      <c r="L1667" t="s">
        <v>12295</v>
      </c>
      <c r="M1667" t="s">
        <v>12331</v>
      </c>
    </row>
    <row r="1668" spans="1:13" x14ac:dyDescent="0.25">
      <c r="A1668" s="26" t="s">
        <v>1482</v>
      </c>
      <c r="B1668" s="26" t="s">
        <v>1486</v>
      </c>
      <c r="C1668" s="26" t="str">
        <f t="shared" si="64"/>
        <v>subsp.</v>
      </c>
      <c r="D1668" s="26" t="s">
        <v>4430</v>
      </c>
      <c r="E1668" s="26" t="s">
        <v>6</v>
      </c>
      <c r="F1668" s="26" t="s">
        <v>6</v>
      </c>
      <c r="G1668" s="34" t="str">
        <f t="shared" si="65"/>
        <v>Dianthus hyssopifolius gallicus</v>
      </c>
      <c r="H1668" s="26" t="s">
        <v>5141</v>
      </c>
      <c r="I1668" s="26"/>
      <c r="J1668" t="s">
        <v>7888</v>
      </c>
      <c r="K1668" t="s">
        <v>11752</v>
      </c>
      <c r="L1668" t="s">
        <v>12295</v>
      </c>
      <c r="M1668" t="s">
        <v>12331</v>
      </c>
    </row>
    <row r="1669" spans="1:13" x14ac:dyDescent="0.25">
      <c r="A1669" s="26" t="s">
        <v>1482</v>
      </c>
      <c r="B1669" s="26" t="s">
        <v>1486</v>
      </c>
      <c r="C1669" s="26" t="str">
        <f t="shared" si="64"/>
        <v>subsp.</v>
      </c>
      <c r="D1669" s="26" t="s">
        <v>1486</v>
      </c>
      <c r="E1669" s="26" t="s">
        <v>6</v>
      </c>
      <c r="F1669" s="26" t="s">
        <v>6</v>
      </c>
      <c r="G1669" s="34" t="str">
        <f t="shared" si="65"/>
        <v>Dianthus hyssopifolius hyssopifolius</v>
      </c>
      <c r="H1669" s="26" t="s">
        <v>5141</v>
      </c>
      <c r="I1669" s="26"/>
      <c r="J1669" t="s">
        <v>7889</v>
      </c>
      <c r="K1669" t="s">
        <v>11752</v>
      </c>
      <c r="L1669" t="s">
        <v>12295</v>
      </c>
      <c r="M1669" t="s">
        <v>12331</v>
      </c>
    </row>
    <row r="1670" spans="1:13" x14ac:dyDescent="0.25">
      <c r="A1670" s="26" t="s">
        <v>1482</v>
      </c>
      <c r="B1670" s="26" t="s">
        <v>1489</v>
      </c>
      <c r="C1670" s="26" t="str">
        <f t="shared" si="64"/>
        <v/>
      </c>
      <c r="D1670" s="26"/>
      <c r="E1670" s="26" t="s">
        <v>31</v>
      </c>
      <c r="F1670" s="26" t="s">
        <v>6</v>
      </c>
      <c r="G1670" s="34" t="str">
        <f t="shared" si="65"/>
        <v>Dianthus langeanus</v>
      </c>
      <c r="H1670" s="26" t="s">
        <v>5141</v>
      </c>
      <c r="I1670" s="26"/>
      <c r="J1670" t="s">
        <v>7890</v>
      </c>
      <c r="K1670" t="s">
        <v>11752</v>
      </c>
      <c r="L1670" t="s">
        <v>12295</v>
      </c>
      <c r="M1670" t="s">
        <v>12331</v>
      </c>
    </row>
    <row r="1671" spans="1:13" x14ac:dyDescent="0.25">
      <c r="A1671" s="26" t="s">
        <v>1482</v>
      </c>
      <c r="B1671" s="26" t="s">
        <v>1491</v>
      </c>
      <c r="C1671" s="26" t="str">
        <f t="shared" si="64"/>
        <v>subsp.</v>
      </c>
      <c r="D1671" s="26" t="s">
        <v>4589</v>
      </c>
      <c r="E1671" s="26" t="s">
        <v>31</v>
      </c>
      <c r="F1671" s="26" t="s">
        <v>6</v>
      </c>
      <c r="G1671" s="34" t="str">
        <f t="shared" si="65"/>
        <v>Dianthus laricifolius caespitosifolius</v>
      </c>
      <c r="H1671" s="26" t="s">
        <v>5141</v>
      </c>
      <c r="I1671" s="26"/>
      <c r="J1671" t="s">
        <v>7891</v>
      </c>
      <c r="K1671" t="s">
        <v>11752</v>
      </c>
      <c r="L1671" t="s">
        <v>12295</v>
      </c>
      <c r="M1671" t="s">
        <v>12331</v>
      </c>
    </row>
    <row r="1672" spans="1:13" x14ac:dyDescent="0.25">
      <c r="A1672" s="26" t="s">
        <v>1482</v>
      </c>
      <c r="B1672" s="26" t="s">
        <v>1491</v>
      </c>
      <c r="C1672" s="26" t="str">
        <f t="shared" si="64"/>
        <v>subsp.</v>
      </c>
      <c r="D1672" s="26" t="s">
        <v>1491</v>
      </c>
      <c r="E1672" s="26" t="s">
        <v>31</v>
      </c>
      <c r="F1672" s="26" t="s">
        <v>6</v>
      </c>
      <c r="G1672" s="34" t="str">
        <f t="shared" si="65"/>
        <v>Dianthus laricifolius laricifolius</v>
      </c>
      <c r="H1672" s="26" t="s">
        <v>5141</v>
      </c>
      <c r="I1672" s="26"/>
      <c r="J1672" t="s">
        <v>7892</v>
      </c>
      <c r="K1672" t="s">
        <v>11752</v>
      </c>
      <c r="L1672" t="s">
        <v>12295</v>
      </c>
      <c r="M1672" t="s">
        <v>12331</v>
      </c>
    </row>
    <row r="1673" spans="1:13" x14ac:dyDescent="0.25">
      <c r="A1673" s="26" t="s">
        <v>1482</v>
      </c>
      <c r="B1673" s="26" t="s">
        <v>1491</v>
      </c>
      <c r="C1673" s="26" t="str">
        <f t="shared" si="64"/>
        <v>subsp.</v>
      </c>
      <c r="D1673" s="26" t="s">
        <v>3668</v>
      </c>
      <c r="E1673" s="26" t="s">
        <v>31</v>
      </c>
      <c r="F1673" s="26" t="s">
        <v>6</v>
      </c>
      <c r="G1673" s="34" t="str">
        <f t="shared" si="65"/>
        <v>Dianthus laricifolius marizii</v>
      </c>
      <c r="H1673" s="26" t="s">
        <v>5141</v>
      </c>
      <c r="I1673" s="26"/>
      <c r="J1673" t="s">
        <v>7893</v>
      </c>
      <c r="K1673" t="s">
        <v>11752</v>
      </c>
      <c r="L1673" t="s">
        <v>12295</v>
      </c>
      <c r="M1673" t="s">
        <v>12331</v>
      </c>
    </row>
    <row r="1674" spans="1:13" x14ac:dyDescent="0.25">
      <c r="A1674" s="26" t="s">
        <v>1482</v>
      </c>
      <c r="B1674" s="26" t="s">
        <v>1491</v>
      </c>
      <c r="C1674" s="26" t="str">
        <f t="shared" si="64"/>
        <v>subsp.</v>
      </c>
      <c r="D1674" s="26" t="s">
        <v>515</v>
      </c>
      <c r="E1674" s="26" t="s">
        <v>31</v>
      </c>
      <c r="F1674" s="26" t="s">
        <v>6</v>
      </c>
      <c r="G1674" s="34" t="str">
        <f t="shared" si="65"/>
        <v>Dianthus laricifolius merinoi</v>
      </c>
      <c r="H1674" s="26" t="s">
        <v>5141</v>
      </c>
      <c r="I1674" s="26"/>
      <c r="J1674" t="s">
        <v>7894</v>
      </c>
      <c r="K1674" t="s">
        <v>11752</v>
      </c>
      <c r="L1674" t="s">
        <v>12295</v>
      </c>
      <c r="M1674" t="s">
        <v>12331</v>
      </c>
    </row>
    <row r="1675" spans="1:13" x14ac:dyDescent="0.25">
      <c r="A1675" s="26" t="s">
        <v>1482</v>
      </c>
      <c r="B1675" s="26" t="s">
        <v>163</v>
      </c>
      <c r="C1675" s="26" t="str">
        <f t="shared" si="64"/>
        <v/>
      </c>
      <c r="D1675" s="26"/>
      <c r="E1675" s="26" t="s">
        <v>31</v>
      </c>
      <c r="F1675" s="26" t="s">
        <v>6</v>
      </c>
      <c r="G1675" s="34" t="str">
        <f t="shared" si="65"/>
        <v>Dianthus legionensis</v>
      </c>
      <c r="H1675" s="26" t="s">
        <v>5141</v>
      </c>
      <c r="I1675" s="26"/>
      <c r="J1675" t="s">
        <v>7895</v>
      </c>
      <c r="K1675" t="s">
        <v>11752</v>
      </c>
      <c r="L1675" t="s">
        <v>12295</v>
      </c>
      <c r="M1675" t="s">
        <v>12331</v>
      </c>
    </row>
    <row r="1676" spans="1:13" x14ac:dyDescent="0.25">
      <c r="A1676" s="26" t="s">
        <v>1482</v>
      </c>
      <c r="B1676" s="26" t="s">
        <v>1494</v>
      </c>
      <c r="C1676" s="26" t="str">
        <f t="shared" si="64"/>
        <v/>
      </c>
      <c r="D1676" s="26"/>
      <c r="E1676" s="26" t="s">
        <v>6</v>
      </c>
      <c r="F1676" s="26" t="s">
        <v>6</v>
      </c>
      <c r="G1676" s="34" t="str">
        <f t="shared" si="65"/>
        <v>Dianthus lusitanus</v>
      </c>
      <c r="H1676" s="26" t="s">
        <v>5141</v>
      </c>
      <c r="I1676" s="26"/>
      <c r="J1676" t="s">
        <v>7896</v>
      </c>
      <c r="K1676" t="s">
        <v>11752</v>
      </c>
      <c r="L1676" t="s">
        <v>12295</v>
      </c>
      <c r="M1676" t="s">
        <v>12331</v>
      </c>
    </row>
    <row r="1677" spans="1:13" x14ac:dyDescent="0.25">
      <c r="A1677" s="26" t="s">
        <v>1482</v>
      </c>
      <c r="B1677" s="26" t="s">
        <v>1495</v>
      </c>
      <c r="C1677" s="26" t="str">
        <f t="shared" si="64"/>
        <v/>
      </c>
      <c r="D1677" s="26"/>
      <c r="E1677" s="26" t="s">
        <v>31</v>
      </c>
      <c r="F1677" s="26" t="s">
        <v>6</v>
      </c>
      <c r="G1677" s="34" t="str">
        <f t="shared" si="65"/>
        <v>Dianthus multiaffinis</v>
      </c>
      <c r="H1677" s="26" t="s">
        <v>5141</v>
      </c>
      <c r="I1677" s="26"/>
      <c r="J1677" t="s">
        <v>7897</v>
      </c>
      <c r="K1677" t="s">
        <v>11752</v>
      </c>
      <c r="L1677" t="s">
        <v>12295</v>
      </c>
      <c r="M1677" t="s">
        <v>12331</v>
      </c>
    </row>
    <row r="1678" spans="1:13" x14ac:dyDescent="0.25">
      <c r="A1678" s="26" t="s">
        <v>1482</v>
      </c>
      <c r="B1678" s="26" t="s">
        <v>1488</v>
      </c>
      <c r="C1678" s="26" t="str">
        <f t="shared" si="64"/>
        <v>subsp.</v>
      </c>
      <c r="D1678" s="26" t="s">
        <v>1488</v>
      </c>
      <c r="E1678" s="26" t="s">
        <v>31</v>
      </c>
      <c r="F1678" s="26" t="s">
        <v>6</v>
      </c>
      <c r="G1678" s="34" t="str">
        <f t="shared" si="65"/>
        <v>Dianthus multiceps multiceps</v>
      </c>
      <c r="H1678" s="26" t="s">
        <v>5141</v>
      </c>
      <c r="I1678" s="26"/>
      <c r="J1678" t="s">
        <v>7898</v>
      </c>
      <c r="K1678" t="s">
        <v>11752</v>
      </c>
      <c r="L1678" t="s">
        <v>12295</v>
      </c>
      <c r="M1678" t="s">
        <v>12331</v>
      </c>
    </row>
    <row r="1679" spans="1:13" x14ac:dyDescent="0.25">
      <c r="A1679" s="26" t="s">
        <v>1482</v>
      </c>
      <c r="B1679" s="26" t="s">
        <v>1488</v>
      </c>
      <c r="C1679" s="26" t="str">
        <f t="shared" si="64"/>
        <v>subsp.</v>
      </c>
      <c r="D1679" s="26" t="s">
        <v>4590</v>
      </c>
      <c r="E1679" s="26" t="s">
        <v>31</v>
      </c>
      <c r="F1679" s="26" t="s">
        <v>6</v>
      </c>
      <c r="G1679" s="34" t="str">
        <f t="shared" si="65"/>
        <v>Dianthus multiceps praepyrenaicus</v>
      </c>
      <c r="H1679" s="26" t="s">
        <v>5141</v>
      </c>
      <c r="I1679" s="26"/>
      <c r="J1679" t="s">
        <v>7899</v>
      </c>
      <c r="K1679" t="s">
        <v>11752</v>
      </c>
      <c r="L1679" t="s">
        <v>12295</v>
      </c>
      <c r="M1679" t="s">
        <v>12331</v>
      </c>
    </row>
    <row r="1680" spans="1:13" x14ac:dyDescent="0.25">
      <c r="A1680" s="26" t="s">
        <v>1482</v>
      </c>
      <c r="B1680" s="26" t="s">
        <v>248</v>
      </c>
      <c r="C1680" s="26" t="str">
        <f t="shared" si="64"/>
        <v>subsp.</v>
      </c>
      <c r="D1680" s="26" t="s">
        <v>4431</v>
      </c>
      <c r="E1680" s="26" t="s">
        <v>6</v>
      </c>
      <c r="F1680" s="26" t="s">
        <v>6</v>
      </c>
      <c r="G1680" s="34" t="str">
        <f t="shared" si="65"/>
        <v>Dianthus pungens brachyanthus</v>
      </c>
      <c r="H1680" s="26" t="s">
        <v>5141</v>
      </c>
      <c r="I1680" s="26"/>
      <c r="J1680" t="s">
        <v>7900</v>
      </c>
      <c r="K1680" t="s">
        <v>11752</v>
      </c>
      <c r="L1680" t="s">
        <v>12295</v>
      </c>
      <c r="M1680" t="s">
        <v>12331</v>
      </c>
    </row>
    <row r="1681" spans="1:13" x14ac:dyDescent="0.25">
      <c r="A1681" s="26" t="s">
        <v>1482</v>
      </c>
      <c r="B1681" s="26" t="s">
        <v>248</v>
      </c>
      <c r="C1681" s="26" t="str">
        <f t="shared" si="64"/>
        <v>subsp.</v>
      </c>
      <c r="D1681" s="26" t="s">
        <v>59</v>
      </c>
      <c r="E1681" s="26" t="s">
        <v>31</v>
      </c>
      <c r="F1681" s="26" t="s">
        <v>6</v>
      </c>
      <c r="G1681" s="34" t="str">
        <f t="shared" si="65"/>
        <v>Dianthus pungens hispanicus</v>
      </c>
      <c r="H1681" s="26" t="s">
        <v>5141</v>
      </c>
      <c r="I1681" s="26"/>
      <c r="J1681" t="s">
        <v>7901</v>
      </c>
      <c r="K1681" t="s">
        <v>11752</v>
      </c>
      <c r="L1681" t="s">
        <v>12295</v>
      </c>
      <c r="M1681" t="s">
        <v>12331</v>
      </c>
    </row>
    <row r="1682" spans="1:13" x14ac:dyDescent="0.25">
      <c r="A1682" s="26" t="s">
        <v>1482</v>
      </c>
      <c r="B1682" s="26" t="s">
        <v>248</v>
      </c>
      <c r="C1682" s="26" t="str">
        <f t="shared" si="64"/>
        <v>subsp.</v>
      </c>
      <c r="D1682" s="26" t="s">
        <v>248</v>
      </c>
      <c r="E1682" s="26" t="s">
        <v>6</v>
      </c>
      <c r="F1682" s="26" t="s">
        <v>6</v>
      </c>
      <c r="G1682" s="34" t="str">
        <f t="shared" si="65"/>
        <v>Dianthus pungens pungens</v>
      </c>
      <c r="H1682" s="26" t="s">
        <v>5141</v>
      </c>
      <c r="I1682" s="26"/>
      <c r="J1682" t="s">
        <v>7902</v>
      </c>
      <c r="K1682" t="s">
        <v>11752</v>
      </c>
      <c r="L1682" t="s">
        <v>12295</v>
      </c>
      <c r="M1682" t="s">
        <v>12331</v>
      </c>
    </row>
    <row r="1683" spans="1:13" x14ac:dyDescent="0.25">
      <c r="A1683" s="26" t="s">
        <v>1482</v>
      </c>
      <c r="B1683" s="26" t="s">
        <v>248</v>
      </c>
      <c r="C1683" s="26" t="str">
        <f t="shared" si="64"/>
        <v>subsp.</v>
      </c>
      <c r="D1683" s="26" t="s">
        <v>537</v>
      </c>
      <c r="E1683" s="26" t="s">
        <v>6</v>
      </c>
      <c r="F1683" s="26" t="s">
        <v>6</v>
      </c>
      <c r="G1683" s="34" t="str">
        <f t="shared" si="65"/>
        <v>Dianthus pungens ruscinonensis</v>
      </c>
      <c r="H1683" s="26" t="s">
        <v>5141</v>
      </c>
      <c r="I1683" s="26"/>
      <c r="J1683" t="s">
        <v>7903</v>
      </c>
      <c r="K1683" t="s">
        <v>11752</v>
      </c>
      <c r="L1683" t="s">
        <v>12295</v>
      </c>
      <c r="M1683" t="s">
        <v>12331</v>
      </c>
    </row>
    <row r="1684" spans="1:13" x14ac:dyDescent="0.25">
      <c r="A1684" s="26" t="s">
        <v>1482</v>
      </c>
      <c r="B1684" s="26" t="s">
        <v>1493</v>
      </c>
      <c r="C1684" s="26" t="str">
        <f t="shared" si="64"/>
        <v>subsp.</v>
      </c>
      <c r="D1684" s="26" t="s">
        <v>4432</v>
      </c>
      <c r="E1684" s="26" t="s">
        <v>6</v>
      </c>
      <c r="F1684" s="26" t="s">
        <v>6</v>
      </c>
      <c r="G1684" s="34" t="str">
        <f t="shared" si="65"/>
        <v>Dianthus pyrenaicus attenuatus</v>
      </c>
      <c r="H1684" s="26" t="s">
        <v>5141</v>
      </c>
      <c r="I1684" s="26"/>
      <c r="J1684" t="s">
        <v>7904</v>
      </c>
      <c r="K1684" t="s">
        <v>11752</v>
      </c>
      <c r="L1684" t="s">
        <v>12295</v>
      </c>
      <c r="M1684" t="s">
        <v>12331</v>
      </c>
    </row>
    <row r="1685" spans="1:13" x14ac:dyDescent="0.25">
      <c r="A1685" s="26" t="s">
        <v>1482</v>
      </c>
      <c r="B1685" s="26" t="s">
        <v>1493</v>
      </c>
      <c r="C1685" s="26" t="str">
        <f t="shared" si="64"/>
        <v>subsp.</v>
      </c>
      <c r="D1685" s="26" t="s">
        <v>1493</v>
      </c>
      <c r="E1685" s="26" t="s">
        <v>13111</v>
      </c>
      <c r="F1685" s="26" t="s">
        <v>6</v>
      </c>
      <c r="G1685" s="34" t="str">
        <f t="shared" si="65"/>
        <v>Dianthus pyrenaicus pyrenaicus</v>
      </c>
      <c r="H1685" s="26" t="s">
        <v>5141</v>
      </c>
      <c r="I1685" s="26"/>
      <c r="J1685" t="s">
        <v>7905</v>
      </c>
      <c r="K1685" t="s">
        <v>11752</v>
      </c>
      <c r="L1685" t="s">
        <v>12295</v>
      </c>
      <c r="M1685" t="s">
        <v>12331</v>
      </c>
    </row>
    <row r="1686" spans="1:13" x14ac:dyDescent="0.25">
      <c r="A1686" s="26" t="s">
        <v>1482</v>
      </c>
      <c r="B1686" s="26" t="s">
        <v>1483</v>
      </c>
      <c r="C1686" s="26" t="str">
        <f t="shared" si="64"/>
        <v>subsp.</v>
      </c>
      <c r="D1686" s="26" t="s">
        <v>2696</v>
      </c>
      <c r="E1686" s="26" t="s">
        <v>13111</v>
      </c>
      <c r="F1686" s="26" t="s">
        <v>31</v>
      </c>
      <c r="G1686" s="34" t="str">
        <f t="shared" si="65"/>
        <v>Dianthus seguieri requienii</v>
      </c>
      <c r="H1686" s="26" t="s">
        <v>5141</v>
      </c>
      <c r="I1686" s="26"/>
      <c r="J1686" t="s">
        <v>7906</v>
      </c>
      <c r="K1686" t="s">
        <v>11752</v>
      </c>
      <c r="L1686" t="s">
        <v>12295</v>
      </c>
      <c r="M1686" t="s">
        <v>12331</v>
      </c>
    </row>
    <row r="1687" spans="1:13" x14ac:dyDescent="0.25">
      <c r="A1687" s="26" t="s">
        <v>1482</v>
      </c>
      <c r="B1687" s="26" t="s">
        <v>1498</v>
      </c>
      <c r="C1687" s="26" t="str">
        <f t="shared" si="64"/>
        <v/>
      </c>
      <c r="D1687" s="26"/>
      <c r="E1687" s="26" t="s">
        <v>31</v>
      </c>
      <c r="F1687" s="26" t="s">
        <v>6</v>
      </c>
      <c r="G1687" s="34" t="str">
        <f t="shared" si="65"/>
        <v>Dianthus toletanus</v>
      </c>
      <c r="H1687" s="26" t="s">
        <v>5141</v>
      </c>
      <c r="I1687" s="26"/>
      <c r="J1687" t="s">
        <v>7907</v>
      </c>
      <c r="K1687" t="s">
        <v>11752</v>
      </c>
      <c r="L1687" t="s">
        <v>12295</v>
      </c>
      <c r="M1687" t="s">
        <v>12331</v>
      </c>
    </row>
    <row r="1688" spans="1:13" x14ac:dyDescent="0.25">
      <c r="A1688" s="26" t="s">
        <v>1482</v>
      </c>
      <c r="B1688" s="26" t="s">
        <v>1484</v>
      </c>
      <c r="C1688" s="26" t="str">
        <f t="shared" si="64"/>
        <v/>
      </c>
      <c r="D1688" s="26"/>
      <c r="E1688" s="26" t="s">
        <v>13111</v>
      </c>
      <c r="F1688" s="26" t="s">
        <v>6</v>
      </c>
      <c r="G1688" s="34" t="str">
        <f t="shared" si="65"/>
        <v>Dianthus vigoi</v>
      </c>
      <c r="H1688" s="26" t="s">
        <v>5141</v>
      </c>
      <c r="I1688" s="26"/>
      <c r="J1688" t="s">
        <v>7908</v>
      </c>
      <c r="K1688" t="s">
        <v>11752</v>
      </c>
      <c r="L1688" t="s">
        <v>12295</v>
      </c>
      <c r="M1688" t="s">
        <v>12331</v>
      </c>
    </row>
    <row r="1689" spans="1:13" x14ac:dyDescent="0.25">
      <c r="A1689" s="26" t="s">
        <v>1504</v>
      </c>
      <c r="B1689" s="26" t="s">
        <v>655</v>
      </c>
      <c r="C1689" s="26" t="str">
        <f t="shared" si="64"/>
        <v/>
      </c>
      <c r="D1689" s="26"/>
      <c r="E1689" s="26" t="s">
        <v>5390</v>
      </c>
      <c r="F1689" s="26" t="s">
        <v>6</v>
      </c>
      <c r="G1689" s="34" t="str">
        <f t="shared" si="65"/>
        <v>Dichondra micrantha</v>
      </c>
      <c r="H1689" s="26" t="s">
        <v>5141</v>
      </c>
      <c r="I1689" s="26"/>
      <c r="J1689" t="s">
        <v>7909</v>
      </c>
      <c r="K1689" t="s">
        <v>11752</v>
      </c>
      <c r="L1689" t="s">
        <v>12577</v>
      </c>
      <c r="M1689" t="s">
        <v>12596</v>
      </c>
    </row>
    <row r="1690" spans="1:13" x14ac:dyDescent="0.25">
      <c r="A1690" s="26" t="s">
        <v>1505</v>
      </c>
      <c r="B1690" s="26" t="s">
        <v>277</v>
      </c>
      <c r="C1690" s="26" t="str">
        <f t="shared" ref="C1690:C1720" si="66">IF(D1690="","","subsp.")</f>
        <v/>
      </c>
      <c r="D1690" s="26"/>
      <c r="E1690" s="26" t="s">
        <v>6</v>
      </c>
      <c r="F1690" s="26" t="s">
        <v>6</v>
      </c>
      <c r="G1690" s="34" t="str">
        <f t="shared" ref="G1690:G1720" si="67">IF(D1690="",CONCATENATE(A1690," ",B1690),CONCATENATE(A1690," ",B1690," ",D1690))</f>
        <v>Dictamnus albus</v>
      </c>
      <c r="H1690" s="26" t="s">
        <v>5141</v>
      </c>
      <c r="I1690" s="26"/>
      <c r="J1690" t="s">
        <v>7910</v>
      </c>
      <c r="K1690" t="s">
        <v>11752</v>
      </c>
      <c r="L1690" t="s">
        <v>12554</v>
      </c>
      <c r="M1690" t="s">
        <v>12611</v>
      </c>
    </row>
    <row r="1691" spans="1:13" x14ac:dyDescent="0.25">
      <c r="A1691" s="26" t="s">
        <v>1505</v>
      </c>
      <c r="B1691" s="26" t="s">
        <v>59</v>
      </c>
      <c r="C1691" s="26" t="str">
        <f t="shared" si="66"/>
        <v/>
      </c>
      <c r="D1691" s="26"/>
      <c r="E1691" s="26" t="s">
        <v>31</v>
      </c>
      <c r="F1691" s="26" t="s">
        <v>6</v>
      </c>
      <c r="G1691" s="34" t="str">
        <f t="shared" si="67"/>
        <v>Dictamnus hispanicus</v>
      </c>
      <c r="H1691" s="26" t="s">
        <v>5141</v>
      </c>
      <c r="I1691" s="26"/>
      <c r="J1691" t="s">
        <v>7911</v>
      </c>
      <c r="K1691" t="s">
        <v>11752</v>
      </c>
      <c r="L1691" t="s">
        <v>12554</v>
      </c>
      <c r="M1691" t="s">
        <v>12611</v>
      </c>
    </row>
    <row r="1692" spans="1:13" x14ac:dyDescent="0.25">
      <c r="A1692" s="26" t="s">
        <v>1506</v>
      </c>
      <c r="B1692" s="26" t="s">
        <v>198</v>
      </c>
      <c r="C1692" s="26" t="str">
        <f t="shared" si="66"/>
        <v>subsp.</v>
      </c>
      <c r="D1692" s="26" t="s">
        <v>198</v>
      </c>
      <c r="E1692" s="26" t="s">
        <v>6</v>
      </c>
      <c r="F1692" s="26" t="s">
        <v>31</v>
      </c>
      <c r="G1692" s="34" t="str">
        <f t="shared" si="67"/>
        <v>Digitalis lutea lutea</v>
      </c>
      <c r="H1692" s="26" t="s">
        <v>5141</v>
      </c>
      <c r="I1692" s="26"/>
      <c r="J1692" t="s">
        <v>7912</v>
      </c>
      <c r="K1692" t="s">
        <v>11752</v>
      </c>
      <c r="L1692" t="s">
        <v>12318</v>
      </c>
      <c r="M1692" t="s">
        <v>12319</v>
      </c>
    </row>
    <row r="1693" spans="1:13" x14ac:dyDescent="0.25">
      <c r="A1693" s="26" t="s">
        <v>1506</v>
      </c>
      <c r="B1693" s="26" t="s">
        <v>1068</v>
      </c>
      <c r="C1693" s="26" t="str">
        <f t="shared" si="66"/>
        <v>subsp.</v>
      </c>
      <c r="D1693" s="26" t="s">
        <v>4591</v>
      </c>
      <c r="E1693" s="26" t="s">
        <v>31</v>
      </c>
      <c r="F1693" s="26" t="s">
        <v>6</v>
      </c>
      <c r="G1693" s="34" t="str">
        <f t="shared" si="67"/>
        <v>Digitalis mariana heywoodii</v>
      </c>
      <c r="H1693" s="26" t="s">
        <v>5141</v>
      </c>
      <c r="I1693" s="26"/>
      <c r="J1693" t="s">
        <v>7913</v>
      </c>
      <c r="K1693" t="s">
        <v>11752</v>
      </c>
      <c r="L1693" t="s">
        <v>12318</v>
      </c>
      <c r="M1693" t="s">
        <v>12319</v>
      </c>
    </row>
    <row r="1694" spans="1:13" x14ac:dyDescent="0.25">
      <c r="A1694" s="26" t="s">
        <v>1506</v>
      </c>
      <c r="B1694" s="26" t="s">
        <v>1068</v>
      </c>
      <c r="C1694" s="26" t="str">
        <f t="shared" si="66"/>
        <v>subsp.</v>
      </c>
      <c r="D1694" s="26" t="s">
        <v>1068</v>
      </c>
      <c r="E1694" s="26" t="s">
        <v>31</v>
      </c>
      <c r="F1694" s="26" t="s">
        <v>6</v>
      </c>
      <c r="G1694" s="34" t="str">
        <f t="shared" si="67"/>
        <v>Digitalis mariana mariana</v>
      </c>
      <c r="H1694" s="26" t="s">
        <v>5141</v>
      </c>
      <c r="I1694" s="26"/>
      <c r="J1694" t="s">
        <v>7914</v>
      </c>
      <c r="K1694" t="s">
        <v>11752</v>
      </c>
      <c r="L1694" t="s">
        <v>12318</v>
      </c>
      <c r="M1694" t="s">
        <v>12319</v>
      </c>
    </row>
    <row r="1695" spans="1:13" x14ac:dyDescent="0.25">
      <c r="A1695" s="26" t="s">
        <v>1506</v>
      </c>
      <c r="B1695" s="26" t="s">
        <v>643</v>
      </c>
      <c r="C1695" s="26" t="str">
        <f t="shared" si="66"/>
        <v/>
      </c>
      <c r="D1695" s="26"/>
      <c r="E1695" s="26" t="s">
        <v>31</v>
      </c>
      <c r="F1695" s="26" t="s">
        <v>6</v>
      </c>
      <c r="G1695" s="34" t="str">
        <f t="shared" si="67"/>
        <v>Digitalis minor</v>
      </c>
      <c r="H1695" s="26" t="s">
        <v>5141</v>
      </c>
      <c r="I1695" s="26"/>
      <c r="J1695" t="s">
        <v>7915</v>
      </c>
      <c r="K1695" t="s">
        <v>11752</v>
      </c>
      <c r="L1695" t="s">
        <v>12318</v>
      </c>
      <c r="M1695" t="s">
        <v>12319</v>
      </c>
    </row>
    <row r="1696" spans="1:13" x14ac:dyDescent="0.25">
      <c r="A1696" s="26" t="s">
        <v>1506</v>
      </c>
      <c r="B1696" s="26" t="s">
        <v>1507</v>
      </c>
      <c r="C1696" s="26" t="str">
        <f t="shared" si="66"/>
        <v>subsp.</v>
      </c>
      <c r="D1696" s="26" t="s">
        <v>656</v>
      </c>
      <c r="E1696" s="26" t="s">
        <v>6</v>
      </c>
      <c r="F1696" s="26" t="s">
        <v>6</v>
      </c>
      <c r="G1696" s="34" t="str">
        <f t="shared" si="67"/>
        <v>Digitalis obscura laciniata</v>
      </c>
      <c r="H1696" s="26" t="s">
        <v>5141</v>
      </c>
      <c r="I1696" s="26"/>
      <c r="J1696" t="s">
        <v>7916</v>
      </c>
      <c r="K1696" t="s">
        <v>11752</v>
      </c>
      <c r="L1696" t="s">
        <v>12318</v>
      </c>
      <c r="M1696" t="s">
        <v>12319</v>
      </c>
    </row>
    <row r="1697" spans="1:13" x14ac:dyDescent="0.25">
      <c r="A1697" s="26" t="s">
        <v>1506</v>
      </c>
      <c r="B1697" s="26" t="s">
        <v>1507</v>
      </c>
      <c r="C1697" s="26" t="str">
        <f t="shared" si="66"/>
        <v>subsp.</v>
      </c>
      <c r="D1697" s="26" t="s">
        <v>1507</v>
      </c>
      <c r="E1697" s="26" t="s">
        <v>31</v>
      </c>
      <c r="F1697" s="26" t="s">
        <v>6</v>
      </c>
      <c r="G1697" s="34" t="str">
        <f t="shared" si="67"/>
        <v>Digitalis obscura obscura</v>
      </c>
      <c r="H1697" s="26" t="s">
        <v>5141</v>
      </c>
      <c r="I1697" s="26"/>
      <c r="J1697" t="s">
        <v>7917</v>
      </c>
      <c r="K1697" t="s">
        <v>11752</v>
      </c>
      <c r="L1697" t="s">
        <v>12318</v>
      </c>
      <c r="M1697" t="s">
        <v>12319</v>
      </c>
    </row>
    <row r="1698" spans="1:13" x14ac:dyDescent="0.25">
      <c r="A1698" s="26" t="s">
        <v>1506</v>
      </c>
      <c r="B1698" s="26" t="s">
        <v>859</v>
      </c>
      <c r="C1698" s="26" t="str">
        <f t="shared" si="66"/>
        <v/>
      </c>
      <c r="D1698" s="26"/>
      <c r="E1698" s="26" t="s">
        <v>31</v>
      </c>
      <c r="F1698" s="26" t="s">
        <v>6</v>
      </c>
      <c r="G1698" s="34" t="str">
        <f t="shared" si="67"/>
        <v>Digitalis parviflora</v>
      </c>
      <c r="H1698" s="26" t="s">
        <v>5141</v>
      </c>
      <c r="I1698" s="26"/>
      <c r="J1698" t="s">
        <v>7918</v>
      </c>
      <c r="K1698" t="s">
        <v>11752</v>
      </c>
      <c r="L1698" t="s">
        <v>12318</v>
      </c>
      <c r="M1698" t="s">
        <v>12319</v>
      </c>
    </row>
    <row r="1699" spans="1:13" x14ac:dyDescent="0.25">
      <c r="A1699" s="26" t="s">
        <v>1506</v>
      </c>
      <c r="B1699" s="26" t="s">
        <v>1508</v>
      </c>
      <c r="C1699" s="26" t="str">
        <f t="shared" si="66"/>
        <v>subsp.</v>
      </c>
      <c r="D1699" s="26" t="s">
        <v>4592</v>
      </c>
      <c r="E1699" s="26" t="s">
        <v>31</v>
      </c>
      <c r="F1699" s="26" t="s">
        <v>6</v>
      </c>
      <c r="G1699" s="34" t="str">
        <f t="shared" si="67"/>
        <v>Digitalis purpurea amandiana</v>
      </c>
      <c r="H1699" s="26" t="s">
        <v>5141</v>
      </c>
      <c r="I1699" s="26"/>
      <c r="J1699" t="s">
        <v>7919</v>
      </c>
      <c r="K1699" t="s">
        <v>11752</v>
      </c>
      <c r="L1699" t="s">
        <v>12318</v>
      </c>
      <c r="M1699" t="s">
        <v>12319</v>
      </c>
    </row>
    <row r="1700" spans="1:13" x14ac:dyDescent="0.25">
      <c r="A1700" s="26" t="s">
        <v>1506</v>
      </c>
      <c r="B1700" s="26" t="s">
        <v>1508</v>
      </c>
      <c r="C1700" s="26" t="str">
        <f t="shared" si="66"/>
        <v>subsp.</v>
      </c>
      <c r="D1700" s="26" t="s">
        <v>1508</v>
      </c>
      <c r="E1700" s="26" t="s">
        <v>6</v>
      </c>
      <c r="F1700" s="26" t="s">
        <v>6</v>
      </c>
      <c r="G1700" s="34" t="str">
        <f t="shared" si="67"/>
        <v>Digitalis purpurea purpurea</v>
      </c>
      <c r="H1700" s="26" t="s">
        <v>5141</v>
      </c>
      <c r="I1700" s="26"/>
      <c r="J1700" t="s">
        <v>7920</v>
      </c>
      <c r="K1700" t="s">
        <v>11752</v>
      </c>
      <c r="L1700" t="s">
        <v>12318</v>
      </c>
      <c r="M1700" t="s">
        <v>12319</v>
      </c>
    </row>
    <row r="1701" spans="1:13" x14ac:dyDescent="0.25">
      <c r="A1701" s="26" t="s">
        <v>1506</v>
      </c>
      <c r="B1701" s="26" t="s">
        <v>1508</v>
      </c>
      <c r="C1701" s="26" t="str">
        <f t="shared" si="66"/>
        <v>subsp.</v>
      </c>
      <c r="D1701" s="26" t="s">
        <v>1062</v>
      </c>
      <c r="E1701" s="26" t="s">
        <v>31</v>
      </c>
      <c r="F1701" s="26" t="s">
        <v>6</v>
      </c>
      <c r="G1701" s="34" t="str">
        <f t="shared" si="67"/>
        <v>Digitalis purpurea toletana</v>
      </c>
      <c r="H1701" s="26" t="s">
        <v>5141</v>
      </c>
      <c r="I1701" s="26"/>
      <c r="J1701" t="s">
        <v>7921</v>
      </c>
      <c r="K1701" t="s">
        <v>11752</v>
      </c>
      <c r="L1701" t="s">
        <v>12318</v>
      </c>
      <c r="M1701" t="s">
        <v>12319</v>
      </c>
    </row>
    <row r="1702" spans="1:13" x14ac:dyDescent="0.25">
      <c r="A1702" s="26" t="s">
        <v>1506</v>
      </c>
      <c r="B1702" s="26" t="s">
        <v>1509</v>
      </c>
      <c r="C1702" s="26" t="str">
        <f t="shared" si="66"/>
        <v/>
      </c>
      <c r="D1702" s="26"/>
      <c r="E1702" s="26" t="s">
        <v>31</v>
      </c>
      <c r="F1702" s="26" t="s">
        <v>6</v>
      </c>
      <c r="G1702" s="34" t="str">
        <f t="shared" si="67"/>
        <v>Digitalis thapsi</v>
      </c>
      <c r="H1702" s="26" t="s">
        <v>5141</v>
      </c>
      <c r="I1702" s="26"/>
      <c r="J1702" t="s">
        <v>7922</v>
      </c>
      <c r="K1702" t="s">
        <v>11752</v>
      </c>
      <c r="L1702" t="s">
        <v>12318</v>
      </c>
      <c r="M1702" t="s">
        <v>12319</v>
      </c>
    </row>
    <row r="1703" spans="1:13" x14ac:dyDescent="0.25">
      <c r="A1703" s="26" t="s">
        <v>1510</v>
      </c>
      <c r="B1703" s="26" t="s">
        <v>1511</v>
      </c>
      <c r="C1703" s="26" t="str">
        <f t="shared" si="66"/>
        <v/>
      </c>
      <c r="D1703" s="26"/>
      <c r="E1703" s="26" t="s">
        <v>5390</v>
      </c>
      <c r="F1703" s="26" t="s">
        <v>6</v>
      </c>
      <c r="G1703" s="34" t="str">
        <f t="shared" si="67"/>
        <v>Diospyros lotus</v>
      </c>
      <c r="H1703" s="26" t="s">
        <v>5141</v>
      </c>
      <c r="I1703" s="26" t="s">
        <v>13597</v>
      </c>
      <c r="J1703" t="s">
        <v>7923</v>
      </c>
      <c r="K1703" t="s">
        <v>11752</v>
      </c>
      <c r="L1703" t="s">
        <v>12290</v>
      </c>
      <c r="M1703" t="s">
        <v>12625</v>
      </c>
    </row>
    <row r="1704" spans="1:13" x14ac:dyDescent="0.25">
      <c r="A1704" s="26" t="s">
        <v>1512</v>
      </c>
      <c r="B1704" s="26" t="s">
        <v>1513</v>
      </c>
      <c r="C1704" s="26" t="str">
        <f t="shared" si="66"/>
        <v>subsp.</v>
      </c>
      <c r="D1704" s="26" t="s">
        <v>1513</v>
      </c>
      <c r="E1704" s="26" t="s">
        <v>6</v>
      </c>
      <c r="F1704" s="26" t="s">
        <v>31</v>
      </c>
      <c r="G1704" s="34" t="str">
        <f t="shared" si="67"/>
        <v>Dipcadi serotinum serotinum</v>
      </c>
      <c r="H1704" s="26" t="s">
        <v>5141</v>
      </c>
      <c r="I1704" s="26"/>
      <c r="J1704" t="s">
        <v>7924</v>
      </c>
      <c r="K1704" t="s">
        <v>11752</v>
      </c>
      <c r="L1704" t="s">
        <v>12327</v>
      </c>
      <c r="M1704" t="s">
        <v>12581</v>
      </c>
    </row>
    <row r="1705" spans="1:13" x14ac:dyDescent="0.25">
      <c r="A1705" s="26" t="s">
        <v>1515</v>
      </c>
      <c r="B1705" s="26" t="s">
        <v>1516</v>
      </c>
      <c r="C1705" s="26" t="str">
        <f t="shared" si="66"/>
        <v/>
      </c>
      <c r="D1705" s="26"/>
      <c r="E1705" s="26" t="s">
        <v>6</v>
      </c>
      <c r="F1705" s="26" t="s">
        <v>6</v>
      </c>
      <c r="G1705" s="34" t="str">
        <f t="shared" si="67"/>
        <v>Diplazium caudatum</v>
      </c>
      <c r="H1705" s="26" t="s">
        <v>5141</v>
      </c>
      <c r="I1705" s="26"/>
      <c r="J1705" t="s">
        <v>7925</v>
      </c>
      <c r="K1705" t="s">
        <v>12300</v>
      </c>
      <c r="L1705" t="s">
        <v>12301</v>
      </c>
      <c r="M1705" t="s">
        <v>12576</v>
      </c>
    </row>
    <row r="1706" spans="1:13" x14ac:dyDescent="0.25">
      <c r="A1706" s="26" t="s">
        <v>1517</v>
      </c>
      <c r="B1706" s="26" t="s">
        <v>1524</v>
      </c>
      <c r="C1706" s="26" t="str">
        <f t="shared" si="66"/>
        <v/>
      </c>
      <c r="D1706" s="26"/>
      <c r="E1706" s="26" t="s">
        <v>6</v>
      </c>
      <c r="F1706" s="26" t="s">
        <v>6</v>
      </c>
      <c r="G1706" s="34" t="str">
        <f t="shared" si="67"/>
        <v>Diplotaxis catholica</v>
      </c>
      <c r="H1706" s="26" t="s">
        <v>5141</v>
      </c>
      <c r="I1706" s="26"/>
      <c r="J1706" t="s">
        <v>7926</v>
      </c>
      <c r="K1706" t="s">
        <v>11752</v>
      </c>
      <c r="L1706" t="s">
        <v>12287</v>
      </c>
      <c r="M1706" t="s">
        <v>12288</v>
      </c>
    </row>
    <row r="1707" spans="1:13" x14ac:dyDescent="0.25">
      <c r="A1707" s="26" t="s">
        <v>1517</v>
      </c>
      <c r="B1707" s="26" t="s">
        <v>1520</v>
      </c>
      <c r="C1707" s="26" t="str">
        <f t="shared" si="66"/>
        <v>subsp.</v>
      </c>
      <c r="D1707" s="26" t="s">
        <v>1520</v>
      </c>
      <c r="E1707" s="26" t="s">
        <v>6</v>
      </c>
      <c r="F1707" s="26" t="s">
        <v>31</v>
      </c>
      <c r="G1707" s="34" t="str">
        <f t="shared" si="67"/>
        <v>Diplotaxis erucoides erucoides</v>
      </c>
      <c r="H1707" s="26" t="s">
        <v>5141</v>
      </c>
      <c r="I1707" s="26"/>
      <c r="J1707" t="s">
        <v>7927</v>
      </c>
      <c r="K1707" t="s">
        <v>11752</v>
      </c>
      <c r="L1707" t="s">
        <v>12287</v>
      </c>
      <c r="M1707" t="s">
        <v>12288</v>
      </c>
    </row>
    <row r="1708" spans="1:13" x14ac:dyDescent="0.25">
      <c r="A1708" s="26" t="s">
        <v>1517</v>
      </c>
      <c r="B1708" s="26" t="s">
        <v>1519</v>
      </c>
      <c r="C1708" s="26" t="str">
        <f t="shared" si="66"/>
        <v>subsp.</v>
      </c>
      <c r="D1708" s="26" t="s">
        <v>367</v>
      </c>
      <c r="E1708" s="26" t="s">
        <v>31</v>
      </c>
      <c r="F1708" s="26" t="s">
        <v>31</v>
      </c>
      <c r="G1708" s="34" t="str">
        <f t="shared" si="67"/>
        <v>Diplotaxis harra lagascana</v>
      </c>
      <c r="H1708" s="26" t="s">
        <v>5141</v>
      </c>
      <c r="I1708" s="26"/>
      <c r="J1708" t="s">
        <v>7928</v>
      </c>
      <c r="K1708" t="s">
        <v>11752</v>
      </c>
      <c r="L1708" t="s">
        <v>12287</v>
      </c>
      <c r="M1708" t="s">
        <v>12288</v>
      </c>
    </row>
    <row r="1709" spans="1:13" x14ac:dyDescent="0.25">
      <c r="A1709" s="26" t="s">
        <v>1517</v>
      </c>
      <c r="B1709" s="26" t="s">
        <v>894</v>
      </c>
      <c r="C1709" s="26" t="str">
        <f t="shared" si="66"/>
        <v/>
      </c>
      <c r="D1709" s="26"/>
      <c r="E1709" s="26" t="s">
        <v>31</v>
      </c>
      <c r="F1709" s="26" t="s">
        <v>6</v>
      </c>
      <c r="G1709" s="34" t="str">
        <f t="shared" si="67"/>
        <v>Diplotaxis ibicensis</v>
      </c>
      <c r="H1709" s="26" t="s">
        <v>5141</v>
      </c>
      <c r="I1709" s="26"/>
      <c r="J1709" t="s">
        <v>7929</v>
      </c>
      <c r="K1709" t="s">
        <v>11752</v>
      </c>
      <c r="L1709" t="s">
        <v>12287</v>
      </c>
      <c r="M1709" t="s">
        <v>12288</v>
      </c>
    </row>
    <row r="1710" spans="1:13" x14ac:dyDescent="0.25">
      <c r="A1710" s="26" t="s">
        <v>1517</v>
      </c>
      <c r="B1710" s="26" t="s">
        <v>1522</v>
      </c>
      <c r="C1710" s="26" t="str">
        <f t="shared" si="66"/>
        <v/>
      </c>
      <c r="D1710" s="26"/>
      <c r="E1710" s="26" t="s">
        <v>31</v>
      </c>
      <c r="F1710" s="26" t="s">
        <v>6</v>
      </c>
      <c r="G1710" s="34" t="str">
        <f t="shared" si="67"/>
        <v>Diplotaxis ilorcitana</v>
      </c>
      <c r="H1710" s="26" t="s">
        <v>5141</v>
      </c>
      <c r="I1710" s="26"/>
      <c r="J1710" t="s">
        <v>7930</v>
      </c>
      <c r="K1710" t="s">
        <v>11752</v>
      </c>
      <c r="L1710" t="s">
        <v>12287</v>
      </c>
      <c r="M1710" t="s">
        <v>12288</v>
      </c>
    </row>
    <row r="1711" spans="1:13" x14ac:dyDescent="0.25">
      <c r="A1711" s="26" t="s">
        <v>1517</v>
      </c>
      <c r="B1711" s="26" t="s">
        <v>1389</v>
      </c>
      <c r="C1711" s="26" t="str">
        <f t="shared" si="66"/>
        <v>subsp.</v>
      </c>
      <c r="D1711" s="26" t="s">
        <v>1389</v>
      </c>
      <c r="E1711" s="26" t="s">
        <v>6</v>
      </c>
      <c r="F1711" s="26" t="s">
        <v>31</v>
      </c>
      <c r="G1711" s="34" t="str">
        <f t="shared" si="67"/>
        <v>Diplotaxis muralis muralis</v>
      </c>
      <c r="H1711" s="26" t="s">
        <v>5141</v>
      </c>
      <c r="I1711" s="26"/>
      <c r="J1711" t="s">
        <v>7931</v>
      </c>
      <c r="K1711" t="s">
        <v>11752</v>
      </c>
      <c r="L1711" t="s">
        <v>12287</v>
      </c>
      <c r="M1711" t="s">
        <v>12288</v>
      </c>
    </row>
    <row r="1712" spans="1:13" x14ac:dyDescent="0.25">
      <c r="A1712" s="26" t="s">
        <v>1517</v>
      </c>
      <c r="B1712" s="26" t="s">
        <v>1525</v>
      </c>
      <c r="C1712" s="26" t="str">
        <f t="shared" si="66"/>
        <v>subsp.</v>
      </c>
      <c r="D1712" s="26" t="s">
        <v>1525</v>
      </c>
      <c r="E1712" s="26" t="s">
        <v>6</v>
      </c>
      <c r="F1712" s="26" t="s">
        <v>6</v>
      </c>
      <c r="G1712" s="34" t="str">
        <f t="shared" si="67"/>
        <v>Diplotaxis siifolia siifolia</v>
      </c>
      <c r="H1712" s="26" t="s">
        <v>5141</v>
      </c>
      <c r="I1712" s="26"/>
      <c r="J1712" t="s">
        <v>7932</v>
      </c>
      <c r="K1712" t="s">
        <v>11752</v>
      </c>
      <c r="L1712" t="s">
        <v>12287</v>
      </c>
      <c r="M1712" t="s">
        <v>12288</v>
      </c>
    </row>
    <row r="1713" spans="1:13" x14ac:dyDescent="0.25">
      <c r="A1713" s="26" t="s">
        <v>1517</v>
      </c>
      <c r="B1713" s="26" t="s">
        <v>1525</v>
      </c>
      <c r="C1713" s="26" t="str">
        <f t="shared" si="66"/>
        <v>subsp.</v>
      </c>
      <c r="D1713" s="26" t="s">
        <v>4565</v>
      </c>
      <c r="E1713" s="26" t="s">
        <v>31</v>
      </c>
      <c r="F1713" s="26" t="s">
        <v>6</v>
      </c>
      <c r="G1713" s="34" t="str">
        <f t="shared" si="67"/>
        <v>Diplotaxis siifolia vicentina</v>
      </c>
      <c r="H1713" s="26" t="s">
        <v>5141</v>
      </c>
      <c r="I1713" s="26"/>
      <c r="J1713" t="s">
        <v>7933</v>
      </c>
      <c r="K1713" t="s">
        <v>11752</v>
      </c>
      <c r="L1713" t="s">
        <v>12287</v>
      </c>
      <c r="M1713" t="s">
        <v>12288</v>
      </c>
    </row>
    <row r="1714" spans="1:13" x14ac:dyDescent="0.25">
      <c r="A1714" s="26" t="s">
        <v>1517</v>
      </c>
      <c r="B1714" s="26" t="s">
        <v>753</v>
      </c>
      <c r="C1714" s="26" t="str">
        <f t="shared" si="66"/>
        <v/>
      </c>
      <c r="D1714" s="26"/>
      <c r="E1714" s="26" t="s">
        <v>6</v>
      </c>
      <c r="F1714" s="26" t="s">
        <v>6</v>
      </c>
      <c r="G1714" s="34" t="str">
        <f t="shared" si="67"/>
        <v>Diplotaxis tenuifolia</v>
      </c>
      <c r="H1714" s="26" t="s">
        <v>5141</v>
      </c>
      <c r="I1714" s="26"/>
      <c r="J1714" t="s">
        <v>7934</v>
      </c>
      <c r="K1714" t="s">
        <v>11752</v>
      </c>
      <c r="L1714" t="s">
        <v>12287</v>
      </c>
      <c r="M1714" t="s">
        <v>12288</v>
      </c>
    </row>
    <row r="1715" spans="1:13" x14ac:dyDescent="0.25">
      <c r="A1715" s="26" t="s">
        <v>1517</v>
      </c>
      <c r="B1715" s="26" t="s">
        <v>1518</v>
      </c>
      <c r="C1715" s="26" t="str">
        <f t="shared" si="66"/>
        <v/>
      </c>
      <c r="D1715" s="26"/>
      <c r="E1715" s="26" t="s">
        <v>6</v>
      </c>
      <c r="F1715" s="26" t="s">
        <v>6</v>
      </c>
      <c r="G1715" s="34" t="str">
        <f t="shared" si="67"/>
        <v>Diplotaxis viminea</v>
      </c>
      <c r="H1715" s="26" t="s">
        <v>5141</v>
      </c>
      <c r="I1715" s="26"/>
      <c r="J1715" t="s">
        <v>7935</v>
      </c>
      <c r="K1715" t="s">
        <v>11752</v>
      </c>
      <c r="L1715" t="s">
        <v>12287</v>
      </c>
      <c r="M1715" t="s">
        <v>12288</v>
      </c>
    </row>
    <row r="1716" spans="1:13" x14ac:dyDescent="0.25">
      <c r="A1716" s="26" t="s">
        <v>1517</v>
      </c>
      <c r="B1716" s="26" t="s">
        <v>1523</v>
      </c>
      <c r="C1716" s="26" t="str">
        <f t="shared" si="66"/>
        <v>subsp.</v>
      </c>
      <c r="D1716" s="26" t="s">
        <v>1523</v>
      </c>
      <c r="E1716" s="26" t="s">
        <v>31</v>
      </c>
      <c r="F1716" s="26" t="s">
        <v>31</v>
      </c>
      <c r="G1716" s="34" t="str">
        <f t="shared" si="67"/>
        <v>Diplotaxis virgata virgata</v>
      </c>
      <c r="H1716" s="26" t="s">
        <v>5141</v>
      </c>
      <c r="I1716" s="26"/>
      <c r="J1716" t="s">
        <v>7936</v>
      </c>
      <c r="K1716" t="s">
        <v>11752</v>
      </c>
      <c r="L1716" t="s">
        <v>12287</v>
      </c>
      <c r="M1716" t="s">
        <v>12288</v>
      </c>
    </row>
    <row r="1717" spans="1:13" x14ac:dyDescent="0.25">
      <c r="A1717" s="26" t="s">
        <v>1526</v>
      </c>
      <c r="B1717" s="26" t="s">
        <v>1528</v>
      </c>
      <c r="C1717" s="26" t="str">
        <f t="shared" si="66"/>
        <v/>
      </c>
      <c r="D1717" s="26"/>
      <c r="E1717" s="26" t="s">
        <v>31</v>
      </c>
      <c r="F1717" s="26" t="s">
        <v>6</v>
      </c>
      <c r="G1717" s="34" t="str">
        <f t="shared" si="67"/>
        <v>Dipsacus comosus</v>
      </c>
      <c r="H1717" s="26" t="s">
        <v>5141</v>
      </c>
      <c r="I1717" s="26"/>
      <c r="J1717" t="s">
        <v>7937</v>
      </c>
      <c r="K1717" t="s">
        <v>11752</v>
      </c>
      <c r="L1717" t="s">
        <v>12602</v>
      </c>
      <c r="M1717" t="s">
        <v>12603</v>
      </c>
    </row>
    <row r="1718" spans="1:13" x14ac:dyDescent="0.25">
      <c r="A1718" s="26" t="s">
        <v>1526</v>
      </c>
      <c r="B1718" s="26" t="s">
        <v>1527</v>
      </c>
      <c r="C1718" s="26" t="str">
        <f t="shared" si="66"/>
        <v/>
      </c>
      <c r="D1718" s="26"/>
      <c r="E1718" s="26" t="s">
        <v>6</v>
      </c>
      <c r="F1718" s="26" t="s">
        <v>6</v>
      </c>
      <c r="G1718" s="34" t="str">
        <f t="shared" si="67"/>
        <v>Dipsacus fullonum</v>
      </c>
      <c r="H1718" s="26" t="s">
        <v>5141</v>
      </c>
      <c r="I1718" s="26"/>
      <c r="J1718" t="s">
        <v>7938</v>
      </c>
      <c r="K1718" t="s">
        <v>11752</v>
      </c>
      <c r="L1718" t="s">
        <v>12602</v>
      </c>
      <c r="M1718" t="s">
        <v>12603</v>
      </c>
    </row>
    <row r="1719" spans="1:13" x14ac:dyDescent="0.25">
      <c r="A1719" s="26" t="s">
        <v>1526</v>
      </c>
      <c r="B1719" s="26" t="s">
        <v>1529</v>
      </c>
      <c r="C1719" s="26" t="str">
        <f t="shared" si="66"/>
        <v/>
      </c>
      <c r="D1719" s="26"/>
      <c r="E1719" s="26" t="s">
        <v>6</v>
      </c>
      <c r="F1719" s="26" t="s">
        <v>6</v>
      </c>
      <c r="G1719" s="34" t="str">
        <f t="shared" si="67"/>
        <v>Dipsacus pilosus</v>
      </c>
      <c r="H1719" s="26" t="s">
        <v>5141</v>
      </c>
      <c r="I1719" s="26"/>
      <c r="J1719" t="s">
        <v>7939</v>
      </c>
      <c r="K1719" t="s">
        <v>11752</v>
      </c>
      <c r="L1719" t="s">
        <v>12602</v>
      </c>
      <c r="M1719" t="s">
        <v>12603</v>
      </c>
    </row>
    <row r="1720" spans="1:13" x14ac:dyDescent="0.25">
      <c r="A1720" s="26" t="s">
        <v>1526</v>
      </c>
      <c r="B1720" s="26" t="s">
        <v>1365</v>
      </c>
      <c r="C1720" s="26" t="str">
        <f t="shared" si="66"/>
        <v/>
      </c>
      <c r="D1720" s="26"/>
      <c r="E1720" s="26" t="s">
        <v>6</v>
      </c>
      <c r="F1720" s="26" t="s">
        <v>6</v>
      </c>
      <c r="G1720" s="34" t="str">
        <f t="shared" si="67"/>
        <v>Dipsacus sativus</v>
      </c>
      <c r="H1720" s="26" t="s">
        <v>5141</v>
      </c>
      <c r="I1720" s="26"/>
      <c r="J1720" t="s">
        <v>7940</v>
      </c>
      <c r="K1720" t="s">
        <v>11752</v>
      </c>
      <c r="L1720" t="s">
        <v>12602</v>
      </c>
      <c r="M1720" t="s">
        <v>12603</v>
      </c>
    </row>
    <row r="1721" spans="1:13" x14ac:dyDescent="0.25">
      <c r="A1721" s="26" t="s">
        <v>1530</v>
      </c>
      <c r="B1721" s="26" t="s">
        <v>1134</v>
      </c>
      <c r="C1721" s="26" t="str">
        <f t="shared" ref="C1721:C1784" si="68">IF(D1721="","","subsp.")</f>
        <v/>
      </c>
      <c r="D1721" s="26"/>
      <c r="E1721" s="26" t="s">
        <v>5390</v>
      </c>
      <c r="F1721" s="26" t="s">
        <v>6</v>
      </c>
      <c r="G1721" s="34" t="str">
        <f t="shared" ref="G1721:G1784" si="69">IF(D1721="",CONCATENATE(A1721," ",B1721),CONCATENATE(A1721," ",B1721," ",D1721))</f>
        <v>Disphyma crassifolium</v>
      </c>
      <c r="H1721" s="26" t="s">
        <v>5141</v>
      </c>
      <c r="I1721" s="26"/>
      <c r="J1721" t="s">
        <v>7941</v>
      </c>
      <c r="K1721" t="s">
        <v>11752</v>
      </c>
      <c r="L1721" t="s">
        <v>12295</v>
      </c>
      <c r="M1721" t="s">
        <v>12559</v>
      </c>
    </row>
    <row r="1722" spans="1:13" x14ac:dyDescent="0.25">
      <c r="A1722" s="26" t="s">
        <v>1531</v>
      </c>
      <c r="B1722" s="26" t="s">
        <v>1532</v>
      </c>
      <c r="C1722" s="26" t="str">
        <f t="shared" si="68"/>
        <v/>
      </c>
      <c r="D1722" s="26"/>
      <c r="E1722" s="26" t="s">
        <v>31</v>
      </c>
      <c r="F1722" s="26" t="s">
        <v>6</v>
      </c>
      <c r="G1722" s="34" t="str">
        <f t="shared" si="69"/>
        <v>Distichoselinum tenuifolium</v>
      </c>
      <c r="H1722" s="26" t="s">
        <v>5141</v>
      </c>
      <c r="I1722" s="26"/>
      <c r="J1722" t="s">
        <v>7942</v>
      </c>
      <c r="K1722" t="s">
        <v>11752</v>
      </c>
      <c r="L1722" t="s">
        <v>12382</v>
      </c>
      <c r="M1722" t="s">
        <v>12383</v>
      </c>
    </row>
    <row r="1723" spans="1:13" x14ac:dyDescent="0.25">
      <c r="A1723" s="26" t="s">
        <v>1533</v>
      </c>
      <c r="B1723" s="26" t="s">
        <v>1535</v>
      </c>
      <c r="C1723" s="26" t="str">
        <f t="shared" si="68"/>
        <v/>
      </c>
      <c r="D1723" s="26"/>
      <c r="E1723" s="26" t="s">
        <v>31</v>
      </c>
      <c r="F1723" s="26" t="s">
        <v>6</v>
      </c>
      <c r="G1723" s="34" t="str">
        <f t="shared" si="69"/>
        <v>Dorycnium fulgurans</v>
      </c>
      <c r="H1723" s="26" t="s">
        <v>5141</v>
      </c>
      <c r="I1723" s="26"/>
      <c r="J1723" t="s">
        <v>7943</v>
      </c>
      <c r="K1723" t="s">
        <v>11752</v>
      </c>
      <c r="L1723" t="s">
        <v>12304</v>
      </c>
      <c r="M1723" t="s">
        <v>12305</v>
      </c>
    </row>
    <row r="1724" spans="1:13" x14ac:dyDescent="0.25">
      <c r="A1724" s="26" t="s">
        <v>1533</v>
      </c>
      <c r="B1724" s="26" t="s">
        <v>1114</v>
      </c>
      <c r="C1724" s="26" t="str">
        <f t="shared" si="68"/>
        <v/>
      </c>
      <c r="D1724" s="26"/>
      <c r="E1724" s="26" t="s">
        <v>6</v>
      </c>
      <c r="F1724" s="26" t="s">
        <v>6</v>
      </c>
      <c r="G1724" s="34" t="str">
        <f t="shared" si="69"/>
        <v>Dorycnium gracile</v>
      </c>
      <c r="H1724" s="26" t="s">
        <v>5141</v>
      </c>
      <c r="I1724" s="26"/>
      <c r="J1724" t="s">
        <v>7944</v>
      </c>
      <c r="K1724" t="s">
        <v>11752</v>
      </c>
      <c r="L1724" t="s">
        <v>12304</v>
      </c>
      <c r="M1724" t="s">
        <v>12305</v>
      </c>
    </row>
    <row r="1725" spans="1:13" x14ac:dyDescent="0.25">
      <c r="A1725" s="26" t="s">
        <v>1533</v>
      </c>
      <c r="B1725" s="26" t="s">
        <v>1149</v>
      </c>
      <c r="C1725" s="26" t="str">
        <f t="shared" si="68"/>
        <v/>
      </c>
      <c r="D1725" s="26"/>
      <c r="E1725" s="26" t="s">
        <v>6</v>
      </c>
      <c r="F1725" s="26" t="s">
        <v>6</v>
      </c>
      <c r="G1725" s="34" t="str">
        <f t="shared" si="69"/>
        <v>Dorycnium hirsutum</v>
      </c>
      <c r="H1725" s="26" t="s">
        <v>5141</v>
      </c>
      <c r="I1725" s="26"/>
      <c r="J1725" t="s">
        <v>7945</v>
      </c>
      <c r="K1725" t="s">
        <v>11752</v>
      </c>
      <c r="L1725" t="s">
        <v>12304</v>
      </c>
      <c r="M1725" t="s">
        <v>12305</v>
      </c>
    </row>
    <row r="1726" spans="1:13" x14ac:dyDescent="0.25">
      <c r="A1726" s="26" t="s">
        <v>1533</v>
      </c>
      <c r="B1726" s="26" t="s">
        <v>1534</v>
      </c>
      <c r="C1726" s="26" t="str">
        <f t="shared" si="68"/>
        <v>subsp.</v>
      </c>
      <c r="D1726" s="26" t="s">
        <v>1534</v>
      </c>
      <c r="E1726" s="26" t="s">
        <v>6</v>
      </c>
      <c r="F1726" s="26" t="s">
        <v>6</v>
      </c>
      <c r="G1726" s="34" t="str">
        <f t="shared" si="69"/>
        <v>Dorycnium pentaphyllum pentaphyllum</v>
      </c>
      <c r="H1726" s="26" t="s">
        <v>5141</v>
      </c>
      <c r="I1726" s="26"/>
      <c r="J1726" t="s">
        <v>7946</v>
      </c>
      <c r="K1726" t="s">
        <v>11752</v>
      </c>
      <c r="L1726" t="s">
        <v>12304</v>
      </c>
      <c r="M1726" t="s">
        <v>12305</v>
      </c>
    </row>
    <row r="1727" spans="1:13" x14ac:dyDescent="0.25">
      <c r="A1727" s="26" t="s">
        <v>1533</v>
      </c>
      <c r="B1727" s="26" t="s">
        <v>1536</v>
      </c>
      <c r="C1727" s="26" t="str">
        <f t="shared" si="68"/>
        <v/>
      </c>
      <c r="D1727" s="26"/>
      <c r="E1727" s="26" t="s">
        <v>6</v>
      </c>
      <c r="F1727" s="26" t="s">
        <v>6</v>
      </c>
      <c r="G1727" s="34" t="str">
        <f t="shared" si="69"/>
        <v>Dorycnium rectum</v>
      </c>
      <c r="H1727" s="26" t="s">
        <v>5141</v>
      </c>
      <c r="I1727" s="26"/>
      <c r="J1727" t="s">
        <v>7947</v>
      </c>
      <c r="K1727" t="s">
        <v>11752</v>
      </c>
      <c r="L1727" t="s">
        <v>12304</v>
      </c>
      <c r="M1727" t="s">
        <v>12305</v>
      </c>
    </row>
    <row r="1728" spans="1:13" x14ac:dyDescent="0.25">
      <c r="A1728" s="26" t="s">
        <v>1537</v>
      </c>
      <c r="B1728" s="26" t="s">
        <v>775</v>
      </c>
      <c r="C1728" s="26" t="str">
        <f t="shared" si="68"/>
        <v/>
      </c>
      <c r="D1728" s="26"/>
      <c r="E1728" s="26" t="s">
        <v>6</v>
      </c>
      <c r="F1728" s="26" t="s">
        <v>6</v>
      </c>
      <c r="G1728" s="34" t="str">
        <f t="shared" si="69"/>
        <v>Dorycnopsis gerardi</v>
      </c>
      <c r="H1728" s="26" t="s">
        <v>5141</v>
      </c>
      <c r="I1728" s="26"/>
      <c r="J1728" t="s">
        <v>7948</v>
      </c>
      <c r="K1728" t="s">
        <v>11752</v>
      </c>
      <c r="L1728" t="s">
        <v>12304</v>
      </c>
      <c r="M1728" t="s">
        <v>12305</v>
      </c>
    </row>
    <row r="1729" spans="1:13" x14ac:dyDescent="0.25">
      <c r="A1729" s="26" t="s">
        <v>1538</v>
      </c>
      <c r="B1729" s="26" t="s">
        <v>1542</v>
      </c>
      <c r="C1729" s="26" t="str">
        <f t="shared" si="68"/>
        <v>subsp.</v>
      </c>
      <c r="D1729" s="26" t="s">
        <v>1542</v>
      </c>
      <c r="E1729" s="26" t="s">
        <v>6</v>
      </c>
      <c r="F1729" s="26" t="s">
        <v>6</v>
      </c>
      <c r="G1729" s="34" t="str">
        <f t="shared" si="69"/>
        <v>Draba aizoides aizoides</v>
      </c>
      <c r="H1729" s="26" t="s">
        <v>5141</v>
      </c>
      <c r="I1729" s="26"/>
      <c r="J1729" t="s">
        <v>7949</v>
      </c>
      <c r="K1729" t="s">
        <v>11752</v>
      </c>
      <c r="L1729" t="s">
        <v>12287</v>
      </c>
      <c r="M1729" t="s">
        <v>12288</v>
      </c>
    </row>
    <row r="1730" spans="1:13" x14ac:dyDescent="0.25">
      <c r="A1730" s="26" t="s">
        <v>1538</v>
      </c>
      <c r="B1730" s="26" t="s">
        <v>1542</v>
      </c>
      <c r="C1730" s="26" t="str">
        <f t="shared" si="68"/>
        <v>subsp.</v>
      </c>
      <c r="D1730" s="26" t="s">
        <v>4593</v>
      </c>
      <c r="E1730" s="26" t="s">
        <v>31</v>
      </c>
      <c r="F1730" s="26" t="s">
        <v>6</v>
      </c>
      <c r="G1730" s="34" t="str">
        <f t="shared" si="69"/>
        <v>Draba aizoides cantabriae</v>
      </c>
      <c r="H1730" s="26" t="s">
        <v>5141</v>
      </c>
      <c r="I1730" s="26"/>
      <c r="J1730" t="s">
        <v>7950</v>
      </c>
      <c r="K1730" t="s">
        <v>11752</v>
      </c>
      <c r="L1730" t="s">
        <v>12287</v>
      </c>
      <c r="M1730" t="s">
        <v>12288</v>
      </c>
    </row>
    <row r="1731" spans="1:13" x14ac:dyDescent="0.25">
      <c r="A1731" s="26" t="s">
        <v>1538</v>
      </c>
      <c r="B1731" s="26" t="s">
        <v>1543</v>
      </c>
      <c r="C1731" s="26" t="str">
        <f t="shared" si="68"/>
        <v/>
      </c>
      <c r="D1731" s="26"/>
      <c r="E1731" s="26" t="s">
        <v>31</v>
      </c>
      <c r="F1731" s="26" t="s">
        <v>6</v>
      </c>
      <c r="G1731" s="34" t="str">
        <f t="shared" si="69"/>
        <v>Draba dedeana</v>
      </c>
      <c r="H1731" s="26" t="s">
        <v>5141</v>
      </c>
      <c r="I1731" s="26"/>
      <c r="J1731" t="s">
        <v>7951</v>
      </c>
      <c r="K1731" t="s">
        <v>11752</v>
      </c>
      <c r="L1731" t="s">
        <v>12287</v>
      </c>
      <c r="M1731" t="s">
        <v>12288</v>
      </c>
    </row>
    <row r="1732" spans="1:13" x14ac:dyDescent="0.25">
      <c r="A1732" s="26" t="s">
        <v>1538</v>
      </c>
      <c r="B1732" s="26" t="s">
        <v>685</v>
      </c>
      <c r="C1732" s="26" t="str">
        <f t="shared" si="68"/>
        <v>subsp.</v>
      </c>
      <c r="D1732" s="26" t="s">
        <v>1355</v>
      </c>
      <c r="E1732" s="26" t="s">
        <v>6</v>
      </c>
      <c r="F1732" s="26" t="s">
        <v>31</v>
      </c>
      <c r="G1732" s="34" t="str">
        <f t="shared" si="69"/>
        <v>Draba dubia laevipes</v>
      </c>
      <c r="H1732" s="26" t="s">
        <v>5141</v>
      </c>
      <c r="I1732" s="26"/>
      <c r="J1732" t="s">
        <v>7952</v>
      </c>
      <c r="K1732" t="s">
        <v>11752</v>
      </c>
      <c r="L1732" t="s">
        <v>12287</v>
      </c>
      <c r="M1732" t="s">
        <v>12288</v>
      </c>
    </row>
    <row r="1733" spans="1:13" x14ac:dyDescent="0.25">
      <c r="A1733" s="26" t="s">
        <v>1538</v>
      </c>
      <c r="B1733" s="26" t="s">
        <v>1541</v>
      </c>
      <c r="C1733" s="26" t="str">
        <f t="shared" si="68"/>
        <v/>
      </c>
      <c r="D1733" s="26"/>
      <c r="E1733" s="26" t="s">
        <v>6</v>
      </c>
      <c r="F1733" s="26" t="s">
        <v>6</v>
      </c>
      <c r="G1733" s="34" t="str">
        <f t="shared" si="69"/>
        <v>Draba fladnizensis</v>
      </c>
      <c r="H1733" s="26" t="s">
        <v>5141</v>
      </c>
      <c r="I1733" s="26"/>
      <c r="J1733" t="s">
        <v>7953</v>
      </c>
      <c r="K1733" t="s">
        <v>11752</v>
      </c>
      <c r="L1733" t="s">
        <v>12287</v>
      </c>
      <c r="M1733" t="s">
        <v>12288</v>
      </c>
    </row>
    <row r="1734" spans="1:13" x14ac:dyDescent="0.25">
      <c r="A1734" s="26" t="s">
        <v>1538</v>
      </c>
      <c r="B1734" s="26" t="s">
        <v>164</v>
      </c>
      <c r="C1734" s="26" t="str">
        <f t="shared" si="68"/>
        <v>subsp.</v>
      </c>
      <c r="D1734" s="26" t="s">
        <v>164</v>
      </c>
      <c r="E1734" s="26" t="s">
        <v>6</v>
      </c>
      <c r="F1734" s="26" t="s">
        <v>6</v>
      </c>
      <c r="G1734" s="34" t="str">
        <f t="shared" si="69"/>
        <v>Draba hispanica hispanica</v>
      </c>
      <c r="H1734" s="26" t="s">
        <v>5141</v>
      </c>
      <c r="I1734" s="26"/>
      <c r="J1734" t="s">
        <v>7954</v>
      </c>
      <c r="K1734" t="s">
        <v>11752</v>
      </c>
      <c r="L1734" t="s">
        <v>12287</v>
      </c>
      <c r="M1734" t="s">
        <v>12288</v>
      </c>
    </row>
    <row r="1735" spans="1:13" x14ac:dyDescent="0.25">
      <c r="A1735" s="26" t="s">
        <v>1538</v>
      </c>
      <c r="B1735" s="26" t="s">
        <v>164</v>
      </c>
      <c r="C1735" s="26" t="str">
        <f t="shared" si="68"/>
        <v>subsp.</v>
      </c>
      <c r="D1735" s="26" t="s">
        <v>4594</v>
      </c>
      <c r="E1735" s="26" t="s">
        <v>31</v>
      </c>
      <c r="F1735" s="26" t="s">
        <v>6</v>
      </c>
      <c r="G1735" s="34" t="str">
        <f t="shared" si="69"/>
        <v>Draba hispanica laderoi</v>
      </c>
      <c r="H1735" s="26" t="s">
        <v>5141</v>
      </c>
      <c r="I1735" s="26"/>
      <c r="J1735" t="s">
        <v>7955</v>
      </c>
      <c r="K1735" t="s">
        <v>11752</v>
      </c>
      <c r="L1735" t="s">
        <v>12287</v>
      </c>
      <c r="M1735" t="s">
        <v>12288</v>
      </c>
    </row>
    <row r="1736" spans="1:13" x14ac:dyDescent="0.25">
      <c r="A1736" s="26" t="s">
        <v>1538</v>
      </c>
      <c r="B1736" s="26" t="s">
        <v>164</v>
      </c>
      <c r="C1736" s="26" t="str">
        <f t="shared" si="68"/>
        <v>subsp.</v>
      </c>
      <c r="D1736" s="26" t="s">
        <v>2296</v>
      </c>
      <c r="E1736" s="26" t="s">
        <v>31</v>
      </c>
      <c r="F1736" s="26" t="s">
        <v>6</v>
      </c>
      <c r="G1736" s="34" t="str">
        <f t="shared" si="69"/>
        <v>Draba hispanica lebrunii</v>
      </c>
      <c r="H1736" s="26" t="s">
        <v>5141</v>
      </c>
      <c r="I1736" s="26"/>
      <c r="J1736" t="s">
        <v>7956</v>
      </c>
      <c r="K1736" t="s">
        <v>11752</v>
      </c>
      <c r="L1736" t="s">
        <v>12287</v>
      </c>
      <c r="M1736" t="s">
        <v>12288</v>
      </c>
    </row>
    <row r="1737" spans="1:13" x14ac:dyDescent="0.25">
      <c r="A1737" s="26" t="s">
        <v>1538</v>
      </c>
      <c r="B1737" s="26" t="s">
        <v>734</v>
      </c>
      <c r="C1737" s="26" t="str">
        <f t="shared" si="68"/>
        <v/>
      </c>
      <c r="D1737" s="26"/>
      <c r="E1737" s="26" t="s">
        <v>6</v>
      </c>
      <c r="F1737" s="26" t="s">
        <v>6</v>
      </c>
      <c r="G1737" s="34" t="str">
        <f t="shared" si="69"/>
        <v>Draba incana</v>
      </c>
      <c r="H1737" s="26" t="s">
        <v>5141</v>
      </c>
      <c r="I1737" s="26"/>
      <c r="J1737" t="s">
        <v>7957</v>
      </c>
      <c r="K1737" t="s">
        <v>11752</v>
      </c>
      <c r="L1737" t="s">
        <v>12287</v>
      </c>
      <c r="M1737" t="s">
        <v>12288</v>
      </c>
    </row>
    <row r="1738" spans="1:13" x14ac:dyDescent="0.25">
      <c r="A1738" s="26" t="s">
        <v>1538</v>
      </c>
      <c r="B1738" s="26" t="s">
        <v>1544</v>
      </c>
      <c r="C1738" s="26" t="str">
        <f t="shared" si="68"/>
        <v/>
      </c>
      <c r="D1738" s="26"/>
      <c r="E1738" s="26" t="s">
        <v>6</v>
      </c>
      <c r="F1738" s="26" t="s">
        <v>6</v>
      </c>
      <c r="G1738" s="34" t="str">
        <f t="shared" si="69"/>
        <v>Draba lutescens</v>
      </c>
      <c r="H1738" s="26" t="s">
        <v>5141</v>
      </c>
      <c r="I1738" s="26"/>
      <c r="J1738" t="s">
        <v>7958</v>
      </c>
      <c r="K1738" t="s">
        <v>11752</v>
      </c>
      <c r="L1738" t="s">
        <v>12287</v>
      </c>
      <c r="M1738" t="s">
        <v>12288</v>
      </c>
    </row>
    <row r="1739" spans="1:13" x14ac:dyDescent="0.25">
      <c r="A1739" s="26" t="s">
        <v>1538</v>
      </c>
      <c r="B1739" s="26" t="s">
        <v>1389</v>
      </c>
      <c r="C1739" s="26" t="str">
        <f t="shared" si="68"/>
        <v/>
      </c>
      <c r="D1739" s="26"/>
      <c r="E1739" s="26" t="s">
        <v>6</v>
      </c>
      <c r="F1739" s="26" t="s">
        <v>6</v>
      </c>
      <c r="G1739" s="34" t="str">
        <f t="shared" si="69"/>
        <v>Draba muralis</v>
      </c>
      <c r="H1739" s="26" t="s">
        <v>5141</v>
      </c>
      <c r="I1739" s="26"/>
      <c r="J1739" t="s">
        <v>7959</v>
      </c>
      <c r="K1739" t="s">
        <v>11752</v>
      </c>
      <c r="L1739" t="s">
        <v>12287</v>
      </c>
      <c r="M1739" t="s">
        <v>12288</v>
      </c>
    </row>
    <row r="1740" spans="1:13" x14ac:dyDescent="0.25">
      <c r="A1740" s="26" t="s">
        <v>1538</v>
      </c>
      <c r="B1740" s="26" t="s">
        <v>343</v>
      </c>
      <c r="C1740" s="26" t="str">
        <f t="shared" si="68"/>
        <v/>
      </c>
      <c r="D1740" s="26"/>
      <c r="E1740" s="26" t="s">
        <v>6</v>
      </c>
      <c r="F1740" s="26" t="s">
        <v>6</v>
      </c>
      <c r="G1740" s="34" t="str">
        <f t="shared" si="69"/>
        <v>Draba nemorosa</v>
      </c>
      <c r="H1740" s="26" t="s">
        <v>5141</v>
      </c>
      <c r="I1740" s="26"/>
      <c r="J1740" t="s">
        <v>7960</v>
      </c>
      <c r="K1740" t="s">
        <v>11752</v>
      </c>
      <c r="L1740" t="s">
        <v>12287</v>
      </c>
      <c r="M1740" t="s">
        <v>12288</v>
      </c>
    </row>
    <row r="1741" spans="1:13" x14ac:dyDescent="0.25">
      <c r="A1741" s="26" t="s">
        <v>1538</v>
      </c>
      <c r="B1741" s="26" t="s">
        <v>1539</v>
      </c>
      <c r="C1741" s="26" t="str">
        <f t="shared" si="68"/>
        <v>subsp.</v>
      </c>
      <c r="D1741" s="26" t="s">
        <v>4433</v>
      </c>
      <c r="E1741" s="26" t="s">
        <v>6</v>
      </c>
      <c r="F1741" s="26" t="s">
        <v>31</v>
      </c>
      <c r="G1741" s="34" t="str">
        <f t="shared" si="69"/>
        <v>Draba siliquosa carinthiaca</v>
      </c>
      <c r="H1741" s="26" t="s">
        <v>5141</v>
      </c>
      <c r="I1741" s="26"/>
      <c r="J1741" t="s">
        <v>7961</v>
      </c>
      <c r="K1741" t="s">
        <v>11752</v>
      </c>
      <c r="L1741" t="s">
        <v>12287</v>
      </c>
      <c r="M1741" t="s">
        <v>12288</v>
      </c>
    </row>
    <row r="1742" spans="1:13" x14ac:dyDescent="0.25">
      <c r="A1742" s="26" t="s">
        <v>1538</v>
      </c>
      <c r="B1742" s="26" t="s">
        <v>1540</v>
      </c>
      <c r="C1742" s="26" t="str">
        <f t="shared" si="68"/>
        <v/>
      </c>
      <c r="D1742" s="26"/>
      <c r="E1742" s="26" t="s">
        <v>13111</v>
      </c>
      <c r="F1742" s="26" t="s">
        <v>6</v>
      </c>
      <c r="G1742" s="34" t="str">
        <f t="shared" si="69"/>
        <v>Draba subnivalis</v>
      </c>
      <c r="H1742" s="26" t="s">
        <v>5141</v>
      </c>
      <c r="I1742" s="26"/>
      <c r="J1742" t="s">
        <v>7962</v>
      </c>
      <c r="K1742" t="s">
        <v>11752</v>
      </c>
      <c r="L1742" t="s">
        <v>12287</v>
      </c>
      <c r="M1742" t="s">
        <v>12288</v>
      </c>
    </row>
    <row r="1743" spans="1:13" x14ac:dyDescent="0.25">
      <c r="A1743" s="26" t="s">
        <v>1538</v>
      </c>
      <c r="B1743" s="26" t="s">
        <v>453</v>
      </c>
      <c r="C1743" s="26" t="str">
        <f t="shared" si="68"/>
        <v>subsp.</v>
      </c>
      <c r="D1743" s="26" t="s">
        <v>4434</v>
      </c>
      <c r="E1743" s="26" t="s">
        <v>13111</v>
      </c>
      <c r="F1743" s="26" t="s">
        <v>31</v>
      </c>
      <c r="G1743" s="34" t="str">
        <f t="shared" si="69"/>
        <v>Draba tomentosa ciliigera</v>
      </c>
      <c r="H1743" s="26" t="s">
        <v>5141</v>
      </c>
      <c r="I1743" s="26"/>
      <c r="J1743" t="s">
        <v>7963</v>
      </c>
      <c r="K1743" t="s">
        <v>11752</v>
      </c>
      <c r="L1743" t="s">
        <v>12287</v>
      </c>
      <c r="M1743" t="s">
        <v>12288</v>
      </c>
    </row>
    <row r="1744" spans="1:13" x14ac:dyDescent="0.25">
      <c r="A1744" s="26" t="s">
        <v>1545</v>
      </c>
      <c r="B1744" s="26" t="s">
        <v>1546</v>
      </c>
      <c r="C1744" s="26" t="str">
        <f t="shared" si="68"/>
        <v/>
      </c>
      <c r="D1744" s="26"/>
      <c r="E1744" s="26" t="s">
        <v>6</v>
      </c>
      <c r="F1744" s="26" t="s">
        <v>6</v>
      </c>
      <c r="G1744" s="34" t="str">
        <f t="shared" si="69"/>
        <v>Dracocephalum austriacum</v>
      </c>
      <c r="H1744" s="26" t="s">
        <v>5141</v>
      </c>
      <c r="I1744" s="26"/>
      <c r="J1744" t="s">
        <v>7964</v>
      </c>
      <c r="K1744" t="s">
        <v>11752</v>
      </c>
      <c r="L1744" t="s">
        <v>12318</v>
      </c>
      <c r="M1744" t="s">
        <v>12395</v>
      </c>
    </row>
    <row r="1745" spans="1:13" x14ac:dyDescent="0.25">
      <c r="A1745" s="26" t="s">
        <v>1547</v>
      </c>
      <c r="B1745" s="26" t="s">
        <v>1549</v>
      </c>
      <c r="C1745" s="26" t="str">
        <f t="shared" si="68"/>
        <v/>
      </c>
      <c r="D1745" s="26"/>
      <c r="E1745" s="26" t="s">
        <v>5390</v>
      </c>
      <c r="F1745" s="26" t="s">
        <v>6</v>
      </c>
      <c r="G1745" s="34" t="str">
        <f t="shared" si="69"/>
        <v>Drosanthemum candens</v>
      </c>
      <c r="H1745" s="26" t="s">
        <v>5141</v>
      </c>
      <c r="I1745" s="26"/>
      <c r="J1745" t="s">
        <v>7965</v>
      </c>
      <c r="K1745" t="s">
        <v>11752</v>
      </c>
      <c r="L1745" t="s">
        <v>12295</v>
      </c>
      <c r="M1745" t="s">
        <v>12559</v>
      </c>
    </row>
    <row r="1746" spans="1:13" x14ac:dyDescent="0.25">
      <c r="A1746" s="26" t="s">
        <v>1547</v>
      </c>
      <c r="B1746" s="26" t="s">
        <v>1548</v>
      </c>
      <c r="C1746" s="26" t="str">
        <f t="shared" si="68"/>
        <v/>
      </c>
      <c r="D1746" s="26"/>
      <c r="E1746" s="26" t="s">
        <v>5390</v>
      </c>
      <c r="F1746" s="26" t="s">
        <v>6</v>
      </c>
      <c r="G1746" s="34" t="str">
        <f t="shared" si="69"/>
        <v>Drosanthemum floribundum</v>
      </c>
      <c r="H1746" s="26" t="s">
        <v>5141</v>
      </c>
      <c r="I1746" s="26"/>
      <c r="J1746" t="s">
        <v>7966</v>
      </c>
      <c r="K1746" t="s">
        <v>11752</v>
      </c>
      <c r="L1746" t="s">
        <v>12295</v>
      </c>
      <c r="M1746" t="s">
        <v>12559</v>
      </c>
    </row>
    <row r="1747" spans="1:13" x14ac:dyDescent="0.25">
      <c r="A1747" s="26" t="s">
        <v>1550</v>
      </c>
      <c r="B1747" s="26" t="s">
        <v>676</v>
      </c>
      <c r="C1747" s="26" t="str">
        <f t="shared" si="68"/>
        <v/>
      </c>
      <c r="D1747" s="26"/>
      <c r="E1747" s="26" t="s">
        <v>6</v>
      </c>
      <c r="F1747" s="26" t="s">
        <v>6</v>
      </c>
      <c r="G1747" s="34" t="str">
        <f t="shared" si="69"/>
        <v>Drosera intermedia</v>
      </c>
      <c r="H1747" s="26" t="s">
        <v>5141</v>
      </c>
      <c r="I1747" s="26"/>
      <c r="J1747" t="s">
        <v>7967</v>
      </c>
      <c r="K1747" t="s">
        <v>11752</v>
      </c>
      <c r="L1747" t="s">
        <v>12295</v>
      </c>
      <c r="M1747" t="s">
        <v>12626</v>
      </c>
    </row>
    <row r="1748" spans="1:13" x14ac:dyDescent="0.25">
      <c r="A1748" s="26" t="s">
        <v>1550</v>
      </c>
      <c r="B1748" s="26" t="s">
        <v>15</v>
      </c>
      <c r="C1748" s="26" t="str">
        <f t="shared" si="68"/>
        <v/>
      </c>
      <c r="D1748" s="26"/>
      <c r="E1748" s="26" t="s">
        <v>6</v>
      </c>
      <c r="F1748" s="26" t="s">
        <v>6</v>
      </c>
      <c r="G1748" s="34" t="str">
        <f t="shared" si="69"/>
        <v>Drosera longifolia</v>
      </c>
      <c r="H1748" s="26" t="s">
        <v>5141</v>
      </c>
      <c r="I1748" s="26"/>
      <c r="J1748" t="s">
        <v>7968</v>
      </c>
      <c r="K1748" t="s">
        <v>11752</v>
      </c>
      <c r="L1748" t="s">
        <v>12295</v>
      </c>
      <c r="M1748" t="s">
        <v>12626</v>
      </c>
    </row>
    <row r="1749" spans="1:13" x14ac:dyDescent="0.25">
      <c r="A1749" s="26" t="s">
        <v>1550</v>
      </c>
      <c r="B1749" s="26" t="s">
        <v>670</v>
      </c>
      <c r="C1749" s="26" t="str">
        <f t="shared" si="68"/>
        <v/>
      </c>
      <c r="D1749" s="26"/>
      <c r="E1749" s="26" t="s">
        <v>6</v>
      </c>
      <c r="F1749" s="26" t="s">
        <v>6</v>
      </c>
      <c r="G1749" s="34" t="str">
        <f t="shared" si="69"/>
        <v>Drosera rotundifolia</v>
      </c>
      <c r="H1749" s="26" t="s">
        <v>5141</v>
      </c>
      <c r="I1749" s="26"/>
      <c r="J1749" t="s">
        <v>7969</v>
      </c>
      <c r="K1749" t="s">
        <v>11752</v>
      </c>
      <c r="L1749" t="s">
        <v>12295</v>
      </c>
      <c r="M1749" t="s">
        <v>12626</v>
      </c>
    </row>
    <row r="1750" spans="1:13" x14ac:dyDescent="0.25">
      <c r="A1750" s="26" t="s">
        <v>1551</v>
      </c>
      <c r="B1750" s="26" t="s">
        <v>230</v>
      </c>
      <c r="C1750" s="26" t="str">
        <f t="shared" si="68"/>
        <v/>
      </c>
      <c r="D1750" s="26"/>
      <c r="E1750" s="26" t="s">
        <v>6</v>
      </c>
      <c r="F1750" s="26" t="s">
        <v>6</v>
      </c>
      <c r="G1750" s="34" t="str">
        <f t="shared" si="69"/>
        <v>Drosophyllum lusitanicum</v>
      </c>
      <c r="H1750" s="26" t="s">
        <v>5141</v>
      </c>
      <c r="I1750" s="26"/>
      <c r="J1750" t="s">
        <v>7970</v>
      </c>
      <c r="K1750" t="s">
        <v>11752</v>
      </c>
      <c r="L1750" t="s">
        <v>12295</v>
      </c>
      <c r="M1750" t="s">
        <v>12627</v>
      </c>
    </row>
    <row r="1751" spans="1:13" x14ac:dyDescent="0.25">
      <c r="A1751" s="26" t="s">
        <v>1552</v>
      </c>
      <c r="B1751" s="26" t="s">
        <v>1553</v>
      </c>
      <c r="C1751" s="26" t="str">
        <f t="shared" si="68"/>
        <v>subsp.</v>
      </c>
      <c r="D1751" s="26" t="s">
        <v>1553</v>
      </c>
      <c r="E1751" s="26" t="s">
        <v>6</v>
      </c>
      <c r="F1751" s="26" t="s">
        <v>31</v>
      </c>
      <c r="G1751" s="34" t="str">
        <f t="shared" si="69"/>
        <v>Dryas octopetala octopetala</v>
      </c>
      <c r="H1751" s="26" t="s">
        <v>5141</v>
      </c>
      <c r="I1751" s="26"/>
      <c r="J1751" t="s">
        <v>7971</v>
      </c>
      <c r="K1751" t="s">
        <v>11752</v>
      </c>
      <c r="L1751" t="s">
        <v>12323</v>
      </c>
      <c r="M1751" t="s">
        <v>12324</v>
      </c>
    </row>
    <row r="1752" spans="1:13" x14ac:dyDescent="0.25">
      <c r="A1752" s="26" t="s">
        <v>1554</v>
      </c>
      <c r="B1752" s="26" t="s">
        <v>1564</v>
      </c>
      <c r="C1752" s="26" t="str">
        <f t="shared" si="68"/>
        <v/>
      </c>
      <c r="D1752" s="26"/>
      <c r="E1752" s="26" t="s">
        <v>6</v>
      </c>
      <c r="F1752" s="26" t="s">
        <v>6</v>
      </c>
      <c r="G1752" s="34" t="str">
        <f t="shared" si="69"/>
        <v>Dryopteris aemula</v>
      </c>
      <c r="H1752" s="26" t="s">
        <v>5141</v>
      </c>
      <c r="I1752" s="26"/>
      <c r="J1752" t="s">
        <v>7972</v>
      </c>
      <c r="K1752" t="s">
        <v>12300</v>
      </c>
      <c r="L1752" t="s">
        <v>12301</v>
      </c>
      <c r="M1752" t="s">
        <v>12426</v>
      </c>
    </row>
    <row r="1753" spans="1:13" x14ac:dyDescent="0.25">
      <c r="A1753" s="26" t="s">
        <v>1554</v>
      </c>
      <c r="B1753" s="26" t="s">
        <v>833</v>
      </c>
      <c r="C1753" s="26" t="str">
        <f t="shared" si="68"/>
        <v>subsp.</v>
      </c>
      <c r="D1753" s="26" t="s">
        <v>833</v>
      </c>
      <c r="E1753" s="26" t="s">
        <v>6</v>
      </c>
      <c r="F1753" s="26" t="s">
        <v>31</v>
      </c>
      <c r="G1753" s="34" t="str">
        <f t="shared" si="69"/>
        <v>Dryopteris affinis affinis</v>
      </c>
      <c r="H1753" s="26" t="s">
        <v>5141</v>
      </c>
      <c r="I1753" s="26"/>
      <c r="J1753" t="s">
        <v>7973</v>
      </c>
      <c r="K1753" t="s">
        <v>12300</v>
      </c>
      <c r="L1753" t="s">
        <v>12301</v>
      </c>
      <c r="M1753" t="s">
        <v>12426</v>
      </c>
    </row>
    <row r="1754" spans="1:13" x14ac:dyDescent="0.25">
      <c r="A1754" s="26" t="s">
        <v>1554</v>
      </c>
      <c r="B1754" s="26" t="s">
        <v>1561</v>
      </c>
      <c r="C1754" s="26" t="str">
        <f t="shared" si="68"/>
        <v/>
      </c>
      <c r="D1754" s="26"/>
      <c r="E1754" s="26" t="s">
        <v>6</v>
      </c>
      <c r="F1754" s="26" t="s">
        <v>6</v>
      </c>
      <c r="G1754" s="34" t="str">
        <f t="shared" si="69"/>
        <v>Dryopteris carthusiana</v>
      </c>
      <c r="H1754" s="26" t="s">
        <v>5141</v>
      </c>
      <c r="I1754" s="26"/>
      <c r="J1754" t="s">
        <v>7974</v>
      </c>
      <c r="K1754" t="s">
        <v>12300</v>
      </c>
      <c r="L1754" t="s">
        <v>12301</v>
      </c>
      <c r="M1754" t="s">
        <v>12426</v>
      </c>
    </row>
    <row r="1755" spans="1:13" x14ac:dyDescent="0.25">
      <c r="A1755" s="26" t="s">
        <v>1554</v>
      </c>
      <c r="B1755" s="26" t="s">
        <v>1560</v>
      </c>
      <c r="C1755" s="26" t="str">
        <f t="shared" si="68"/>
        <v/>
      </c>
      <c r="D1755" s="26"/>
      <c r="E1755" s="26" t="s">
        <v>31</v>
      </c>
      <c r="F1755" s="26" t="s">
        <v>6</v>
      </c>
      <c r="G1755" s="34" t="str">
        <f t="shared" si="69"/>
        <v>Dryopteris corleyi</v>
      </c>
      <c r="H1755" s="26" t="s">
        <v>5141</v>
      </c>
      <c r="I1755" s="26"/>
      <c r="J1755" t="s">
        <v>7975</v>
      </c>
      <c r="K1755" t="s">
        <v>12300</v>
      </c>
      <c r="L1755" t="s">
        <v>12301</v>
      </c>
      <c r="M1755" t="s">
        <v>12426</v>
      </c>
    </row>
    <row r="1756" spans="1:13" x14ac:dyDescent="0.25">
      <c r="A1756" s="26" t="s">
        <v>1554</v>
      </c>
      <c r="B1756" s="26" t="s">
        <v>1563</v>
      </c>
      <c r="C1756" s="26" t="str">
        <f t="shared" si="68"/>
        <v/>
      </c>
      <c r="D1756" s="26"/>
      <c r="E1756" s="26" t="s">
        <v>6</v>
      </c>
      <c r="F1756" s="26" t="s">
        <v>6</v>
      </c>
      <c r="G1756" s="34" t="str">
        <f t="shared" si="69"/>
        <v>Dryopteris dilatata</v>
      </c>
      <c r="H1756" s="26" t="s">
        <v>5141</v>
      </c>
      <c r="I1756" s="26"/>
      <c r="J1756" t="s">
        <v>7976</v>
      </c>
      <c r="K1756" t="s">
        <v>12300</v>
      </c>
      <c r="L1756" t="s">
        <v>12301</v>
      </c>
      <c r="M1756" t="s">
        <v>12426</v>
      </c>
    </row>
    <row r="1757" spans="1:13" x14ac:dyDescent="0.25">
      <c r="A1757" s="26" t="s">
        <v>1554</v>
      </c>
      <c r="B1757" s="26" t="s">
        <v>1562</v>
      </c>
      <c r="C1757" s="26" t="str">
        <f t="shared" si="68"/>
        <v/>
      </c>
      <c r="D1757" s="26"/>
      <c r="E1757" s="26" t="s">
        <v>6</v>
      </c>
      <c r="F1757" s="26" t="s">
        <v>6</v>
      </c>
      <c r="G1757" s="34" t="str">
        <f t="shared" si="69"/>
        <v>Dryopteris expansa</v>
      </c>
      <c r="H1757" s="26" t="s">
        <v>5141</v>
      </c>
      <c r="I1757" s="26"/>
      <c r="J1757" t="s">
        <v>7977</v>
      </c>
      <c r="K1757" t="s">
        <v>12300</v>
      </c>
      <c r="L1757" t="s">
        <v>12301</v>
      </c>
      <c r="M1757" t="s">
        <v>12426</v>
      </c>
    </row>
    <row r="1758" spans="1:13" x14ac:dyDescent="0.25">
      <c r="A1758" s="26" t="s">
        <v>1554</v>
      </c>
      <c r="B1758" s="26" t="s">
        <v>1555</v>
      </c>
      <c r="C1758" s="26" t="str">
        <f t="shared" si="68"/>
        <v/>
      </c>
      <c r="D1758" s="26"/>
      <c r="E1758" s="26" t="s">
        <v>6</v>
      </c>
      <c r="F1758" s="26" t="s">
        <v>6</v>
      </c>
      <c r="G1758" s="34" t="str">
        <f t="shared" si="69"/>
        <v>Dryopteris filix-mas</v>
      </c>
      <c r="H1758" s="26" t="s">
        <v>5141</v>
      </c>
      <c r="I1758" s="26"/>
      <c r="J1758" t="s">
        <v>7978</v>
      </c>
      <c r="K1758" t="s">
        <v>12300</v>
      </c>
      <c r="L1758" t="s">
        <v>12301</v>
      </c>
      <c r="M1758" t="s">
        <v>12426</v>
      </c>
    </row>
    <row r="1759" spans="1:13" x14ac:dyDescent="0.25">
      <c r="A1759" s="26" t="s">
        <v>1554</v>
      </c>
      <c r="B1759" s="26" t="s">
        <v>1169</v>
      </c>
      <c r="C1759" s="26" t="str">
        <f t="shared" si="68"/>
        <v/>
      </c>
      <c r="D1759" s="26"/>
      <c r="E1759" s="26" t="s">
        <v>6</v>
      </c>
      <c r="F1759" s="26" t="s">
        <v>6</v>
      </c>
      <c r="G1759" s="34" t="str">
        <f t="shared" si="69"/>
        <v>Dryopteris guanchica</v>
      </c>
      <c r="H1759" s="26" t="s">
        <v>5141</v>
      </c>
      <c r="I1759" s="26"/>
      <c r="J1759" t="s">
        <v>7979</v>
      </c>
      <c r="K1759" t="s">
        <v>12300</v>
      </c>
      <c r="L1759" t="s">
        <v>12301</v>
      </c>
      <c r="M1759" t="s">
        <v>12426</v>
      </c>
    </row>
    <row r="1760" spans="1:13" x14ac:dyDescent="0.25">
      <c r="A1760" s="26" t="s">
        <v>1554</v>
      </c>
      <c r="B1760" s="26" t="s">
        <v>1556</v>
      </c>
      <c r="C1760" s="26" t="str">
        <f t="shared" si="68"/>
        <v/>
      </c>
      <c r="D1760" s="26"/>
      <c r="E1760" s="26" t="s">
        <v>6</v>
      </c>
      <c r="F1760" s="26" t="s">
        <v>6</v>
      </c>
      <c r="G1760" s="34" t="str">
        <f t="shared" si="69"/>
        <v>Dryopteris oreades</v>
      </c>
      <c r="H1760" s="26" t="s">
        <v>5141</v>
      </c>
      <c r="I1760" s="26"/>
      <c r="J1760" t="s">
        <v>7980</v>
      </c>
      <c r="K1760" t="s">
        <v>12300</v>
      </c>
      <c r="L1760" t="s">
        <v>12301</v>
      </c>
      <c r="M1760" t="s">
        <v>12426</v>
      </c>
    </row>
    <row r="1761" spans="1:13" x14ac:dyDescent="0.25">
      <c r="A1761" s="26" t="s">
        <v>1554</v>
      </c>
      <c r="B1761" s="26" t="s">
        <v>1559</v>
      </c>
      <c r="C1761" s="26" t="str">
        <f t="shared" si="68"/>
        <v>subsp.</v>
      </c>
      <c r="D1761" s="26" t="s">
        <v>463</v>
      </c>
      <c r="E1761" s="26" t="s">
        <v>31</v>
      </c>
      <c r="F1761" s="26" t="s">
        <v>31</v>
      </c>
      <c r="G1761" s="34" t="str">
        <f t="shared" si="69"/>
        <v>Dryopteris pallida balearica</v>
      </c>
      <c r="H1761" s="26" t="s">
        <v>5141</v>
      </c>
      <c r="I1761" s="26"/>
      <c r="J1761" t="s">
        <v>7981</v>
      </c>
      <c r="K1761" t="s">
        <v>12300</v>
      </c>
      <c r="L1761" t="s">
        <v>12301</v>
      </c>
      <c r="M1761" t="s">
        <v>12426</v>
      </c>
    </row>
    <row r="1762" spans="1:13" x14ac:dyDescent="0.25">
      <c r="A1762" s="26" t="s">
        <v>1554</v>
      </c>
      <c r="B1762" s="26" t="s">
        <v>906</v>
      </c>
      <c r="C1762" s="26" t="str">
        <f t="shared" si="68"/>
        <v/>
      </c>
      <c r="D1762" s="26"/>
      <c r="E1762" s="26" t="s">
        <v>6</v>
      </c>
      <c r="F1762" s="26" t="s">
        <v>6</v>
      </c>
      <c r="G1762" s="34" t="str">
        <f t="shared" si="69"/>
        <v>Dryopteris remota</v>
      </c>
      <c r="H1762" s="26" t="s">
        <v>5141</v>
      </c>
      <c r="I1762" s="26"/>
      <c r="J1762" t="s">
        <v>7982</v>
      </c>
      <c r="K1762" t="s">
        <v>12300</v>
      </c>
      <c r="L1762" t="s">
        <v>12301</v>
      </c>
      <c r="M1762" t="s">
        <v>12426</v>
      </c>
    </row>
    <row r="1763" spans="1:13" x14ac:dyDescent="0.25">
      <c r="A1763" s="26" t="s">
        <v>1554</v>
      </c>
      <c r="B1763" s="26" t="s">
        <v>1557</v>
      </c>
      <c r="C1763" s="26" t="str">
        <f t="shared" si="68"/>
        <v/>
      </c>
      <c r="D1763" s="26"/>
      <c r="E1763" s="26" t="s">
        <v>6</v>
      </c>
      <c r="F1763" s="26" t="s">
        <v>6</v>
      </c>
      <c r="G1763" s="34" t="str">
        <f t="shared" si="69"/>
        <v>Dryopteris tyrrhena</v>
      </c>
      <c r="H1763" s="26" t="s">
        <v>5141</v>
      </c>
      <c r="I1763" s="26"/>
      <c r="J1763" t="s">
        <v>7983</v>
      </c>
      <c r="K1763" t="s">
        <v>12300</v>
      </c>
      <c r="L1763" t="s">
        <v>12301</v>
      </c>
      <c r="M1763" t="s">
        <v>12426</v>
      </c>
    </row>
    <row r="1764" spans="1:13" x14ac:dyDescent="0.25">
      <c r="A1764" s="26" t="s">
        <v>1565</v>
      </c>
      <c r="B1764" s="26" t="s">
        <v>845</v>
      </c>
      <c r="C1764" s="26" t="str">
        <f t="shared" si="68"/>
        <v/>
      </c>
      <c r="D1764" s="26"/>
      <c r="E1764" s="26" t="s">
        <v>5390</v>
      </c>
      <c r="F1764" s="26" t="s">
        <v>6</v>
      </c>
      <c r="G1764" s="34" t="str">
        <f t="shared" si="69"/>
        <v>Duchesnea indica</v>
      </c>
      <c r="H1764" s="26" t="s">
        <v>5141</v>
      </c>
      <c r="I1764" s="26"/>
      <c r="J1764" t="s">
        <v>7984</v>
      </c>
      <c r="K1764" t="s">
        <v>11752</v>
      </c>
      <c r="L1764" t="s">
        <v>12323</v>
      </c>
      <c r="M1764" t="s">
        <v>12324</v>
      </c>
    </row>
    <row r="1765" spans="1:13" x14ac:dyDescent="0.25">
      <c r="A1765" s="26" t="s">
        <v>1566</v>
      </c>
      <c r="B1765" s="26" t="s">
        <v>1567</v>
      </c>
      <c r="C1765" s="26" t="str">
        <f t="shared" si="68"/>
        <v>subsp.</v>
      </c>
      <c r="D1765" s="26" t="s">
        <v>4437</v>
      </c>
      <c r="E1765" s="26" t="s">
        <v>6</v>
      </c>
      <c r="F1765" s="26" t="s">
        <v>6</v>
      </c>
      <c r="G1765" s="34" t="str">
        <f t="shared" si="69"/>
        <v>Ecballium elaterium dioicum</v>
      </c>
      <c r="H1765" s="26" t="s">
        <v>5141</v>
      </c>
      <c r="I1765" s="26"/>
      <c r="J1765" t="s">
        <v>7985</v>
      </c>
      <c r="K1765" t="s">
        <v>11752</v>
      </c>
      <c r="L1765" t="s">
        <v>12590</v>
      </c>
      <c r="M1765" t="s">
        <v>12591</v>
      </c>
    </row>
    <row r="1766" spans="1:13" x14ac:dyDescent="0.25">
      <c r="A1766" s="26" t="s">
        <v>1566</v>
      </c>
      <c r="B1766" s="26" t="s">
        <v>1567</v>
      </c>
      <c r="C1766" s="26" t="str">
        <f t="shared" si="68"/>
        <v>subsp.</v>
      </c>
      <c r="D1766" s="26" t="s">
        <v>1567</v>
      </c>
      <c r="E1766" s="26" t="s">
        <v>6</v>
      </c>
      <c r="F1766" s="26" t="s">
        <v>6</v>
      </c>
      <c r="G1766" s="34" t="str">
        <f t="shared" si="69"/>
        <v>Ecballium elaterium elaterium</v>
      </c>
      <c r="H1766" s="26" t="s">
        <v>5141</v>
      </c>
      <c r="I1766" s="26"/>
      <c r="J1766" t="s">
        <v>7986</v>
      </c>
      <c r="K1766" t="s">
        <v>11752</v>
      </c>
      <c r="L1766" t="s">
        <v>12590</v>
      </c>
      <c r="M1766" t="s">
        <v>12591</v>
      </c>
    </row>
    <row r="1767" spans="1:13" x14ac:dyDescent="0.25">
      <c r="A1767" s="26" t="s">
        <v>1568</v>
      </c>
      <c r="B1767" s="26" t="s">
        <v>481</v>
      </c>
      <c r="C1767" s="26" t="str">
        <f t="shared" si="68"/>
        <v/>
      </c>
      <c r="D1767" s="26"/>
      <c r="E1767" s="26" t="s">
        <v>6</v>
      </c>
      <c r="F1767" s="26" t="s">
        <v>6</v>
      </c>
      <c r="G1767" s="34" t="str">
        <f t="shared" si="69"/>
        <v>Echinophora spinosa</v>
      </c>
      <c r="H1767" s="26" t="s">
        <v>5141</v>
      </c>
      <c r="I1767" s="26"/>
      <c r="J1767" t="s">
        <v>7987</v>
      </c>
      <c r="K1767" t="s">
        <v>11752</v>
      </c>
      <c r="L1767" t="s">
        <v>12382</v>
      </c>
      <c r="M1767" t="s">
        <v>12383</v>
      </c>
    </row>
    <row r="1768" spans="1:13" x14ac:dyDescent="0.25">
      <c r="A1768" s="26" t="s">
        <v>1569</v>
      </c>
      <c r="B1768" s="26" t="s">
        <v>1572</v>
      </c>
      <c r="C1768" s="26" t="str">
        <f t="shared" si="68"/>
        <v>subsp.</v>
      </c>
      <c r="D1768" s="26" t="s">
        <v>1572</v>
      </c>
      <c r="E1768" s="26" t="s">
        <v>6</v>
      </c>
      <c r="F1768" s="26" t="s">
        <v>31</v>
      </c>
      <c r="G1768" s="34" t="str">
        <f t="shared" si="69"/>
        <v>Echinops ritro ritro</v>
      </c>
      <c r="H1768" s="26" t="s">
        <v>5141</v>
      </c>
      <c r="I1768" s="26"/>
      <c r="J1768" t="s">
        <v>7988</v>
      </c>
      <c r="K1768" t="s">
        <v>11752</v>
      </c>
      <c r="L1768" t="s">
        <v>11753</v>
      </c>
      <c r="M1768" t="s">
        <v>11754</v>
      </c>
    </row>
    <row r="1769" spans="1:13" x14ac:dyDescent="0.25">
      <c r="A1769" s="26" t="s">
        <v>1569</v>
      </c>
      <c r="B1769" s="26" t="s">
        <v>1571</v>
      </c>
      <c r="C1769" s="26" t="str">
        <f t="shared" si="68"/>
        <v>subsp.</v>
      </c>
      <c r="D1769" s="26" t="s">
        <v>1571</v>
      </c>
      <c r="E1769" s="26" t="s">
        <v>6</v>
      </c>
      <c r="F1769" s="26" t="s">
        <v>31</v>
      </c>
      <c r="G1769" s="34" t="str">
        <f t="shared" si="69"/>
        <v>Echinops sphaerocephalus sphaerocephalus</v>
      </c>
      <c r="H1769" s="26" t="s">
        <v>5141</v>
      </c>
      <c r="I1769" s="26"/>
      <c r="J1769" t="s">
        <v>7989</v>
      </c>
      <c r="K1769" t="s">
        <v>11752</v>
      </c>
      <c r="L1769" t="s">
        <v>11753</v>
      </c>
      <c r="M1769" t="s">
        <v>11754</v>
      </c>
    </row>
    <row r="1770" spans="1:13" x14ac:dyDescent="0.25">
      <c r="A1770" s="26" t="s">
        <v>1569</v>
      </c>
      <c r="B1770" s="26" t="s">
        <v>1570</v>
      </c>
      <c r="C1770" s="26" t="str">
        <f t="shared" si="68"/>
        <v/>
      </c>
      <c r="D1770" s="26"/>
      <c r="E1770" s="26" t="s">
        <v>6</v>
      </c>
      <c r="F1770" s="26" t="s">
        <v>6</v>
      </c>
      <c r="G1770" s="34" t="str">
        <f t="shared" si="69"/>
        <v>Echinops strigosus</v>
      </c>
      <c r="H1770" s="26" t="s">
        <v>5141</v>
      </c>
      <c r="I1770" s="26"/>
      <c r="J1770" t="s">
        <v>7990</v>
      </c>
      <c r="K1770" t="s">
        <v>11752</v>
      </c>
      <c r="L1770" t="s">
        <v>11753</v>
      </c>
      <c r="M1770" t="s">
        <v>11754</v>
      </c>
    </row>
    <row r="1771" spans="1:13" x14ac:dyDescent="0.25">
      <c r="A1771" s="26" t="s">
        <v>1573</v>
      </c>
      <c r="B1771" s="26" t="s">
        <v>1577</v>
      </c>
      <c r="C1771" s="26" t="str">
        <f t="shared" si="68"/>
        <v/>
      </c>
      <c r="D1771" s="26"/>
      <c r="E1771" s="26" t="s">
        <v>31</v>
      </c>
      <c r="F1771" s="26" t="s">
        <v>6</v>
      </c>
      <c r="G1771" s="34" t="str">
        <f t="shared" si="69"/>
        <v>Echinospartum algibicum</v>
      </c>
      <c r="H1771" s="26" t="s">
        <v>5141</v>
      </c>
      <c r="I1771" s="26"/>
      <c r="J1771" t="s">
        <v>7991</v>
      </c>
      <c r="K1771" t="s">
        <v>11752</v>
      </c>
      <c r="L1771" t="s">
        <v>12304</v>
      </c>
      <c r="M1771" t="s">
        <v>12305</v>
      </c>
    </row>
    <row r="1772" spans="1:13" x14ac:dyDescent="0.25">
      <c r="A1772" s="26" t="s">
        <v>1573</v>
      </c>
      <c r="B1772" s="26" t="s">
        <v>1576</v>
      </c>
      <c r="C1772" s="26" t="str">
        <f t="shared" si="68"/>
        <v/>
      </c>
      <c r="D1772" s="26"/>
      <c r="E1772" s="26" t="s">
        <v>31</v>
      </c>
      <c r="F1772" s="26" t="s">
        <v>6</v>
      </c>
      <c r="G1772" s="34" t="str">
        <f t="shared" si="69"/>
        <v>Echinospartum barnadesii</v>
      </c>
      <c r="H1772" s="26" t="s">
        <v>5141</v>
      </c>
      <c r="I1772" s="26"/>
      <c r="J1772" t="s">
        <v>7992</v>
      </c>
      <c r="K1772" t="s">
        <v>11752</v>
      </c>
      <c r="L1772" t="s">
        <v>12304</v>
      </c>
      <c r="M1772" t="s">
        <v>12305</v>
      </c>
    </row>
    <row r="1773" spans="1:13" x14ac:dyDescent="0.25">
      <c r="A1773" s="26" t="s">
        <v>1573</v>
      </c>
      <c r="B1773" s="26" t="s">
        <v>1008</v>
      </c>
      <c r="C1773" s="26" t="str">
        <f t="shared" si="68"/>
        <v/>
      </c>
      <c r="D1773" s="26"/>
      <c r="E1773" s="26" t="s">
        <v>31</v>
      </c>
      <c r="F1773" s="26" t="s">
        <v>6</v>
      </c>
      <c r="G1773" s="34" t="str">
        <f t="shared" si="69"/>
        <v>Echinospartum boissieri</v>
      </c>
      <c r="H1773" s="26" t="s">
        <v>5141</v>
      </c>
      <c r="I1773" s="26"/>
      <c r="J1773" t="s">
        <v>7993</v>
      </c>
      <c r="K1773" t="s">
        <v>11752</v>
      </c>
      <c r="L1773" t="s">
        <v>12304</v>
      </c>
      <c r="M1773" t="s">
        <v>12305</v>
      </c>
    </row>
    <row r="1774" spans="1:13" x14ac:dyDescent="0.25">
      <c r="A1774" s="26" t="s">
        <v>1573</v>
      </c>
      <c r="B1774" s="26" t="s">
        <v>1574</v>
      </c>
      <c r="C1774" s="26" t="str">
        <f t="shared" si="68"/>
        <v/>
      </c>
      <c r="D1774" s="26"/>
      <c r="E1774" s="26" t="s">
        <v>6</v>
      </c>
      <c r="F1774" s="26" t="s">
        <v>6</v>
      </c>
      <c r="G1774" s="34" t="str">
        <f t="shared" si="69"/>
        <v>Echinospartum horridum</v>
      </c>
      <c r="H1774" s="26" t="s">
        <v>5141</v>
      </c>
      <c r="I1774" s="26"/>
      <c r="J1774" t="s">
        <v>7994</v>
      </c>
      <c r="K1774" t="s">
        <v>11752</v>
      </c>
      <c r="L1774" t="s">
        <v>12304</v>
      </c>
      <c r="M1774" t="s">
        <v>12305</v>
      </c>
    </row>
    <row r="1775" spans="1:13" x14ac:dyDescent="0.25">
      <c r="A1775" s="26" t="s">
        <v>1573</v>
      </c>
      <c r="B1775" s="26" t="s">
        <v>1575</v>
      </c>
      <c r="C1775" s="26" t="str">
        <f t="shared" si="68"/>
        <v/>
      </c>
      <c r="D1775" s="26"/>
      <c r="E1775" s="26" t="s">
        <v>31</v>
      </c>
      <c r="F1775" s="26" t="s">
        <v>6</v>
      </c>
      <c r="G1775" s="34" t="str">
        <f t="shared" si="69"/>
        <v>Echinospartum ibericum</v>
      </c>
      <c r="H1775" s="26" t="s">
        <v>5141</v>
      </c>
      <c r="I1775" s="26"/>
      <c r="J1775" t="s">
        <v>7995</v>
      </c>
      <c r="K1775" t="s">
        <v>11752</v>
      </c>
      <c r="L1775" t="s">
        <v>12304</v>
      </c>
      <c r="M1775" t="s">
        <v>12305</v>
      </c>
    </row>
    <row r="1776" spans="1:13" x14ac:dyDescent="0.25">
      <c r="A1776" s="26" t="s">
        <v>1578</v>
      </c>
      <c r="B1776" s="26" t="s">
        <v>1583</v>
      </c>
      <c r="C1776" s="26" t="str">
        <f t="shared" si="68"/>
        <v>subsp.</v>
      </c>
      <c r="D1776" s="26" t="s">
        <v>1583</v>
      </c>
      <c r="E1776" s="26" t="s">
        <v>31</v>
      </c>
      <c r="F1776" s="26" t="s">
        <v>6</v>
      </c>
      <c r="G1776" s="34" t="str">
        <f t="shared" si="69"/>
        <v>Echium albicans albicans</v>
      </c>
      <c r="H1776" s="26" t="s">
        <v>5141</v>
      </c>
      <c r="I1776" s="26"/>
      <c r="J1776" t="s">
        <v>7996</v>
      </c>
      <c r="K1776" t="s">
        <v>11752</v>
      </c>
      <c r="L1776" t="s">
        <v>12486</v>
      </c>
      <c r="M1776" t="s">
        <v>12487</v>
      </c>
    </row>
    <row r="1777" spans="1:13" x14ac:dyDescent="0.25">
      <c r="A1777" s="26" t="s">
        <v>1578</v>
      </c>
      <c r="B1777" s="26" t="s">
        <v>1583</v>
      </c>
      <c r="C1777" s="26" t="str">
        <f t="shared" si="68"/>
        <v>subsp.</v>
      </c>
      <c r="D1777" s="26" t="s">
        <v>780</v>
      </c>
      <c r="E1777" s="26" t="s">
        <v>31</v>
      </c>
      <c r="F1777" s="26" t="s">
        <v>6</v>
      </c>
      <c r="G1777" s="34" t="str">
        <f t="shared" si="69"/>
        <v>Echium albicans fruticescens</v>
      </c>
      <c r="H1777" s="26" t="s">
        <v>5141</v>
      </c>
      <c r="I1777" s="26"/>
      <c r="J1777" t="s">
        <v>7997</v>
      </c>
      <c r="K1777" t="s">
        <v>11752</v>
      </c>
      <c r="L1777" t="s">
        <v>12486</v>
      </c>
      <c r="M1777" t="s">
        <v>12487</v>
      </c>
    </row>
    <row r="1778" spans="1:13" x14ac:dyDescent="0.25">
      <c r="A1778" s="26" t="s">
        <v>1578</v>
      </c>
      <c r="B1778" s="26" t="s">
        <v>1588</v>
      </c>
      <c r="C1778" s="26" t="str">
        <f t="shared" si="68"/>
        <v/>
      </c>
      <c r="D1778" s="26"/>
      <c r="E1778" s="26" t="s">
        <v>6</v>
      </c>
      <c r="F1778" s="26" t="s">
        <v>6</v>
      </c>
      <c r="G1778" s="34" t="str">
        <f t="shared" si="69"/>
        <v>Echium arenarium</v>
      </c>
      <c r="H1778" s="26" t="s">
        <v>5141</v>
      </c>
      <c r="I1778" s="26"/>
      <c r="J1778" t="s">
        <v>7998</v>
      </c>
      <c r="K1778" t="s">
        <v>11752</v>
      </c>
      <c r="L1778" t="s">
        <v>12486</v>
      </c>
      <c r="M1778" t="s">
        <v>12487</v>
      </c>
    </row>
    <row r="1779" spans="1:13" x14ac:dyDescent="0.25">
      <c r="A1779" s="26" t="s">
        <v>1578</v>
      </c>
      <c r="B1779" s="26" t="s">
        <v>1587</v>
      </c>
      <c r="C1779" s="26" t="str">
        <f t="shared" si="68"/>
        <v/>
      </c>
      <c r="D1779" s="26"/>
      <c r="E1779" s="26" t="s">
        <v>6</v>
      </c>
      <c r="F1779" s="26" t="s">
        <v>6</v>
      </c>
      <c r="G1779" s="34" t="str">
        <f t="shared" si="69"/>
        <v>Echium asperrimum</v>
      </c>
      <c r="H1779" s="26" t="s">
        <v>5141</v>
      </c>
      <c r="I1779" s="26"/>
      <c r="J1779" t="s">
        <v>7999</v>
      </c>
      <c r="K1779" t="s">
        <v>11752</v>
      </c>
      <c r="L1779" t="s">
        <v>12486</v>
      </c>
      <c r="M1779" t="s">
        <v>12487</v>
      </c>
    </row>
    <row r="1780" spans="1:13" x14ac:dyDescent="0.25">
      <c r="A1780" s="26" t="s">
        <v>1578</v>
      </c>
      <c r="B1780" s="26" t="s">
        <v>1008</v>
      </c>
      <c r="C1780" s="26" t="str">
        <f t="shared" si="68"/>
        <v/>
      </c>
      <c r="D1780" s="26"/>
      <c r="E1780" s="26" t="s">
        <v>6</v>
      </c>
      <c r="F1780" s="26" t="s">
        <v>6</v>
      </c>
      <c r="G1780" s="34" t="str">
        <f t="shared" si="69"/>
        <v>Echium boissieri</v>
      </c>
      <c r="H1780" s="26" t="s">
        <v>5141</v>
      </c>
      <c r="I1780" s="26"/>
      <c r="J1780" t="s">
        <v>8000</v>
      </c>
      <c r="K1780" t="s">
        <v>11752</v>
      </c>
      <c r="L1780" t="s">
        <v>12486</v>
      </c>
      <c r="M1780" t="s">
        <v>12487</v>
      </c>
    </row>
    <row r="1781" spans="1:13" x14ac:dyDescent="0.25">
      <c r="A1781" s="26" t="s">
        <v>1578</v>
      </c>
      <c r="B1781" s="26" t="s">
        <v>1586</v>
      </c>
      <c r="C1781" s="26" t="str">
        <f t="shared" si="68"/>
        <v/>
      </c>
      <c r="D1781" s="26"/>
      <c r="E1781" s="26" t="s">
        <v>31</v>
      </c>
      <c r="F1781" s="26" t="s">
        <v>6</v>
      </c>
      <c r="G1781" s="34" t="str">
        <f t="shared" si="69"/>
        <v>Echium cantabricum</v>
      </c>
      <c r="H1781" s="26" t="s">
        <v>5141</v>
      </c>
      <c r="I1781" s="26"/>
      <c r="J1781" t="s">
        <v>8001</v>
      </c>
      <c r="K1781" t="s">
        <v>11752</v>
      </c>
      <c r="L1781" t="s">
        <v>12486</v>
      </c>
      <c r="M1781" t="s">
        <v>12487</v>
      </c>
    </row>
    <row r="1782" spans="1:13" x14ac:dyDescent="0.25">
      <c r="A1782" s="26" t="s">
        <v>1578</v>
      </c>
      <c r="B1782" s="26" t="s">
        <v>1403</v>
      </c>
      <c r="C1782" s="26" t="str">
        <f t="shared" si="68"/>
        <v>subsp.</v>
      </c>
      <c r="D1782" s="26" t="s">
        <v>1403</v>
      </c>
      <c r="E1782" s="26" t="s">
        <v>6</v>
      </c>
      <c r="F1782" s="26" t="s">
        <v>6</v>
      </c>
      <c r="G1782" s="34" t="str">
        <f t="shared" si="69"/>
        <v>Echium creticum creticum</v>
      </c>
      <c r="H1782" s="26" t="s">
        <v>5141</v>
      </c>
      <c r="I1782" s="26"/>
      <c r="J1782" t="s">
        <v>8002</v>
      </c>
      <c r="K1782" t="s">
        <v>11752</v>
      </c>
      <c r="L1782" t="s">
        <v>12486</v>
      </c>
      <c r="M1782" t="s">
        <v>12487</v>
      </c>
    </row>
    <row r="1783" spans="1:13" x14ac:dyDescent="0.25">
      <c r="A1783" s="26" t="s">
        <v>1578</v>
      </c>
      <c r="B1783" s="26" t="s">
        <v>1403</v>
      </c>
      <c r="C1783" s="26" t="str">
        <f t="shared" si="68"/>
        <v>subsp.</v>
      </c>
      <c r="D1783" s="26" t="s">
        <v>266</v>
      </c>
      <c r="E1783" s="26" t="s">
        <v>6</v>
      </c>
      <c r="F1783" s="26" t="s">
        <v>6</v>
      </c>
      <c r="G1783" s="34" t="str">
        <f t="shared" si="69"/>
        <v>Echium creticum granatense</v>
      </c>
      <c r="H1783" s="26" t="s">
        <v>5141</v>
      </c>
      <c r="I1783" s="26"/>
      <c r="J1783" t="s">
        <v>8003</v>
      </c>
      <c r="K1783" t="s">
        <v>11752</v>
      </c>
      <c r="L1783" t="s">
        <v>12486</v>
      </c>
      <c r="M1783" t="s">
        <v>12487</v>
      </c>
    </row>
    <row r="1784" spans="1:13" x14ac:dyDescent="0.25">
      <c r="A1784" s="26" t="s">
        <v>1578</v>
      </c>
      <c r="B1784" s="26" t="s">
        <v>1585</v>
      </c>
      <c r="C1784" s="26" t="str">
        <f t="shared" si="68"/>
        <v/>
      </c>
      <c r="D1784" s="26"/>
      <c r="E1784" s="26" t="s">
        <v>6</v>
      </c>
      <c r="F1784" s="26" t="s">
        <v>6</v>
      </c>
      <c r="G1784" s="34" t="str">
        <f t="shared" si="69"/>
        <v>Echium flavum</v>
      </c>
      <c r="H1784" s="26" t="s">
        <v>5141</v>
      </c>
      <c r="I1784" s="26"/>
      <c r="J1784" t="s">
        <v>8004</v>
      </c>
      <c r="K1784" t="s">
        <v>11752</v>
      </c>
      <c r="L1784" t="s">
        <v>12486</v>
      </c>
      <c r="M1784" t="s">
        <v>12487</v>
      </c>
    </row>
    <row r="1785" spans="1:13" x14ac:dyDescent="0.25">
      <c r="A1785" s="26" t="s">
        <v>1578</v>
      </c>
      <c r="B1785" s="26" t="s">
        <v>1220</v>
      </c>
      <c r="C1785" s="26" t="str">
        <f t="shared" ref="C1785:C1848" si="70">IF(D1785="","","subsp.")</f>
        <v/>
      </c>
      <c r="D1785" s="26"/>
      <c r="E1785" s="26" t="s">
        <v>6</v>
      </c>
      <c r="F1785" s="26" t="s">
        <v>6</v>
      </c>
      <c r="G1785" s="34" t="str">
        <f t="shared" ref="G1785:G1848" si="71">IF(D1785="",CONCATENATE(A1785," ",B1785),CONCATENATE(A1785," ",B1785," ",D1785))</f>
        <v>Echium gaditanum</v>
      </c>
      <c r="H1785" s="26" t="s">
        <v>5141</v>
      </c>
      <c r="I1785" s="26"/>
      <c r="J1785" t="s">
        <v>8005</v>
      </c>
      <c r="K1785" t="s">
        <v>11752</v>
      </c>
      <c r="L1785" t="s">
        <v>12486</v>
      </c>
      <c r="M1785" t="s">
        <v>12487</v>
      </c>
    </row>
    <row r="1786" spans="1:13" x14ac:dyDescent="0.25">
      <c r="A1786" s="26" t="s">
        <v>1578</v>
      </c>
      <c r="B1786" s="26" t="s">
        <v>1580</v>
      </c>
      <c r="C1786" s="26" t="str">
        <f t="shared" si="70"/>
        <v>subsp.</v>
      </c>
      <c r="D1786" s="26" t="s">
        <v>4438</v>
      </c>
      <c r="E1786" s="26" t="s">
        <v>6</v>
      </c>
      <c r="F1786" s="26" t="s">
        <v>31</v>
      </c>
      <c r="G1786" s="34" t="str">
        <f t="shared" si="71"/>
        <v>Echium humile pycnanthum</v>
      </c>
      <c r="H1786" s="26" t="s">
        <v>5141</v>
      </c>
      <c r="I1786" s="26"/>
      <c r="J1786" t="s">
        <v>8006</v>
      </c>
      <c r="K1786" t="s">
        <v>11752</v>
      </c>
      <c r="L1786" t="s">
        <v>12486</v>
      </c>
      <c r="M1786" t="s">
        <v>12487</v>
      </c>
    </row>
    <row r="1787" spans="1:13" x14ac:dyDescent="0.25">
      <c r="A1787" s="26" t="s">
        <v>1578</v>
      </c>
      <c r="B1787" s="26" t="s">
        <v>553</v>
      </c>
      <c r="C1787" s="26" t="str">
        <f t="shared" si="70"/>
        <v>subsp.</v>
      </c>
      <c r="D1787" s="26" t="s">
        <v>553</v>
      </c>
      <c r="E1787" s="26" t="s">
        <v>6</v>
      </c>
      <c r="F1787" s="26" t="s">
        <v>31</v>
      </c>
      <c r="G1787" s="34" t="str">
        <f t="shared" si="71"/>
        <v>Echium italicum italicum</v>
      </c>
      <c r="H1787" s="26" t="s">
        <v>5141</v>
      </c>
      <c r="I1787" s="26"/>
      <c r="J1787" t="s">
        <v>8007</v>
      </c>
      <c r="K1787" t="s">
        <v>11752</v>
      </c>
      <c r="L1787" t="s">
        <v>12486</v>
      </c>
      <c r="M1787" t="s">
        <v>12487</v>
      </c>
    </row>
    <row r="1788" spans="1:13" x14ac:dyDescent="0.25">
      <c r="A1788" s="26" t="s">
        <v>1578</v>
      </c>
      <c r="B1788" s="26" t="s">
        <v>230</v>
      </c>
      <c r="C1788" s="26" t="str">
        <f t="shared" si="70"/>
        <v/>
      </c>
      <c r="D1788" s="26"/>
      <c r="E1788" s="26" t="s">
        <v>31</v>
      </c>
      <c r="F1788" s="26" t="s">
        <v>6</v>
      </c>
      <c r="G1788" s="34" t="str">
        <f t="shared" si="71"/>
        <v>Echium lusitanicum</v>
      </c>
      <c r="H1788" s="26" t="s">
        <v>5141</v>
      </c>
      <c r="I1788" s="26"/>
      <c r="J1788" t="s">
        <v>8008</v>
      </c>
      <c r="K1788" t="s">
        <v>11752</v>
      </c>
      <c r="L1788" t="s">
        <v>12486</v>
      </c>
      <c r="M1788" t="s">
        <v>12487</v>
      </c>
    </row>
    <row r="1789" spans="1:13" x14ac:dyDescent="0.25">
      <c r="A1789" s="26" t="s">
        <v>1578</v>
      </c>
      <c r="B1789" s="26" t="s">
        <v>1589</v>
      </c>
      <c r="C1789" s="26" t="str">
        <f t="shared" si="70"/>
        <v/>
      </c>
      <c r="D1789" s="26"/>
      <c r="E1789" s="26" t="s">
        <v>6</v>
      </c>
      <c r="F1789" s="26" t="s">
        <v>6</v>
      </c>
      <c r="G1789" s="34" t="str">
        <f t="shared" si="71"/>
        <v>Echium parviflorum</v>
      </c>
      <c r="H1789" s="26" t="s">
        <v>5141</v>
      </c>
      <c r="I1789" s="26"/>
      <c r="J1789" t="s">
        <v>8009</v>
      </c>
      <c r="K1789" t="s">
        <v>11752</v>
      </c>
      <c r="L1789" t="s">
        <v>12486</v>
      </c>
      <c r="M1789" t="s">
        <v>12487</v>
      </c>
    </row>
    <row r="1790" spans="1:13" x14ac:dyDescent="0.25">
      <c r="A1790" s="26" t="s">
        <v>1578</v>
      </c>
      <c r="B1790" s="26" t="s">
        <v>1590</v>
      </c>
      <c r="C1790" s="26" t="str">
        <f t="shared" si="70"/>
        <v/>
      </c>
      <c r="D1790" s="26"/>
      <c r="E1790" s="26" t="s">
        <v>5390</v>
      </c>
      <c r="F1790" s="26" t="s">
        <v>6</v>
      </c>
      <c r="G1790" s="34" t="str">
        <f t="shared" si="71"/>
        <v>Echium pininana</v>
      </c>
      <c r="H1790" s="26" t="s">
        <v>5141</v>
      </c>
      <c r="I1790" s="26"/>
      <c r="J1790" t="s">
        <v>8010</v>
      </c>
      <c r="K1790" t="s">
        <v>11752</v>
      </c>
      <c r="L1790" t="s">
        <v>12486</v>
      </c>
      <c r="M1790" t="s">
        <v>12487</v>
      </c>
    </row>
    <row r="1791" spans="1:13" x14ac:dyDescent="0.25">
      <c r="A1791" s="26" t="s">
        <v>1578</v>
      </c>
      <c r="B1791" s="26" t="s">
        <v>1582</v>
      </c>
      <c r="C1791" s="26" t="str">
        <f t="shared" si="70"/>
        <v/>
      </c>
      <c r="D1791" s="26"/>
      <c r="E1791" s="26" t="s">
        <v>6</v>
      </c>
      <c r="F1791" s="26" t="s">
        <v>6</v>
      </c>
      <c r="G1791" s="34" t="str">
        <f t="shared" si="71"/>
        <v>Echium plantagineum</v>
      </c>
      <c r="H1791" s="26" t="s">
        <v>5141</v>
      </c>
      <c r="I1791" s="26"/>
      <c r="J1791" t="s">
        <v>8011</v>
      </c>
      <c r="K1791" t="s">
        <v>11752</v>
      </c>
      <c r="L1791" t="s">
        <v>12486</v>
      </c>
      <c r="M1791" t="s">
        <v>12487</v>
      </c>
    </row>
    <row r="1792" spans="1:13" x14ac:dyDescent="0.25">
      <c r="A1792" s="26" t="s">
        <v>1578</v>
      </c>
      <c r="B1792" s="26" t="s">
        <v>1212</v>
      </c>
      <c r="C1792" s="26" t="str">
        <f t="shared" si="70"/>
        <v>subsp.</v>
      </c>
      <c r="D1792" s="26" t="s">
        <v>4469</v>
      </c>
      <c r="E1792" s="26" t="s">
        <v>31</v>
      </c>
      <c r="F1792" s="26" t="s">
        <v>6</v>
      </c>
      <c r="G1792" s="34" t="str">
        <f t="shared" si="71"/>
        <v>Echium rosulatum davaei</v>
      </c>
      <c r="H1792" s="26" t="s">
        <v>5141</v>
      </c>
      <c r="I1792" s="26"/>
      <c r="J1792" t="s">
        <v>8012</v>
      </c>
      <c r="K1792" t="s">
        <v>11752</v>
      </c>
      <c r="L1792" t="s">
        <v>12486</v>
      </c>
      <c r="M1792" t="s">
        <v>12487</v>
      </c>
    </row>
    <row r="1793" spans="1:13" x14ac:dyDescent="0.25">
      <c r="A1793" s="26" t="s">
        <v>1578</v>
      </c>
      <c r="B1793" s="26" t="s">
        <v>1212</v>
      </c>
      <c r="C1793" s="26" t="str">
        <f t="shared" si="70"/>
        <v>subsp.</v>
      </c>
      <c r="D1793" s="26" t="s">
        <v>1212</v>
      </c>
      <c r="E1793" s="26" t="s">
        <v>31</v>
      </c>
      <c r="F1793" s="26" t="s">
        <v>6</v>
      </c>
      <c r="G1793" s="34" t="str">
        <f t="shared" si="71"/>
        <v>Echium rosulatum rosulatum</v>
      </c>
      <c r="H1793" s="26" t="s">
        <v>5141</v>
      </c>
      <c r="I1793" s="26"/>
      <c r="J1793" t="s">
        <v>8013</v>
      </c>
      <c r="K1793" t="s">
        <v>11752</v>
      </c>
      <c r="L1793" t="s">
        <v>12486</v>
      </c>
      <c r="M1793" t="s">
        <v>12487</v>
      </c>
    </row>
    <row r="1794" spans="1:13" x14ac:dyDescent="0.25">
      <c r="A1794" s="26" t="s">
        <v>1578</v>
      </c>
      <c r="B1794" s="26" t="s">
        <v>1581</v>
      </c>
      <c r="C1794" s="26" t="str">
        <f t="shared" si="70"/>
        <v>subsp.</v>
      </c>
      <c r="D1794" s="26" t="s">
        <v>3642</v>
      </c>
      <c r="E1794" s="26" t="s">
        <v>6</v>
      </c>
      <c r="F1794" s="26" t="s">
        <v>6</v>
      </c>
      <c r="G1794" s="34" t="str">
        <f t="shared" si="71"/>
        <v>Echium sabulicola decipiens</v>
      </c>
      <c r="H1794" s="26" t="s">
        <v>5141</v>
      </c>
      <c r="I1794" s="26"/>
      <c r="J1794" t="s">
        <v>8014</v>
      </c>
      <c r="K1794" t="s">
        <v>11752</v>
      </c>
      <c r="L1794" t="s">
        <v>12486</v>
      </c>
      <c r="M1794" t="s">
        <v>12487</v>
      </c>
    </row>
    <row r="1795" spans="1:13" x14ac:dyDescent="0.25">
      <c r="A1795" s="26" t="s">
        <v>1578</v>
      </c>
      <c r="B1795" s="26" t="s">
        <v>1581</v>
      </c>
      <c r="C1795" s="26" t="str">
        <f t="shared" si="70"/>
        <v>subsp.</v>
      </c>
      <c r="D1795" s="26" t="s">
        <v>1581</v>
      </c>
      <c r="E1795" s="26" t="s">
        <v>6</v>
      </c>
      <c r="F1795" s="26" t="s">
        <v>6</v>
      </c>
      <c r="G1795" s="34" t="str">
        <f t="shared" si="71"/>
        <v>Echium sabulicola sabulicola</v>
      </c>
      <c r="H1795" s="26" t="s">
        <v>5141</v>
      </c>
      <c r="I1795" s="26"/>
      <c r="J1795" t="s">
        <v>8015</v>
      </c>
      <c r="K1795" t="s">
        <v>11752</v>
      </c>
      <c r="L1795" t="s">
        <v>12486</v>
      </c>
      <c r="M1795" t="s">
        <v>12487</v>
      </c>
    </row>
    <row r="1796" spans="1:13" x14ac:dyDescent="0.25">
      <c r="A1796" s="26" t="s">
        <v>1578</v>
      </c>
      <c r="B1796" s="26" t="s">
        <v>1584</v>
      </c>
      <c r="C1796" s="26" t="str">
        <f t="shared" si="70"/>
        <v/>
      </c>
      <c r="D1796" s="26"/>
      <c r="E1796" s="26" t="s">
        <v>31</v>
      </c>
      <c r="F1796" s="26" t="s">
        <v>6</v>
      </c>
      <c r="G1796" s="34" t="str">
        <f t="shared" si="71"/>
        <v>Echium salmanticum</v>
      </c>
      <c r="H1796" s="26" t="s">
        <v>5141</v>
      </c>
      <c r="I1796" s="26"/>
      <c r="J1796" t="s">
        <v>8016</v>
      </c>
      <c r="K1796" t="s">
        <v>11752</v>
      </c>
      <c r="L1796" t="s">
        <v>12486</v>
      </c>
      <c r="M1796" t="s">
        <v>12487</v>
      </c>
    </row>
    <row r="1797" spans="1:13" x14ac:dyDescent="0.25">
      <c r="A1797" s="26" t="s">
        <v>1578</v>
      </c>
      <c r="B1797" s="26" t="s">
        <v>1579</v>
      </c>
      <c r="C1797" s="26" t="str">
        <f t="shared" si="70"/>
        <v/>
      </c>
      <c r="D1797" s="26"/>
      <c r="E1797" s="26" t="s">
        <v>6</v>
      </c>
      <c r="F1797" s="26" t="s">
        <v>6</v>
      </c>
      <c r="G1797" s="34" t="str">
        <f t="shared" si="71"/>
        <v>Echium tuberculatum</v>
      </c>
      <c r="H1797" s="26" t="s">
        <v>5141</v>
      </c>
      <c r="I1797" s="26"/>
      <c r="J1797" t="s">
        <v>8017</v>
      </c>
      <c r="K1797" t="s">
        <v>11752</v>
      </c>
      <c r="L1797" t="s">
        <v>12486</v>
      </c>
      <c r="M1797" t="s">
        <v>12487</v>
      </c>
    </row>
    <row r="1798" spans="1:13" x14ac:dyDescent="0.25">
      <c r="A1798" s="26" t="s">
        <v>1578</v>
      </c>
      <c r="B1798" s="26" t="s">
        <v>491</v>
      </c>
      <c r="C1798" s="26" t="str">
        <f t="shared" si="70"/>
        <v>subsp.</v>
      </c>
      <c r="D1798" s="26" t="s">
        <v>1402</v>
      </c>
      <c r="E1798" s="26" t="s">
        <v>6</v>
      </c>
      <c r="F1798" s="26" t="s">
        <v>6</v>
      </c>
      <c r="G1798" s="34" t="str">
        <f t="shared" si="71"/>
        <v>Echium vulgare pustulatum</v>
      </c>
      <c r="H1798" s="26" t="s">
        <v>5141</v>
      </c>
      <c r="I1798" s="26"/>
      <c r="J1798" t="s">
        <v>8018</v>
      </c>
      <c r="K1798" t="s">
        <v>11752</v>
      </c>
      <c r="L1798" t="s">
        <v>12486</v>
      </c>
      <c r="M1798" t="s">
        <v>12487</v>
      </c>
    </row>
    <row r="1799" spans="1:13" x14ac:dyDescent="0.25">
      <c r="A1799" s="26" t="s">
        <v>1578</v>
      </c>
      <c r="B1799" s="26" t="s">
        <v>491</v>
      </c>
      <c r="C1799" s="26" t="str">
        <f t="shared" si="70"/>
        <v>subsp.</v>
      </c>
      <c r="D1799" s="26" t="s">
        <v>491</v>
      </c>
      <c r="E1799" s="26" t="s">
        <v>6</v>
      </c>
      <c r="F1799" s="26" t="s">
        <v>6</v>
      </c>
      <c r="G1799" s="34" t="str">
        <f t="shared" si="71"/>
        <v>Echium vulgare vulgare</v>
      </c>
      <c r="H1799" s="26" t="s">
        <v>5141</v>
      </c>
      <c r="I1799" s="26"/>
      <c r="J1799" t="s">
        <v>8019</v>
      </c>
      <c r="K1799" t="s">
        <v>11752</v>
      </c>
      <c r="L1799" t="s">
        <v>12486</v>
      </c>
      <c r="M1799" t="s">
        <v>12487</v>
      </c>
    </row>
    <row r="1800" spans="1:13" x14ac:dyDescent="0.25">
      <c r="A1800" s="26" t="s">
        <v>1591</v>
      </c>
      <c r="B1800" s="26" t="s">
        <v>1592</v>
      </c>
      <c r="C1800" s="26" t="str">
        <f t="shared" si="70"/>
        <v/>
      </c>
      <c r="D1800" s="26"/>
      <c r="E1800" s="26" t="s">
        <v>5390</v>
      </c>
      <c r="F1800" s="26" t="s">
        <v>6</v>
      </c>
      <c r="G1800" s="34" t="str">
        <f t="shared" si="71"/>
        <v>Egeria densa</v>
      </c>
      <c r="H1800" s="26" t="s">
        <v>5141</v>
      </c>
      <c r="I1800" s="26"/>
      <c r="J1800" t="s">
        <v>8020</v>
      </c>
      <c r="K1800" t="s">
        <v>11752</v>
      </c>
      <c r="L1800" t="s">
        <v>12560</v>
      </c>
      <c r="M1800" t="s">
        <v>12585</v>
      </c>
    </row>
    <row r="1801" spans="1:13" x14ac:dyDescent="0.25">
      <c r="A1801" s="26" t="s">
        <v>1593</v>
      </c>
      <c r="B1801" s="26" t="s">
        <v>1499</v>
      </c>
      <c r="C1801" s="26" t="str">
        <f t="shared" si="70"/>
        <v/>
      </c>
      <c r="D1801" s="26"/>
      <c r="E1801" s="26" t="s">
        <v>5390</v>
      </c>
      <c r="F1801" s="26" t="s">
        <v>6</v>
      </c>
      <c r="G1801" s="34" t="str">
        <f t="shared" si="71"/>
        <v>Eichhornia crassipes</v>
      </c>
      <c r="H1801" s="26" t="s">
        <v>5141</v>
      </c>
      <c r="I1801" s="26"/>
      <c r="J1801" t="s">
        <v>8021</v>
      </c>
      <c r="K1801" t="s">
        <v>11752</v>
      </c>
      <c r="L1801" t="s">
        <v>12628</v>
      </c>
      <c r="M1801" t="s">
        <v>12629</v>
      </c>
    </row>
    <row r="1802" spans="1:13" x14ac:dyDescent="0.25">
      <c r="A1802" s="26" t="s">
        <v>1594</v>
      </c>
      <c r="B1802" s="26" t="s">
        <v>877</v>
      </c>
      <c r="C1802" s="26" t="str">
        <f t="shared" si="70"/>
        <v/>
      </c>
      <c r="D1802" s="26"/>
      <c r="E1802" s="26" t="s">
        <v>5390</v>
      </c>
      <c r="F1802" s="26" t="s">
        <v>6</v>
      </c>
      <c r="G1802" s="34" t="str">
        <f t="shared" si="71"/>
        <v>Einadia nutans</v>
      </c>
      <c r="H1802" s="26" t="s">
        <v>5141</v>
      </c>
      <c r="I1802" s="26"/>
      <c r="J1802" t="s">
        <v>8022</v>
      </c>
      <c r="K1802" t="s">
        <v>11752</v>
      </c>
      <c r="L1802" t="s">
        <v>12295</v>
      </c>
      <c r="M1802" t="s">
        <v>12388</v>
      </c>
    </row>
    <row r="1803" spans="1:13" x14ac:dyDescent="0.25">
      <c r="A1803" s="26" t="s">
        <v>1595</v>
      </c>
      <c r="B1803" s="26" t="s">
        <v>1353</v>
      </c>
      <c r="C1803" s="26" t="str">
        <f t="shared" si="70"/>
        <v/>
      </c>
      <c r="D1803" s="26"/>
      <c r="E1803" s="26" t="s">
        <v>5390</v>
      </c>
      <c r="F1803" s="26" t="s">
        <v>6</v>
      </c>
      <c r="G1803" s="34" t="str">
        <f t="shared" si="71"/>
        <v>Elaeagnus angustifolia</v>
      </c>
      <c r="H1803" s="26" t="s">
        <v>5141</v>
      </c>
      <c r="I1803" s="26"/>
      <c r="J1803" t="s">
        <v>8023</v>
      </c>
      <c r="K1803" t="s">
        <v>11752</v>
      </c>
      <c r="L1803" t="s">
        <v>12323</v>
      </c>
      <c r="M1803" t="s">
        <v>12630</v>
      </c>
    </row>
    <row r="1804" spans="1:13" x14ac:dyDescent="0.25">
      <c r="A1804" s="26" t="s">
        <v>1596</v>
      </c>
      <c r="B1804" s="26" t="s">
        <v>1597</v>
      </c>
      <c r="C1804" s="26" t="str">
        <f t="shared" si="70"/>
        <v>subsp.</v>
      </c>
      <c r="D1804" s="26" t="s">
        <v>1597</v>
      </c>
      <c r="E1804" s="26" t="s">
        <v>6</v>
      </c>
      <c r="F1804" s="26" t="s">
        <v>6</v>
      </c>
      <c r="G1804" s="34" t="str">
        <f t="shared" si="71"/>
        <v>Elaeoselinum asclepium asclepium</v>
      </c>
      <c r="H1804" s="26" t="s">
        <v>5141</v>
      </c>
      <c r="I1804" s="26"/>
      <c r="J1804" t="s">
        <v>8024</v>
      </c>
      <c r="K1804" t="s">
        <v>11752</v>
      </c>
      <c r="L1804" t="s">
        <v>12382</v>
      </c>
      <c r="M1804" t="s">
        <v>12383</v>
      </c>
    </row>
    <row r="1805" spans="1:13" x14ac:dyDescent="0.25">
      <c r="A1805" s="26" t="s">
        <v>1596</v>
      </c>
      <c r="B1805" s="26" t="s">
        <v>1597</v>
      </c>
      <c r="C1805" s="26" t="str">
        <f t="shared" si="70"/>
        <v>subsp.</v>
      </c>
      <c r="D1805" s="26" t="s">
        <v>4595</v>
      </c>
      <c r="E1805" s="26" t="s">
        <v>31</v>
      </c>
      <c r="F1805" s="26" t="s">
        <v>6</v>
      </c>
      <c r="G1805" s="34" t="str">
        <f t="shared" si="71"/>
        <v>Elaeoselinum asclepium millefolium</v>
      </c>
      <c r="H1805" s="26" t="s">
        <v>5141</v>
      </c>
      <c r="I1805" s="26"/>
      <c r="J1805" t="s">
        <v>8025</v>
      </c>
      <c r="K1805" t="s">
        <v>11752</v>
      </c>
      <c r="L1805" t="s">
        <v>12382</v>
      </c>
      <c r="M1805" t="s">
        <v>12383</v>
      </c>
    </row>
    <row r="1806" spans="1:13" x14ac:dyDescent="0.25">
      <c r="A1806" s="26" t="s">
        <v>1596</v>
      </c>
      <c r="B1806" s="26" t="s">
        <v>986</v>
      </c>
      <c r="C1806" s="26" t="str">
        <f t="shared" si="70"/>
        <v/>
      </c>
      <c r="D1806" s="26"/>
      <c r="E1806" s="26" t="s">
        <v>6</v>
      </c>
      <c r="F1806" s="26" t="s">
        <v>6</v>
      </c>
      <c r="G1806" s="34" t="str">
        <f t="shared" si="71"/>
        <v>Elaeoselinum foetidum</v>
      </c>
      <c r="H1806" s="26" t="s">
        <v>5141</v>
      </c>
      <c r="I1806" s="26"/>
      <c r="J1806" t="s">
        <v>8026</v>
      </c>
      <c r="K1806" t="s">
        <v>11752</v>
      </c>
      <c r="L1806" t="s">
        <v>12382</v>
      </c>
      <c r="M1806" t="s">
        <v>12383</v>
      </c>
    </row>
    <row r="1807" spans="1:13" x14ac:dyDescent="0.25">
      <c r="A1807" s="26" t="s">
        <v>1598</v>
      </c>
      <c r="B1807" s="26" t="s">
        <v>1599</v>
      </c>
      <c r="C1807" s="26" t="str">
        <f t="shared" si="70"/>
        <v/>
      </c>
      <c r="D1807" s="26"/>
      <c r="E1807" s="26" t="s">
        <v>6</v>
      </c>
      <c r="F1807" s="26" t="s">
        <v>6</v>
      </c>
      <c r="G1807" s="34" t="str">
        <f t="shared" si="71"/>
        <v>Elatine alsinastrum</v>
      </c>
      <c r="H1807" s="26" t="s">
        <v>5141</v>
      </c>
      <c r="I1807" s="26"/>
      <c r="J1807" t="s">
        <v>8027</v>
      </c>
      <c r="K1807" t="s">
        <v>11752</v>
      </c>
      <c r="L1807" t="s">
        <v>12336</v>
      </c>
      <c r="M1807" t="s">
        <v>12583</v>
      </c>
    </row>
    <row r="1808" spans="1:13" x14ac:dyDescent="0.25">
      <c r="A1808" s="26" t="s">
        <v>1598</v>
      </c>
      <c r="B1808" s="26" t="s">
        <v>1602</v>
      </c>
      <c r="C1808" s="26" t="str">
        <f t="shared" si="70"/>
        <v/>
      </c>
      <c r="D1808" s="26"/>
      <c r="E1808" s="26" t="s">
        <v>6</v>
      </c>
      <c r="F1808" s="26" t="s">
        <v>6</v>
      </c>
      <c r="G1808" s="34" t="str">
        <f t="shared" si="71"/>
        <v>Elatine brochonii</v>
      </c>
      <c r="H1808" s="26" t="s">
        <v>5141</v>
      </c>
      <c r="I1808" s="26"/>
      <c r="J1808" t="s">
        <v>8028</v>
      </c>
      <c r="K1808" t="s">
        <v>11752</v>
      </c>
      <c r="L1808" t="s">
        <v>12336</v>
      </c>
      <c r="M1808" t="s">
        <v>12583</v>
      </c>
    </row>
    <row r="1809" spans="1:13" x14ac:dyDescent="0.25">
      <c r="A1809" s="26" t="s">
        <v>1598</v>
      </c>
      <c r="B1809" s="26" t="s">
        <v>1603</v>
      </c>
      <c r="C1809" s="26" t="str">
        <f t="shared" si="70"/>
        <v/>
      </c>
      <c r="D1809" s="26"/>
      <c r="E1809" s="26" t="s">
        <v>6</v>
      </c>
      <c r="F1809" s="26" t="s">
        <v>6</v>
      </c>
      <c r="G1809" s="34" t="str">
        <f t="shared" si="71"/>
        <v>Elatine hexandra</v>
      </c>
      <c r="H1809" s="26" t="s">
        <v>5141</v>
      </c>
      <c r="I1809" s="26"/>
      <c r="J1809" t="s">
        <v>8029</v>
      </c>
      <c r="K1809" t="s">
        <v>11752</v>
      </c>
      <c r="L1809" t="s">
        <v>12336</v>
      </c>
      <c r="M1809" t="s">
        <v>12583</v>
      </c>
    </row>
    <row r="1810" spans="1:13" x14ac:dyDescent="0.25">
      <c r="A1810" s="26" t="s">
        <v>1598</v>
      </c>
      <c r="B1810" s="26" t="s">
        <v>1600</v>
      </c>
      <c r="C1810" s="26" t="str">
        <f t="shared" si="70"/>
        <v/>
      </c>
      <c r="D1810" s="26"/>
      <c r="E1810" s="26" t="s">
        <v>6</v>
      </c>
      <c r="F1810" s="26" t="s">
        <v>6</v>
      </c>
      <c r="G1810" s="34" t="str">
        <f t="shared" si="71"/>
        <v>Elatine macropoda</v>
      </c>
      <c r="H1810" s="26" t="s">
        <v>5141</v>
      </c>
      <c r="I1810" s="26"/>
      <c r="J1810" t="s">
        <v>8030</v>
      </c>
      <c r="K1810" t="s">
        <v>11752</v>
      </c>
      <c r="L1810" t="s">
        <v>12336</v>
      </c>
      <c r="M1810" t="s">
        <v>12583</v>
      </c>
    </row>
    <row r="1811" spans="1:13" x14ac:dyDescent="0.25">
      <c r="A1811" s="26" t="s">
        <v>1598</v>
      </c>
      <c r="B1811" s="26" t="s">
        <v>1601</v>
      </c>
      <c r="C1811" s="26" t="str">
        <f t="shared" si="70"/>
        <v/>
      </c>
      <c r="D1811" s="26"/>
      <c r="E1811" s="26" t="s">
        <v>6</v>
      </c>
      <c r="F1811" s="26" t="s">
        <v>6</v>
      </c>
      <c r="G1811" s="34" t="str">
        <f t="shared" si="71"/>
        <v>Elatine triandra</v>
      </c>
      <c r="H1811" s="26" t="s">
        <v>5141</v>
      </c>
      <c r="I1811" s="26"/>
      <c r="J1811" t="s">
        <v>8031</v>
      </c>
      <c r="K1811" t="s">
        <v>11752</v>
      </c>
      <c r="L1811" t="s">
        <v>12336</v>
      </c>
      <c r="M1811" t="s">
        <v>12583</v>
      </c>
    </row>
    <row r="1812" spans="1:13" x14ac:dyDescent="0.25">
      <c r="A1812" s="26" t="s">
        <v>1604</v>
      </c>
      <c r="B1812" s="26" t="s">
        <v>890</v>
      </c>
      <c r="C1812" s="26" t="str">
        <f t="shared" si="70"/>
        <v/>
      </c>
      <c r="D1812" s="26"/>
      <c r="E1812" s="26" t="s">
        <v>6</v>
      </c>
      <c r="F1812" s="26" t="s">
        <v>6</v>
      </c>
      <c r="G1812" s="34" t="str">
        <f t="shared" si="71"/>
        <v>Eleocharis acicularis</v>
      </c>
      <c r="H1812" s="26" t="s">
        <v>5141</v>
      </c>
      <c r="I1812" s="26"/>
      <c r="J1812" t="s">
        <v>8032</v>
      </c>
      <c r="K1812" t="s">
        <v>11752</v>
      </c>
      <c r="L1812" t="s">
        <v>12046</v>
      </c>
      <c r="M1812" t="s">
        <v>12316</v>
      </c>
    </row>
    <row r="1813" spans="1:13" x14ac:dyDescent="0.25">
      <c r="A1813" s="26" t="s">
        <v>1604</v>
      </c>
      <c r="B1813" s="26" t="s">
        <v>1606</v>
      </c>
      <c r="C1813" s="26" t="str">
        <f t="shared" si="70"/>
        <v/>
      </c>
      <c r="D1813" s="26"/>
      <c r="E1813" s="26" t="s">
        <v>5390</v>
      </c>
      <c r="F1813" s="26" t="s">
        <v>6</v>
      </c>
      <c r="G1813" s="34" t="str">
        <f t="shared" si="71"/>
        <v>Eleocharis bonariensis</v>
      </c>
      <c r="H1813" s="26" t="s">
        <v>5141</v>
      </c>
      <c r="I1813" s="26"/>
      <c r="J1813" t="s">
        <v>8033</v>
      </c>
      <c r="K1813" t="s">
        <v>11752</v>
      </c>
      <c r="L1813" t="s">
        <v>12046</v>
      </c>
      <c r="M1813" t="s">
        <v>12316</v>
      </c>
    </row>
    <row r="1814" spans="1:13" x14ac:dyDescent="0.25">
      <c r="A1814" s="26" t="s">
        <v>1604</v>
      </c>
      <c r="B1814" s="26" t="s">
        <v>1607</v>
      </c>
      <c r="C1814" s="26" t="str">
        <f t="shared" si="70"/>
        <v/>
      </c>
      <c r="D1814" s="26"/>
      <c r="E1814" s="26" t="s">
        <v>5390</v>
      </c>
      <c r="F1814" s="26" t="s">
        <v>6</v>
      </c>
      <c r="G1814" s="34" t="str">
        <f t="shared" si="71"/>
        <v>Eleocharis flavescens</v>
      </c>
      <c r="H1814" s="26" t="s">
        <v>5141</v>
      </c>
      <c r="I1814" s="26"/>
      <c r="J1814" t="s">
        <v>8034</v>
      </c>
      <c r="K1814" t="s">
        <v>11752</v>
      </c>
      <c r="L1814" t="s">
        <v>12046</v>
      </c>
      <c r="M1814" t="s">
        <v>12316</v>
      </c>
    </row>
    <row r="1815" spans="1:13" x14ac:dyDescent="0.25">
      <c r="A1815" s="26" t="s">
        <v>1604</v>
      </c>
      <c r="B1815" s="26" t="s">
        <v>1608</v>
      </c>
      <c r="C1815" s="26" t="str">
        <f t="shared" si="70"/>
        <v>subsp.</v>
      </c>
      <c r="D1815" s="26" t="s">
        <v>2842</v>
      </c>
      <c r="E1815" s="26" t="s">
        <v>6</v>
      </c>
      <c r="F1815" s="26" t="s">
        <v>31</v>
      </c>
      <c r="G1815" s="34" t="str">
        <f t="shared" si="71"/>
        <v>Eleocharis mamillata austriaca</v>
      </c>
      <c r="H1815" s="26" t="s">
        <v>5141</v>
      </c>
      <c r="I1815" s="26"/>
      <c r="J1815" t="s">
        <v>8035</v>
      </c>
      <c r="K1815" t="s">
        <v>11752</v>
      </c>
      <c r="L1815" t="s">
        <v>12046</v>
      </c>
      <c r="M1815" t="s">
        <v>12316</v>
      </c>
    </row>
    <row r="1816" spans="1:13" x14ac:dyDescent="0.25">
      <c r="A1816" s="26" t="s">
        <v>1604</v>
      </c>
      <c r="B1816" s="26" t="s">
        <v>1610</v>
      </c>
      <c r="C1816" s="26" t="str">
        <f t="shared" si="70"/>
        <v/>
      </c>
      <c r="D1816" s="26"/>
      <c r="E1816" s="26" t="s">
        <v>6</v>
      </c>
      <c r="F1816" s="26" t="s">
        <v>6</v>
      </c>
      <c r="G1816" s="34" t="str">
        <f t="shared" si="71"/>
        <v>Eleocharis multicaulis</v>
      </c>
      <c r="H1816" s="26" t="s">
        <v>5141</v>
      </c>
      <c r="I1816" s="26"/>
      <c r="J1816" t="s">
        <v>8036</v>
      </c>
      <c r="K1816" t="s">
        <v>11752</v>
      </c>
      <c r="L1816" t="s">
        <v>12046</v>
      </c>
      <c r="M1816" t="s">
        <v>12316</v>
      </c>
    </row>
    <row r="1817" spans="1:13" x14ac:dyDescent="0.25">
      <c r="A1817" s="26" t="s">
        <v>1604</v>
      </c>
      <c r="B1817" s="26" t="s">
        <v>802</v>
      </c>
      <c r="C1817" s="26" t="str">
        <f t="shared" si="70"/>
        <v>subsp.</v>
      </c>
      <c r="D1817" s="26" t="s">
        <v>802</v>
      </c>
      <c r="E1817" s="26" t="s">
        <v>6</v>
      </c>
      <c r="F1817" s="26" t="s">
        <v>6</v>
      </c>
      <c r="G1817" s="34" t="str">
        <f t="shared" si="71"/>
        <v>Eleocharis palustris palustris</v>
      </c>
      <c r="H1817" s="26" t="s">
        <v>5141</v>
      </c>
      <c r="I1817" s="26"/>
      <c r="J1817" t="s">
        <v>8037</v>
      </c>
      <c r="K1817" t="s">
        <v>11752</v>
      </c>
      <c r="L1817" t="s">
        <v>12046</v>
      </c>
      <c r="M1817" t="s">
        <v>12316</v>
      </c>
    </row>
    <row r="1818" spans="1:13" x14ac:dyDescent="0.25">
      <c r="A1818" s="26" t="s">
        <v>1604</v>
      </c>
      <c r="B1818" s="26" t="s">
        <v>802</v>
      </c>
      <c r="C1818" s="26" t="str">
        <f t="shared" si="70"/>
        <v>subsp.</v>
      </c>
      <c r="D1818" s="26" t="s">
        <v>414</v>
      </c>
      <c r="E1818" s="26" t="s">
        <v>6</v>
      </c>
      <c r="F1818" s="26" t="s">
        <v>6</v>
      </c>
      <c r="G1818" s="34" t="str">
        <f t="shared" si="71"/>
        <v>Eleocharis palustris vulgaris</v>
      </c>
      <c r="H1818" s="26" t="s">
        <v>5141</v>
      </c>
      <c r="I1818" s="26"/>
      <c r="J1818" t="s">
        <v>8038</v>
      </c>
      <c r="K1818" t="s">
        <v>11752</v>
      </c>
      <c r="L1818" t="s">
        <v>12046</v>
      </c>
      <c r="M1818" t="s">
        <v>12316</v>
      </c>
    </row>
    <row r="1819" spans="1:13" x14ac:dyDescent="0.25">
      <c r="A1819" s="26" t="s">
        <v>1604</v>
      </c>
      <c r="B1819" s="26" t="s">
        <v>424</v>
      </c>
      <c r="C1819" s="26" t="str">
        <f t="shared" si="70"/>
        <v/>
      </c>
      <c r="D1819" s="26"/>
      <c r="E1819" s="26" t="s">
        <v>6</v>
      </c>
      <c r="F1819" s="26" t="s">
        <v>6</v>
      </c>
      <c r="G1819" s="34" t="str">
        <f t="shared" si="71"/>
        <v>Eleocharis parvula</v>
      </c>
      <c r="H1819" s="26" t="s">
        <v>5141</v>
      </c>
      <c r="I1819" s="26"/>
      <c r="J1819" t="s">
        <v>8039</v>
      </c>
      <c r="K1819" t="s">
        <v>11752</v>
      </c>
      <c r="L1819" t="s">
        <v>12046</v>
      </c>
      <c r="M1819" t="s">
        <v>12316</v>
      </c>
    </row>
    <row r="1820" spans="1:13" x14ac:dyDescent="0.25">
      <c r="A1820" s="26" t="s">
        <v>1604</v>
      </c>
      <c r="B1820" s="26" t="s">
        <v>1605</v>
      </c>
      <c r="C1820" s="26" t="str">
        <f t="shared" si="70"/>
        <v/>
      </c>
      <c r="D1820" s="26"/>
      <c r="E1820" s="26" t="s">
        <v>6</v>
      </c>
      <c r="F1820" s="26" t="s">
        <v>6</v>
      </c>
      <c r="G1820" s="34" t="str">
        <f t="shared" si="71"/>
        <v>Eleocharis quinqueflora</v>
      </c>
      <c r="H1820" s="26" t="s">
        <v>5141</v>
      </c>
      <c r="I1820" s="26"/>
      <c r="J1820" t="s">
        <v>8040</v>
      </c>
      <c r="K1820" t="s">
        <v>11752</v>
      </c>
      <c r="L1820" t="s">
        <v>12046</v>
      </c>
      <c r="M1820" t="s">
        <v>12316</v>
      </c>
    </row>
    <row r="1821" spans="1:13" x14ac:dyDescent="0.25">
      <c r="A1821" s="26" t="s">
        <v>1604</v>
      </c>
      <c r="B1821" s="26" t="s">
        <v>1609</v>
      </c>
      <c r="C1821" s="26" t="str">
        <f t="shared" si="70"/>
        <v/>
      </c>
      <c r="D1821" s="26"/>
      <c r="E1821" s="26" t="s">
        <v>6</v>
      </c>
      <c r="F1821" s="26" t="s">
        <v>6</v>
      </c>
      <c r="G1821" s="34" t="str">
        <f t="shared" si="71"/>
        <v>Eleocharis uniglumis</v>
      </c>
      <c r="H1821" s="26" t="s">
        <v>5141</v>
      </c>
      <c r="I1821" s="26"/>
      <c r="J1821" t="s">
        <v>8041</v>
      </c>
      <c r="K1821" t="s">
        <v>11752</v>
      </c>
      <c r="L1821" t="s">
        <v>12046</v>
      </c>
      <c r="M1821" t="s">
        <v>12316</v>
      </c>
    </row>
    <row r="1822" spans="1:13" x14ac:dyDescent="0.25">
      <c r="A1822" s="26" t="s">
        <v>1611</v>
      </c>
      <c r="B1822" s="26" t="s">
        <v>1612</v>
      </c>
      <c r="C1822" s="26" t="str">
        <f t="shared" si="70"/>
        <v/>
      </c>
      <c r="D1822" s="26"/>
      <c r="E1822" s="26" t="s">
        <v>5390</v>
      </c>
      <c r="F1822" s="26" t="s">
        <v>6</v>
      </c>
      <c r="G1822" s="34" t="str">
        <f t="shared" si="71"/>
        <v>Elodea canadensis</v>
      </c>
      <c r="H1822" s="26" t="s">
        <v>5141</v>
      </c>
      <c r="I1822" s="26"/>
      <c r="J1822" t="s">
        <v>8042</v>
      </c>
      <c r="K1822" t="s">
        <v>11752</v>
      </c>
      <c r="L1822" t="s">
        <v>12560</v>
      </c>
      <c r="M1822" t="s">
        <v>12585</v>
      </c>
    </row>
    <row r="1823" spans="1:13" x14ac:dyDescent="0.25">
      <c r="A1823" s="26" t="s">
        <v>1613</v>
      </c>
      <c r="B1823" s="26" t="s">
        <v>352</v>
      </c>
      <c r="C1823" s="26" t="str">
        <f t="shared" si="70"/>
        <v/>
      </c>
      <c r="D1823" s="26"/>
      <c r="E1823" s="26" t="s">
        <v>6</v>
      </c>
      <c r="F1823" s="26" t="s">
        <v>6</v>
      </c>
      <c r="G1823" s="34" t="str">
        <f t="shared" si="71"/>
        <v>Emerus major</v>
      </c>
      <c r="H1823" s="26" t="s">
        <v>5141</v>
      </c>
      <c r="I1823" s="26"/>
      <c r="J1823" t="s">
        <v>8043</v>
      </c>
      <c r="K1823" t="s">
        <v>11752</v>
      </c>
      <c r="L1823" t="s">
        <v>12304</v>
      </c>
      <c r="M1823" t="s">
        <v>12305</v>
      </c>
    </row>
    <row r="1824" spans="1:13" x14ac:dyDescent="0.25">
      <c r="A1824" s="26" t="s">
        <v>1614</v>
      </c>
      <c r="B1824" s="26" t="s">
        <v>481</v>
      </c>
      <c r="C1824" s="26" t="str">
        <f t="shared" si="70"/>
        <v/>
      </c>
      <c r="D1824" s="26"/>
      <c r="E1824" s="26" t="s">
        <v>6</v>
      </c>
      <c r="F1824" s="26" t="s">
        <v>6</v>
      </c>
      <c r="G1824" s="34" t="str">
        <f t="shared" si="71"/>
        <v>Emex spinosa</v>
      </c>
      <c r="H1824" s="26" t="s">
        <v>5141</v>
      </c>
      <c r="I1824" s="26"/>
      <c r="J1824" t="s">
        <v>8044</v>
      </c>
      <c r="K1824" t="s">
        <v>11752</v>
      </c>
      <c r="L1824" t="s">
        <v>12295</v>
      </c>
      <c r="M1824" t="s">
        <v>12413</v>
      </c>
    </row>
    <row r="1825" spans="1:13" x14ac:dyDescent="0.25">
      <c r="A1825" s="26" t="s">
        <v>1615</v>
      </c>
      <c r="B1825" s="26" t="s">
        <v>236</v>
      </c>
      <c r="C1825" s="26" t="str">
        <f t="shared" si="70"/>
        <v>subsp.</v>
      </c>
      <c r="D1825" s="26" t="s">
        <v>4439</v>
      </c>
      <c r="E1825" s="26" t="s">
        <v>6</v>
      </c>
      <c r="F1825" s="26" t="s">
        <v>6</v>
      </c>
      <c r="G1825" s="34" t="str">
        <f t="shared" si="71"/>
        <v>Empetrum nigrum hermaphroditum</v>
      </c>
      <c r="H1825" s="26" t="s">
        <v>5141</v>
      </c>
      <c r="I1825" s="26"/>
      <c r="J1825" t="s">
        <v>8045</v>
      </c>
      <c r="K1825" t="s">
        <v>11752</v>
      </c>
      <c r="L1825" t="s">
        <v>12290</v>
      </c>
      <c r="M1825" t="s">
        <v>12333</v>
      </c>
    </row>
    <row r="1826" spans="1:13" x14ac:dyDescent="0.25">
      <c r="A1826" s="26" t="s">
        <v>1615</v>
      </c>
      <c r="B1826" s="26" t="s">
        <v>236</v>
      </c>
      <c r="C1826" s="26" t="str">
        <f t="shared" si="70"/>
        <v>subsp.</v>
      </c>
      <c r="D1826" s="26" t="s">
        <v>236</v>
      </c>
      <c r="E1826" s="26" t="s">
        <v>6</v>
      </c>
      <c r="F1826" s="26" t="s">
        <v>6</v>
      </c>
      <c r="G1826" s="34" t="str">
        <f t="shared" si="71"/>
        <v>Empetrum nigrum nigrum</v>
      </c>
      <c r="H1826" s="26" t="s">
        <v>5141</v>
      </c>
      <c r="I1826" s="26"/>
      <c r="J1826" t="s">
        <v>8046</v>
      </c>
      <c r="K1826" t="s">
        <v>11752</v>
      </c>
      <c r="L1826" t="s">
        <v>12290</v>
      </c>
      <c r="M1826" t="s">
        <v>12333</v>
      </c>
    </row>
    <row r="1827" spans="1:13" x14ac:dyDescent="0.25">
      <c r="A1827" s="26" t="s">
        <v>1616</v>
      </c>
      <c r="B1827" s="26" t="s">
        <v>535</v>
      </c>
      <c r="C1827" s="26" t="str">
        <f t="shared" si="70"/>
        <v/>
      </c>
      <c r="D1827" s="26"/>
      <c r="E1827" s="26" t="s">
        <v>31</v>
      </c>
      <c r="F1827" s="26" t="s">
        <v>6</v>
      </c>
      <c r="G1827" s="34" t="str">
        <f t="shared" si="71"/>
        <v>Endressia castellana</v>
      </c>
      <c r="H1827" s="26" t="s">
        <v>5141</v>
      </c>
      <c r="I1827" s="26"/>
      <c r="J1827" t="s">
        <v>8047</v>
      </c>
      <c r="K1827" t="s">
        <v>11752</v>
      </c>
      <c r="L1827" t="s">
        <v>12382</v>
      </c>
      <c r="M1827" t="s">
        <v>12383</v>
      </c>
    </row>
    <row r="1828" spans="1:13" x14ac:dyDescent="0.25">
      <c r="A1828" s="26" t="s">
        <v>1616</v>
      </c>
      <c r="B1828" s="26" t="s">
        <v>66</v>
      </c>
      <c r="C1828" s="26" t="str">
        <f t="shared" si="70"/>
        <v/>
      </c>
      <c r="D1828" s="26"/>
      <c r="E1828" s="26" t="s">
        <v>13111</v>
      </c>
      <c r="F1828" s="26" t="s">
        <v>6</v>
      </c>
      <c r="G1828" s="34" t="str">
        <f t="shared" si="71"/>
        <v>Endressia pyrenaica</v>
      </c>
      <c r="H1828" s="26" t="s">
        <v>5141</v>
      </c>
      <c r="I1828" s="26"/>
      <c r="J1828" t="s">
        <v>8048</v>
      </c>
      <c r="K1828" t="s">
        <v>11752</v>
      </c>
      <c r="L1828" t="s">
        <v>12382</v>
      </c>
      <c r="M1828" t="s">
        <v>12383</v>
      </c>
    </row>
    <row r="1829" spans="1:13" x14ac:dyDescent="0.25">
      <c r="A1829" s="26" t="s">
        <v>1617</v>
      </c>
      <c r="B1829" s="26" t="s">
        <v>898</v>
      </c>
      <c r="C1829" s="26" t="str">
        <f t="shared" si="70"/>
        <v>subsp.</v>
      </c>
      <c r="D1829" s="26" t="s">
        <v>898</v>
      </c>
      <c r="E1829" s="26" t="s">
        <v>6</v>
      </c>
      <c r="F1829" s="26" t="s">
        <v>31</v>
      </c>
      <c r="G1829" s="34" t="str">
        <f t="shared" si="71"/>
        <v>Ephedra distachya distachya</v>
      </c>
      <c r="H1829" s="26" t="s">
        <v>5141</v>
      </c>
      <c r="I1829" s="26"/>
      <c r="J1829" t="s">
        <v>8049</v>
      </c>
      <c r="K1829" t="s">
        <v>12631</v>
      </c>
      <c r="L1829" t="s">
        <v>12632</v>
      </c>
      <c r="M1829" t="s">
        <v>12633</v>
      </c>
    </row>
    <row r="1830" spans="1:13" x14ac:dyDescent="0.25">
      <c r="A1830" s="26" t="s">
        <v>1617</v>
      </c>
      <c r="B1830" s="26" t="s">
        <v>1391</v>
      </c>
      <c r="C1830" s="26" t="str">
        <f t="shared" si="70"/>
        <v>subsp.</v>
      </c>
      <c r="D1830" s="26" t="s">
        <v>1391</v>
      </c>
      <c r="E1830" s="26" t="s">
        <v>6</v>
      </c>
      <c r="F1830" s="26" t="s">
        <v>31</v>
      </c>
      <c r="G1830" s="34" t="str">
        <f t="shared" si="71"/>
        <v>Ephedra fragilis fragilis</v>
      </c>
      <c r="H1830" s="26" t="s">
        <v>5141</v>
      </c>
      <c r="I1830" s="26"/>
      <c r="J1830" t="s">
        <v>8050</v>
      </c>
      <c r="K1830" t="s">
        <v>12631</v>
      </c>
      <c r="L1830" t="s">
        <v>12632</v>
      </c>
      <c r="M1830" t="s">
        <v>12633</v>
      </c>
    </row>
    <row r="1831" spans="1:13" x14ac:dyDescent="0.25">
      <c r="A1831" s="26" t="s">
        <v>1617</v>
      </c>
      <c r="B1831" s="26" t="s">
        <v>1618</v>
      </c>
      <c r="C1831" s="26" t="str">
        <f t="shared" si="70"/>
        <v>subsp.</v>
      </c>
      <c r="D1831" s="26" t="s">
        <v>1618</v>
      </c>
      <c r="E1831" s="26" t="s">
        <v>6</v>
      </c>
      <c r="F1831" s="26" t="s">
        <v>31</v>
      </c>
      <c r="G1831" s="34" t="str">
        <f t="shared" si="71"/>
        <v>Ephedra nebrodensis nebrodensis</v>
      </c>
      <c r="H1831" s="26" t="s">
        <v>5141</v>
      </c>
      <c r="I1831" s="26"/>
      <c r="J1831" t="s">
        <v>8051</v>
      </c>
      <c r="K1831" t="s">
        <v>12631</v>
      </c>
      <c r="L1831" t="s">
        <v>12632</v>
      </c>
      <c r="M1831" t="s">
        <v>12633</v>
      </c>
    </row>
    <row r="1832" spans="1:13" x14ac:dyDescent="0.25">
      <c r="A1832" s="26" t="s">
        <v>1619</v>
      </c>
      <c r="B1832" s="26" t="s">
        <v>264</v>
      </c>
      <c r="C1832" s="26" t="str">
        <f t="shared" si="70"/>
        <v/>
      </c>
      <c r="D1832" s="26"/>
      <c r="E1832" s="26" t="s">
        <v>6</v>
      </c>
      <c r="F1832" s="26" t="s">
        <v>6</v>
      </c>
      <c r="G1832" s="34" t="str">
        <f t="shared" si="71"/>
        <v>Epilobium alpestre</v>
      </c>
      <c r="H1832" s="26" t="s">
        <v>5141</v>
      </c>
      <c r="I1832" s="26"/>
      <c r="J1832" t="s">
        <v>8052</v>
      </c>
      <c r="K1832" t="s">
        <v>11752</v>
      </c>
      <c r="L1832" t="s">
        <v>12566</v>
      </c>
      <c r="M1832" t="s">
        <v>12609</v>
      </c>
    </row>
    <row r="1833" spans="1:13" x14ac:dyDescent="0.25">
      <c r="A1833" s="26" t="s">
        <v>1619</v>
      </c>
      <c r="B1833" s="26" t="s">
        <v>1624</v>
      </c>
      <c r="C1833" s="26" t="str">
        <f t="shared" si="70"/>
        <v/>
      </c>
      <c r="D1833" s="26"/>
      <c r="E1833" s="26" t="s">
        <v>6</v>
      </c>
      <c r="F1833" s="26" t="s">
        <v>6</v>
      </c>
      <c r="G1833" s="34" t="str">
        <f t="shared" si="71"/>
        <v>Epilobium alsinifolium</v>
      </c>
      <c r="H1833" s="26" t="s">
        <v>5141</v>
      </c>
      <c r="I1833" s="26"/>
      <c r="J1833" t="s">
        <v>8053</v>
      </c>
      <c r="K1833" t="s">
        <v>11752</v>
      </c>
      <c r="L1833" t="s">
        <v>12566</v>
      </c>
      <c r="M1833" t="s">
        <v>12609</v>
      </c>
    </row>
    <row r="1834" spans="1:13" x14ac:dyDescent="0.25">
      <c r="A1834" s="26" t="s">
        <v>1619</v>
      </c>
      <c r="B1834" s="26" t="s">
        <v>1625</v>
      </c>
      <c r="C1834" s="26" t="str">
        <f t="shared" si="70"/>
        <v/>
      </c>
      <c r="D1834" s="26"/>
      <c r="E1834" s="26" t="s">
        <v>6</v>
      </c>
      <c r="F1834" s="26" t="s">
        <v>6</v>
      </c>
      <c r="G1834" s="34" t="str">
        <f t="shared" si="71"/>
        <v>Epilobium anagallidifolium</v>
      </c>
      <c r="H1834" s="26" t="s">
        <v>5141</v>
      </c>
      <c r="I1834" s="26"/>
      <c r="J1834" t="s">
        <v>8054</v>
      </c>
      <c r="K1834" t="s">
        <v>11752</v>
      </c>
      <c r="L1834" t="s">
        <v>12566</v>
      </c>
      <c r="M1834" t="s">
        <v>12609</v>
      </c>
    </row>
    <row r="1835" spans="1:13" x14ac:dyDescent="0.25">
      <c r="A1835" s="26" t="s">
        <v>1619</v>
      </c>
      <c r="B1835" s="26" t="s">
        <v>1620</v>
      </c>
      <c r="C1835" s="26" t="str">
        <f t="shared" si="70"/>
        <v/>
      </c>
      <c r="D1835" s="26"/>
      <c r="E1835" s="26" t="s">
        <v>6</v>
      </c>
      <c r="F1835" s="26" t="s">
        <v>6</v>
      </c>
      <c r="G1835" s="34" t="str">
        <f t="shared" si="71"/>
        <v>Epilobium angustifolium</v>
      </c>
      <c r="H1835" s="26" t="s">
        <v>5141</v>
      </c>
      <c r="I1835" s="26"/>
      <c r="J1835" t="s">
        <v>8055</v>
      </c>
      <c r="K1835" t="s">
        <v>11752</v>
      </c>
      <c r="L1835" t="s">
        <v>12566</v>
      </c>
      <c r="M1835" t="s">
        <v>12609</v>
      </c>
    </row>
    <row r="1836" spans="1:13" x14ac:dyDescent="0.25">
      <c r="A1836" s="26" t="s">
        <v>1619</v>
      </c>
      <c r="B1836" s="26" t="s">
        <v>258</v>
      </c>
      <c r="C1836" s="26" t="str">
        <f t="shared" si="70"/>
        <v/>
      </c>
      <c r="D1836" s="26"/>
      <c r="E1836" s="26" t="s">
        <v>6</v>
      </c>
      <c r="F1836" s="26" t="s">
        <v>6</v>
      </c>
      <c r="G1836" s="34" t="str">
        <f t="shared" si="71"/>
        <v>Epilobium atlanticum</v>
      </c>
      <c r="H1836" s="26" t="s">
        <v>5141</v>
      </c>
      <c r="I1836" s="26"/>
      <c r="J1836" t="s">
        <v>8056</v>
      </c>
      <c r="K1836" t="s">
        <v>11752</v>
      </c>
      <c r="L1836" t="s">
        <v>12566</v>
      </c>
      <c r="M1836" t="s">
        <v>12609</v>
      </c>
    </row>
    <row r="1837" spans="1:13" x14ac:dyDescent="0.25">
      <c r="A1837" s="26" t="s">
        <v>1619</v>
      </c>
      <c r="B1837" s="26" t="s">
        <v>1626</v>
      </c>
      <c r="C1837" s="26" t="str">
        <f t="shared" si="70"/>
        <v/>
      </c>
      <c r="D1837" s="26"/>
      <c r="E1837" s="26" t="s">
        <v>5390</v>
      </c>
      <c r="F1837" s="26" t="s">
        <v>6</v>
      </c>
      <c r="G1837" s="34" t="str">
        <f t="shared" si="71"/>
        <v>Epilobium brachycarpum</v>
      </c>
      <c r="H1837" s="26" t="s">
        <v>5141</v>
      </c>
      <c r="I1837" s="26"/>
      <c r="J1837" t="s">
        <v>8057</v>
      </c>
      <c r="K1837" t="s">
        <v>11752</v>
      </c>
      <c r="L1837" t="s">
        <v>12566</v>
      </c>
      <c r="M1837" t="s">
        <v>12609</v>
      </c>
    </row>
    <row r="1838" spans="1:13" x14ac:dyDescent="0.25">
      <c r="A1838" s="26" t="s">
        <v>1619</v>
      </c>
      <c r="B1838" s="26" t="s">
        <v>1621</v>
      </c>
      <c r="C1838" s="26" t="str">
        <f t="shared" si="70"/>
        <v/>
      </c>
      <c r="D1838" s="26"/>
      <c r="E1838" s="26" t="s">
        <v>6</v>
      </c>
      <c r="F1838" s="26" t="s">
        <v>6</v>
      </c>
      <c r="G1838" s="34" t="str">
        <f t="shared" si="71"/>
        <v>Epilobium collinum</v>
      </c>
      <c r="H1838" s="26" t="s">
        <v>5141</v>
      </c>
      <c r="I1838" s="26"/>
      <c r="J1838" t="s">
        <v>8058</v>
      </c>
      <c r="K1838" t="s">
        <v>11752</v>
      </c>
      <c r="L1838" t="s">
        <v>12566</v>
      </c>
      <c r="M1838" t="s">
        <v>12609</v>
      </c>
    </row>
    <row r="1839" spans="1:13" x14ac:dyDescent="0.25">
      <c r="A1839" s="26" t="s">
        <v>1619</v>
      </c>
      <c r="B1839" s="26" t="s">
        <v>519</v>
      </c>
      <c r="C1839" s="26" t="str">
        <f t="shared" si="70"/>
        <v/>
      </c>
      <c r="D1839" s="26"/>
      <c r="E1839" s="26" t="s">
        <v>6</v>
      </c>
      <c r="F1839" s="26" t="s">
        <v>6</v>
      </c>
      <c r="G1839" s="34" t="str">
        <f t="shared" si="71"/>
        <v>Epilobium duriaei</v>
      </c>
      <c r="H1839" s="26" t="s">
        <v>5141</v>
      </c>
      <c r="I1839" s="26"/>
      <c r="J1839" t="s">
        <v>8059</v>
      </c>
      <c r="K1839" t="s">
        <v>11752</v>
      </c>
      <c r="L1839" t="s">
        <v>12566</v>
      </c>
      <c r="M1839" t="s">
        <v>12609</v>
      </c>
    </row>
    <row r="1840" spans="1:13" x14ac:dyDescent="0.25">
      <c r="A1840" s="26" t="s">
        <v>1619</v>
      </c>
      <c r="B1840" s="26" t="s">
        <v>1149</v>
      </c>
      <c r="C1840" s="26" t="str">
        <f t="shared" si="70"/>
        <v/>
      </c>
      <c r="D1840" s="26"/>
      <c r="E1840" s="26" t="s">
        <v>6</v>
      </c>
      <c r="F1840" s="26" t="s">
        <v>6</v>
      </c>
      <c r="G1840" s="34" t="str">
        <f t="shared" si="71"/>
        <v>Epilobium hirsutum</v>
      </c>
      <c r="H1840" s="26" t="s">
        <v>5141</v>
      </c>
      <c r="I1840" s="26"/>
      <c r="J1840" t="s">
        <v>8060</v>
      </c>
      <c r="K1840" t="s">
        <v>11752</v>
      </c>
      <c r="L1840" t="s">
        <v>12566</v>
      </c>
      <c r="M1840" t="s">
        <v>12609</v>
      </c>
    </row>
    <row r="1841" spans="1:13" x14ac:dyDescent="0.25">
      <c r="A1841" s="26" t="s">
        <v>1619</v>
      </c>
      <c r="B1841" s="26" t="s">
        <v>194</v>
      </c>
      <c r="C1841" s="26" t="str">
        <f t="shared" si="70"/>
        <v/>
      </c>
      <c r="D1841" s="26"/>
      <c r="E1841" s="26" t="s">
        <v>6</v>
      </c>
      <c r="F1841" s="26" t="s">
        <v>6</v>
      </c>
      <c r="G1841" s="34" t="str">
        <f t="shared" si="71"/>
        <v>Epilobium lanceolatum</v>
      </c>
      <c r="H1841" s="26" t="s">
        <v>5141</v>
      </c>
      <c r="I1841" s="26"/>
      <c r="J1841" t="s">
        <v>8061</v>
      </c>
      <c r="K1841" t="s">
        <v>11752</v>
      </c>
      <c r="L1841" t="s">
        <v>12566</v>
      </c>
      <c r="M1841" t="s">
        <v>12609</v>
      </c>
    </row>
    <row r="1842" spans="1:13" x14ac:dyDescent="0.25">
      <c r="A1842" s="26" t="s">
        <v>1619</v>
      </c>
      <c r="B1842" s="26" t="s">
        <v>257</v>
      </c>
      <c r="C1842" s="26" t="str">
        <f t="shared" si="70"/>
        <v/>
      </c>
      <c r="D1842" s="26"/>
      <c r="E1842" s="26" t="s">
        <v>6</v>
      </c>
      <c r="F1842" s="26" t="s">
        <v>6</v>
      </c>
      <c r="G1842" s="34" t="str">
        <f t="shared" si="71"/>
        <v>Epilobium montanum</v>
      </c>
      <c r="H1842" s="26" t="s">
        <v>5141</v>
      </c>
      <c r="I1842" s="26"/>
      <c r="J1842" t="s">
        <v>8062</v>
      </c>
      <c r="K1842" t="s">
        <v>11752</v>
      </c>
      <c r="L1842" t="s">
        <v>12566</v>
      </c>
      <c r="M1842" t="s">
        <v>12609</v>
      </c>
    </row>
    <row r="1843" spans="1:13" x14ac:dyDescent="0.25">
      <c r="A1843" s="26" t="s">
        <v>1619</v>
      </c>
      <c r="B1843" s="26" t="s">
        <v>877</v>
      </c>
      <c r="C1843" s="26" t="str">
        <f t="shared" si="70"/>
        <v/>
      </c>
      <c r="D1843" s="26"/>
      <c r="E1843" s="26" t="s">
        <v>6</v>
      </c>
      <c r="F1843" s="26" t="s">
        <v>6</v>
      </c>
      <c r="G1843" s="34" t="str">
        <f t="shared" si="71"/>
        <v>Epilobium nutans</v>
      </c>
      <c r="H1843" s="26" t="s">
        <v>5141</v>
      </c>
      <c r="I1843" s="26"/>
      <c r="J1843" t="s">
        <v>8063</v>
      </c>
      <c r="K1843" t="s">
        <v>11752</v>
      </c>
      <c r="L1843" t="s">
        <v>12566</v>
      </c>
      <c r="M1843" t="s">
        <v>12609</v>
      </c>
    </row>
    <row r="1844" spans="1:13" x14ac:dyDescent="0.25">
      <c r="A1844" s="26" t="s">
        <v>1619</v>
      </c>
      <c r="B1844" s="26" t="s">
        <v>1623</v>
      </c>
      <c r="C1844" s="26" t="str">
        <f t="shared" si="70"/>
        <v/>
      </c>
      <c r="D1844" s="26"/>
      <c r="E1844" s="26" t="s">
        <v>6</v>
      </c>
      <c r="F1844" s="26" t="s">
        <v>6</v>
      </c>
      <c r="G1844" s="34" t="str">
        <f t="shared" si="71"/>
        <v>Epilobium obscurum</v>
      </c>
      <c r="H1844" s="26" t="s">
        <v>5141</v>
      </c>
      <c r="I1844" s="26"/>
      <c r="J1844" t="s">
        <v>8064</v>
      </c>
      <c r="K1844" t="s">
        <v>11752</v>
      </c>
      <c r="L1844" t="s">
        <v>12566</v>
      </c>
      <c r="M1844" t="s">
        <v>12609</v>
      </c>
    </row>
    <row r="1845" spans="1:13" x14ac:dyDescent="0.25">
      <c r="A1845" s="26" t="s">
        <v>1619</v>
      </c>
      <c r="B1845" s="26" t="s">
        <v>1221</v>
      </c>
      <c r="C1845" s="26" t="str">
        <f t="shared" si="70"/>
        <v/>
      </c>
      <c r="D1845" s="26"/>
      <c r="E1845" s="26" t="s">
        <v>6</v>
      </c>
      <c r="F1845" s="26" t="s">
        <v>6</v>
      </c>
      <c r="G1845" s="34" t="str">
        <f t="shared" si="71"/>
        <v>Epilobium palustre</v>
      </c>
      <c r="H1845" s="26" t="s">
        <v>5141</v>
      </c>
      <c r="I1845" s="26"/>
      <c r="J1845" t="s">
        <v>8065</v>
      </c>
      <c r="K1845" t="s">
        <v>11752</v>
      </c>
      <c r="L1845" t="s">
        <v>12566</v>
      </c>
      <c r="M1845" t="s">
        <v>12609</v>
      </c>
    </row>
    <row r="1846" spans="1:13" x14ac:dyDescent="0.25">
      <c r="A1846" s="26" t="s">
        <v>1619</v>
      </c>
      <c r="B1846" s="26" t="s">
        <v>1589</v>
      </c>
      <c r="C1846" s="26" t="str">
        <f t="shared" si="70"/>
        <v/>
      </c>
      <c r="D1846" s="26"/>
      <c r="E1846" s="26" t="s">
        <v>6</v>
      </c>
      <c r="F1846" s="26" t="s">
        <v>6</v>
      </c>
      <c r="G1846" s="34" t="str">
        <f t="shared" si="71"/>
        <v>Epilobium parviflorum</v>
      </c>
      <c r="H1846" s="26" t="s">
        <v>5141</v>
      </c>
      <c r="I1846" s="26"/>
      <c r="J1846" t="s">
        <v>8066</v>
      </c>
      <c r="K1846" t="s">
        <v>11752</v>
      </c>
      <c r="L1846" t="s">
        <v>12566</v>
      </c>
      <c r="M1846" t="s">
        <v>12609</v>
      </c>
    </row>
    <row r="1847" spans="1:13" x14ac:dyDescent="0.25">
      <c r="A1847" s="26" t="s">
        <v>1619</v>
      </c>
      <c r="B1847" s="26" t="s">
        <v>220</v>
      </c>
      <c r="C1847" s="26" t="str">
        <f t="shared" si="70"/>
        <v>subsp.</v>
      </c>
      <c r="D1847" s="26" t="s">
        <v>220</v>
      </c>
      <c r="E1847" s="26" t="s">
        <v>6</v>
      </c>
      <c r="F1847" s="26" t="s">
        <v>31</v>
      </c>
      <c r="G1847" s="34" t="str">
        <f t="shared" si="71"/>
        <v>Epilobium roseum roseum</v>
      </c>
      <c r="H1847" s="26" t="s">
        <v>5141</v>
      </c>
      <c r="I1847" s="26"/>
      <c r="J1847" t="s">
        <v>8067</v>
      </c>
      <c r="K1847" t="s">
        <v>11752</v>
      </c>
      <c r="L1847" t="s">
        <v>12566</v>
      </c>
      <c r="M1847" t="s">
        <v>12609</v>
      </c>
    </row>
    <row r="1848" spans="1:13" x14ac:dyDescent="0.25">
      <c r="A1848" s="26" t="s">
        <v>1619</v>
      </c>
      <c r="B1848" s="26" t="s">
        <v>1622</v>
      </c>
      <c r="C1848" s="26" t="str">
        <f t="shared" si="70"/>
        <v>subsp.</v>
      </c>
      <c r="D1848" s="26" t="s">
        <v>1622</v>
      </c>
      <c r="E1848" s="26" t="s">
        <v>6</v>
      </c>
      <c r="F1848" s="26" t="s">
        <v>6</v>
      </c>
      <c r="G1848" s="34" t="str">
        <f t="shared" si="71"/>
        <v>Epilobium tetragonum tetragonum</v>
      </c>
      <c r="H1848" s="26" t="s">
        <v>5141</v>
      </c>
      <c r="I1848" s="26"/>
      <c r="J1848" t="s">
        <v>8068</v>
      </c>
      <c r="K1848" t="s">
        <v>11752</v>
      </c>
      <c r="L1848" t="s">
        <v>12566</v>
      </c>
      <c r="M1848" t="s">
        <v>12609</v>
      </c>
    </row>
    <row r="1849" spans="1:13" x14ac:dyDescent="0.25">
      <c r="A1849" s="26" t="s">
        <v>1619</v>
      </c>
      <c r="B1849" s="26" t="s">
        <v>1622</v>
      </c>
      <c r="C1849" s="26" t="str">
        <f t="shared" ref="C1849:C1912" si="72">IF(D1849="","","subsp.")</f>
        <v>subsp.</v>
      </c>
      <c r="D1849" s="26" t="s">
        <v>742</v>
      </c>
      <c r="E1849" s="26" t="s">
        <v>6</v>
      </c>
      <c r="F1849" s="26" t="s">
        <v>6</v>
      </c>
      <c r="G1849" s="34" t="str">
        <f t="shared" ref="G1849:G1912" si="73">IF(D1849="",CONCATENATE(A1849," ",B1849),CONCATENATE(A1849," ",B1849," ",D1849))</f>
        <v>Epilobium tetragonum tournefortii</v>
      </c>
      <c r="H1849" s="26" t="s">
        <v>5141</v>
      </c>
      <c r="I1849" s="26"/>
      <c r="J1849" t="s">
        <v>8069</v>
      </c>
      <c r="K1849" t="s">
        <v>11752</v>
      </c>
      <c r="L1849" t="s">
        <v>12566</v>
      </c>
      <c r="M1849" t="s">
        <v>12609</v>
      </c>
    </row>
    <row r="1850" spans="1:13" x14ac:dyDescent="0.25">
      <c r="A1850" s="26" t="s">
        <v>1627</v>
      </c>
      <c r="B1850" s="26" t="s">
        <v>1634</v>
      </c>
      <c r="C1850" s="26" t="str">
        <f t="shared" si="72"/>
        <v/>
      </c>
      <c r="D1850" s="26"/>
      <c r="E1850" s="26" t="s">
        <v>6</v>
      </c>
      <c r="F1850" s="26" t="s">
        <v>6</v>
      </c>
      <c r="G1850" s="34" t="str">
        <f t="shared" si="73"/>
        <v>Epipactis atrorubens</v>
      </c>
      <c r="H1850" s="26" t="s">
        <v>5141</v>
      </c>
      <c r="I1850" s="26"/>
      <c r="J1850" t="s">
        <v>8070</v>
      </c>
      <c r="K1850" t="s">
        <v>11752</v>
      </c>
      <c r="L1850" t="s">
        <v>12327</v>
      </c>
      <c r="M1850" t="s">
        <v>12328</v>
      </c>
    </row>
    <row r="1851" spans="1:13" x14ac:dyDescent="0.25">
      <c r="A1851" s="26" t="s">
        <v>1627</v>
      </c>
      <c r="B1851" s="26" t="s">
        <v>1637</v>
      </c>
      <c r="C1851" s="26" t="str">
        <f t="shared" si="72"/>
        <v/>
      </c>
      <c r="D1851" s="26"/>
      <c r="E1851" s="26" t="s">
        <v>31</v>
      </c>
      <c r="F1851" s="26" t="s">
        <v>6</v>
      </c>
      <c r="G1851" s="34" t="str">
        <f t="shared" si="73"/>
        <v>Epipactis cardina</v>
      </c>
      <c r="H1851" s="26" t="s">
        <v>5141</v>
      </c>
      <c r="I1851" s="26"/>
      <c r="J1851" t="s">
        <v>8071</v>
      </c>
      <c r="K1851" t="s">
        <v>11752</v>
      </c>
      <c r="L1851" t="s">
        <v>12327</v>
      </c>
      <c r="M1851" t="s">
        <v>12328</v>
      </c>
    </row>
    <row r="1852" spans="1:13" x14ac:dyDescent="0.25">
      <c r="A1852" s="26" t="s">
        <v>1627</v>
      </c>
      <c r="B1852" s="26" t="s">
        <v>933</v>
      </c>
      <c r="C1852" s="26" t="str">
        <f t="shared" si="72"/>
        <v/>
      </c>
      <c r="D1852" s="26"/>
      <c r="E1852" s="26" t="s">
        <v>6</v>
      </c>
      <c r="F1852" s="26" t="s">
        <v>6</v>
      </c>
      <c r="G1852" s="34" t="str">
        <f t="shared" si="73"/>
        <v>Epipactis distans</v>
      </c>
      <c r="H1852" s="26" t="s">
        <v>5141</v>
      </c>
      <c r="I1852" s="26"/>
      <c r="J1852" t="s">
        <v>8072</v>
      </c>
      <c r="K1852" t="s">
        <v>11752</v>
      </c>
      <c r="L1852" t="s">
        <v>12327</v>
      </c>
      <c r="M1852" t="s">
        <v>12328</v>
      </c>
    </row>
    <row r="1853" spans="1:13" x14ac:dyDescent="0.25">
      <c r="A1853" s="26" t="s">
        <v>1627</v>
      </c>
      <c r="B1853" s="26" t="s">
        <v>1632</v>
      </c>
      <c r="C1853" s="26" t="str">
        <f t="shared" si="72"/>
        <v/>
      </c>
      <c r="D1853" s="26"/>
      <c r="E1853" s="26" t="s">
        <v>6</v>
      </c>
      <c r="F1853" s="26" t="s">
        <v>6</v>
      </c>
      <c r="G1853" s="34" t="str">
        <f t="shared" si="73"/>
        <v>Epipactis fageticola</v>
      </c>
      <c r="H1853" s="26" t="s">
        <v>5141</v>
      </c>
      <c r="I1853" s="26"/>
      <c r="J1853" t="s">
        <v>8073</v>
      </c>
      <c r="K1853" t="s">
        <v>11752</v>
      </c>
      <c r="L1853" t="s">
        <v>12327</v>
      </c>
      <c r="M1853" t="s">
        <v>12328</v>
      </c>
    </row>
    <row r="1854" spans="1:13" x14ac:dyDescent="0.25">
      <c r="A1854" s="26" t="s">
        <v>1627</v>
      </c>
      <c r="B1854" s="26" t="s">
        <v>1628</v>
      </c>
      <c r="C1854" s="26" t="str">
        <f t="shared" si="72"/>
        <v>subsp.</v>
      </c>
      <c r="D1854" s="26" t="s">
        <v>1628</v>
      </c>
      <c r="E1854" s="26" t="s">
        <v>6</v>
      </c>
      <c r="F1854" s="26" t="s">
        <v>31</v>
      </c>
      <c r="G1854" s="34" t="str">
        <f t="shared" si="73"/>
        <v>Epipactis helleborine helleborine</v>
      </c>
      <c r="H1854" s="26" t="s">
        <v>5141</v>
      </c>
      <c r="I1854" s="26"/>
      <c r="J1854" t="s">
        <v>8074</v>
      </c>
      <c r="K1854" t="s">
        <v>11752</v>
      </c>
      <c r="L1854" t="s">
        <v>12327</v>
      </c>
      <c r="M1854" t="s">
        <v>12328</v>
      </c>
    </row>
    <row r="1855" spans="1:13" x14ac:dyDescent="0.25">
      <c r="A1855" s="26" t="s">
        <v>1627</v>
      </c>
      <c r="B1855" s="26" t="s">
        <v>1635</v>
      </c>
      <c r="C1855" s="26" t="str">
        <f t="shared" si="72"/>
        <v/>
      </c>
      <c r="D1855" s="26"/>
      <c r="E1855" s="26" t="s">
        <v>6</v>
      </c>
      <c r="F1855" s="26" t="s">
        <v>6</v>
      </c>
      <c r="G1855" s="34" t="str">
        <f t="shared" si="73"/>
        <v>Epipactis kleinii</v>
      </c>
      <c r="H1855" s="26" t="s">
        <v>5141</v>
      </c>
      <c r="I1855" s="26"/>
      <c r="J1855" t="s">
        <v>8075</v>
      </c>
      <c r="K1855" t="s">
        <v>11752</v>
      </c>
      <c r="L1855" t="s">
        <v>12327</v>
      </c>
      <c r="M1855" t="s">
        <v>12328</v>
      </c>
    </row>
    <row r="1856" spans="1:13" x14ac:dyDescent="0.25">
      <c r="A1856" s="26" t="s">
        <v>1627</v>
      </c>
      <c r="B1856" s="26" t="s">
        <v>402</v>
      </c>
      <c r="C1856" s="26" t="str">
        <f t="shared" si="72"/>
        <v/>
      </c>
      <c r="D1856" s="26"/>
      <c r="E1856" s="26" t="s">
        <v>6</v>
      </c>
      <c r="F1856" s="26" t="s">
        <v>6</v>
      </c>
      <c r="G1856" s="34" t="str">
        <f t="shared" si="73"/>
        <v>Epipactis lusitanica</v>
      </c>
      <c r="H1856" s="26" t="s">
        <v>5141</v>
      </c>
      <c r="I1856" s="26"/>
      <c r="J1856" t="s">
        <v>8076</v>
      </c>
      <c r="K1856" t="s">
        <v>11752</v>
      </c>
      <c r="L1856" t="s">
        <v>12327</v>
      </c>
      <c r="M1856" t="s">
        <v>12328</v>
      </c>
    </row>
    <row r="1857" spans="1:13" x14ac:dyDescent="0.25">
      <c r="A1857" s="26" t="s">
        <v>1627</v>
      </c>
      <c r="B1857" s="26" t="s">
        <v>1636</v>
      </c>
      <c r="C1857" s="26" t="str">
        <f t="shared" si="72"/>
        <v/>
      </c>
      <c r="D1857" s="26"/>
      <c r="E1857" s="26" t="s">
        <v>6</v>
      </c>
      <c r="F1857" s="26" t="s">
        <v>6</v>
      </c>
      <c r="G1857" s="34" t="str">
        <f t="shared" si="73"/>
        <v>Epipactis microphylla</v>
      </c>
      <c r="H1857" s="26" t="s">
        <v>5141</v>
      </c>
      <c r="I1857" s="26"/>
      <c r="J1857" t="s">
        <v>8077</v>
      </c>
      <c r="K1857" t="s">
        <v>11752</v>
      </c>
      <c r="L1857" t="s">
        <v>12327</v>
      </c>
      <c r="M1857" t="s">
        <v>12328</v>
      </c>
    </row>
    <row r="1858" spans="1:13" x14ac:dyDescent="0.25">
      <c r="A1858" s="26" t="s">
        <v>1627</v>
      </c>
      <c r="B1858" s="26" t="s">
        <v>543</v>
      </c>
      <c r="C1858" s="26" t="str">
        <f t="shared" si="72"/>
        <v/>
      </c>
      <c r="D1858" s="26"/>
      <c r="E1858" s="26" t="s">
        <v>6</v>
      </c>
      <c r="F1858" s="26" t="s">
        <v>6</v>
      </c>
      <c r="G1858" s="34" t="str">
        <f t="shared" si="73"/>
        <v>Epipactis muelleri</v>
      </c>
      <c r="H1858" s="26" t="s">
        <v>5141</v>
      </c>
      <c r="I1858" s="26"/>
      <c r="J1858" t="s">
        <v>8078</v>
      </c>
      <c r="K1858" t="s">
        <v>11752</v>
      </c>
      <c r="L1858" t="s">
        <v>12327</v>
      </c>
      <c r="M1858" t="s">
        <v>12328</v>
      </c>
    </row>
    <row r="1859" spans="1:13" x14ac:dyDescent="0.25">
      <c r="A1859" s="26" t="s">
        <v>1627</v>
      </c>
      <c r="B1859" s="26" t="s">
        <v>802</v>
      </c>
      <c r="C1859" s="26" t="str">
        <f t="shared" si="72"/>
        <v/>
      </c>
      <c r="D1859" s="26"/>
      <c r="E1859" s="26" t="s">
        <v>6</v>
      </c>
      <c r="F1859" s="26" t="s">
        <v>6</v>
      </c>
      <c r="G1859" s="34" t="str">
        <f t="shared" si="73"/>
        <v>Epipactis palustris</v>
      </c>
      <c r="H1859" s="26" t="s">
        <v>5141</v>
      </c>
      <c r="I1859" s="26"/>
      <c r="J1859" t="s">
        <v>8079</v>
      </c>
      <c r="K1859" t="s">
        <v>11752</v>
      </c>
      <c r="L1859" t="s">
        <v>12327</v>
      </c>
      <c r="M1859" t="s">
        <v>12328</v>
      </c>
    </row>
    <row r="1860" spans="1:13" x14ac:dyDescent="0.25">
      <c r="A1860" s="26" t="s">
        <v>1627</v>
      </c>
      <c r="B1860" s="26" t="s">
        <v>1631</v>
      </c>
      <c r="C1860" s="26" t="str">
        <f t="shared" si="72"/>
        <v/>
      </c>
      <c r="D1860" s="26"/>
      <c r="E1860" s="26" t="s">
        <v>6</v>
      </c>
      <c r="F1860" s="26" t="s">
        <v>6</v>
      </c>
      <c r="G1860" s="34" t="str">
        <f t="shared" si="73"/>
        <v>Epipactis phyllanthes</v>
      </c>
      <c r="H1860" s="26" t="s">
        <v>5141</v>
      </c>
      <c r="I1860" s="26"/>
      <c r="J1860" t="s">
        <v>8080</v>
      </c>
      <c r="K1860" t="s">
        <v>11752</v>
      </c>
      <c r="L1860" t="s">
        <v>12327</v>
      </c>
      <c r="M1860" t="s">
        <v>12328</v>
      </c>
    </row>
    <row r="1861" spans="1:13" x14ac:dyDescent="0.25">
      <c r="A1861" s="26" t="s">
        <v>1627</v>
      </c>
      <c r="B1861" s="26" t="s">
        <v>1633</v>
      </c>
      <c r="C1861" s="26" t="str">
        <f t="shared" si="72"/>
        <v/>
      </c>
      <c r="D1861" s="26"/>
      <c r="E1861" s="26" t="s">
        <v>6</v>
      </c>
      <c r="F1861" s="26" t="s">
        <v>6</v>
      </c>
      <c r="G1861" s="34" t="str">
        <f t="shared" si="73"/>
        <v>Epipactis rhodanensis</v>
      </c>
      <c r="H1861" s="26" t="s">
        <v>5141</v>
      </c>
      <c r="I1861" s="26"/>
      <c r="J1861" t="s">
        <v>8081</v>
      </c>
      <c r="K1861" t="s">
        <v>11752</v>
      </c>
      <c r="L1861" t="s">
        <v>12327</v>
      </c>
      <c r="M1861" t="s">
        <v>12328</v>
      </c>
    </row>
    <row r="1862" spans="1:13" x14ac:dyDescent="0.25">
      <c r="A1862" s="26" t="s">
        <v>1627</v>
      </c>
      <c r="B1862" s="26" t="s">
        <v>1630</v>
      </c>
      <c r="C1862" s="26" t="str">
        <f t="shared" si="72"/>
        <v/>
      </c>
      <c r="D1862" s="26"/>
      <c r="E1862" s="26" t="s">
        <v>6</v>
      </c>
      <c r="F1862" s="26" t="s">
        <v>6</v>
      </c>
      <c r="G1862" s="34" t="str">
        <f t="shared" si="73"/>
        <v>Epipactis tremolsii</v>
      </c>
      <c r="H1862" s="26" t="s">
        <v>5141</v>
      </c>
      <c r="I1862" s="26"/>
      <c r="J1862" t="s">
        <v>8082</v>
      </c>
      <c r="K1862" t="s">
        <v>11752</v>
      </c>
      <c r="L1862" t="s">
        <v>12327</v>
      </c>
      <c r="M1862" t="s">
        <v>12328</v>
      </c>
    </row>
    <row r="1863" spans="1:13" x14ac:dyDescent="0.25">
      <c r="A1863" s="26" t="s">
        <v>1627</v>
      </c>
      <c r="B1863" s="26" t="s">
        <v>1629</v>
      </c>
      <c r="C1863" s="26" t="str">
        <f t="shared" si="72"/>
        <v/>
      </c>
      <c r="D1863" s="26"/>
      <c r="E1863" s="26" t="s">
        <v>6</v>
      </c>
      <c r="F1863" s="26" t="s">
        <v>6</v>
      </c>
      <c r="G1863" s="34" t="str">
        <f t="shared" si="73"/>
        <v>Epipactis viridiflora</v>
      </c>
      <c r="H1863" s="26" t="s">
        <v>5141</v>
      </c>
      <c r="I1863" s="26"/>
      <c r="J1863" t="s">
        <v>8083</v>
      </c>
      <c r="K1863" t="s">
        <v>11752</v>
      </c>
      <c r="L1863" t="s">
        <v>12327</v>
      </c>
      <c r="M1863" t="s">
        <v>12328</v>
      </c>
    </row>
    <row r="1864" spans="1:13" x14ac:dyDescent="0.25">
      <c r="A1864" s="26" t="s">
        <v>1638</v>
      </c>
      <c r="B1864" s="26" t="s">
        <v>1639</v>
      </c>
      <c r="C1864" s="26" t="str">
        <f t="shared" si="72"/>
        <v/>
      </c>
      <c r="D1864" s="26"/>
      <c r="E1864" s="26" t="s">
        <v>6</v>
      </c>
      <c r="F1864" s="26" t="s">
        <v>6</v>
      </c>
      <c r="G1864" s="34" t="str">
        <f t="shared" si="73"/>
        <v>Epipogium aphyllum</v>
      </c>
      <c r="H1864" s="26" t="s">
        <v>5141</v>
      </c>
      <c r="I1864" s="26"/>
      <c r="J1864" t="s">
        <v>8084</v>
      </c>
      <c r="K1864" t="s">
        <v>11752</v>
      </c>
      <c r="L1864" t="s">
        <v>12327</v>
      </c>
      <c r="M1864" t="s">
        <v>12328</v>
      </c>
    </row>
    <row r="1865" spans="1:13" x14ac:dyDescent="0.25">
      <c r="A1865" s="26" t="s">
        <v>1640</v>
      </c>
      <c r="B1865" s="26" t="s">
        <v>1106</v>
      </c>
      <c r="C1865" s="26" t="str">
        <f t="shared" si="72"/>
        <v/>
      </c>
      <c r="D1865" s="26"/>
      <c r="E1865" s="26" t="s">
        <v>6</v>
      </c>
      <c r="F1865" s="26" t="s">
        <v>6</v>
      </c>
      <c r="G1865" s="34" t="str">
        <f t="shared" si="73"/>
        <v>Equisetum arvense</v>
      </c>
      <c r="H1865" s="26" t="s">
        <v>5141</v>
      </c>
      <c r="I1865" s="26"/>
      <c r="J1865" t="s">
        <v>8085</v>
      </c>
      <c r="K1865" t="s">
        <v>12300</v>
      </c>
      <c r="L1865" t="s">
        <v>12634</v>
      </c>
      <c r="M1865" t="s">
        <v>12635</v>
      </c>
    </row>
    <row r="1866" spans="1:13" x14ac:dyDescent="0.25">
      <c r="A1866" s="26" t="s">
        <v>1640</v>
      </c>
      <c r="B1866" s="26" t="s">
        <v>1644</v>
      </c>
      <c r="C1866" s="26" t="str">
        <f t="shared" si="72"/>
        <v/>
      </c>
      <c r="D1866" s="26"/>
      <c r="E1866" s="26" t="s">
        <v>6</v>
      </c>
      <c r="F1866" s="26" t="s">
        <v>6</v>
      </c>
      <c r="G1866" s="34" t="str">
        <f t="shared" si="73"/>
        <v>Equisetum fluviatile</v>
      </c>
      <c r="H1866" s="26" t="s">
        <v>5141</v>
      </c>
      <c r="I1866" s="26"/>
      <c r="J1866" t="s">
        <v>8086</v>
      </c>
      <c r="K1866" t="s">
        <v>12300</v>
      </c>
      <c r="L1866" t="s">
        <v>12634</v>
      </c>
      <c r="M1866" t="s">
        <v>12635</v>
      </c>
    </row>
    <row r="1867" spans="1:13" x14ac:dyDescent="0.25">
      <c r="A1867" s="26" t="s">
        <v>1640</v>
      </c>
      <c r="B1867" s="26" t="s">
        <v>1641</v>
      </c>
      <c r="C1867" s="26" t="str">
        <f t="shared" si="72"/>
        <v/>
      </c>
      <c r="D1867" s="26"/>
      <c r="E1867" s="26" t="s">
        <v>6</v>
      </c>
      <c r="F1867" s="26" t="s">
        <v>6</v>
      </c>
      <c r="G1867" s="34" t="str">
        <f t="shared" si="73"/>
        <v>Equisetum hyemale</v>
      </c>
      <c r="H1867" s="26" t="s">
        <v>5141</v>
      </c>
      <c r="I1867" s="26"/>
      <c r="J1867" t="s">
        <v>8087</v>
      </c>
      <c r="K1867" t="s">
        <v>12300</v>
      </c>
      <c r="L1867" t="s">
        <v>12634</v>
      </c>
      <c r="M1867" t="s">
        <v>12635</v>
      </c>
    </row>
    <row r="1868" spans="1:13" x14ac:dyDescent="0.25">
      <c r="A1868" s="26" t="s">
        <v>1640</v>
      </c>
      <c r="B1868" s="26" t="s">
        <v>1221</v>
      </c>
      <c r="C1868" s="26" t="str">
        <f t="shared" si="72"/>
        <v/>
      </c>
      <c r="D1868" s="26"/>
      <c r="E1868" s="26" t="s">
        <v>6</v>
      </c>
      <c r="F1868" s="26" t="s">
        <v>6</v>
      </c>
      <c r="G1868" s="34" t="str">
        <f t="shared" si="73"/>
        <v>Equisetum palustre</v>
      </c>
      <c r="H1868" s="26" t="s">
        <v>5141</v>
      </c>
      <c r="I1868" s="26"/>
      <c r="J1868" t="s">
        <v>8088</v>
      </c>
      <c r="K1868" t="s">
        <v>12300</v>
      </c>
      <c r="L1868" t="s">
        <v>12634</v>
      </c>
      <c r="M1868" t="s">
        <v>12635</v>
      </c>
    </row>
    <row r="1869" spans="1:13" x14ac:dyDescent="0.25">
      <c r="A1869" s="26" t="s">
        <v>1640</v>
      </c>
      <c r="B1869" s="26" t="s">
        <v>1115</v>
      </c>
      <c r="C1869" s="26" t="str">
        <f t="shared" si="72"/>
        <v/>
      </c>
      <c r="D1869" s="26"/>
      <c r="E1869" s="26" t="s">
        <v>6</v>
      </c>
      <c r="F1869" s="26" t="s">
        <v>6</v>
      </c>
      <c r="G1869" s="34" t="str">
        <f t="shared" si="73"/>
        <v>Equisetum ramosissimum</v>
      </c>
      <c r="H1869" s="26" t="s">
        <v>5141</v>
      </c>
      <c r="I1869" s="26"/>
      <c r="J1869" t="s">
        <v>8089</v>
      </c>
      <c r="K1869" t="s">
        <v>12300</v>
      </c>
      <c r="L1869" t="s">
        <v>12634</v>
      </c>
      <c r="M1869" t="s">
        <v>12635</v>
      </c>
    </row>
    <row r="1870" spans="1:13" x14ac:dyDescent="0.25">
      <c r="A1870" s="26" t="s">
        <v>1640</v>
      </c>
      <c r="B1870" s="26" t="s">
        <v>1642</v>
      </c>
      <c r="C1870" s="26" t="str">
        <f t="shared" si="72"/>
        <v/>
      </c>
      <c r="D1870" s="26"/>
      <c r="E1870" s="26" t="s">
        <v>6</v>
      </c>
      <c r="F1870" s="26" t="s">
        <v>6</v>
      </c>
      <c r="G1870" s="34" t="str">
        <f t="shared" si="73"/>
        <v>Equisetum sylvaticum</v>
      </c>
      <c r="H1870" s="26" t="s">
        <v>5141</v>
      </c>
      <c r="I1870" s="26"/>
      <c r="J1870" t="s">
        <v>8090</v>
      </c>
      <c r="K1870" t="s">
        <v>12300</v>
      </c>
      <c r="L1870" t="s">
        <v>12634</v>
      </c>
      <c r="M1870" t="s">
        <v>12635</v>
      </c>
    </row>
    <row r="1871" spans="1:13" x14ac:dyDescent="0.25">
      <c r="A1871" s="26" t="s">
        <v>1640</v>
      </c>
      <c r="B1871" s="26" t="s">
        <v>1643</v>
      </c>
      <c r="C1871" s="26" t="str">
        <f t="shared" si="72"/>
        <v/>
      </c>
      <c r="D1871" s="26"/>
      <c r="E1871" s="26" t="s">
        <v>6</v>
      </c>
      <c r="F1871" s="26" t="s">
        <v>6</v>
      </c>
      <c r="G1871" s="34" t="str">
        <f t="shared" si="73"/>
        <v>Equisetum telmateia</v>
      </c>
      <c r="H1871" s="26" t="s">
        <v>5141</v>
      </c>
      <c r="I1871" s="26"/>
      <c r="J1871" t="s">
        <v>8091</v>
      </c>
      <c r="K1871" t="s">
        <v>12300</v>
      </c>
      <c r="L1871" t="s">
        <v>12634</v>
      </c>
      <c r="M1871" t="s">
        <v>12635</v>
      </c>
    </row>
    <row r="1872" spans="1:13" x14ac:dyDescent="0.25">
      <c r="A1872" s="26" t="s">
        <v>1640</v>
      </c>
      <c r="B1872" s="26" t="s">
        <v>48</v>
      </c>
      <c r="C1872" s="26" t="str">
        <f t="shared" si="72"/>
        <v/>
      </c>
      <c r="D1872" s="26"/>
      <c r="E1872" s="26" t="s">
        <v>6</v>
      </c>
      <c r="F1872" s="26" t="s">
        <v>6</v>
      </c>
      <c r="G1872" s="34" t="str">
        <f t="shared" si="73"/>
        <v>Equisetum variegatum</v>
      </c>
      <c r="H1872" s="26" t="s">
        <v>5141</v>
      </c>
      <c r="I1872" s="26"/>
      <c r="J1872" t="s">
        <v>8092</v>
      </c>
      <c r="K1872" t="s">
        <v>12300</v>
      </c>
      <c r="L1872" t="s">
        <v>12634</v>
      </c>
      <c r="M1872" t="s">
        <v>12635</v>
      </c>
    </row>
    <row r="1873" spans="1:13" x14ac:dyDescent="0.25">
      <c r="A1873" s="26" t="s">
        <v>1645</v>
      </c>
      <c r="B1873" s="26" t="s">
        <v>1649</v>
      </c>
      <c r="C1873" s="26" t="str">
        <f t="shared" si="72"/>
        <v/>
      </c>
      <c r="D1873" s="26"/>
      <c r="E1873" s="26" t="s">
        <v>31</v>
      </c>
      <c r="F1873" s="26" t="s">
        <v>6</v>
      </c>
      <c r="G1873" s="34" t="str">
        <f t="shared" si="73"/>
        <v>Erica andevalensis</v>
      </c>
      <c r="H1873" s="26" t="s">
        <v>5141</v>
      </c>
      <c r="I1873" s="26"/>
      <c r="J1873" t="s">
        <v>8093</v>
      </c>
      <c r="K1873" t="s">
        <v>11752</v>
      </c>
      <c r="L1873" t="s">
        <v>12290</v>
      </c>
      <c r="M1873" t="s">
        <v>12333</v>
      </c>
    </row>
    <row r="1874" spans="1:13" x14ac:dyDescent="0.25">
      <c r="A1874" s="26" t="s">
        <v>1645</v>
      </c>
      <c r="B1874" s="26" t="s">
        <v>1656</v>
      </c>
      <c r="C1874" s="26" t="str">
        <f t="shared" si="72"/>
        <v/>
      </c>
      <c r="D1874" s="26"/>
      <c r="E1874" s="26" t="s">
        <v>6</v>
      </c>
      <c r="F1874" s="26" t="s">
        <v>6</v>
      </c>
      <c r="G1874" s="34" t="str">
        <f t="shared" si="73"/>
        <v>Erica arborea</v>
      </c>
      <c r="H1874" s="26" t="s">
        <v>5141</v>
      </c>
      <c r="I1874" s="26"/>
      <c r="J1874" t="s">
        <v>8094</v>
      </c>
      <c r="K1874" t="s">
        <v>11752</v>
      </c>
      <c r="L1874" t="s">
        <v>12290</v>
      </c>
      <c r="M1874" t="s">
        <v>12333</v>
      </c>
    </row>
    <row r="1875" spans="1:13" x14ac:dyDescent="0.25">
      <c r="A1875" s="26" t="s">
        <v>1645</v>
      </c>
      <c r="B1875" s="26" t="s">
        <v>403</v>
      </c>
      <c r="C1875" s="26" t="str">
        <f t="shared" si="72"/>
        <v/>
      </c>
      <c r="D1875" s="26"/>
      <c r="E1875" s="26" t="s">
        <v>6</v>
      </c>
      <c r="F1875" s="26" t="s">
        <v>6</v>
      </c>
      <c r="G1875" s="34" t="str">
        <f t="shared" si="73"/>
        <v>Erica australis</v>
      </c>
      <c r="H1875" s="26" t="s">
        <v>5141</v>
      </c>
      <c r="I1875" s="26"/>
      <c r="J1875" t="s">
        <v>8095</v>
      </c>
      <c r="K1875" t="s">
        <v>11752</v>
      </c>
      <c r="L1875" t="s">
        <v>12290</v>
      </c>
      <c r="M1875" t="s">
        <v>12333</v>
      </c>
    </row>
    <row r="1876" spans="1:13" x14ac:dyDescent="0.25">
      <c r="A1876" s="26" t="s">
        <v>1645</v>
      </c>
      <c r="B1876" s="26" t="s">
        <v>1647</v>
      </c>
      <c r="C1876" s="26" t="str">
        <f t="shared" si="72"/>
        <v/>
      </c>
      <c r="D1876" s="26"/>
      <c r="E1876" s="26" t="s">
        <v>6</v>
      </c>
      <c r="F1876" s="26" t="s">
        <v>6</v>
      </c>
      <c r="G1876" s="34" t="str">
        <f t="shared" si="73"/>
        <v>Erica ciliaris</v>
      </c>
      <c r="H1876" s="26" t="s">
        <v>5141</v>
      </c>
      <c r="I1876" s="26"/>
      <c r="J1876" t="s">
        <v>8096</v>
      </c>
      <c r="K1876" t="s">
        <v>11752</v>
      </c>
      <c r="L1876" t="s">
        <v>12290</v>
      </c>
      <c r="M1876" t="s">
        <v>12333</v>
      </c>
    </row>
    <row r="1877" spans="1:13" x14ac:dyDescent="0.25">
      <c r="A1877" s="26" t="s">
        <v>1645</v>
      </c>
      <c r="B1877" s="26" t="s">
        <v>1652</v>
      </c>
      <c r="C1877" s="26" t="str">
        <f t="shared" si="72"/>
        <v/>
      </c>
      <c r="D1877" s="26"/>
      <c r="E1877" s="26" t="s">
        <v>6</v>
      </c>
      <c r="F1877" s="26" t="s">
        <v>6</v>
      </c>
      <c r="G1877" s="34" t="str">
        <f t="shared" si="73"/>
        <v>Erica cinerea</v>
      </c>
      <c r="H1877" s="26" t="s">
        <v>5141</v>
      </c>
      <c r="I1877" s="26"/>
      <c r="J1877" t="s">
        <v>8097</v>
      </c>
      <c r="K1877" t="s">
        <v>11752</v>
      </c>
      <c r="L1877" t="s">
        <v>12290</v>
      </c>
      <c r="M1877" t="s">
        <v>12333</v>
      </c>
    </row>
    <row r="1878" spans="1:13" x14ac:dyDescent="0.25">
      <c r="A1878" s="26" t="s">
        <v>1645</v>
      </c>
      <c r="B1878" s="26" t="s">
        <v>1646</v>
      </c>
      <c r="C1878" s="26" t="str">
        <f t="shared" si="72"/>
        <v/>
      </c>
      <c r="D1878" s="26"/>
      <c r="E1878" s="26" t="s">
        <v>6</v>
      </c>
      <c r="F1878" s="26" t="s">
        <v>6</v>
      </c>
      <c r="G1878" s="34" t="str">
        <f t="shared" si="73"/>
        <v>Erica erigena</v>
      </c>
      <c r="H1878" s="26" t="s">
        <v>5141</v>
      </c>
      <c r="I1878" s="26"/>
      <c r="J1878" t="s">
        <v>8098</v>
      </c>
      <c r="K1878" t="s">
        <v>11752</v>
      </c>
      <c r="L1878" t="s">
        <v>12290</v>
      </c>
      <c r="M1878" t="s">
        <v>12333</v>
      </c>
    </row>
    <row r="1879" spans="1:13" x14ac:dyDescent="0.25">
      <c r="A1879" s="26" t="s">
        <v>1645</v>
      </c>
      <c r="B1879" s="26" t="s">
        <v>402</v>
      </c>
      <c r="C1879" s="26" t="str">
        <f t="shared" si="72"/>
        <v>subsp.</v>
      </c>
      <c r="D1879" s="26" t="s">
        <v>402</v>
      </c>
      <c r="E1879" s="26" t="s">
        <v>6</v>
      </c>
      <c r="F1879" s="26" t="s">
        <v>6</v>
      </c>
      <c r="G1879" s="34" t="str">
        <f t="shared" si="73"/>
        <v>Erica lusitanica lusitanica</v>
      </c>
      <c r="H1879" s="26" t="s">
        <v>5141</v>
      </c>
      <c r="I1879" s="26" t="s">
        <v>5643</v>
      </c>
      <c r="J1879" t="s">
        <v>8099</v>
      </c>
      <c r="K1879" t="s">
        <v>11752</v>
      </c>
      <c r="L1879" t="s">
        <v>12290</v>
      </c>
      <c r="M1879" t="s">
        <v>12333</v>
      </c>
    </row>
    <row r="1880" spans="1:13" x14ac:dyDescent="0.25">
      <c r="A1880" s="26" t="s">
        <v>1645</v>
      </c>
      <c r="B1880" s="26" t="s">
        <v>1650</v>
      </c>
      <c r="C1880" s="26" t="str">
        <f t="shared" si="72"/>
        <v/>
      </c>
      <c r="D1880" s="26"/>
      <c r="E1880" s="26" t="s">
        <v>6</v>
      </c>
      <c r="F1880" s="26" t="s">
        <v>6</v>
      </c>
      <c r="G1880" s="34" t="str">
        <f t="shared" si="73"/>
        <v>Erica mackaiana</v>
      </c>
      <c r="H1880" s="26" t="s">
        <v>5141</v>
      </c>
      <c r="I1880" s="26"/>
      <c r="J1880" t="s">
        <v>8100</v>
      </c>
      <c r="K1880" t="s">
        <v>11752</v>
      </c>
      <c r="L1880" t="s">
        <v>12290</v>
      </c>
      <c r="M1880" t="s">
        <v>12333</v>
      </c>
    </row>
    <row r="1881" spans="1:13" x14ac:dyDescent="0.25">
      <c r="A1881" s="26" t="s">
        <v>1645</v>
      </c>
      <c r="B1881" s="26" t="s">
        <v>1655</v>
      </c>
      <c r="C1881" s="26" t="str">
        <f t="shared" si="72"/>
        <v/>
      </c>
      <c r="D1881" s="26"/>
      <c r="E1881" s="26" t="s">
        <v>6</v>
      </c>
      <c r="F1881" s="26" t="s">
        <v>6</v>
      </c>
      <c r="G1881" s="34" t="str">
        <f t="shared" si="73"/>
        <v>Erica multiflora</v>
      </c>
      <c r="H1881" s="26" t="s">
        <v>5141</v>
      </c>
      <c r="I1881" s="26"/>
      <c r="J1881" t="s">
        <v>8101</v>
      </c>
      <c r="K1881" t="s">
        <v>11752</v>
      </c>
      <c r="L1881" t="s">
        <v>12290</v>
      </c>
      <c r="M1881" t="s">
        <v>12333</v>
      </c>
    </row>
    <row r="1882" spans="1:13" x14ac:dyDescent="0.25">
      <c r="A1882" s="26" t="s">
        <v>1645</v>
      </c>
      <c r="B1882" s="26" t="s">
        <v>683</v>
      </c>
      <c r="C1882" s="26" t="str">
        <f t="shared" si="72"/>
        <v>subsp.</v>
      </c>
      <c r="D1882" s="26" t="s">
        <v>683</v>
      </c>
      <c r="E1882" s="26" t="s">
        <v>6</v>
      </c>
      <c r="F1882" s="26" t="s">
        <v>31</v>
      </c>
      <c r="G1882" s="34" t="str">
        <f t="shared" si="73"/>
        <v>Erica scoparia scoparia</v>
      </c>
      <c r="H1882" s="26" t="s">
        <v>5141</v>
      </c>
      <c r="I1882" s="26"/>
      <c r="J1882" t="s">
        <v>8102</v>
      </c>
      <c r="K1882" t="s">
        <v>11752</v>
      </c>
      <c r="L1882" t="s">
        <v>12290</v>
      </c>
      <c r="M1882" t="s">
        <v>12333</v>
      </c>
    </row>
    <row r="1883" spans="1:13" x14ac:dyDescent="0.25">
      <c r="A1883" s="26" t="s">
        <v>1645</v>
      </c>
      <c r="B1883" s="26" t="s">
        <v>1651</v>
      </c>
      <c r="C1883" s="26" t="str">
        <f t="shared" si="72"/>
        <v/>
      </c>
      <c r="D1883" s="26"/>
      <c r="E1883" s="26" t="s">
        <v>6</v>
      </c>
      <c r="F1883" s="26" t="s">
        <v>6</v>
      </c>
      <c r="G1883" s="34" t="str">
        <f t="shared" si="73"/>
        <v>Erica terminalis</v>
      </c>
      <c r="H1883" s="26" t="s">
        <v>5141</v>
      </c>
      <c r="I1883" s="26"/>
      <c r="J1883" t="s">
        <v>8103</v>
      </c>
      <c r="K1883" t="s">
        <v>11752</v>
      </c>
      <c r="L1883" t="s">
        <v>12290</v>
      </c>
      <c r="M1883" t="s">
        <v>12333</v>
      </c>
    </row>
    <row r="1884" spans="1:13" x14ac:dyDescent="0.25">
      <c r="A1884" s="26" t="s">
        <v>1645</v>
      </c>
      <c r="B1884" s="26" t="s">
        <v>1648</v>
      </c>
      <c r="C1884" s="26" t="str">
        <f t="shared" si="72"/>
        <v/>
      </c>
      <c r="D1884" s="26"/>
      <c r="E1884" s="26" t="s">
        <v>6</v>
      </c>
      <c r="F1884" s="26" t="s">
        <v>6</v>
      </c>
      <c r="G1884" s="34" t="str">
        <f t="shared" si="73"/>
        <v>Erica tetralix</v>
      </c>
      <c r="H1884" s="26" t="s">
        <v>5141</v>
      </c>
      <c r="I1884" s="26"/>
      <c r="J1884" t="s">
        <v>8104</v>
      </c>
      <c r="K1884" t="s">
        <v>11752</v>
      </c>
      <c r="L1884" t="s">
        <v>12290</v>
      </c>
      <c r="M1884" t="s">
        <v>12333</v>
      </c>
    </row>
    <row r="1885" spans="1:13" x14ac:dyDescent="0.25">
      <c r="A1885" s="26" t="s">
        <v>1645</v>
      </c>
      <c r="B1885" s="26" t="s">
        <v>1653</v>
      </c>
      <c r="C1885" s="26" t="str">
        <f t="shared" si="72"/>
        <v/>
      </c>
      <c r="D1885" s="26"/>
      <c r="E1885" s="26" t="s">
        <v>6</v>
      </c>
      <c r="F1885" s="26" t="s">
        <v>6</v>
      </c>
      <c r="G1885" s="34" t="str">
        <f t="shared" si="73"/>
        <v>Erica umbellata</v>
      </c>
      <c r="H1885" s="26" t="s">
        <v>5141</v>
      </c>
      <c r="I1885" s="26"/>
      <c r="J1885" t="s">
        <v>8105</v>
      </c>
      <c r="K1885" t="s">
        <v>11752</v>
      </c>
      <c r="L1885" t="s">
        <v>12290</v>
      </c>
      <c r="M1885" t="s">
        <v>12333</v>
      </c>
    </row>
    <row r="1886" spans="1:13" x14ac:dyDescent="0.25">
      <c r="A1886" s="26" t="s">
        <v>1645</v>
      </c>
      <c r="B1886" s="26" t="s">
        <v>1654</v>
      </c>
      <c r="C1886" s="26" t="str">
        <f t="shared" si="72"/>
        <v/>
      </c>
      <c r="D1886" s="26"/>
      <c r="E1886" s="26" t="s">
        <v>6</v>
      </c>
      <c r="F1886" s="26" t="s">
        <v>6</v>
      </c>
      <c r="G1886" s="34" t="str">
        <f t="shared" si="73"/>
        <v>Erica vagans</v>
      </c>
      <c r="H1886" s="26" t="s">
        <v>5141</v>
      </c>
      <c r="I1886" s="26"/>
      <c r="J1886" t="s">
        <v>8106</v>
      </c>
      <c r="K1886" t="s">
        <v>11752</v>
      </c>
      <c r="L1886" t="s">
        <v>12290</v>
      </c>
      <c r="M1886" t="s">
        <v>12333</v>
      </c>
    </row>
    <row r="1887" spans="1:13" x14ac:dyDescent="0.25">
      <c r="A1887" s="26" t="s">
        <v>1657</v>
      </c>
      <c r="B1887" s="26" t="s">
        <v>1658</v>
      </c>
      <c r="C1887" s="26" t="str">
        <f t="shared" si="72"/>
        <v>subsp.</v>
      </c>
      <c r="D1887" s="26" t="s">
        <v>1658</v>
      </c>
      <c r="E1887" s="26" t="s">
        <v>6</v>
      </c>
      <c r="F1887" s="26" t="s">
        <v>31</v>
      </c>
      <c r="G1887" s="34" t="str">
        <f t="shared" si="73"/>
        <v>Erinacea anthyllis anthyllis</v>
      </c>
      <c r="H1887" s="26" t="s">
        <v>5141</v>
      </c>
      <c r="I1887" s="26"/>
      <c r="J1887" t="s">
        <v>12921</v>
      </c>
      <c r="K1887" t="s">
        <v>11752</v>
      </c>
      <c r="L1887" t="s">
        <v>12304</v>
      </c>
      <c r="M1887" t="s">
        <v>12305</v>
      </c>
    </row>
    <row r="1888" spans="1:13" x14ac:dyDescent="0.25">
      <c r="A1888" s="26" t="s">
        <v>1659</v>
      </c>
      <c r="B1888" s="26" t="s">
        <v>42</v>
      </c>
      <c r="C1888" s="26" t="str">
        <f t="shared" si="72"/>
        <v/>
      </c>
      <c r="D1888" s="26"/>
      <c r="E1888" s="26" t="s">
        <v>6</v>
      </c>
      <c r="F1888" s="26" t="s">
        <v>6</v>
      </c>
      <c r="G1888" s="34" t="str">
        <f t="shared" si="73"/>
        <v>Erinus alpinus</v>
      </c>
      <c r="H1888" s="26" t="s">
        <v>5141</v>
      </c>
      <c r="I1888" s="26"/>
      <c r="J1888" t="s">
        <v>8107</v>
      </c>
      <c r="K1888" t="s">
        <v>11752</v>
      </c>
      <c r="L1888" t="s">
        <v>12318</v>
      </c>
      <c r="M1888" t="s">
        <v>12319</v>
      </c>
    </row>
    <row r="1889" spans="1:13" x14ac:dyDescent="0.25">
      <c r="A1889" s="26" t="s">
        <v>1660</v>
      </c>
      <c r="B1889" s="26" t="s">
        <v>719</v>
      </c>
      <c r="C1889" s="26" t="str">
        <f t="shared" si="72"/>
        <v/>
      </c>
      <c r="D1889" s="26"/>
      <c r="E1889" s="26" t="s">
        <v>5390</v>
      </c>
      <c r="F1889" s="26" t="s">
        <v>6</v>
      </c>
      <c r="G1889" s="34" t="str">
        <f t="shared" si="73"/>
        <v>Eriobotrya japonica</v>
      </c>
      <c r="H1889" s="26" t="s">
        <v>5141</v>
      </c>
      <c r="I1889" s="26"/>
      <c r="J1889" t="s">
        <v>8108</v>
      </c>
      <c r="K1889" t="s">
        <v>11752</v>
      </c>
      <c r="L1889" t="s">
        <v>12323</v>
      </c>
      <c r="M1889" t="s">
        <v>12324</v>
      </c>
    </row>
    <row r="1890" spans="1:13" x14ac:dyDescent="0.25">
      <c r="A1890" s="26" t="s">
        <v>1661</v>
      </c>
      <c r="B1890" s="26" t="s">
        <v>1620</v>
      </c>
      <c r="C1890" s="26" t="str">
        <f t="shared" si="72"/>
        <v/>
      </c>
      <c r="D1890" s="26"/>
      <c r="E1890" s="26" t="s">
        <v>6</v>
      </c>
      <c r="F1890" s="26" t="s">
        <v>6</v>
      </c>
      <c r="G1890" s="34" t="str">
        <f t="shared" si="73"/>
        <v>Eriophorum angustifolium</v>
      </c>
      <c r="H1890" s="26" t="s">
        <v>5141</v>
      </c>
      <c r="I1890" s="26"/>
      <c r="J1890" t="s">
        <v>8109</v>
      </c>
      <c r="K1890" t="s">
        <v>11752</v>
      </c>
      <c r="L1890" t="s">
        <v>12046</v>
      </c>
      <c r="M1890" t="s">
        <v>12316</v>
      </c>
    </row>
    <row r="1891" spans="1:13" x14ac:dyDescent="0.25">
      <c r="A1891" s="26" t="s">
        <v>1661</v>
      </c>
      <c r="B1891" s="26" t="s">
        <v>392</v>
      </c>
      <c r="C1891" s="26" t="str">
        <f t="shared" si="72"/>
        <v/>
      </c>
      <c r="D1891" s="26"/>
      <c r="E1891" s="26" t="s">
        <v>6</v>
      </c>
      <c r="F1891" s="26" t="s">
        <v>6</v>
      </c>
      <c r="G1891" s="34" t="str">
        <f t="shared" si="73"/>
        <v>Eriophorum latifolium</v>
      </c>
      <c r="H1891" s="26" t="s">
        <v>5141</v>
      </c>
      <c r="I1891" s="26"/>
      <c r="J1891" t="s">
        <v>8110</v>
      </c>
      <c r="K1891" t="s">
        <v>11752</v>
      </c>
      <c r="L1891" t="s">
        <v>12046</v>
      </c>
      <c r="M1891" t="s">
        <v>12316</v>
      </c>
    </row>
    <row r="1892" spans="1:13" x14ac:dyDescent="0.25">
      <c r="A1892" s="26" t="s">
        <v>1661</v>
      </c>
      <c r="B1892" s="26" t="s">
        <v>825</v>
      </c>
      <c r="C1892" s="26" t="str">
        <f t="shared" si="72"/>
        <v/>
      </c>
      <c r="D1892" s="26"/>
      <c r="E1892" s="26" t="s">
        <v>6</v>
      </c>
      <c r="F1892" s="26" t="s">
        <v>6</v>
      </c>
      <c r="G1892" s="34" t="str">
        <f t="shared" si="73"/>
        <v>Eriophorum scheuchzeri</v>
      </c>
      <c r="H1892" s="26" t="s">
        <v>5141</v>
      </c>
      <c r="I1892" s="26"/>
      <c r="J1892" t="s">
        <v>8111</v>
      </c>
      <c r="K1892" t="s">
        <v>11752</v>
      </c>
      <c r="L1892" t="s">
        <v>12046</v>
      </c>
      <c r="M1892" t="s">
        <v>12316</v>
      </c>
    </row>
    <row r="1893" spans="1:13" x14ac:dyDescent="0.25">
      <c r="A1893" s="26" t="s">
        <v>1661</v>
      </c>
      <c r="B1893" s="26" t="s">
        <v>1662</v>
      </c>
      <c r="C1893" s="26" t="str">
        <f t="shared" si="72"/>
        <v/>
      </c>
      <c r="D1893" s="26"/>
      <c r="E1893" s="26" t="s">
        <v>6</v>
      </c>
      <c r="F1893" s="26" t="s">
        <v>6</v>
      </c>
      <c r="G1893" s="34" t="str">
        <f t="shared" si="73"/>
        <v>Eriophorum vaginatum</v>
      </c>
      <c r="H1893" s="26" t="s">
        <v>5141</v>
      </c>
      <c r="I1893" s="26"/>
      <c r="J1893" t="s">
        <v>8112</v>
      </c>
      <c r="K1893" t="s">
        <v>11752</v>
      </c>
      <c r="L1893" t="s">
        <v>12046</v>
      </c>
      <c r="M1893" t="s">
        <v>12316</v>
      </c>
    </row>
    <row r="1894" spans="1:13" x14ac:dyDescent="0.25">
      <c r="A1894" s="26" t="s">
        <v>1687</v>
      </c>
      <c r="B1894" s="26" t="s">
        <v>494</v>
      </c>
      <c r="C1894" s="26" t="str">
        <f t="shared" si="72"/>
        <v>subsp.</v>
      </c>
      <c r="D1894" s="26" t="s">
        <v>494</v>
      </c>
      <c r="E1894" s="26" t="s">
        <v>6</v>
      </c>
      <c r="F1894" s="26" t="s">
        <v>31</v>
      </c>
      <c r="G1894" s="34" t="str">
        <f t="shared" si="73"/>
        <v>Erophaca baetica baetica</v>
      </c>
      <c r="H1894" s="26" t="s">
        <v>5141</v>
      </c>
      <c r="I1894" s="26"/>
      <c r="J1894" t="s">
        <v>8113</v>
      </c>
      <c r="K1894" t="s">
        <v>11752</v>
      </c>
      <c r="L1894" t="s">
        <v>12304</v>
      </c>
      <c r="M1894" t="s">
        <v>12305</v>
      </c>
    </row>
    <row r="1895" spans="1:13" x14ac:dyDescent="0.25">
      <c r="A1895" s="26" t="s">
        <v>1688</v>
      </c>
      <c r="B1895" s="26" t="s">
        <v>421</v>
      </c>
      <c r="C1895" s="26" t="str">
        <f t="shared" si="72"/>
        <v/>
      </c>
      <c r="D1895" s="26"/>
      <c r="E1895" s="26" t="s">
        <v>6</v>
      </c>
      <c r="F1895" s="26" t="s">
        <v>6</v>
      </c>
      <c r="G1895" s="34" t="str">
        <f t="shared" si="73"/>
        <v>Erophila verna</v>
      </c>
      <c r="H1895" s="26" t="s">
        <v>5141</v>
      </c>
      <c r="I1895" s="26"/>
      <c r="J1895" t="s">
        <v>8114</v>
      </c>
      <c r="K1895" t="s">
        <v>11752</v>
      </c>
      <c r="L1895" t="s">
        <v>12287</v>
      </c>
      <c r="M1895" t="s">
        <v>12288</v>
      </c>
    </row>
    <row r="1896" spans="1:13" x14ac:dyDescent="0.25">
      <c r="A1896" s="26" t="s">
        <v>1689</v>
      </c>
      <c r="B1896" s="26" t="s">
        <v>919</v>
      </c>
      <c r="C1896" s="26" t="str">
        <f t="shared" si="72"/>
        <v/>
      </c>
      <c r="D1896" s="26"/>
      <c r="E1896" s="26" t="s">
        <v>6</v>
      </c>
      <c r="F1896" s="26" t="s">
        <v>6</v>
      </c>
      <c r="G1896" s="34" t="str">
        <f t="shared" si="73"/>
        <v>Eruca vesicaria</v>
      </c>
      <c r="H1896" s="26" t="s">
        <v>5141</v>
      </c>
      <c r="I1896" s="26"/>
      <c r="J1896" t="s">
        <v>8115</v>
      </c>
      <c r="K1896" t="s">
        <v>11752</v>
      </c>
      <c r="L1896" t="s">
        <v>12287</v>
      </c>
      <c r="M1896" t="s">
        <v>12288</v>
      </c>
    </row>
    <row r="1897" spans="1:13" x14ac:dyDescent="0.25">
      <c r="A1897" s="26" t="s">
        <v>1690</v>
      </c>
      <c r="B1897" s="26" t="s">
        <v>164</v>
      </c>
      <c r="C1897" s="26" t="str">
        <f t="shared" si="72"/>
        <v/>
      </c>
      <c r="D1897" s="26"/>
      <c r="E1897" s="26" t="s">
        <v>5390</v>
      </c>
      <c r="F1897" s="26" t="s">
        <v>6</v>
      </c>
      <c r="G1897" s="34" t="str">
        <f t="shared" si="73"/>
        <v>Erucaria hispanica</v>
      </c>
      <c r="H1897" s="26" t="s">
        <v>5141</v>
      </c>
      <c r="I1897" s="26"/>
      <c r="J1897" t="s">
        <v>8116</v>
      </c>
      <c r="K1897" t="s">
        <v>11752</v>
      </c>
      <c r="L1897" t="s">
        <v>12287</v>
      </c>
      <c r="M1897" t="s">
        <v>12288</v>
      </c>
    </row>
    <row r="1898" spans="1:13" x14ac:dyDescent="0.25">
      <c r="A1898" s="26" t="s">
        <v>1691</v>
      </c>
      <c r="B1898" s="26" t="s">
        <v>1693</v>
      </c>
      <c r="C1898" s="26" t="str">
        <f t="shared" si="72"/>
        <v/>
      </c>
      <c r="D1898" s="26"/>
      <c r="E1898" s="26" t="s">
        <v>6</v>
      </c>
      <c r="F1898" s="26" t="s">
        <v>6</v>
      </c>
      <c r="G1898" s="34" t="str">
        <f t="shared" si="73"/>
        <v>Erucastrum gallicum</v>
      </c>
      <c r="H1898" s="26" t="s">
        <v>5141</v>
      </c>
      <c r="I1898" s="26"/>
      <c r="J1898" t="s">
        <v>8117</v>
      </c>
      <c r="K1898" t="s">
        <v>11752</v>
      </c>
      <c r="L1898" t="s">
        <v>12287</v>
      </c>
      <c r="M1898" t="s">
        <v>12288</v>
      </c>
    </row>
    <row r="1899" spans="1:13" x14ac:dyDescent="0.25">
      <c r="A1899" s="26" t="s">
        <v>1691</v>
      </c>
      <c r="B1899" s="26" t="s">
        <v>1692</v>
      </c>
      <c r="C1899" s="26" t="str">
        <f t="shared" si="72"/>
        <v>subsp.</v>
      </c>
      <c r="D1899" s="26" t="s">
        <v>1692</v>
      </c>
      <c r="E1899" s="26" t="s">
        <v>6</v>
      </c>
      <c r="F1899" s="26" t="s">
        <v>6</v>
      </c>
      <c r="G1899" s="34" t="str">
        <f t="shared" si="73"/>
        <v>Erucastrum nasturtiifolium nasturtiifolium</v>
      </c>
      <c r="H1899" s="26" t="s">
        <v>5141</v>
      </c>
      <c r="I1899" s="26"/>
      <c r="J1899" t="s">
        <v>8118</v>
      </c>
      <c r="K1899" t="s">
        <v>11752</v>
      </c>
      <c r="L1899" t="s">
        <v>12287</v>
      </c>
      <c r="M1899" t="s">
        <v>12288</v>
      </c>
    </row>
    <row r="1900" spans="1:13" x14ac:dyDescent="0.25">
      <c r="A1900" s="26" t="s">
        <v>1691</v>
      </c>
      <c r="B1900" s="26" t="s">
        <v>1692</v>
      </c>
      <c r="C1900" s="26" t="str">
        <f t="shared" si="72"/>
        <v>subsp.</v>
      </c>
      <c r="D1900" s="26" t="s">
        <v>4440</v>
      </c>
      <c r="E1900" s="26" t="s">
        <v>6</v>
      </c>
      <c r="F1900" s="26" t="s">
        <v>6</v>
      </c>
      <c r="G1900" s="34" t="str">
        <f t="shared" si="73"/>
        <v>Erucastrum nasturtiifolium sudrei</v>
      </c>
      <c r="H1900" s="26" t="s">
        <v>5141</v>
      </c>
      <c r="I1900" s="26"/>
      <c r="J1900" t="s">
        <v>8119</v>
      </c>
      <c r="K1900" t="s">
        <v>11752</v>
      </c>
      <c r="L1900" t="s">
        <v>12287</v>
      </c>
      <c r="M1900" t="s">
        <v>12288</v>
      </c>
    </row>
    <row r="1901" spans="1:13" x14ac:dyDescent="0.25">
      <c r="A1901" s="26" t="s">
        <v>1691</v>
      </c>
      <c r="B1901" s="26" t="s">
        <v>1694</v>
      </c>
      <c r="C1901" s="26" t="str">
        <f t="shared" si="72"/>
        <v>subsp.</v>
      </c>
      <c r="D1901" s="26" t="s">
        <v>204</v>
      </c>
      <c r="E1901" s="26" t="s">
        <v>31</v>
      </c>
      <c r="F1901" s="26" t="s">
        <v>6</v>
      </c>
      <c r="G1901" s="34" t="str">
        <f t="shared" si="73"/>
        <v>Erucastrum virgatum baeticum</v>
      </c>
      <c r="H1901" s="26" t="s">
        <v>5141</v>
      </c>
      <c r="I1901" s="26"/>
      <c r="J1901" t="s">
        <v>8120</v>
      </c>
      <c r="K1901" t="s">
        <v>11752</v>
      </c>
      <c r="L1901" t="s">
        <v>12287</v>
      </c>
      <c r="M1901" t="s">
        <v>12288</v>
      </c>
    </row>
    <row r="1902" spans="1:13" x14ac:dyDescent="0.25">
      <c r="A1902" s="26" t="s">
        <v>1691</v>
      </c>
      <c r="B1902" s="26" t="s">
        <v>1694</v>
      </c>
      <c r="C1902" s="26" t="str">
        <f t="shared" si="72"/>
        <v>subsp.</v>
      </c>
      <c r="D1902" s="26" t="s">
        <v>1626</v>
      </c>
      <c r="E1902" s="26" t="s">
        <v>31</v>
      </c>
      <c r="F1902" s="26" t="s">
        <v>6</v>
      </c>
      <c r="G1902" s="34" t="str">
        <f t="shared" si="73"/>
        <v>Erucastrum virgatum brachycarpum</v>
      </c>
      <c r="H1902" s="26" t="s">
        <v>5141</v>
      </c>
      <c r="I1902" s="26"/>
      <c r="J1902" t="s">
        <v>8121</v>
      </c>
      <c r="K1902" t="s">
        <v>11752</v>
      </c>
      <c r="L1902" t="s">
        <v>12287</v>
      </c>
      <c r="M1902" t="s">
        <v>12288</v>
      </c>
    </row>
    <row r="1903" spans="1:13" x14ac:dyDescent="0.25">
      <c r="A1903" s="26" t="s">
        <v>1691</v>
      </c>
      <c r="B1903" s="26" t="s">
        <v>1694</v>
      </c>
      <c r="C1903" s="26" t="str">
        <f t="shared" si="72"/>
        <v>subsp.</v>
      </c>
      <c r="D1903" s="26" t="s">
        <v>4596</v>
      </c>
      <c r="E1903" s="26" t="s">
        <v>31</v>
      </c>
      <c r="F1903" s="26" t="s">
        <v>6</v>
      </c>
      <c r="G1903" s="34" t="str">
        <f t="shared" si="73"/>
        <v>Erucastrum virgatum pseudosinapis</v>
      </c>
      <c r="H1903" s="26" t="s">
        <v>5141</v>
      </c>
      <c r="I1903" s="26"/>
      <c r="J1903" t="s">
        <v>8122</v>
      </c>
      <c r="K1903" t="s">
        <v>11752</v>
      </c>
      <c r="L1903" t="s">
        <v>12287</v>
      </c>
      <c r="M1903" t="s">
        <v>12288</v>
      </c>
    </row>
    <row r="1904" spans="1:13" x14ac:dyDescent="0.25">
      <c r="A1904" s="26" t="s">
        <v>1695</v>
      </c>
      <c r="B1904" s="26" t="s">
        <v>1702</v>
      </c>
      <c r="C1904" s="26" t="str">
        <f t="shared" si="72"/>
        <v/>
      </c>
      <c r="D1904" s="26"/>
      <c r="E1904" s="26" t="s">
        <v>6</v>
      </c>
      <c r="F1904" s="26" t="s">
        <v>6</v>
      </c>
      <c r="G1904" s="34" t="str">
        <f t="shared" si="73"/>
        <v>Eryngium aquifolium</v>
      </c>
      <c r="H1904" s="26" t="s">
        <v>5141</v>
      </c>
      <c r="I1904" s="26"/>
      <c r="J1904" t="s">
        <v>8123</v>
      </c>
      <c r="K1904" t="s">
        <v>11752</v>
      </c>
      <c r="L1904" t="s">
        <v>12382</v>
      </c>
      <c r="M1904" t="s">
        <v>12383</v>
      </c>
    </row>
    <row r="1905" spans="1:13" x14ac:dyDescent="0.25">
      <c r="A1905" s="26" t="s">
        <v>1695</v>
      </c>
      <c r="B1905" s="26" t="s">
        <v>1705</v>
      </c>
      <c r="C1905" s="26" t="str">
        <f t="shared" si="72"/>
        <v/>
      </c>
      <c r="D1905" s="26"/>
      <c r="E1905" s="26" t="s">
        <v>6</v>
      </c>
      <c r="F1905" s="26" t="s">
        <v>6</v>
      </c>
      <c r="G1905" s="34" t="str">
        <f t="shared" si="73"/>
        <v>Eryngium bourgatii</v>
      </c>
      <c r="H1905" s="26" t="s">
        <v>5141</v>
      </c>
      <c r="I1905" s="26"/>
      <c r="J1905" t="s">
        <v>8124</v>
      </c>
      <c r="K1905" t="s">
        <v>11752</v>
      </c>
      <c r="L1905" t="s">
        <v>12382</v>
      </c>
      <c r="M1905" t="s">
        <v>12383</v>
      </c>
    </row>
    <row r="1906" spans="1:13" x14ac:dyDescent="0.25">
      <c r="A1906" s="26" t="s">
        <v>1695</v>
      </c>
      <c r="B1906" s="26" t="s">
        <v>33</v>
      </c>
      <c r="C1906" s="26" t="str">
        <f t="shared" si="72"/>
        <v/>
      </c>
      <c r="D1906" s="26"/>
      <c r="E1906" s="26" t="s">
        <v>6</v>
      </c>
      <c r="F1906" s="26" t="s">
        <v>6</v>
      </c>
      <c r="G1906" s="34" t="str">
        <f t="shared" si="73"/>
        <v>Eryngium campestre</v>
      </c>
      <c r="H1906" s="26" t="s">
        <v>5141</v>
      </c>
      <c r="I1906" s="26"/>
      <c r="J1906" t="s">
        <v>8125</v>
      </c>
      <c r="K1906" t="s">
        <v>11752</v>
      </c>
      <c r="L1906" t="s">
        <v>12382</v>
      </c>
      <c r="M1906" t="s">
        <v>12383</v>
      </c>
    </row>
    <row r="1907" spans="1:13" x14ac:dyDescent="0.25">
      <c r="A1907" s="26" t="s">
        <v>1695</v>
      </c>
      <c r="B1907" s="26" t="s">
        <v>1706</v>
      </c>
      <c r="C1907" s="26" t="str">
        <f t="shared" si="72"/>
        <v/>
      </c>
      <c r="D1907" s="26"/>
      <c r="E1907" s="26" t="s">
        <v>6</v>
      </c>
      <c r="F1907" s="26" t="s">
        <v>6</v>
      </c>
      <c r="G1907" s="34" t="str">
        <f t="shared" si="73"/>
        <v>Eryngium corniculatum</v>
      </c>
      <c r="H1907" s="26" t="s">
        <v>5141</v>
      </c>
      <c r="I1907" s="26"/>
      <c r="J1907" t="s">
        <v>8126</v>
      </c>
      <c r="K1907" t="s">
        <v>11752</v>
      </c>
      <c r="L1907" t="s">
        <v>12382</v>
      </c>
      <c r="M1907" t="s">
        <v>12383</v>
      </c>
    </row>
    <row r="1908" spans="1:13" x14ac:dyDescent="0.25">
      <c r="A1908" s="26" t="s">
        <v>1695</v>
      </c>
      <c r="B1908" s="26" t="s">
        <v>1703</v>
      </c>
      <c r="C1908" s="26" t="str">
        <f t="shared" si="72"/>
        <v/>
      </c>
      <c r="D1908" s="26"/>
      <c r="E1908" s="26" t="s">
        <v>6</v>
      </c>
      <c r="F1908" s="26" t="s">
        <v>6</v>
      </c>
      <c r="G1908" s="34" t="str">
        <f t="shared" si="73"/>
        <v>Eryngium dilatatum</v>
      </c>
      <c r="H1908" s="26" t="s">
        <v>5141</v>
      </c>
      <c r="I1908" s="26"/>
      <c r="J1908" t="s">
        <v>8127</v>
      </c>
      <c r="K1908" t="s">
        <v>11752</v>
      </c>
      <c r="L1908" t="s">
        <v>12382</v>
      </c>
      <c r="M1908" t="s">
        <v>12383</v>
      </c>
    </row>
    <row r="1909" spans="1:13" x14ac:dyDescent="0.25">
      <c r="A1909" s="26" t="s">
        <v>1695</v>
      </c>
      <c r="B1909" s="26" t="s">
        <v>519</v>
      </c>
      <c r="C1909" s="26" t="str">
        <f t="shared" si="72"/>
        <v/>
      </c>
      <c r="D1909" s="26"/>
      <c r="E1909" s="26" t="s">
        <v>31</v>
      </c>
      <c r="F1909" s="26" t="s">
        <v>6</v>
      </c>
      <c r="G1909" s="34" t="str">
        <f t="shared" si="73"/>
        <v>Eryngium duriaei</v>
      </c>
      <c r="H1909" s="26" t="s">
        <v>5141</v>
      </c>
      <c r="I1909" s="26"/>
      <c r="J1909" t="s">
        <v>8128</v>
      </c>
      <c r="K1909" t="s">
        <v>11752</v>
      </c>
      <c r="L1909" t="s">
        <v>12382</v>
      </c>
      <c r="M1909" t="s">
        <v>12383</v>
      </c>
    </row>
    <row r="1910" spans="1:13" x14ac:dyDescent="0.25">
      <c r="A1910" s="26" t="s">
        <v>1695</v>
      </c>
      <c r="B1910" s="26" t="s">
        <v>1696</v>
      </c>
      <c r="C1910" s="26" t="str">
        <f t="shared" si="72"/>
        <v/>
      </c>
      <c r="D1910" s="26"/>
      <c r="E1910" s="26" t="s">
        <v>31</v>
      </c>
      <c r="F1910" s="26" t="s">
        <v>6</v>
      </c>
      <c r="G1910" s="34" t="str">
        <f t="shared" si="73"/>
        <v>Eryngium galioides</v>
      </c>
      <c r="H1910" s="26" t="s">
        <v>5141</v>
      </c>
      <c r="I1910" s="26"/>
      <c r="J1910" t="s">
        <v>8129</v>
      </c>
      <c r="K1910" t="s">
        <v>11752</v>
      </c>
      <c r="L1910" t="s">
        <v>12382</v>
      </c>
      <c r="M1910" t="s">
        <v>12383</v>
      </c>
    </row>
    <row r="1911" spans="1:13" x14ac:dyDescent="0.25">
      <c r="A1911" s="26" t="s">
        <v>1695</v>
      </c>
      <c r="B1911" s="26" t="s">
        <v>1704</v>
      </c>
      <c r="C1911" s="26" t="str">
        <f t="shared" si="72"/>
        <v/>
      </c>
      <c r="D1911" s="26"/>
      <c r="E1911" s="26" t="s">
        <v>6</v>
      </c>
      <c r="F1911" s="26" t="s">
        <v>6</v>
      </c>
      <c r="G1911" s="34" t="str">
        <f t="shared" si="73"/>
        <v>Eryngium glaciale</v>
      </c>
      <c r="H1911" s="26" t="s">
        <v>5141</v>
      </c>
      <c r="I1911" s="26"/>
      <c r="J1911" t="s">
        <v>8130</v>
      </c>
      <c r="K1911" t="s">
        <v>11752</v>
      </c>
      <c r="L1911" t="s">
        <v>12382</v>
      </c>
      <c r="M1911" t="s">
        <v>12383</v>
      </c>
    </row>
    <row r="1912" spans="1:13" x14ac:dyDescent="0.25">
      <c r="A1912" s="26" t="s">
        <v>1695</v>
      </c>
      <c r="B1912" s="26" t="s">
        <v>218</v>
      </c>
      <c r="C1912" s="26" t="str">
        <f t="shared" si="72"/>
        <v/>
      </c>
      <c r="D1912" s="26"/>
      <c r="E1912" s="26" t="s">
        <v>31</v>
      </c>
      <c r="F1912" s="26" t="s">
        <v>6</v>
      </c>
      <c r="G1912" s="34" t="str">
        <f t="shared" si="73"/>
        <v>Eryngium grosii</v>
      </c>
      <c r="H1912" s="26" t="s">
        <v>5141</v>
      </c>
      <c r="I1912" s="26"/>
      <c r="J1912" t="s">
        <v>8131</v>
      </c>
      <c r="K1912" t="s">
        <v>11752</v>
      </c>
      <c r="L1912" t="s">
        <v>12382</v>
      </c>
      <c r="M1912" t="s">
        <v>12383</v>
      </c>
    </row>
    <row r="1913" spans="1:13" x14ac:dyDescent="0.25">
      <c r="A1913" s="26" t="s">
        <v>1695</v>
      </c>
      <c r="B1913" s="26" t="s">
        <v>1701</v>
      </c>
      <c r="C1913" s="26" t="str">
        <f t="shared" ref="C1913:C1976" si="74">IF(D1913="","","subsp.")</f>
        <v/>
      </c>
      <c r="D1913" s="26"/>
      <c r="E1913" s="26" t="s">
        <v>31</v>
      </c>
      <c r="F1913" s="26" t="s">
        <v>6</v>
      </c>
      <c r="G1913" s="34" t="str">
        <f t="shared" ref="G1913:G1976" si="75">IF(D1913="",CONCATENATE(A1913," ",B1913),CONCATENATE(A1913," ",B1913," ",D1913))</f>
        <v>Eryngium huteri</v>
      </c>
      <c r="H1913" s="26" t="s">
        <v>5141</v>
      </c>
      <c r="I1913" s="26"/>
      <c r="J1913" t="s">
        <v>8132</v>
      </c>
      <c r="K1913" t="s">
        <v>11752</v>
      </c>
      <c r="L1913" t="s">
        <v>12382</v>
      </c>
      <c r="M1913" t="s">
        <v>12383</v>
      </c>
    </row>
    <row r="1914" spans="1:13" x14ac:dyDescent="0.25">
      <c r="A1914" s="26" t="s">
        <v>1695</v>
      </c>
      <c r="B1914" s="26" t="s">
        <v>1700</v>
      </c>
      <c r="C1914" s="26" t="str">
        <f t="shared" si="74"/>
        <v/>
      </c>
      <c r="D1914" s="26"/>
      <c r="E1914" s="26" t="s">
        <v>6</v>
      </c>
      <c r="F1914" s="26" t="s">
        <v>6</v>
      </c>
      <c r="G1914" s="34" t="str">
        <f t="shared" si="75"/>
        <v>Eryngium ilicifolium</v>
      </c>
      <c r="H1914" s="26" t="s">
        <v>5141</v>
      </c>
      <c r="I1914" s="26"/>
      <c r="J1914" t="s">
        <v>8133</v>
      </c>
      <c r="K1914" t="s">
        <v>11752</v>
      </c>
      <c r="L1914" t="s">
        <v>12382</v>
      </c>
      <c r="M1914" t="s">
        <v>12383</v>
      </c>
    </row>
    <row r="1915" spans="1:13" x14ac:dyDescent="0.25">
      <c r="A1915" s="26" t="s">
        <v>1695</v>
      </c>
      <c r="B1915" s="26" t="s">
        <v>1084</v>
      </c>
      <c r="C1915" s="26" t="str">
        <f t="shared" si="74"/>
        <v/>
      </c>
      <c r="D1915" s="26"/>
      <c r="E1915" s="26" t="s">
        <v>6</v>
      </c>
      <c r="F1915" s="26" t="s">
        <v>6</v>
      </c>
      <c r="G1915" s="34" t="str">
        <f t="shared" si="75"/>
        <v>Eryngium maritimum</v>
      </c>
      <c r="H1915" s="26" t="s">
        <v>5141</v>
      </c>
      <c r="I1915" s="26"/>
      <c r="J1915" t="s">
        <v>8134</v>
      </c>
      <c r="K1915" t="s">
        <v>11752</v>
      </c>
      <c r="L1915" t="s">
        <v>12382</v>
      </c>
      <c r="M1915" t="s">
        <v>12383</v>
      </c>
    </row>
    <row r="1916" spans="1:13" x14ac:dyDescent="0.25">
      <c r="A1916" s="26" t="s">
        <v>1695</v>
      </c>
      <c r="B1916" s="26" t="s">
        <v>1707</v>
      </c>
      <c r="C1916" s="26" t="str">
        <f t="shared" si="74"/>
        <v/>
      </c>
      <c r="D1916" s="26"/>
      <c r="E1916" s="26" t="s">
        <v>5390</v>
      </c>
      <c r="F1916" s="26" t="s">
        <v>6</v>
      </c>
      <c r="G1916" s="34" t="str">
        <f t="shared" si="75"/>
        <v>Eryngium pandanifolium</v>
      </c>
      <c r="H1916" s="26" t="s">
        <v>5141</v>
      </c>
      <c r="I1916" s="26"/>
      <c r="J1916" t="s">
        <v>8135</v>
      </c>
      <c r="K1916" t="s">
        <v>11752</v>
      </c>
      <c r="L1916" t="s">
        <v>12382</v>
      </c>
      <c r="M1916" t="s">
        <v>12383</v>
      </c>
    </row>
    <row r="1917" spans="1:13" x14ac:dyDescent="0.25">
      <c r="A1917" s="26" t="s">
        <v>1695</v>
      </c>
      <c r="B1917" s="26" t="s">
        <v>1698</v>
      </c>
      <c r="C1917" s="26" t="str">
        <f t="shared" si="74"/>
        <v/>
      </c>
      <c r="D1917" s="26"/>
      <c r="E1917" s="26" t="s">
        <v>6</v>
      </c>
      <c r="F1917" s="26" t="s">
        <v>6</v>
      </c>
      <c r="G1917" s="34" t="str">
        <f t="shared" si="75"/>
        <v>Eryngium tenue</v>
      </c>
      <c r="H1917" s="26" t="s">
        <v>5141</v>
      </c>
      <c r="I1917" s="26"/>
      <c r="J1917" t="s">
        <v>8136</v>
      </c>
      <c r="K1917" t="s">
        <v>11752</v>
      </c>
      <c r="L1917" t="s">
        <v>12382</v>
      </c>
      <c r="M1917" t="s">
        <v>12383</v>
      </c>
    </row>
    <row r="1918" spans="1:13" x14ac:dyDescent="0.25">
      <c r="A1918" s="26" t="s">
        <v>1695</v>
      </c>
      <c r="B1918" s="26" t="s">
        <v>1699</v>
      </c>
      <c r="C1918" s="26" t="str">
        <f t="shared" si="74"/>
        <v/>
      </c>
      <c r="D1918" s="26"/>
      <c r="E1918" s="26" t="s">
        <v>6</v>
      </c>
      <c r="F1918" s="26" t="s">
        <v>6</v>
      </c>
      <c r="G1918" s="34" t="str">
        <f t="shared" si="75"/>
        <v>Eryngium tricuspidatum</v>
      </c>
      <c r="H1918" s="26" t="s">
        <v>5141</v>
      </c>
      <c r="I1918" s="26"/>
      <c r="J1918" t="s">
        <v>8137</v>
      </c>
      <c r="K1918" t="s">
        <v>11752</v>
      </c>
      <c r="L1918" t="s">
        <v>12382</v>
      </c>
      <c r="M1918" t="s">
        <v>12383</v>
      </c>
    </row>
    <row r="1919" spans="1:13" x14ac:dyDescent="0.25">
      <c r="A1919" s="26" t="s">
        <v>1695</v>
      </c>
      <c r="B1919" s="26" t="s">
        <v>1697</v>
      </c>
      <c r="C1919" s="26" t="str">
        <f t="shared" si="74"/>
        <v/>
      </c>
      <c r="D1919" s="26"/>
      <c r="E1919" s="26" t="s">
        <v>6</v>
      </c>
      <c r="F1919" s="26" t="s">
        <v>6</v>
      </c>
      <c r="G1919" s="34" t="str">
        <f t="shared" si="75"/>
        <v>Eryngium viviparum</v>
      </c>
      <c r="H1919" s="26" t="s">
        <v>5141</v>
      </c>
      <c r="I1919" s="26"/>
      <c r="J1919" t="s">
        <v>8138</v>
      </c>
      <c r="K1919" t="s">
        <v>11752</v>
      </c>
      <c r="L1919" t="s">
        <v>12382</v>
      </c>
      <c r="M1919" t="s">
        <v>12383</v>
      </c>
    </row>
    <row r="1920" spans="1:13" x14ac:dyDescent="0.25">
      <c r="A1920" s="26" t="s">
        <v>1708</v>
      </c>
      <c r="B1920" s="26" t="s">
        <v>204</v>
      </c>
      <c r="C1920" s="26" t="str">
        <f t="shared" si="74"/>
        <v/>
      </c>
      <c r="D1920" s="26"/>
      <c r="E1920" s="26" t="s">
        <v>31</v>
      </c>
      <c r="F1920" s="26" t="s">
        <v>6</v>
      </c>
      <c r="G1920" s="34" t="str">
        <f t="shared" si="75"/>
        <v>Erysimum baeticum</v>
      </c>
      <c r="H1920" s="26" t="s">
        <v>5141</v>
      </c>
      <c r="I1920" s="26"/>
      <c r="J1920" t="s">
        <v>8139</v>
      </c>
      <c r="K1920" t="s">
        <v>11752</v>
      </c>
      <c r="L1920" t="s">
        <v>12287</v>
      </c>
      <c r="M1920" t="s">
        <v>12288</v>
      </c>
    </row>
    <row r="1921" spans="1:13" x14ac:dyDescent="0.25">
      <c r="A1921" s="26" t="s">
        <v>1708</v>
      </c>
      <c r="B1921" s="26" t="s">
        <v>1724</v>
      </c>
      <c r="C1921" s="26" t="str">
        <f t="shared" si="74"/>
        <v/>
      </c>
      <c r="D1921" s="26"/>
      <c r="E1921" s="26" t="s">
        <v>31</v>
      </c>
      <c r="F1921" s="26" t="s">
        <v>6</v>
      </c>
      <c r="G1921" s="34" t="str">
        <f t="shared" si="75"/>
        <v>Erysimum cazorlense</v>
      </c>
      <c r="H1921" s="26" t="s">
        <v>5141</v>
      </c>
      <c r="I1921" s="26"/>
      <c r="J1921" t="s">
        <v>8140</v>
      </c>
      <c r="K1921" t="s">
        <v>11752</v>
      </c>
      <c r="L1921" t="s">
        <v>12287</v>
      </c>
      <c r="M1921" t="s">
        <v>12288</v>
      </c>
    </row>
    <row r="1922" spans="1:13" x14ac:dyDescent="0.25">
      <c r="A1922" s="26" t="s">
        <v>1708</v>
      </c>
      <c r="B1922" s="26" t="s">
        <v>1710</v>
      </c>
      <c r="C1922" s="26" t="str">
        <f t="shared" si="74"/>
        <v/>
      </c>
      <c r="D1922" s="26"/>
      <c r="E1922" s="26" t="s">
        <v>6</v>
      </c>
      <c r="F1922" s="26" t="s">
        <v>6</v>
      </c>
      <c r="G1922" s="34" t="str">
        <f t="shared" si="75"/>
        <v>Erysimum cheiranthoides</v>
      </c>
      <c r="H1922" s="26" t="s">
        <v>5141</v>
      </c>
      <c r="I1922" s="26"/>
      <c r="J1922" t="s">
        <v>8141</v>
      </c>
      <c r="K1922" t="s">
        <v>11752</v>
      </c>
      <c r="L1922" t="s">
        <v>12287</v>
      </c>
      <c r="M1922" t="s">
        <v>12288</v>
      </c>
    </row>
    <row r="1923" spans="1:13" x14ac:dyDescent="0.25">
      <c r="A1923" s="26" t="s">
        <v>1708</v>
      </c>
      <c r="B1923" s="26" t="s">
        <v>1709</v>
      </c>
      <c r="C1923" s="26" t="str">
        <f t="shared" si="74"/>
        <v/>
      </c>
      <c r="D1923" s="26"/>
      <c r="E1923" s="26" t="s">
        <v>5390</v>
      </c>
      <c r="F1923" s="26" t="s">
        <v>6</v>
      </c>
      <c r="G1923" s="34" t="str">
        <f t="shared" si="75"/>
        <v>Erysimum cheiri</v>
      </c>
      <c r="H1923" s="26" t="s">
        <v>5141</v>
      </c>
      <c r="I1923" s="26"/>
      <c r="J1923" t="s">
        <v>8142</v>
      </c>
      <c r="K1923" t="s">
        <v>11752</v>
      </c>
      <c r="L1923" t="s">
        <v>12287</v>
      </c>
      <c r="M1923" t="s">
        <v>12288</v>
      </c>
    </row>
    <row r="1924" spans="1:13" x14ac:dyDescent="0.25">
      <c r="A1924" s="26" t="s">
        <v>1708</v>
      </c>
      <c r="B1924" s="26" t="s">
        <v>519</v>
      </c>
      <c r="C1924" s="26" t="str">
        <f t="shared" si="74"/>
        <v/>
      </c>
      <c r="D1924" s="26"/>
      <c r="E1924" s="26" t="s">
        <v>31</v>
      </c>
      <c r="F1924" s="26" t="s">
        <v>6</v>
      </c>
      <c r="G1924" s="34" t="str">
        <f t="shared" si="75"/>
        <v>Erysimum duriaei</v>
      </c>
      <c r="H1924" s="26" t="s">
        <v>5141</v>
      </c>
      <c r="I1924" s="26"/>
      <c r="J1924" t="s">
        <v>8143</v>
      </c>
      <c r="K1924" t="s">
        <v>11752</v>
      </c>
      <c r="L1924" t="s">
        <v>12287</v>
      </c>
      <c r="M1924" t="s">
        <v>12288</v>
      </c>
    </row>
    <row r="1925" spans="1:13" x14ac:dyDescent="0.25">
      <c r="A1925" s="26" t="s">
        <v>1708</v>
      </c>
      <c r="B1925" s="26" t="s">
        <v>1725</v>
      </c>
      <c r="C1925" s="26" t="str">
        <f t="shared" si="74"/>
        <v/>
      </c>
      <c r="D1925" s="26"/>
      <c r="E1925" s="26" t="s">
        <v>31</v>
      </c>
      <c r="F1925" s="26" t="s">
        <v>6</v>
      </c>
      <c r="G1925" s="34" t="str">
        <f t="shared" si="75"/>
        <v>Erysimum fitzii</v>
      </c>
      <c r="H1925" s="26" t="s">
        <v>5141</v>
      </c>
      <c r="I1925" s="26"/>
      <c r="J1925" t="s">
        <v>8144</v>
      </c>
      <c r="K1925" t="s">
        <v>11752</v>
      </c>
      <c r="L1925" t="s">
        <v>12287</v>
      </c>
      <c r="M1925" t="s">
        <v>12288</v>
      </c>
    </row>
    <row r="1926" spans="1:13" x14ac:dyDescent="0.25">
      <c r="A1926" s="26" t="s">
        <v>1708</v>
      </c>
      <c r="B1926" s="26" t="s">
        <v>1716</v>
      </c>
      <c r="C1926" s="26" t="str">
        <f t="shared" si="74"/>
        <v/>
      </c>
      <c r="D1926" s="26"/>
      <c r="E1926" s="26" t="s">
        <v>31</v>
      </c>
      <c r="F1926" s="26" t="s">
        <v>6</v>
      </c>
      <c r="G1926" s="34" t="str">
        <f t="shared" si="75"/>
        <v>Erysimum gomezcampoi</v>
      </c>
      <c r="H1926" s="26" t="s">
        <v>5141</v>
      </c>
      <c r="I1926" s="26"/>
      <c r="J1926" t="s">
        <v>8145</v>
      </c>
      <c r="K1926" t="s">
        <v>11752</v>
      </c>
      <c r="L1926" t="s">
        <v>12287</v>
      </c>
      <c r="M1926" t="s">
        <v>12288</v>
      </c>
    </row>
    <row r="1927" spans="1:13" x14ac:dyDescent="0.25">
      <c r="A1927" s="26" t="s">
        <v>1708</v>
      </c>
      <c r="B1927" s="26" t="s">
        <v>1720</v>
      </c>
      <c r="C1927" s="26" t="str">
        <f t="shared" si="74"/>
        <v/>
      </c>
      <c r="D1927" s="26"/>
      <c r="E1927" s="26" t="s">
        <v>31</v>
      </c>
      <c r="F1927" s="26" t="s">
        <v>6</v>
      </c>
      <c r="G1927" s="34" t="str">
        <f t="shared" si="75"/>
        <v>Erysimum gorbeanum</v>
      </c>
      <c r="H1927" s="26" t="s">
        <v>5141</v>
      </c>
      <c r="I1927" s="26"/>
      <c r="J1927" t="s">
        <v>8146</v>
      </c>
      <c r="K1927" t="s">
        <v>11752</v>
      </c>
      <c r="L1927" t="s">
        <v>12287</v>
      </c>
      <c r="M1927" t="s">
        <v>12288</v>
      </c>
    </row>
    <row r="1928" spans="1:13" x14ac:dyDescent="0.25">
      <c r="A1928" s="26" t="s">
        <v>1708</v>
      </c>
      <c r="B1928" s="26" t="s">
        <v>1712</v>
      </c>
      <c r="C1928" s="26" t="str">
        <f t="shared" si="74"/>
        <v>subsp.</v>
      </c>
      <c r="D1928" s="26" t="s">
        <v>4441</v>
      </c>
      <c r="E1928" s="26" t="s">
        <v>13111</v>
      </c>
      <c r="F1928" s="26" t="s">
        <v>6</v>
      </c>
      <c r="G1928" s="34" t="str">
        <f t="shared" si="75"/>
        <v>Erysimum incanum aurigeranum</v>
      </c>
      <c r="H1928" s="26" t="s">
        <v>5141</v>
      </c>
      <c r="I1928" s="26"/>
      <c r="J1928" t="s">
        <v>8147</v>
      </c>
      <c r="K1928" t="s">
        <v>11752</v>
      </c>
      <c r="L1928" t="s">
        <v>12287</v>
      </c>
      <c r="M1928" t="s">
        <v>12288</v>
      </c>
    </row>
    <row r="1929" spans="1:13" x14ac:dyDescent="0.25">
      <c r="A1929" s="26" t="s">
        <v>1708</v>
      </c>
      <c r="B1929" s="26" t="s">
        <v>1712</v>
      </c>
      <c r="C1929" s="26" t="str">
        <f t="shared" si="74"/>
        <v>subsp.</v>
      </c>
      <c r="D1929" s="26" t="s">
        <v>1712</v>
      </c>
      <c r="E1929" s="26" t="s">
        <v>6</v>
      </c>
      <c r="F1929" s="26" t="s">
        <v>6</v>
      </c>
      <c r="G1929" s="34" t="str">
        <f t="shared" si="75"/>
        <v>Erysimum incanum incanum</v>
      </c>
      <c r="H1929" s="26" t="s">
        <v>5141</v>
      </c>
      <c r="I1929" s="26"/>
      <c r="J1929" t="s">
        <v>8148</v>
      </c>
      <c r="K1929" t="s">
        <v>11752</v>
      </c>
      <c r="L1929" t="s">
        <v>12287</v>
      </c>
      <c r="M1929" t="s">
        <v>12288</v>
      </c>
    </row>
    <row r="1930" spans="1:13" x14ac:dyDescent="0.25">
      <c r="A1930" s="26" t="s">
        <v>1708</v>
      </c>
      <c r="B1930" s="26" t="s">
        <v>1712</v>
      </c>
      <c r="C1930" s="26" t="str">
        <f t="shared" si="74"/>
        <v>subsp.</v>
      </c>
      <c r="D1930" s="26" t="s">
        <v>936</v>
      </c>
      <c r="E1930" s="26" t="s">
        <v>6</v>
      </c>
      <c r="F1930" s="26" t="s">
        <v>6</v>
      </c>
      <c r="G1930" s="34" t="str">
        <f t="shared" si="75"/>
        <v>Erysimum incanum mairei</v>
      </c>
      <c r="H1930" s="26" t="s">
        <v>5141</v>
      </c>
      <c r="I1930" s="26"/>
      <c r="J1930" t="s">
        <v>8149</v>
      </c>
      <c r="K1930" t="s">
        <v>11752</v>
      </c>
      <c r="L1930" t="s">
        <v>12287</v>
      </c>
      <c r="M1930" t="s">
        <v>12288</v>
      </c>
    </row>
    <row r="1931" spans="1:13" x14ac:dyDescent="0.25">
      <c r="A1931" s="26" t="s">
        <v>1708</v>
      </c>
      <c r="B1931" s="26" t="s">
        <v>1722</v>
      </c>
      <c r="C1931" s="26" t="str">
        <f t="shared" si="74"/>
        <v/>
      </c>
      <c r="D1931" s="26"/>
      <c r="E1931" s="26" t="s">
        <v>31</v>
      </c>
      <c r="F1931" s="26" t="s">
        <v>6</v>
      </c>
      <c r="G1931" s="34" t="str">
        <f t="shared" si="75"/>
        <v>Erysimum lagascae</v>
      </c>
      <c r="H1931" s="26" t="s">
        <v>5141</v>
      </c>
      <c r="I1931" s="26"/>
      <c r="J1931" t="s">
        <v>8150</v>
      </c>
      <c r="K1931" t="s">
        <v>11752</v>
      </c>
      <c r="L1931" t="s">
        <v>12287</v>
      </c>
      <c r="M1931" t="s">
        <v>12288</v>
      </c>
    </row>
    <row r="1932" spans="1:13" x14ac:dyDescent="0.25">
      <c r="A1932" s="26" t="s">
        <v>1708</v>
      </c>
      <c r="B1932" s="26" t="s">
        <v>270</v>
      </c>
      <c r="C1932" s="26" t="str">
        <f t="shared" si="74"/>
        <v/>
      </c>
      <c r="D1932" s="26"/>
      <c r="E1932" s="26" t="s">
        <v>31</v>
      </c>
      <c r="F1932" s="26" t="s">
        <v>6</v>
      </c>
      <c r="G1932" s="34" t="str">
        <f t="shared" si="75"/>
        <v>Erysimum linifolium</v>
      </c>
      <c r="H1932" s="26" t="s">
        <v>5141</v>
      </c>
      <c r="I1932" s="26"/>
      <c r="J1932" t="s">
        <v>8151</v>
      </c>
      <c r="K1932" t="s">
        <v>11752</v>
      </c>
      <c r="L1932" t="s">
        <v>12287</v>
      </c>
      <c r="M1932" t="s">
        <v>12288</v>
      </c>
    </row>
    <row r="1933" spans="1:13" x14ac:dyDescent="0.25">
      <c r="A1933" s="26" t="s">
        <v>1708</v>
      </c>
      <c r="B1933" s="26" t="s">
        <v>1717</v>
      </c>
      <c r="C1933" s="26" t="str">
        <f t="shared" si="74"/>
        <v/>
      </c>
      <c r="D1933" s="26"/>
      <c r="E1933" s="26" t="s">
        <v>31</v>
      </c>
      <c r="F1933" s="26" t="s">
        <v>6</v>
      </c>
      <c r="G1933" s="34" t="str">
        <f t="shared" si="75"/>
        <v>Erysimum mediohispanicum</v>
      </c>
      <c r="H1933" s="26" t="s">
        <v>5141</v>
      </c>
      <c r="I1933" s="26"/>
      <c r="J1933" t="s">
        <v>8152</v>
      </c>
      <c r="K1933" t="s">
        <v>11752</v>
      </c>
      <c r="L1933" t="s">
        <v>12287</v>
      </c>
      <c r="M1933" t="s">
        <v>12288</v>
      </c>
    </row>
    <row r="1934" spans="1:13" x14ac:dyDescent="0.25">
      <c r="A1934" s="26" t="s">
        <v>1708</v>
      </c>
      <c r="B1934" s="26" t="s">
        <v>1714</v>
      </c>
      <c r="C1934" s="26" t="str">
        <f t="shared" si="74"/>
        <v/>
      </c>
      <c r="D1934" s="26"/>
      <c r="E1934" s="26" t="s">
        <v>31</v>
      </c>
      <c r="F1934" s="26" t="s">
        <v>6</v>
      </c>
      <c r="G1934" s="34" t="str">
        <f t="shared" si="75"/>
        <v>Erysimum merxmuelleri</v>
      </c>
      <c r="H1934" s="26" t="s">
        <v>5141</v>
      </c>
      <c r="I1934" s="26"/>
      <c r="J1934" t="s">
        <v>8153</v>
      </c>
      <c r="K1934" t="s">
        <v>11752</v>
      </c>
      <c r="L1934" t="s">
        <v>12287</v>
      </c>
      <c r="M1934" t="s">
        <v>12288</v>
      </c>
    </row>
    <row r="1935" spans="1:13" x14ac:dyDescent="0.25">
      <c r="A1935" s="26" t="s">
        <v>1708</v>
      </c>
      <c r="B1935" s="26" t="s">
        <v>1719</v>
      </c>
      <c r="C1935" s="26" t="str">
        <f t="shared" si="74"/>
        <v/>
      </c>
      <c r="D1935" s="26"/>
      <c r="E1935" s="26" t="s">
        <v>31</v>
      </c>
      <c r="F1935" s="26" t="s">
        <v>6</v>
      </c>
      <c r="G1935" s="34" t="str">
        <f t="shared" si="75"/>
        <v>Erysimum myriophyllum</v>
      </c>
      <c r="H1935" s="26" t="s">
        <v>5141</v>
      </c>
      <c r="I1935" s="26"/>
      <c r="J1935" t="s">
        <v>8154</v>
      </c>
      <c r="K1935" t="s">
        <v>11752</v>
      </c>
      <c r="L1935" t="s">
        <v>12287</v>
      </c>
      <c r="M1935" t="s">
        <v>12288</v>
      </c>
    </row>
    <row r="1936" spans="1:13" x14ac:dyDescent="0.25">
      <c r="A1936" s="26" t="s">
        <v>1708</v>
      </c>
      <c r="B1936" s="26" t="s">
        <v>261</v>
      </c>
      <c r="C1936" s="26" t="str">
        <f t="shared" si="74"/>
        <v/>
      </c>
      <c r="D1936" s="26"/>
      <c r="E1936" s="26" t="s">
        <v>31</v>
      </c>
      <c r="F1936" s="26" t="s">
        <v>6</v>
      </c>
      <c r="G1936" s="34" t="str">
        <f t="shared" si="75"/>
        <v>Erysimum nevadense</v>
      </c>
      <c r="H1936" s="26" t="s">
        <v>5141</v>
      </c>
      <c r="I1936" s="26"/>
      <c r="J1936" t="s">
        <v>8155</v>
      </c>
      <c r="K1936" t="s">
        <v>11752</v>
      </c>
      <c r="L1936" t="s">
        <v>12287</v>
      </c>
      <c r="M1936" t="s">
        <v>12288</v>
      </c>
    </row>
    <row r="1937" spans="1:13" x14ac:dyDescent="0.25">
      <c r="A1937" s="26" t="s">
        <v>1708</v>
      </c>
      <c r="B1937" s="26" t="s">
        <v>1713</v>
      </c>
      <c r="C1937" s="26" t="str">
        <f t="shared" si="74"/>
        <v/>
      </c>
      <c r="D1937" s="26"/>
      <c r="E1937" s="26" t="s">
        <v>5390</v>
      </c>
      <c r="F1937" s="26" t="s">
        <v>6</v>
      </c>
      <c r="G1937" s="34" t="str">
        <f t="shared" si="75"/>
        <v>Erysimum odoratum</v>
      </c>
      <c r="H1937" s="26" t="s">
        <v>5141</v>
      </c>
      <c r="I1937" s="26"/>
      <c r="J1937" t="s">
        <v>8156</v>
      </c>
      <c r="K1937" t="s">
        <v>11752</v>
      </c>
      <c r="L1937" t="s">
        <v>12287</v>
      </c>
      <c r="M1937" t="s">
        <v>12288</v>
      </c>
    </row>
    <row r="1938" spans="1:13" x14ac:dyDescent="0.25">
      <c r="A1938" s="26" t="s">
        <v>1708</v>
      </c>
      <c r="B1938" s="26" t="s">
        <v>1723</v>
      </c>
      <c r="C1938" s="26" t="str">
        <f t="shared" si="74"/>
        <v/>
      </c>
      <c r="D1938" s="26"/>
      <c r="E1938" s="26" t="s">
        <v>31</v>
      </c>
      <c r="F1938" s="26" t="s">
        <v>6</v>
      </c>
      <c r="G1938" s="34" t="str">
        <f t="shared" si="75"/>
        <v>Erysimum popovii</v>
      </c>
      <c r="H1938" s="26" t="s">
        <v>5141</v>
      </c>
      <c r="I1938" s="26"/>
      <c r="J1938" t="s">
        <v>8157</v>
      </c>
      <c r="K1938" t="s">
        <v>11752</v>
      </c>
      <c r="L1938" t="s">
        <v>12287</v>
      </c>
      <c r="M1938" t="s">
        <v>12288</v>
      </c>
    </row>
    <row r="1939" spans="1:13" x14ac:dyDescent="0.25">
      <c r="A1939" s="26" t="s">
        <v>1708</v>
      </c>
      <c r="B1939" s="26" t="s">
        <v>1711</v>
      </c>
      <c r="C1939" s="26" t="str">
        <f t="shared" si="74"/>
        <v/>
      </c>
      <c r="D1939" s="26"/>
      <c r="E1939" s="26" t="s">
        <v>6</v>
      </c>
      <c r="F1939" s="26" t="s">
        <v>6</v>
      </c>
      <c r="G1939" s="34" t="str">
        <f t="shared" si="75"/>
        <v>Erysimum repandum</v>
      </c>
      <c r="H1939" s="26" t="s">
        <v>5141</v>
      </c>
      <c r="I1939" s="26"/>
      <c r="J1939" t="s">
        <v>8158</v>
      </c>
      <c r="K1939" t="s">
        <v>11752</v>
      </c>
      <c r="L1939" t="s">
        <v>12287</v>
      </c>
      <c r="M1939" t="s">
        <v>12288</v>
      </c>
    </row>
    <row r="1940" spans="1:13" x14ac:dyDescent="0.25">
      <c r="A1940" s="26" t="s">
        <v>1708</v>
      </c>
      <c r="B1940" s="26" t="s">
        <v>1718</v>
      </c>
      <c r="C1940" s="26" t="str">
        <f t="shared" si="74"/>
        <v/>
      </c>
      <c r="D1940" s="26"/>
      <c r="E1940" s="26" t="s">
        <v>31</v>
      </c>
      <c r="F1940" s="26" t="s">
        <v>6</v>
      </c>
      <c r="G1940" s="34" t="str">
        <f t="shared" si="75"/>
        <v>Erysimum rondae</v>
      </c>
      <c r="H1940" s="26" t="s">
        <v>5141</v>
      </c>
      <c r="I1940" s="26"/>
      <c r="J1940" t="s">
        <v>8159</v>
      </c>
      <c r="K1940" t="s">
        <v>11752</v>
      </c>
      <c r="L1940" t="s">
        <v>12287</v>
      </c>
      <c r="M1940" t="s">
        <v>12288</v>
      </c>
    </row>
    <row r="1941" spans="1:13" x14ac:dyDescent="0.25">
      <c r="A1941" s="26" t="s">
        <v>1708</v>
      </c>
      <c r="B1941" s="26" t="s">
        <v>1715</v>
      </c>
      <c r="C1941" s="26" t="str">
        <f t="shared" si="74"/>
        <v/>
      </c>
      <c r="D1941" s="26"/>
      <c r="E1941" s="26" t="s">
        <v>6</v>
      </c>
      <c r="F1941" s="26" t="s">
        <v>6</v>
      </c>
      <c r="G1941" s="34" t="str">
        <f t="shared" si="75"/>
        <v>Erysimum ruscinonense</v>
      </c>
      <c r="H1941" s="26" t="s">
        <v>5141</v>
      </c>
      <c r="I1941" s="26"/>
      <c r="J1941" t="s">
        <v>8160</v>
      </c>
      <c r="K1941" t="s">
        <v>11752</v>
      </c>
      <c r="L1941" t="s">
        <v>12287</v>
      </c>
      <c r="M1941" t="s">
        <v>12288</v>
      </c>
    </row>
    <row r="1942" spans="1:13" x14ac:dyDescent="0.25">
      <c r="A1942" s="26" t="s">
        <v>1708</v>
      </c>
      <c r="B1942" s="26" t="s">
        <v>1721</v>
      </c>
      <c r="C1942" s="26" t="str">
        <f t="shared" si="74"/>
        <v/>
      </c>
      <c r="D1942" s="26"/>
      <c r="E1942" s="26" t="s">
        <v>13111</v>
      </c>
      <c r="F1942" s="26" t="s">
        <v>6</v>
      </c>
      <c r="G1942" s="34" t="str">
        <f t="shared" si="75"/>
        <v>Erysimum seipkae</v>
      </c>
      <c r="H1942" s="26" t="s">
        <v>5141</v>
      </c>
      <c r="I1942" s="26"/>
      <c r="J1942" t="s">
        <v>8161</v>
      </c>
      <c r="K1942" t="s">
        <v>11752</v>
      </c>
      <c r="L1942" t="s">
        <v>12287</v>
      </c>
      <c r="M1942" t="s">
        <v>12288</v>
      </c>
    </row>
    <row r="1943" spans="1:13" x14ac:dyDescent="0.25">
      <c r="A1943" s="26" t="s">
        <v>1708</v>
      </c>
      <c r="B1943" s="26" t="s">
        <v>1694</v>
      </c>
      <c r="C1943" s="26" t="str">
        <f t="shared" si="74"/>
        <v/>
      </c>
      <c r="D1943" s="26"/>
      <c r="E1943" s="26" t="s">
        <v>6</v>
      </c>
      <c r="F1943" s="26" t="s">
        <v>6</v>
      </c>
      <c r="G1943" s="34" t="str">
        <f t="shared" si="75"/>
        <v>Erysimum virgatum</v>
      </c>
      <c r="H1943" s="26" t="s">
        <v>5141</v>
      </c>
      <c r="I1943" s="26"/>
      <c r="J1943" t="s">
        <v>8162</v>
      </c>
      <c r="K1943" t="s">
        <v>11752</v>
      </c>
      <c r="L1943" t="s">
        <v>12287</v>
      </c>
      <c r="M1943" t="s">
        <v>12288</v>
      </c>
    </row>
    <row r="1944" spans="1:13" x14ac:dyDescent="0.25">
      <c r="A1944" s="26" t="s">
        <v>1726</v>
      </c>
      <c r="B1944" s="26" t="s">
        <v>1727</v>
      </c>
      <c r="C1944" s="26" t="str">
        <f t="shared" si="74"/>
        <v/>
      </c>
      <c r="D1944" s="26"/>
      <c r="E1944" s="26" t="s">
        <v>6</v>
      </c>
      <c r="F1944" s="26" t="s">
        <v>6</v>
      </c>
      <c r="G1944" s="34" t="str">
        <f t="shared" si="75"/>
        <v>Erythronium dens-canis</v>
      </c>
      <c r="H1944" s="26" t="s">
        <v>5141</v>
      </c>
      <c r="I1944" s="26"/>
      <c r="J1944" t="s">
        <v>8163</v>
      </c>
      <c r="K1944" t="s">
        <v>11752</v>
      </c>
      <c r="L1944" t="s">
        <v>12569</v>
      </c>
      <c r="M1944" t="s">
        <v>12636</v>
      </c>
    </row>
    <row r="1945" spans="1:13" x14ac:dyDescent="0.25">
      <c r="A1945" s="26" t="s">
        <v>1728</v>
      </c>
      <c r="B1945" s="26" t="s">
        <v>1094</v>
      </c>
      <c r="C1945" s="26" t="str">
        <f t="shared" si="74"/>
        <v/>
      </c>
      <c r="D1945" s="26"/>
      <c r="E1945" s="26" t="s">
        <v>5390</v>
      </c>
      <c r="F1945" s="26" t="s">
        <v>6</v>
      </c>
      <c r="G1945" s="34" t="str">
        <f t="shared" si="75"/>
        <v>Escallonia rubra</v>
      </c>
      <c r="H1945" s="26" t="s">
        <v>5141</v>
      </c>
      <c r="I1945" s="26"/>
      <c r="J1945" t="s">
        <v>8164</v>
      </c>
      <c r="K1945" t="s">
        <v>11752</v>
      </c>
      <c r="L1945" t="s">
        <v>12637</v>
      </c>
      <c r="M1945" t="s">
        <v>12638</v>
      </c>
    </row>
    <row r="1946" spans="1:13" x14ac:dyDescent="0.25">
      <c r="A1946" s="26" t="s">
        <v>1729</v>
      </c>
      <c r="B1946" s="26" t="s">
        <v>1730</v>
      </c>
      <c r="C1946" s="26" t="str">
        <f t="shared" si="74"/>
        <v/>
      </c>
      <c r="D1946" s="26"/>
      <c r="E1946" s="26" t="s">
        <v>5390</v>
      </c>
      <c r="F1946" s="26" t="s">
        <v>6</v>
      </c>
      <c r="G1946" s="34" t="str">
        <f t="shared" si="75"/>
        <v>Eschscholzia californica</v>
      </c>
      <c r="H1946" s="26" t="s">
        <v>5141</v>
      </c>
      <c r="I1946" s="26"/>
      <c r="J1946" t="s">
        <v>8165</v>
      </c>
      <c r="K1946" t="s">
        <v>11752</v>
      </c>
      <c r="L1946" t="s">
        <v>12329</v>
      </c>
      <c r="M1946" t="s">
        <v>12385</v>
      </c>
    </row>
    <row r="1947" spans="1:13" x14ac:dyDescent="0.25">
      <c r="A1947" s="26" t="s">
        <v>1731</v>
      </c>
      <c r="B1947" s="26" t="s">
        <v>1733</v>
      </c>
      <c r="C1947" s="26" t="str">
        <f t="shared" si="74"/>
        <v/>
      </c>
      <c r="D1947" s="26"/>
      <c r="E1947" s="26" t="s">
        <v>5390</v>
      </c>
      <c r="F1947" s="26" t="s">
        <v>6</v>
      </c>
      <c r="G1947" s="34" t="str">
        <f t="shared" si="75"/>
        <v>Eucalyptus camaldulensis</v>
      </c>
      <c r="H1947" s="26" t="s">
        <v>5141</v>
      </c>
      <c r="I1947" s="26"/>
      <c r="J1947" t="s">
        <v>8166</v>
      </c>
      <c r="K1947" t="s">
        <v>11752</v>
      </c>
      <c r="L1947" t="s">
        <v>12566</v>
      </c>
      <c r="M1947" t="s">
        <v>12639</v>
      </c>
    </row>
    <row r="1948" spans="1:13" x14ac:dyDescent="0.25">
      <c r="A1948" s="26" t="s">
        <v>1731</v>
      </c>
      <c r="B1948" s="26" t="s">
        <v>1734</v>
      </c>
      <c r="C1948" s="26" t="str">
        <f t="shared" si="74"/>
        <v>subsp.</v>
      </c>
      <c r="D1948" s="26" t="s">
        <v>1734</v>
      </c>
      <c r="E1948" s="26" t="s">
        <v>5390</v>
      </c>
      <c r="F1948" s="26" t="s">
        <v>6</v>
      </c>
      <c r="G1948" s="34" t="str">
        <f t="shared" si="75"/>
        <v>Eucalyptus globulus globulus</v>
      </c>
      <c r="H1948" s="26" t="s">
        <v>5141</v>
      </c>
      <c r="I1948" s="26"/>
      <c r="J1948" t="s">
        <v>8167</v>
      </c>
      <c r="K1948" t="s">
        <v>11752</v>
      </c>
      <c r="L1948" t="s">
        <v>12566</v>
      </c>
      <c r="M1948" t="s">
        <v>12639</v>
      </c>
    </row>
    <row r="1949" spans="1:13" x14ac:dyDescent="0.25">
      <c r="A1949" s="26" t="s">
        <v>1731</v>
      </c>
      <c r="B1949" s="26" t="s">
        <v>1734</v>
      </c>
      <c r="C1949" s="26" t="str">
        <f t="shared" si="74"/>
        <v>subsp.</v>
      </c>
      <c r="D1949" s="26" t="s">
        <v>4442</v>
      </c>
      <c r="E1949" s="26" t="s">
        <v>5390</v>
      </c>
      <c r="F1949" s="26" t="s">
        <v>6</v>
      </c>
      <c r="G1949" s="34" t="str">
        <f t="shared" si="75"/>
        <v>Eucalyptus globulus maidenii</v>
      </c>
      <c r="H1949" s="26" t="s">
        <v>5141</v>
      </c>
      <c r="I1949" s="26"/>
      <c r="J1949" t="s">
        <v>8168</v>
      </c>
      <c r="K1949" t="s">
        <v>11752</v>
      </c>
      <c r="L1949" t="s">
        <v>12566</v>
      </c>
      <c r="M1949" t="s">
        <v>12639</v>
      </c>
    </row>
    <row r="1950" spans="1:13" x14ac:dyDescent="0.25">
      <c r="A1950" s="26" t="s">
        <v>1731</v>
      </c>
      <c r="B1950" s="26" t="s">
        <v>1732</v>
      </c>
      <c r="C1950" s="26" t="str">
        <f t="shared" si="74"/>
        <v/>
      </c>
      <c r="D1950" s="26"/>
      <c r="E1950" s="26" t="s">
        <v>5390</v>
      </c>
      <c r="F1950" s="26" t="s">
        <v>6</v>
      </c>
      <c r="G1950" s="34" t="str">
        <f t="shared" si="75"/>
        <v>Eucalyptus gomphocephala</v>
      </c>
      <c r="H1950" s="26" t="s">
        <v>5141</v>
      </c>
      <c r="I1950" s="26"/>
      <c r="J1950" t="s">
        <v>8169</v>
      </c>
      <c r="K1950" t="s">
        <v>11752</v>
      </c>
      <c r="L1950" t="s">
        <v>12566</v>
      </c>
      <c r="M1950" t="s">
        <v>12639</v>
      </c>
    </row>
    <row r="1951" spans="1:13" x14ac:dyDescent="0.25">
      <c r="A1951" s="26" t="s">
        <v>1731</v>
      </c>
      <c r="B1951" s="26" t="s">
        <v>1735</v>
      </c>
      <c r="C1951" s="26" t="str">
        <f t="shared" si="74"/>
        <v/>
      </c>
      <c r="D1951" s="26"/>
      <c r="E1951" s="26" t="s">
        <v>5390</v>
      </c>
      <c r="F1951" s="26" t="s">
        <v>6</v>
      </c>
      <c r="G1951" s="34" t="str">
        <f t="shared" si="75"/>
        <v>Eucalyptus gunnii</v>
      </c>
      <c r="H1951" s="26" t="s">
        <v>5141</v>
      </c>
      <c r="I1951" s="26"/>
      <c r="J1951" t="s">
        <v>8170</v>
      </c>
      <c r="K1951" t="s">
        <v>11752</v>
      </c>
      <c r="L1951" t="s">
        <v>12566</v>
      </c>
      <c r="M1951" t="s">
        <v>12639</v>
      </c>
    </row>
    <row r="1952" spans="1:13" x14ac:dyDescent="0.25">
      <c r="A1952" s="26" t="s">
        <v>1731</v>
      </c>
      <c r="B1952" s="26" t="s">
        <v>288</v>
      </c>
      <c r="C1952" s="26" t="str">
        <f t="shared" si="74"/>
        <v/>
      </c>
      <c r="D1952" s="26"/>
      <c r="E1952" s="26" t="s">
        <v>5390</v>
      </c>
      <c r="F1952" s="26" t="s">
        <v>6</v>
      </c>
      <c r="G1952" s="34" t="str">
        <f t="shared" si="75"/>
        <v>Eucalyptus robusta</v>
      </c>
      <c r="H1952" s="26" t="s">
        <v>5141</v>
      </c>
      <c r="I1952" s="26"/>
      <c r="J1952" t="s">
        <v>8171</v>
      </c>
      <c r="K1952" t="s">
        <v>11752</v>
      </c>
      <c r="L1952" t="s">
        <v>12566</v>
      </c>
      <c r="M1952" t="s">
        <v>12639</v>
      </c>
    </row>
    <row r="1953" spans="1:13" x14ac:dyDescent="0.25">
      <c r="A1953" s="26" t="s">
        <v>1731</v>
      </c>
      <c r="B1953" s="26" t="s">
        <v>1736</v>
      </c>
      <c r="C1953" s="26" t="str">
        <f t="shared" si="74"/>
        <v/>
      </c>
      <c r="D1953" s="26"/>
      <c r="E1953" s="26" t="s">
        <v>5390</v>
      </c>
      <c r="F1953" s="26" t="s">
        <v>6</v>
      </c>
      <c r="G1953" s="34" t="str">
        <f t="shared" si="75"/>
        <v>Eucalyptus sideroxylon</v>
      </c>
      <c r="H1953" s="26" t="s">
        <v>5141</v>
      </c>
      <c r="I1953" s="26"/>
      <c r="J1953" t="s">
        <v>8172</v>
      </c>
      <c r="K1953" t="s">
        <v>11752</v>
      </c>
      <c r="L1953" t="s">
        <v>12566</v>
      </c>
      <c r="M1953" t="s">
        <v>12639</v>
      </c>
    </row>
    <row r="1954" spans="1:13" x14ac:dyDescent="0.25">
      <c r="A1954" s="26" t="s">
        <v>1737</v>
      </c>
      <c r="B1954" s="26" t="s">
        <v>1738</v>
      </c>
      <c r="C1954" s="26" t="str">
        <f t="shared" si="74"/>
        <v/>
      </c>
      <c r="D1954" s="26"/>
      <c r="E1954" s="26" t="s">
        <v>6</v>
      </c>
      <c r="F1954" s="26" t="s">
        <v>6</v>
      </c>
      <c r="G1954" s="34" t="str">
        <f t="shared" si="75"/>
        <v>Euonymus europaeus</v>
      </c>
      <c r="H1954" s="26" t="s">
        <v>5141</v>
      </c>
      <c r="I1954" s="26"/>
      <c r="J1954" t="s">
        <v>8173</v>
      </c>
      <c r="K1954" t="s">
        <v>11752</v>
      </c>
      <c r="L1954" t="s">
        <v>12640</v>
      </c>
      <c r="M1954" t="s">
        <v>12641</v>
      </c>
    </row>
    <row r="1955" spans="1:13" x14ac:dyDescent="0.25">
      <c r="A1955" s="26" t="s">
        <v>1737</v>
      </c>
      <c r="B1955" s="26" t="s">
        <v>1739</v>
      </c>
      <c r="C1955" s="26" t="str">
        <f t="shared" si="74"/>
        <v/>
      </c>
      <c r="D1955" s="26"/>
      <c r="E1955" s="26" t="s">
        <v>6</v>
      </c>
      <c r="F1955" s="26" t="s">
        <v>6</v>
      </c>
      <c r="G1955" s="34" t="str">
        <f t="shared" si="75"/>
        <v>Euonymus latifolius</v>
      </c>
      <c r="H1955" s="26" t="s">
        <v>5141</v>
      </c>
      <c r="I1955" s="26"/>
      <c r="J1955" t="s">
        <v>8174</v>
      </c>
      <c r="K1955" t="s">
        <v>11752</v>
      </c>
      <c r="L1955" t="s">
        <v>12640</v>
      </c>
      <c r="M1955" t="s">
        <v>12641</v>
      </c>
    </row>
    <row r="1956" spans="1:13" x14ac:dyDescent="0.25">
      <c r="A1956" s="26" t="s">
        <v>1740</v>
      </c>
      <c r="B1956" s="26" t="s">
        <v>1758</v>
      </c>
      <c r="C1956" s="26" t="str">
        <f t="shared" si="74"/>
        <v/>
      </c>
      <c r="D1956" s="26"/>
      <c r="E1956" s="26" t="s">
        <v>6</v>
      </c>
      <c r="F1956" s="26" t="s">
        <v>6</v>
      </c>
      <c r="G1956" s="34" t="str">
        <f t="shared" si="75"/>
        <v>Euphorbia akenocarpa</v>
      </c>
      <c r="H1956" s="26" t="s">
        <v>5141</v>
      </c>
      <c r="I1956" s="26"/>
      <c r="J1956" t="s">
        <v>8175</v>
      </c>
      <c r="K1956" t="s">
        <v>11752</v>
      </c>
      <c r="L1956" t="s">
        <v>12336</v>
      </c>
      <c r="M1956" t="s">
        <v>12337</v>
      </c>
    </row>
    <row r="1957" spans="1:13" x14ac:dyDescent="0.25">
      <c r="A1957" s="26" t="s">
        <v>1740</v>
      </c>
      <c r="B1957" s="26" t="s">
        <v>1770</v>
      </c>
      <c r="C1957" s="26" t="str">
        <f t="shared" si="74"/>
        <v>subsp.</v>
      </c>
      <c r="D1957" s="26" t="s">
        <v>1770</v>
      </c>
      <c r="E1957" s="26" t="s">
        <v>6</v>
      </c>
      <c r="F1957" s="26" t="s">
        <v>31</v>
      </c>
      <c r="G1957" s="34" t="str">
        <f t="shared" si="75"/>
        <v>Euphorbia amygdaloides amygdaloides</v>
      </c>
      <c r="H1957" s="26" t="s">
        <v>5141</v>
      </c>
      <c r="I1957" s="26"/>
      <c r="J1957" t="s">
        <v>8176</v>
      </c>
      <c r="K1957" t="s">
        <v>11752</v>
      </c>
      <c r="L1957" t="s">
        <v>12336</v>
      </c>
      <c r="M1957" t="s">
        <v>12337</v>
      </c>
    </row>
    <row r="1958" spans="1:13" x14ac:dyDescent="0.25">
      <c r="A1958" s="26" t="s">
        <v>1740</v>
      </c>
      <c r="B1958" s="26" t="s">
        <v>1752</v>
      </c>
      <c r="C1958" s="26" t="str">
        <f t="shared" si="74"/>
        <v/>
      </c>
      <c r="D1958" s="26"/>
      <c r="E1958" s="26" t="s">
        <v>6</v>
      </c>
      <c r="F1958" s="26" t="s">
        <v>6</v>
      </c>
      <c r="G1958" s="34" t="str">
        <f t="shared" si="75"/>
        <v>Euphorbia angulata</v>
      </c>
      <c r="H1958" s="26" t="s">
        <v>5141</v>
      </c>
      <c r="I1958" s="26"/>
      <c r="J1958" t="s">
        <v>8177</v>
      </c>
      <c r="K1958" t="s">
        <v>11752</v>
      </c>
      <c r="L1958" t="s">
        <v>12336</v>
      </c>
      <c r="M1958" t="s">
        <v>12337</v>
      </c>
    </row>
    <row r="1959" spans="1:13" x14ac:dyDescent="0.25">
      <c r="A1959" s="26" t="s">
        <v>1740</v>
      </c>
      <c r="B1959" s="26" t="s">
        <v>1766</v>
      </c>
      <c r="C1959" s="26" t="str">
        <f t="shared" si="74"/>
        <v>subsp.</v>
      </c>
      <c r="D1959" s="26" t="s">
        <v>5644</v>
      </c>
      <c r="E1959" s="26" t="s">
        <v>6</v>
      </c>
      <c r="F1959" s="26" t="s">
        <v>6</v>
      </c>
      <c r="G1959" s="34" t="str">
        <f t="shared" si="75"/>
        <v>Euphorbia arvalis longistyla</v>
      </c>
      <c r="H1959" s="26" t="s">
        <v>5141</v>
      </c>
      <c r="I1959" s="26"/>
      <c r="J1959" t="s">
        <v>8178</v>
      </c>
      <c r="K1959" t="s">
        <v>11752</v>
      </c>
      <c r="L1959" t="s">
        <v>12336</v>
      </c>
      <c r="M1959" t="s">
        <v>12337</v>
      </c>
    </row>
    <row r="1960" spans="1:13" x14ac:dyDescent="0.25">
      <c r="A1960" s="26" t="s">
        <v>1740</v>
      </c>
      <c r="B1960" s="26" t="s">
        <v>1776</v>
      </c>
      <c r="C1960" s="26" t="str">
        <f t="shared" si="74"/>
        <v/>
      </c>
      <c r="D1960" s="26"/>
      <c r="E1960" s="26" t="s">
        <v>6</v>
      </c>
      <c r="F1960" s="26" t="s">
        <v>6</v>
      </c>
      <c r="G1960" s="34" t="str">
        <f t="shared" si="75"/>
        <v>Euphorbia biumbellata</v>
      </c>
      <c r="H1960" s="26" t="s">
        <v>5141</v>
      </c>
      <c r="I1960" s="26"/>
      <c r="J1960" t="s">
        <v>8179</v>
      </c>
      <c r="K1960" t="s">
        <v>11752</v>
      </c>
      <c r="L1960" t="s">
        <v>12336</v>
      </c>
      <c r="M1960" t="s">
        <v>12337</v>
      </c>
    </row>
    <row r="1961" spans="1:13" x14ac:dyDescent="0.25">
      <c r="A1961" s="26" t="s">
        <v>1740</v>
      </c>
      <c r="B1961" s="26" t="s">
        <v>1098</v>
      </c>
      <c r="C1961" s="26" t="str">
        <f t="shared" si="74"/>
        <v/>
      </c>
      <c r="D1961" s="26"/>
      <c r="E1961" s="26" t="s">
        <v>31</v>
      </c>
      <c r="F1961" s="26" t="s">
        <v>6</v>
      </c>
      <c r="G1961" s="34" t="str">
        <f t="shared" si="75"/>
        <v>Euphorbia boetica</v>
      </c>
      <c r="H1961" s="26" t="s">
        <v>5141</v>
      </c>
      <c r="I1961" s="26"/>
      <c r="J1961" t="s">
        <v>8180</v>
      </c>
      <c r="K1961" t="s">
        <v>11752</v>
      </c>
      <c r="L1961" t="s">
        <v>12336</v>
      </c>
      <c r="M1961" t="s">
        <v>12337</v>
      </c>
    </row>
    <row r="1962" spans="1:13" x14ac:dyDescent="0.25">
      <c r="A1962" s="26" t="s">
        <v>1740</v>
      </c>
      <c r="B1962" s="26" t="s">
        <v>1777</v>
      </c>
      <c r="C1962" s="26" t="str">
        <f t="shared" si="74"/>
        <v/>
      </c>
      <c r="D1962" s="26"/>
      <c r="E1962" s="26" t="s">
        <v>6</v>
      </c>
      <c r="F1962" s="26" t="s">
        <v>6</v>
      </c>
      <c r="G1962" s="34" t="str">
        <f t="shared" si="75"/>
        <v>Euphorbia briquetii</v>
      </c>
      <c r="H1962" s="26" t="s">
        <v>5141</v>
      </c>
      <c r="I1962" s="26"/>
      <c r="J1962" t="s">
        <v>8181</v>
      </c>
      <c r="K1962" t="s">
        <v>11752</v>
      </c>
      <c r="L1962" t="s">
        <v>12336</v>
      </c>
      <c r="M1962" t="s">
        <v>12337</v>
      </c>
    </row>
    <row r="1963" spans="1:13" x14ac:dyDescent="0.25">
      <c r="A1963" s="26" t="s">
        <v>1740</v>
      </c>
      <c r="B1963" s="26" t="s">
        <v>1750</v>
      </c>
      <c r="C1963" s="26" t="str">
        <f t="shared" si="74"/>
        <v/>
      </c>
      <c r="D1963" s="26"/>
      <c r="E1963" s="26" t="s">
        <v>6</v>
      </c>
      <c r="F1963" s="26" t="s">
        <v>6</v>
      </c>
      <c r="G1963" s="34" t="str">
        <f t="shared" si="75"/>
        <v>Euphorbia brittingeri</v>
      </c>
      <c r="H1963" s="26" t="s">
        <v>5141</v>
      </c>
      <c r="I1963" s="26"/>
      <c r="J1963" t="s">
        <v>8182</v>
      </c>
      <c r="K1963" t="s">
        <v>11752</v>
      </c>
      <c r="L1963" t="s">
        <v>12336</v>
      </c>
      <c r="M1963" t="s">
        <v>12337</v>
      </c>
    </row>
    <row r="1964" spans="1:13" x14ac:dyDescent="0.25">
      <c r="A1964" s="26" t="s">
        <v>1740</v>
      </c>
      <c r="B1964" s="26" t="s">
        <v>1771</v>
      </c>
      <c r="C1964" s="26" t="str">
        <f t="shared" si="74"/>
        <v>subsp.</v>
      </c>
      <c r="D1964" s="26" t="s">
        <v>1771</v>
      </c>
      <c r="E1964" s="26" t="s">
        <v>6</v>
      </c>
      <c r="F1964" s="26" t="s">
        <v>31</v>
      </c>
      <c r="G1964" s="34" t="str">
        <f t="shared" si="75"/>
        <v>Euphorbia characias characias</v>
      </c>
      <c r="H1964" s="26" t="s">
        <v>5141</v>
      </c>
      <c r="I1964" s="26"/>
      <c r="J1964" t="s">
        <v>8183</v>
      </c>
      <c r="K1964" t="s">
        <v>11752</v>
      </c>
      <c r="L1964" t="s">
        <v>12336</v>
      </c>
      <c r="M1964" t="s">
        <v>12337</v>
      </c>
    </row>
    <row r="1965" spans="1:13" x14ac:dyDescent="0.25">
      <c r="A1965" s="26" t="s">
        <v>1740</v>
      </c>
      <c r="B1965" s="26" t="s">
        <v>1060</v>
      </c>
      <c r="C1965" s="26" t="str">
        <f t="shared" si="74"/>
        <v>subsp.</v>
      </c>
      <c r="D1965" s="26" t="s">
        <v>1060</v>
      </c>
      <c r="E1965" s="26" t="s">
        <v>6</v>
      </c>
      <c r="F1965" s="26" t="s">
        <v>31</v>
      </c>
      <c r="G1965" s="34" t="str">
        <f t="shared" si="75"/>
        <v>Euphorbia clementei clementei</v>
      </c>
      <c r="H1965" s="26" t="s">
        <v>5141</v>
      </c>
      <c r="I1965" s="26"/>
      <c r="J1965" t="s">
        <v>8184</v>
      </c>
      <c r="K1965" t="s">
        <v>11752</v>
      </c>
      <c r="L1965" t="s">
        <v>12336</v>
      </c>
      <c r="M1965" t="s">
        <v>12337</v>
      </c>
    </row>
    <row r="1966" spans="1:13" x14ac:dyDescent="0.25">
      <c r="A1966" s="26" t="s">
        <v>1740</v>
      </c>
      <c r="B1966" s="26" t="s">
        <v>1768</v>
      </c>
      <c r="C1966" s="26" t="str">
        <f t="shared" si="74"/>
        <v/>
      </c>
      <c r="D1966" s="26"/>
      <c r="E1966" s="26" t="s">
        <v>6</v>
      </c>
      <c r="F1966" s="26" t="s">
        <v>6</v>
      </c>
      <c r="G1966" s="34" t="str">
        <f t="shared" si="75"/>
        <v>Euphorbia cyparissias</v>
      </c>
      <c r="H1966" s="26" t="s">
        <v>5141</v>
      </c>
      <c r="I1966" s="26"/>
      <c r="J1966" t="s">
        <v>8185</v>
      </c>
      <c r="K1966" t="s">
        <v>11752</v>
      </c>
      <c r="L1966" t="s">
        <v>12336</v>
      </c>
      <c r="M1966" t="s">
        <v>12337</v>
      </c>
    </row>
    <row r="1967" spans="1:13" x14ac:dyDescent="0.25">
      <c r="A1967" s="26" t="s">
        <v>1740</v>
      </c>
      <c r="B1967" s="26" t="s">
        <v>1741</v>
      </c>
      <c r="C1967" s="26" t="str">
        <f t="shared" si="74"/>
        <v/>
      </c>
      <c r="D1967" s="26"/>
      <c r="E1967" s="26" t="s">
        <v>6</v>
      </c>
      <c r="F1967" s="26" t="s">
        <v>6</v>
      </c>
      <c r="G1967" s="34" t="str">
        <f t="shared" si="75"/>
        <v>Euphorbia dendroides</v>
      </c>
      <c r="H1967" s="26" t="s">
        <v>5141</v>
      </c>
      <c r="I1967" s="26"/>
      <c r="J1967" t="s">
        <v>8186</v>
      </c>
      <c r="K1967" t="s">
        <v>11752</v>
      </c>
      <c r="L1967" t="s">
        <v>12336</v>
      </c>
      <c r="M1967" t="s">
        <v>12337</v>
      </c>
    </row>
    <row r="1968" spans="1:13" x14ac:dyDescent="0.25">
      <c r="A1968" s="26" t="s">
        <v>1740</v>
      </c>
      <c r="B1968" s="26" t="s">
        <v>1762</v>
      </c>
      <c r="C1968" s="26" t="str">
        <f t="shared" si="74"/>
        <v>subsp.</v>
      </c>
      <c r="D1968" s="26" t="s">
        <v>4443</v>
      </c>
      <c r="E1968" s="26" t="s">
        <v>6</v>
      </c>
      <c r="F1968" s="26" t="s">
        <v>31</v>
      </c>
      <c r="G1968" s="34" t="str">
        <f t="shared" si="75"/>
        <v>Euphorbia dracunculoides inconspicua</v>
      </c>
      <c r="H1968" s="26" t="s">
        <v>5141</v>
      </c>
      <c r="I1968" s="26"/>
      <c r="J1968" t="s">
        <v>8187</v>
      </c>
      <c r="K1968" t="s">
        <v>11752</v>
      </c>
      <c r="L1968" t="s">
        <v>12336</v>
      </c>
      <c r="M1968" t="s">
        <v>12337</v>
      </c>
    </row>
    <row r="1969" spans="1:13" x14ac:dyDescent="0.25">
      <c r="A1969" s="26" t="s">
        <v>1740</v>
      </c>
      <c r="B1969" s="26" t="s">
        <v>1751</v>
      </c>
      <c r="C1969" s="26" t="str">
        <f t="shared" si="74"/>
        <v/>
      </c>
      <c r="D1969" s="26"/>
      <c r="E1969" s="26" t="s">
        <v>6</v>
      </c>
      <c r="F1969" s="26" t="s">
        <v>6</v>
      </c>
      <c r="G1969" s="34" t="str">
        <f t="shared" si="75"/>
        <v>Euphorbia dulcis</v>
      </c>
      <c r="H1969" s="26" t="s">
        <v>5141</v>
      </c>
      <c r="I1969" s="26"/>
      <c r="J1969" t="s">
        <v>8188</v>
      </c>
      <c r="K1969" t="s">
        <v>11752</v>
      </c>
      <c r="L1969" t="s">
        <v>12336</v>
      </c>
      <c r="M1969" t="s">
        <v>12337</v>
      </c>
    </row>
    <row r="1970" spans="1:13" x14ac:dyDescent="0.25">
      <c r="A1970" s="26" t="s">
        <v>1740</v>
      </c>
      <c r="B1970" s="26" t="s">
        <v>1767</v>
      </c>
      <c r="C1970" s="26" t="str">
        <f t="shared" si="74"/>
        <v>subsp.</v>
      </c>
      <c r="D1970" s="26" t="s">
        <v>1767</v>
      </c>
      <c r="E1970" s="26" t="s">
        <v>6</v>
      </c>
      <c r="F1970" s="26" t="s">
        <v>6</v>
      </c>
      <c r="G1970" s="34" t="str">
        <f t="shared" si="75"/>
        <v>Euphorbia esula esula</v>
      </c>
      <c r="H1970" s="26" t="s">
        <v>5141</v>
      </c>
      <c r="I1970" s="26"/>
      <c r="J1970" t="s">
        <v>8189</v>
      </c>
      <c r="K1970" t="s">
        <v>11752</v>
      </c>
      <c r="L1970" t="s">
        <v>12336</v>
      </c>
      <c r="M1970" t="s">
        <v>12337</v>
      </c>
    </row>
    <row r="1971" spans="1:13" x14ac:dyDescent="0.25">
      <c r="A1971" s="26" t="s">
        <v>1740</v>
      </c>
      <c r="B1971" s="26" t="s">
        <v>1767</v>
      </c>
      <c r="C1971" s="26" t="str">
        <f t="shared" si="74"/>
        <v>subsp.</v>
      </c>
      <c r="D1971" s="26" t="s">
        <v>4444</v>
      </c>
      <c r="E1971" s="26" t="s">
        <v>6</v>
      </c>
      <c r="F1971" s="26" t="s">
        <v>6</v>
      </c>
      <c r="G1971" s="34" t="str">
        <f t="shared" si="75"/>
        <v>Euphorbia esula saratoi</v>
      </c>
      <c r="H1971" s="26" t="s">
        <v>5141</v>
      </c>
      <c r="I1971" s="26"/>
      <c r="J1971" t="s">
        <v>8190</v>
      </c>
      <c r="K1971" t="s">
        <v>11752</v>
      </c>
      <c r="L1971" t="s">
        <v>12336</v>
      </c>
      <c r="M1971" t="s">
        <v>12337</v>
      </c>
    </row>
    <row r="1972" spans="1:13" x14ac:dyDescent="0.25">
      <c r="A1972" s="26" t="s">
        <v>1740</v>
      </c>
      <c r="B1972" s="26" t="s">
        <v>1763</v>
      </c>
      <c r="C1972" s="26" t="str">
        <f t="shared" si="74"/>
        <v>subsp.</v>
      </c>
      <c r="D1972" s="26" t="s">
        <v>1763</v>
      </c>
      <c r="E1972" s="26" t="s">
        <v>6</v>
      </c>
      <c r="F1972" s="26" t="s">
        <v>6</v>
      </c>
      <c r="G1972" s="34" t="str">
        <f t="shared" si="75"/>
        <v>Euphorbia exigua exigua</v>
      </c>
      <c r="H1972" s="26" t="s">
        <v>5141</v>
      </c>
      <c r="I1972" s="26"/>
      <c r="J1972" t="s">
        <v>8191</v>
      </c>
      <c r="K1972" t="s">
        <v>11752</v>
      </c>
      <c r="L1972" t="s">
        <v>12336</v>
      </c>
      <c r="M1972" t="s">
        <v>12337</v>
      </c>
    </row>
    <row r="1973" spans="1:13" x14ac:dyDescent="0.25">
      <c r="A1973" s="26" t="s">
        <v>1740</v>
      </c>
      <c r="B1973" s="26" t="s">
        <v>1763</v>
      </c>
      <c r="C1973" s="26" t="str">
        <f t="shared" si="74"/>
        <v>subsp.</v>
      </c>
      <c r="D1973" s="26" t="s">
        <v>515</v>
      </c>
      <c r="E1973" s="26" t="s">
        <v>6</v>
      </c>
      <c r="F1973" s="26" t="s">
        <v>6</v>
      </c>
      <c r="G1973" s="34" t="str">
        <f t="shared" si="75"/>
        <v>Euphorbia exigua merinoi</v>
      </c>
      <c r="H1973" s="26" t="s">
        <v>5141</v>
      </c>
      <c r="I1973" s="26"/>
      <c r="J1973" t="s">
        <v>8192</v>
      </c>
      <c r="K1973" t="s">
        <v>11752</v>
      </c>
      <c r="L1973" t="s">
        <v>12336</v>
      </c>
      <c r="M1973" t="s">
        <v>12337</v>
      </c>
    </row>
    <row r="1974" spans="1:13" x14ac:dyDescent="0.25">
      <c r="A1974" s="26" t="s">
        <v>1740</v>
      </c>
      <c r="B1974" s="26" t="s">
        <v>1120</v>
      </c>
      <c r="C1974" s="26" t="str">
        <f t="shared" si="74"/>
        <v>subsp.</v>
      </c>
      <c r="D1974" s="26" t="s">
        <v>1120</v>
      </c>
      <c r="E1974" s="26" t="s">
        <v>6</v>
      </c>
      <c r="F1974" s="26" t="s">
        <v>31</v>
      </c>
      <c r="G1974" s="34" t="str">
        <f t="shared" si="75"/>
        <v>Euphorbia falcata falcata</v>
      </c>
      <c r="H1974" s="26" t="s">
        <v>5141</v>
      </c>
      <c r="I1974" s="26"/>
      <c r="J1974" t="s">
        <v>8193</v>
      </c>
      <c r="K1974" t="s">
        <v>11752</v>
      </c>
      <c r="L1974" t="s">
        <v>12336</v>
      </c>
      <c r="M1974" t="s">
        <v>12337</v>
      </c>
    </row>
    <row r="1975" spans="1:13" x14ac:dyDescent="0.25">
      <c r="A1975" s="26" t="s">
        <v>1740</v>
      </c>
      <c r="B1975" s="26" t="s">
        <v>1747</v>
      </c>
      <c r="C1975" s="26" t="str">
        <f t="shared" si="74"/>
        <v>subsp.</v>
      </c>
      <c r="D1975" s="26" t="s">
        <v>1747</v>
      </c>
      <c r="E1975" s="26" t="s">
        <v>6</v>
      </c>
      <c r="F1975" s="26" t="s">
        <v>6</v>
      </c>
      <c r="G1975" s="34" t="str">
        <f t="shared" si="75"/>
        <v>Euphorbia flavicoma flavicoma</v>
      </c>
      <c r="H1975" s="26" t="s">
        <v>5141</v>
      </c>
      <c r="I1975" s="26"/>
      <c r="J1975" t="s">
        <v>8194</v>
      </c>
      <c r="K1975" t="s">
        <v>11752</v>
      </c>
      <c r="L1975" t="s">
        <v>12336</v>
      </c>
      <c r="M1975" t="s">
        <v>12337</v>
      </c>
    </row>
    <row r="1976" spans="1:13" x14ac:dyDescent="0.25">
      <c r="A1976" s="26" t="s">
        <v>1740</v>
      </c>
      <c r="B1976" s="26" t="s">
        <v>1747</v>
      </c>
      <c r="C1976" s="26" t="str">
        <f t="shared" si="74"/>
        <v>subsp.</v>
      </c>
      <c r="D1976" s="26" t="s">
        <v>4445</v>
      </c>
      <c r="E1976" s="26" t="s">
        <v>6</v>
      </c>
      <c r="F1976" s="26" t="s">
        <v>6</v>
      </c>
      <c r="G1976" s="34" t="str">
        <f t="shared" si="75"/>
        <v>Euphorbia flavicoma giselae</v>
      </c>
      <c r="H1976" s="26" t="s">
        <v>5141</v>
      </c>
      <c r="I1976" s="26"/>
      <c r="J1976" t="s">
        <v>8195</v>
      </c>
      <c r="K1976" t="s">
        <v>11752</v>
      </c>
      <c r="L1976" t="s">
        <v>12336</v>
      </c>
      <c r="M1976" t="s">
        <v>12337</v>
      </c>
    </row>
    <row r="1977" spans="1:13" x14ac:dyDescent="0.25">
      <c r="A1977" s="26" t="s">
        <v>1740</v>
      </c>
      <c r="B1977" s="26" t="s">
        <v>1747</v>
      </c>
      <c r="C1977" s="26" t="str">
        <f t="shared" ref="C1977:C2008" si="76">IF(D1977="","","subsp.")</f>
        <v>subsp.</v>
      </c>
      <c r="D1977" s="26" t="s">
        <v>2345</v>
      </c>
      <c r="E1977" s="26" t="s">
        <v>6</v>
      </c>
      <c r="F1977" s="26" t="s">
        <v>6</v>
      </c>
      <c r="G1977" s="34" t="str">
        <f t="shared" ref="G1977:G2008" si="77">IF(D1977="",CONCATENATE(A1977," ",B1977),CONCATENATE(A1977," ",B1977," ",D1977))</f>
        <v>Euphorbia flavicoma occidentalis</v>
      </c>
      <c r="H1977" s="26" t="s">
        <v>5141</v>
      </c>
      <c r="I1977" s="26"/>
      <c r="J1977" t="s">
        <v>8196</v>
      </c>
      <c r="K1977" t="s">
        <v>11752</v>
      </c>
      <c r="L1977" t="s">
        <v>12336</v>
      </c>
      <c r="M1977" t="s">
        <v>12337</v>
      </c>
    </row>
    <row r="1978" spans="1:13" x14ac:dyDescent="0.25">
      <c r="A1978" s="26" t="s">
        <v>1740</v>
      </c>
      <c r="B1978" s="26" t="s">
        <v>1760</v>
      </c>
      <c r="C1978" s="26" t="str">
        <f t="shared" si="76"/>
        <v/>
      </c>
      <c r="D1978" s="26"/>
      <c r="E1978" s="26" t="s">
        <v>31</v>
      </c>
      <c r="F1978" s="26" t="s">
        <v>6</v>
      </c>
      <c r="G1978" s="34" t="str">
        <f t="shared" si="77"/>
        <v>Euphorbia fontqueriana</v>
      </c>
      <c r="H1978" s="26" t="s">
        <v>5141</v>
      </c>
      <c r="I1978" s="26"/>
      <c r="J1978" t="s">
        <v>8197</v>
      </c>
      <c r="K1978" t="s">
        <v>11752</v>
      </c>
      <c r="L1978" t="s">
        <v>12336</v>
      </c>
      <c r="M1978" t="s">
        <v>12337</v>
      </c>
    </row>
    <row r="1979" spans="1:13" x14ac:dyDescent="0.25">
      <c r="A1979" s="26" t="s">
        <v>1740</v>
      </c>
      <c r="B1979" s="26" t="s">
        <v>509</v>
      </c>
      <c r="C1979" s="26" t="str">
        <f t="shared" si="76"/>
        <v/>
      </c>
      <c r="D1979" s="26"/>
      <c r="E1979" s="26" t="s">
        <v>6</v>
      </c>
      <c r="F1979" s="26" t="s">
        <v>6</v>
      </c>
      <c r="G1979" s="34" t="str">
        <f t="shared" si="77"/>
        <v>Euphorbia gaditana</v>
      </c>
      <c r="H1979" s="26" t="s">
        <v>5141</v>
      </c>
      <c r="I1979" s="26"/>
      <c r="J1979" t="s">
        <v>8198</v>
      </c>
      <c r="K1979" t="s">
        <v>11752</v>
      </c>
      <c r="L1979" t="s">
        <v>12336</v>
      </c>
      <c r="M1979" t="s">
        <v>12337</v>
      </c>
    </row>
    <row r="1980" spans="1:13" x14ac:dyDescent="0.25">
      <c r="A1980" s="26" t="s">
        <v>1740</v>
      </c>
      <c r="B1980" s="26" t="s">
        <v>1757</v>
      </c>
      <c r="C1980" s="26" t="str">
        <f t="shared" si="76"/>
        <v>subsp.</v>
      </c>
      <c r="D1980" s="26" t="s">
        <v>1757</v>
      </c>
      <c r="E1980" s="26" t="s">
        <v>6</v>
      </c>
      <c r="F1980" s="26" t="s">
        <v>6</v>
      </c>
      <c r="G1980" s="34" t="str">
        <f t="shared" si="77"/>
        <v>Euphorbia helioscopia helioscopia</v>
      </c>
      <c r="H1980" s="26" t="s">
        <v>5141</v>
      </c>
      <c r="I1980" s="26"/>
      <c r="J1980" t="s">
        <v>8199</v>
      </c>
      <c r="K1980" t="s">
        <v>11752</v>
      </c>
      <c r="L1980" t="s">
        <v>12336</v>
      </c>
      <c r="M1980" t="s">
        <v>12337</v>
      </c>
    </row>
    <row r="1981" spans="1:13" x14ac:dyDescent="0.25">
      <c r="A1981" s="26" t="s">
        <v>1740</v>
      </c>
      <c r="B1981" s="26" t="s">
        <v>1757</v>
      </c>
      <c r="C1981" s="26" t="str">
        <f t="shared" si="76"/>
        <v>subsp.</v>
      </c>
      <c r="D1981" s="26" t="s">
        <v>4446</v>
      </c>
      <c r="E1981" s="26" t="s">
        <v>6</v>
      </c>
      <c r="F1981" s="26" t="s">
        <v>6</v>
      </c>
      <c r="G1981" s="34" t="str">
        <f t="shared" si="77"/>
        <v>Euphorbia helioscopia helioscopioides</v>
      </c>
      <c r="H1981" s="26" t="s">
        <v>5141</v>
      </c>
      <c r="I1981" s="26"/>
      <c r="J1981" t="s">
        <v>8200</v>
      </c>
      <c r="K1981" t="s">
        <v>11752</v>
      </c>
      <c r="L1981" t="s">
        <v>12336</v>
      </c>
      <c r="M1981" t="s">
        <v>12337</v>
      </c>
    </row>
    <row r="1982" spans="1:13" x14ac:dyDescent="0.25">
      <c r="A1982" s="26" t="s">
        <v>1740</v>
      </c>
      <c r="B1982" s="26" t="s">
        <v>250</v>
      </c>
      <c r="C1982" s="26" t="str">
        <f t="shared" si="76"/>
        <v/>
      </c>
      <c r="D1982" s="26"/>
      <c r="E1982" s="26" t="s">
        <v>6</v>
      </c>
      <c r="F1982" s="26" t="s">
        <v>6</v>
      </c>
      <c r="G1982" s="34" t="str">
        <f t="shared" si="77"/>
        <v>Euphorbia hirsuta</v>
      </c>
      <c r="H1982" s="26" t="s">
        <v>5141</v>
      </c>
      <c r="I1982" s="26"/>
      <c r="J1982" t="s">
        <v>8201</v>
      </c>
      <c r="K1982" t="s">
        <v>11752</v>
      </c>
      <c r="L1982" t="s">
        <v>12336</v>
      </c>
      <c r="M1982" t="s">
        <v>12337</v>
      </c>
    </row>
    <row r="1983" spans="1:13" x14ac:dyDescent="0.25">
      <c r="A1983" s="26" t="s">
        <v>1740</v>
      </c>
      <c r="B1983" s="26" t="s">
        <v>1746</v>
      </c>
      <c r="C1983" s="26" t="str">
        <f t="shared" si="76"/>
        <v>subsp.</v>
      </c>
      <c r="D1983" s="26" t="s">
        <v>1746</v>
      </c>
      <c r="E1983" s="26" t="s">
        <v>6</v>
      </c>
      <c r="F1983" s="26" t="s">
        <v>31</v>
      </c>
      <c r="G1983" s="34" t="str">
        <f t="shared" si="77"/>
        <v>Euphorbia hyberna hyberna</v>
      </c>
      <c r="H1983" s="26" t="s">
        <v>5141</v>
      </c>
      <c r="I1983" s="26"/>
      <c r="J1983" t="s">
        <v>8202</v>
      </c>
      <c r="K1983" t="s">
        <v>11752</v>
      </c>
      <c r="L1983" t="s">
        <v>12336</v>
      </c>
      <c r="M1983" t="s">
        <v>12337</v>
      </c>
    </row>
    <row r="1984" spans="1:13" x14ac:dyDescent="0.25">
      <c r="A1984" s="26" t="s">
        <v>1740</v>
      </c>
      <c r="B1984" s="26" t="s">
        <v>1745</v>
      </c>
      <c r="C1984" s="26" t="str">
        <f t="shared" si="76"/>
        <v/>
      </c>
      <c r="D1984" s="26"/>
      <c r="E1984" s="26" t="s">
        <v>31</v>
      </c>
      <c r="F1984" s="26" t="s">
        <v>6</v>
      </c>
      <c r="G1984" s="34" t="str">
        <f t="shared" si="77"/>
        <v>Euphorbia isatidifolia</v>
      </c>
      <c r="H1984" s="26" t="s">
        <v>5141</v>
      </c>
      <c r="I1984" s="26"/>
      <c r="J1984" t="s">
        <v>8203</v>
      </c>
      <c r="K1984" t="s">
        <v>11752</v>
      </c>
      <c r="L1984" t="s">
        <v>12336</v>
      </c>
      <c r="M1984" t="s">
        <v>12337</v>
      </c>
    </row>
    <row r="1985" spans="1:13" x14ac:dyDescent="0.25">
      <c r="A1985" s="26" t="s">
        <v>1740</v>
      </c>
      <c r="B1985" s="26" t="s">
        <v>1722</v>
      </c>
      <c r="C1985" s="26" t="str">
        <f t="shared" si="76"/>
        <v/>
      </c>
      <c r="D1985" s="26"/>
      <c r="E1985" s="26" t="s">
        <v>6</v>
      </c>
      <c r="F1985" s="26" t="s">
        <v>6</v>
      </c>
      <c r="G1985" s="34" t="str">
        <f t="shared" si="77"/>
        <v>Euphorbia lagascae</v>
      </c>
      <c r="H1985" s="26" t="s">
        <v>5141</v>
      </c>
      <c r="I1985" s="26"/>
      <c r="J1985" t="s">
        <v>8204</v>
      </c>
      <c r="K1985" t="s">
        <v>11752</v>
      </c>
      <c r="L1985" t="s">
        <v>12336</v>
      </c>
      <c r="M1985" t="s">
        <v>12337</v>
      </c>
    </row>
    <row r="1986" spans="1:13" x14ac:dyDescent="0.25">
      <c r="A1986" s="26" t="s">
        <v>1740</v>
      </c>
      <c r="B1986" s="26" t="s">
        <v>1744</v>
      </c>
      <c r="C1986" s="26" t="str">
        <f t="shared" si="76"/>
        <v/>
      </c>
      <c r="D1986" s="26"/>
      <c r="E1986" s="26" t="s">
        <v>5390</v>
      </c>
      <c r="F1986" s="26" t="s">
        <v>6</v>
      </c>
      <c r="G1986" s="34" t="str">
        <f t="shared" si="77"/>
        <v>Euphorbia lathyris</v>
      </c>
      <c r="H1986" s="26" t="s">
        <v>5141</v>
      </c>
      <c r="I1986" s="26"/>
      <c r="J1986" t="s">
        <v>8205</v>
      </c>
      <c r="K1986" t="s">
        <v>11752</v>
      </c>
      <c r="L1986" t="s">
        <v>12336</v>
      </c>
      <c r="M1986" t="s">
        <v>12337</v>
      </c>
    </row>
    <row r="1987" spans="1:13" x14ac:dyDescent="0.25">
      <c r="A1987" s="26" t="s">
        <v>1740</v>
      </c>
      <c r="B1987" s="26" t="s">
        <v>1779</v>
      </c>
      <c r="C1987" s="26" t="str">
        <f t="shared" si="76"/>
        <v>subsp.</v>
      </c>
      <c r="D1987" s="26" t="s">
        <v>463</v>
      </c>
      <c r="E1987" s="26" t="s">
        <v>31</v>
      </c>
      <c r="F1987" s="26" t="s">
        <v>6</v>
      </c>
      <c r="G1987" s="34" t="str">
        <f t="shared" si="77"/>
        <v>Euphorbia maresii balearica</v>
      </c>
      <c r="H1987" s="26" t="s">
        <v>5141</v>
      </c>
      <c r="I1987" s="26"/>
      <c r="J1987" t="s">
        <v>8206</v>
      </c>
      <c r="K1987" t="s">
        <v>11752</v>
      </c>
      <c r="L1987" t="s">
        <v>12336</v>
      </c>
      <c r="M1987" t="s">
        <v>12337</v>
      </c>
    </row>
    <row r="1988" spans="1:13" x14ac:dyDescent="0.25">
      <c r="A1988" s="26" t="s">
        <v>1740</v>
      </c>
      <c r="B1988" s="26" t="s">
        <v>1779</v>
      </c>
      <c r="C1988" s="26" t="str">
        <f t="shared" si="76"/>
        <v>subsp.</v>
      </c>
      <c r="D1988" s="26" t="s">
        <v>1779</v>
      </c>
      <c r="E1988" s="26" t="s">
        <v>31</v>
      </c>
      <c r="F1988" s="26" t="s">
        <v>6</v>
      </c>
      <c r="G1988" s="34" t="str">
        <f t="shared" si="77"/>
        <v>Euphorbia maresii maresii</v>
      </c>
      <c r="H1988" s="26" t="s">
        <v>5141</v>
      </c>
      <c r="I1988" s="26"/>
      <c r="J1988" t="s">
        <v>8207</v>
      </c>
      <c r="K1988" t="s">
        <v>11752</v>
      </c>
      <c r="L1988" t="s">
        <v>12336</v>
      </c>
      <c r="M1988" t="s">
        <v>12337</v>
      </c>
    </row>
    <row r="1989" spans="1:13" x14ac:dyDescent="0.25">
      <c r="A1989" s="26" t="s">
        <v>1740</v>
      </c>
      <c r="B1989" s="26" t="s">
        <v>1754</v>
      </c>
      <c r="C1989" s="26" t="str">
        <f t="shared" si="76"/>
        <v/>
      </c>
      <c r="D1989" s="26"/>
      <c r="E1989" s="26" t="s">
        <v>31</v>
      </c>
      <c r="F1989" s="26" t="s">
        <v>6</v>
      </c>
      <c r="G1989" s="34" t="str">
        <f t="shared" si="77"/>
        <v>Euphorbia margalidiana</v>
      </c>
      <c r="H1989" s="26" t="s">
        <v>5141</v>
      </c>
      <c r="I1989" s="26"/>
      <c r="J1989" t="s">
        <v>8208</v>
      </c>
      <c r="K1989" t="s">
        <v>11752</v>
      </c>
      <c r="L1989" t="s">
        <v>12336</v>
      </c>
      <c r="M1989" t="s">
        <v>12337</v>
      </c>
    </row>
    <row r="1990" spans="1:13" x14ac:dyDescent="0.25">
      <c r="A1990" s="26" t="s">
        <v>1740</v>
      </c>
      <c r="B1990" s="26" t="s">
        <v>1775</v>
      </c>
      <c r="C1990" s="26" t="str">
        <f t="shared" si="76"/>
        <v/>
      </c>
      <c r="D1990" s="26"/>
      <c r="E1990" s="26" t="s">
        <v>31</v>
      </c>
      <c r="F1990" s="26" t="s">
        <v>6</v>
      </c>
      <c r="G1990" s="34" t="str">
        <f t="shared" si="77"/>
        <v>Euphorbia matritensis</v>
      </c>
      <c r="H1990" s="26" t="s">
        <v>5141</v>
      </c>
      <c r="I1990" s="26"/>
      <c r="J1990" t="s">
        <v>8209</v>
      </c>
      <c r="K1990" t="s">
        <v>11752</v>
      </c>
      <c r="L1990" t="s">
        <v>12336</v>
      </c>
      <c r="M1990" t="s">
        <v>12337</v>
      </c>
    </row>
    <row r="1991" spans="1:13" x14ac:dyDescent="0.25">
      <c r="A1991" s="26" t="s">
        <v>1740</v>
      </c>
      <c r="B1991" s="26" t="s">
        <v>1761</v>
      </c>
      <c r="C1991" s="26" t="str">
        <f t="shared" si="76"/>
        <v/>
      </c>
      <c r="D1991" s="26"/>
      <c r="E1991" s="26" t="s">
        <v>6</v>
      </c>
      <c r="F1991" s="26" t="s">
        <v>6</v>
      </c>
      <c r="G1991" s="34" t="str">
        <f t="shared" si="77"/>
        <v>Euphorbia medicaginea</v>
      </c>
      <c r="H1991" s="26" t="s">
        <v>5141</v>
      </c>
      <c r="I1991" s="26"/>
      <c r="J1991" t="s">
        <v>8210</v>
      </c>
      <c r="K1991" t="s">
        <v>11752</v>
      </c>
      <c r="L1991" t="s">
        <v>12336</v>
      </c>
      <c r="M1991" t="s">
        <v>12337</v>
      </c>
    </row>
    <row r="1992" spans="1:13" x14ac:dyDescent="0.25">
      <c r="A1992" s="26" t="s">
        <v>1740</v>
      </c>
      <c r="B1992" s="26" t="s">
        <v>1774</v>
      </c>
      <c r="C1992" s="26" t="str">
        <f t="shared" si="76"/>
        <v>subsp.</v>
      </c>
      <c r="D1992" s="26" t="s">
        <v>1774</v>
      </c>
      <c r="E1992" s="26" t="s">
        <v>31</v>
      </c>
      <c r="F1992" s="26" t="s">
        <v>6</v>
      </c>
      <c r="G1992" s="34" t="str">
        <f t="shared" si="77"/>
        <v>Euphorbia minuta minuta</v>
      </c>
      <c r="H1992" s="26" t="s">
        <v>5141</v>
      </c>
      <c r="I1992" s="26"/>
      <c r="J1992" t="s">
        <v>8211</v>
      </c>
      <c r="K1992" t="s">
        <v>11752</v>
      </c>
      <c r="L1992" t="s">
        <v>12336</v>
      </c>
      <c r="M1992" t="s">
        <v>12337</v>
      </c>
    </row>
    <row r="1993" spans="1:13" x14ac:dyDescent="0.25">
      <c r="A1993" s="26" t="s">
        <v>1740</v>
      </c>
      <c r="B1993" s="26" t="s">
        <v>479</v>
      </c>
      <c r="C1993" s="26" t="str">
        <f t="shared" si="76"/>
        <v>subsp.</v>
      </c>
      <c r="D1993" s="26" t="s">
        <v>1262</v>
      </c>
      <c r="E1993" s="26" t="s">
        <v>31</v>
      </c>
      <c r="F1993" s="26" t="s">
        <v>6</v>
      </c>
      <c r="G1993" s="34" t="str">
        <f t="shared" si="77"/>
        <v>Euphorbia nevadensis aragonensis</v>
      </c>
      <c r="H1993" s="26" t="s">
        <v>5141</v>
      </c>
      <c r="I1993" s="26"/>
      <c r="J1993" t="s">
        <v>8212</v>
      </c>
      <c r="K1993" t="s">
        <v>11752</v>
      </c>
      <c r="L1993" t="s">
        <v>12336</v>
      </c>
      <c r="M1993" t="s">
        <v>12337</v>
      </c>
    </row>
    <row r="1994" spans="1:13" x14ac:dyDescent="0.25">
      <c r="A1994" s="26" t="s">
        <v>1740</v>
      </c>
      <c r="B1994" s="26" t="s">
        <v>479</v>
      </c>
      <c r="C1994" s="26" t="str">
        <f t="shared" si="76"/>
        <v>subsp.</v>
      </c>
      <c r="D1994" s="26" t="s">
        <v>1475</v>
      </c>
      <c r="E1994" s="26" t="s">
        <v>31</v>
      </c>
      <c r="F1994" s="26" t="s">
        <v>6</v>
      </c>
      <c r="G1994" s="34" t="str">
        <f t="shared" si="77"/>
        <v>Euphorbia nevadensis bolosii</v>
      </c>
      <c r="H1994" s="26" t="s">
        <v>5141</v>
      </c>
      <c r="I1994" s="26"/>
      <c r="J1994" t="s">
        <v>8213</v>
      </c>
      <c r="K1994" t="s">
        <v>11752</v>
      </c>
      <c r="L1994" t="s">
        <v>12336</v>
      </c>
      <c r="M1994" t="s">
        <v>12337</v>
      </c>
    </row>
    <row r="1995" spans="1:13" x14ac:dyDescent="0.25">
      <c r="A1995" s="26" t="s">
        <v>1740</v>
      </c>
      <c r="B1995" s="26" t="s">
        <v>479</v>
      </c>
      <c r="C1995" s="26" t="str">
        <f t="shared" si="76"/>
        <v>subsp.</v>
      </c>
      <c r="D1995" s="26" t="s">
        <v>479</v>
      </c>
      <c r="E1995" s="26" t="s">
        <v>31</v>
      </c>
      <c r="F1995" s="26" t="s">
        <v>6</v>
      </c>
      <c r="G1995" s="34" t="str">
        <f t="shared" si="77"/>
        <v>Euphorbia nevadensis nevadensis</v>
      </c>
      <c r="H1995" s="26" t="s">
        <v>5141</v>
      </c>
      <c r="I1995" s="26"/>
      <c r="J1995" t="s">
        <v>8214</v>
      </c>
      <c r="K1995" t="s">
        <v>11752</v>
      </c>
      <c r="L1995" t="s">
        <v>12336</v>
      </c>
      <c r="M1995" t="s">
        <v>12337</v>
      </c>
    </row>
    <row r="1996" spans="1:13" x14ac:dyDescent="0.25">
      <c r="A1996" s="26" t="s">
        <v>1740</v>
      </c>
      <c r="B1996" s="26" t="s">
        <v>1778</v>
      </c>
      <c r="C1996" s="26" t="str">
        <f t="shared" si="76"/>
        <v>subsp.</v>
      </c>
      <c r="D1996" s="26" t="s">
        <v>1778</v>
      </c>
      <c r="E1996" s="26" t="s">
        <v>6</v>
      </c>
      <c r="F1996" s="26" t="s">
        <v>31</v>
      </c>
      <c r="G1996" s="34" t="str">
        <f t="shared" si="77"/>
        <v>Euphorbia nicaeensis nicaeensis</v>
      </c>
      <c r="H1996" s="26" t="s">
        <v>5141</v>
      </c>
      <c r="I1996" s="26"/>
      <c r="J1996" t="s">
        <v>8215</v>
      </c>
      <c r="K1996" t="s">
        <v>11752</v>
      </c>
      <c r="L1996" t="s">
        <v>12336</v>
      </c>
      <c r="M1996" t="s">
        <v>12337</v>
      </c>
    </row>
    <row r="1997" spans="1:13" x14ac:dyDescent="0.25">
      <c r="A1997" s="26" t="s">
        <v>1740</v>
      </c>
      <c r="B1997" s="26" t="s">
        <v>1759</v>
      </c>
      <c r="C1997" s="26" t="str">
        <f t="shared" si="76"/>
        <v/>
      </c>
      <c r="D1997" s="26"/>
      <c r="E1997" s="26" t="s">
        <v>31</v>
      </c>
      <c r="F1997" s="26" t="s">
        <v>6</v>
      </c>
      <c r="G1997" s="34" t="str">
        <f t="shared" si="77"/>
        <v>Euphorbia oxyphylla</v>
      </c>
      <c r="H1997" s="26" t="s">
        <v>5141</v>
      </c>
      <c r="I1997" s="26"/>
      <c r="J1997" t="s">
        <v>8216</v>
      </c>
      <c r="K1997" t="s">
        <v>11752</v>
      </c>
      <c r="L1997" t="s">
        <v>12336</v>
      </c>
      <c r="M1997" t="s">
        <v>12337</v>
      </c>
    </row>
    <row r="1998" spans="1:13" x14ac:dyDescent="0.25">
      <c r="A1998" s="26" t="s">
        <v>1740</v>
      </c>
      <c r="B1998" s="26" t="s">
        <v>802</v>
      </c>
      <c r="C1998" s="26" t="str">
        <f t="shared" si="76"/>
        <v/>
      </c>
      <c r="D1998" s="26"/>
      <c r="E1998" s="26" t="s">
        <v>6</v>
      </c>
      <c r="F1998" s="26" t="s">
        <v>6</v>
      </c>
      <c r="G1998" s="34" t="str">
        <f t="shared" si="77"/>
        <v>Euphorbia palustris</v>
      </c>
      <c r="H1998" s="26" t="s">
        <v>5141</v>
      </c>
      <c r="I1998" s="26"/>
      <c r="J1998" t="s">
        <v>8217</v>
      </c>
      <c r="K1998" t="s">
        <v>11752</v>
      </c>
      <c r="L1998" t="s">
        <v>12336</v>
      </c>
      <c r="M1998" t="s">
        <v>12337</v>
      </c>
    </row>
    <row r="1999" spans="1:13" x14ac:dyDescent="0.25">
      <c r="A1999" s="26" t="s">
        <v>1740</v>
      </c>
      <c r="B1999" s="26" t="s">
        <v>754</v>
      </c>
      <c r="C1999" s="26" t="str">
        <f t="shared" si="76"/>
        <v>subsp.</v>
      </c>
      <c r="D1999" s="26" t="s">
        <v>4597</v>
      </c>
      <c r="E1999" s="26" t="s">
        <v>31</v>
      </c>
      <c r="F1999" s="26" t="s">
        <v>6</v>
      </c>
      <c r="G1999" s="34" t="str">
        <f t="shared" si="77"/>
        <v>Euphorbia paniculata monchiquensis</v>
      </c>
      <c r="H1999" s="26" t="s">
        <v>5141</v>
      </c>
      <c r="I1999" s="26"/>
      <c r="J1999" t="s">
        <v>8218</v>
      </c>
      <c r="K1999" t="s">
        <v>11752</v>
      </c>
      <c r="L1999" t="s">
        <v>12336</v>
      </c>
      <c r="M1999" t="s">
        <v>12337</v>
      </c>
    </row>
    <row r="2000" spans="1:13" x14ac:dyDescent="0.25">
      <c r="A2000" s="26" t="s">
        <v>1740</v>
      </c>
      <c r="B2000" s="26" t="s">
        <v>754</v>
      </c>
      <c r="C2000" s="26" t="str">
        <f t="shared" si="76"/>
        <v>subsp.</v>
      </c>
      <c r="D2000" s="26" t="s">
        <v>754</v>
      </c>
      <c r="E2000" s="26" t="s">
        <v>6</v>
      </c>
      <c r="F2000" s="26" t="s">
        <v>6</v>
      </c>
      <c r="G2000" s="34" t="str">
        <f t="shared" si="77"/>
        <v>Euphorbia paniculata paniculata</v>
      </c>
      <c r="H2000" s="26" t="s">
        <v>5141</v>
      </c>
      <c r="I2000" s="26"/>
      <c r="J2000" t="s">
        <v>8219</v>
      </c>
      <c r="K2000" t="s">
        <v>11752</v>
      </c>
      <c r="L2000" t="s">
        <v>12336</v>
      </c>
      <c r="M2000" t="s">
        <v>12337</v>
      </c>
    </row>
    <row r="2001" spans="1:13" x14ac:dyDescent="0.25">
      <c r="A2001" s="26" t="s">
        <v>1740</v>
      </c>
      <c r="B2001" s="26" t="s">
        <v>754</v>
      </c>
      <c r="C2001" s="26" t="str">
        <f t="shared" si="76"/>
        <v>subsp.</v>
      </c>
      <c r="D2001" s="26" t="s">
        <v>501</v>
      </c>
      <c r="E2001" s="26" t="s">
        <v>31</v>
      </c>
      <c r="F2001" s="26" t="s">
        <v>6</v>
      </c>
      <c r="G2001" s="34" t="str">
        <f t="shared" si="77"/>
        <v>Euphorbia paniculata welwitschii</v>
      </c>
      <c r="H2001" s="26" t="s">
        <v>5141</v>
      </c>
      <c r="I2001" s="26"/>
      <c r="J2001" t="s">
        <v>8220</v>
      </c>
      <c r="K2001" t="s">
        <v>11752</v>
      </c>
      <c r="L2001" t="s">
        <v>12336</v>
      </c>
      <c r="M2001" t="s">
        <v>12337</v>
      </c>
    </row>
    <row r="2002" spans="1:13" x14ac:dyDescent="0.25">
      <c r="A2002" s="26" t="s">
        <v>1740</v>
      </c>
      <c r="B2002" s="26" t="s">
        <v>1782</v>
      </c>
      <c r="C2002" s="26" t="str">
        <f t="shared" si="76"/>
        <v/>
      </c>
      <c r="D2002" s="26"/>
      <c r="E2002" s="26" t="s">
        <v>6</v>
      </c>
      <c r="F2002" s="26" t="s">
        <v>6</v>
      </c>
      <c r="G2002" s="34" t="str">
        <f t="shared" si="77"/>
        <v>Euphorbia paralias</v>
      </c>
      <c r="H2002" s="26" t="s">
        <v>5141</v>
      </c>
      <c r="I2002" s="26"/>
      <c r="J2002" t="s">
        <v>8221</v>
      </c>
      <c r="K2002" t="s">
        <v>11752</v>
      </c>
      <c r="L2002" t="s">
        <v>12336</v>
      </c>
      <c r="M2002" t="s">
        <v>12337</v>
      </c>
    </row>
    <row r="2003" spans="1:13" x14ac:dyDescent="0.25">
      <c r="A2003" s="26" t="s">
        <v>1740</v>
      </c>
      <c r="B2003" s="26" t="s">
        <v>1742</v>
      </c>
      <c r="C2003" s="26" t="str">
        <f t="shared" si="76"/>
        <v/>
      </c>
      <c r="D2003" s="26"/>
      <c r="E2003" s="26" t="s">
        <v>31</v>
      </c>
      <c r="F2003" s="26" t="s">
        <v>6</v>
      </c>
      <c r="G2003" s="34" t="str">
        <f t="shared" si="77"/>
        <v>Euphorbia pedroi</v>
      </c>
      <c r="H2003" s="26" t="s">
        <v>5141</v>
      </c>
      <c r="I2003" s="26"/>
      <c r="J2003" t="s">
        <v>8222</v>
      </c>
      <c r="K2003" t="s">
        <v>11752</v>
      </c>
      <c r="L2003" t="s">
        <v>12336</v>
      </c>
      <c r="M2003" t="s">
        <v>12337</v>
      </c>
    </row>
    <row r="2004" spans="1:13" x14ac:dyDescent="0.25">
      <c r="A2004" s="26" t="s">
        <v>1740</v>
      </c>
      <c r="B2004" s="26" t="s">
        <v>1765</v>
      </c>
      <c r="C2004" s="26" t="str">
        <f t="shared" si="76"/>
        <v/>
      </c>
      <c r="D2004" s="26"/>
      <c r="E2004" s="26" t="s">
        <v>6</v>
      </c>
      <c r="F2004" s="26" t="s">
        <v>6</v>
      </c>
      <c r="G2004" s="34" t="str">
        <f t="shared" si="77"/>
        <v>Euphorbia peplus</v>
      </c>
      <c r="H2004" s="26" t="s">
        <v>5141</v>
      </c>
      <c r="I2004" s="26"/>
      <c r="J2004" t="s">
        <v>8223</v>
      </c>
      <c r="K2004" t="s">
        <v>11752</v>
      </c>
      <c r="L2004" t="s">
        <v>12336</v>
      </c>
      <c r="M2004" t="s">
        <v>12337</v>
      </c>
    </row>
    <row r="2005" spans="1:13" x14ac:dyDescent="0.25">
      <c r="A2005" s="26" t="s">
        <v>1740</v>
      </c>
      <c r="B2005" s="26" t="s">
        <v>1781</v>
      </c>
      <c r="C2005" s="26" t="str">
        <f t="shared" si="76"/>
        <v>subsp.</v>
      </c>
      <c r="D2005" s="26" t="s">
        <v>1781</v>
      </c>
      <c r="E2005" s="26" t="s">
        <v>6</v>
      </c>
      <c r="F2005" s="26" t="s">
        <v>31</v>
      </c>
      <c r="G2005" s="34" t="str">
        <f t="shared" si="77"/>
        <v>Euphorbia pithyusa pithyusa</v>
      </c>
      <c r="H2005" s="26" t="s">
        <v>5141</v>
      </c>
      <c r="I2005" s="26"/>
      <c r="J2005" t="s">
        <v>8224</v>
      </c>
      <c r="K2005" t="s">
        <v>11752</v>
      </c>
      <c r="L2005" t="s">
        <v>12336</v>
      </c>
      <c r="M2005" t="s">
        <v>12337</v>
      </c>
    </row>
    <row r="2006" spans="1:13" x14ac:dyDescent="0.25">
      <c r="A2006" s="26" t="s">
        <v>1740</v>
      </c>
      <c r="B2006" s="26" t="s">
        <v>1755</v>
      </c>
      <c r="C2006" s="26" t="str">
        <f t="shared" si="76"/>
        <v/>
      </c>
      <c r="D2006" s="26"/>
      <c r="E2006" s="26" t="s">
        <v>6</v>
      </c>
      <c r="F2006" s="26" t="s">
        <v>6</v>
      </c>
      <c r="G2006" s="34" t="str">
        <f t="shared" si="77"/>
        <v>Euphorbia platyphyllos</v>
      </c>
      <c r="H2006" s="26" t="s">
        <v>5141</v>
      </c>
      <c r="I2006" s="26"/>
      <c r="J2006" t="s">
        <v>8225</v>
      </c>
      <c r="K2006" t="s">
        <v>11752</v>
      </c>
      <c r="L2006" t="s">
        <v>12336</v>
      </c>
      <c r="M2006" t="s">
        <v>12337</v>
      </c>
    </row>
    <row r="2007" spans="1:13" x14ac:dyDescent="0.25">
      <c r="A2007" s="26" t="s">
        <v>1740</v>
      </c>
      <c r="B2007" s="26" t="s">
        <v>1748</v>
      </c>
      <c r="C2007" s="26" t="str">
        <f t="shared" si="76"/>
        <v>subsp.</v>
      </c>
      <c r="D2007" s="26" t="s">
        <v>507</v>
      </c>
      <c r="E2007" s="26" t="s">
        <v>31</v>
      </c>
      <c r="F2007" s="26" t="s">
        <v>6</v>
      </c>
      <c r="G2007" s="34" t="str">
        <f t="shared" si="77"/>
        <v>Euphorbia polygalifolia hirta</v>
      </c>
      <c r="H2007" s="26" t="s">
        <v>5141</v>
      </c>
      <c r="I2007" s="26"/>
      <c r="J2007" t="s">
        <v>8226</v>
      </c>
      <c r="K2007" t="s">
        <v>11752</v>
      </c>
      <c r="L2007" t="s">
        <v>12336</v>
      </c>
      <c r="M2007" t="s">
        <v>12337</v>
      </c>
    </row>
    <row r="2008" spans="1:13" x14ac:dyDescent="0.25">
      <c r="A2008" s="26" t="s">
        <v>1740</v>
      </c>
      <c r="B2008" s="26" t="s">
        <v>1748</v>
      </c>
      <c r="C2008" s="26" t="str">
        <f t="shared" si="76"/>
        <v>subsp.</v>
      </c>
      <c r="D2008" s="26" t="s">
        <v>1748</v>
      </c>
      <c r="E2008" s="26" t="s">
        <v>31</v>
      </c>
      <c r="F2008" s="26" t="s">
        <v>6</v>
      </c>
      <c r="G2008" s="34" t="str">
        <f t="shared" si="77"/>
        <v>Euphorbia polygalifolia polygalifolia</v>
      </c>
      <c r="H2008" s="26" t="s">
        <v>5141</v>
      </c>
      <c r="I2008" s="26"/>
      <c r="J2008" t="s">
        <v>8227</v>
      </c>
      <c r="K2008" t="s">
        <v>11752</v>
      </c>
      <c r="L2008" t="s">
        <v>12336</v>
      </c>
      <c r="M2008" t="s">
        <v>12337</v>
      </c>
    </row>
    <row r="2009" spans="1:13" x14ac:dyDescent="0.25">
      <c r="A2009" s="26" t="s">
        <v>1740</v>
      </c>
      <c r="B2009" s="26" t="s">
        <v>1773</v>
      </c>
      <c r="C2009" s="26" t="str">
        <f t="shared" ref="C2009:C2039" si="78">IF(D2009="","","subsp.")</f>
        <v/>
      </c>
      <c r="D2009" s="26"/>
      <c r="E2009" s="26" t="s">
        <v>6</v>
      </c>
      <c r="F2009" s="26" t="s">
        <v>6</v>
      </c>
      <c r="G2009" s="34" t="str">
        <f t="shared" ref="G2009:G2039" si="79">IF(D2009="",CONCATENATE(A2009," ",B2009),CONCATENATE(A2009," ",B2009," ",D2009))</f>
        <v>Euphorbia portlandica</v>
      </c>
      <c r="H2009" s="26" t="s">
        <v>5141</v>
      </c>
      <c r="I2009" s="26"/>
      <c r="J2009" t="s">
        <v>8228</v>
      </c>
      <c r="K2009" t="s">
        <v>11752</v>
      </c>
      <c r="L2009" t="s">
        <v>12336</v>
      </c>
      <c r="M2009" t="s">
        <v>12337</v>
      </c>
    </row>
    <row r="2010" spans="1:13" x14ac:dyDescent="0.25">
      <c r="A2010" s="26" t="s">
        <v>1740</v>
      </c>
      <c r="B2010" s="26" t="s">
        <v>1756</v>
      </c>
      <c r="C2010" s="26" t="str">
        <f t="shared" si="78"/>
        <v/>
      </c>
      <c r="D2010" s="26"/>
      <c r="E2010" s="26" t="s">
        <v>6</v>
      </c>
      <c r="F2010" s="26" t="s">
        <v>6</v>
      </c>
      <c r="G2010" s="34" t="str">
        <f t="shared" si="79"/>
        <v>Euphorbia pterococca</v>
      </c>
      <c r="H2010" s="26" t="s">
        <v>5141</v>
      </c>
      <c r="I2010" s="26"/>
      <c r="J2010" t="s">
        <v>8229</v>
      </c>
      <c r="K2010" t="s">
        <v>11752</v>
      </c>
      <c r="L2010" t="s">
        <v>12336</v>
      </c>
      <c r="M2010" t="s">
        <v>12337</v>
      </c>
    </row>
    <row r="2011" spans="1:13" x14ac:dyDescent="0.25">
      <c r="A2011" s="26" t="s">
        <v>1740</v>
      </c>
      <c r="B2011" s="26" t="s">
        <v>66</v>
      </c>
      <c r="C2011" s="26" t="str">
        <f t="shared" si="78"/>
        <v/>
      </c>
      <c r="D2011" s="26"/>
      <c r="E2011" s="26" t="s">
        <v>13111</v>
      </c>
      <c r="F2011" s="26" t="s">
        <v>6</v>
      </c>
      <c r="G2011" s="34" t="str">
        <f t="shared" si="79"/>
        <v>Euphorbia pyrenaica</v>
      </c>
      <c r="H2011" s="26" t="s">
        <v>5141</v>
      </c>
      <c r="I2011" s="26"/>
      <c r="J2011" t="s">
        <v>8230</v>
      </c>
      <c r="K2011" t="s">
        <v>11752</v>
      </c>
      <c r="L2011" t="s">
        <v>12336</v>
      </c>
      <c r="M2011" t="s">
        <v>12337</v>
      </c>
    </row>
    <row r="2012" spans="1:13" x14ac:dyDescent="0.25">
      <c r="A2012" s="26" t="s">
        <v>1740</v>
      </c>
      <c r="B2012" s="26" t="s">
        <v>1772</v>
      </c>
      <c r="C2012" s="26" t="str">
        <f t="shared" si="78"/>
        <v/>
      </c>
      <c r="D2012" s="26"/>
      <c r="E2012" s="26" t="s">
        <v>6</v>
      </c>
      <c r="F2012" s="26" t="s">
        <v>6</v>
      </c>
      <c r="G2012" s="34" t="str">
        <f t="shared" si="79"/>
        <v>Euphorbia segetalis</v>
      </c>
      <c r="H2012" s="26" t="s">
        <v>5141</v>
      </c>
      <c r="I2012" s="26"/>
      <c r="J2012" t="s">
        <v>8231</v>
      </c>
      <c r="K2012" t="s">
        <v>11752</v>
      </c>
      <c r="L2012" t="s">
        <v>12336</v>
      </c>
      <c r="M2012" t="s">
        <v>12337</v>
      </c>
    </row>
    <row r="2013" spans="1:13" x14ac:dyDescent="0.25">
      <c r="A2013" s="26" t="s">
        <v>1740</v>
      </c>
      <c r="B2013" s="26" t="s">
        <v>1780</v>
      </c>
      <c r="C2013" s="26" t="str">
        <f t="shared" si="78"/>
        <v>subsp.</v>
      </c>
      <c r="D2013" s="26" t="s">
        <v>1780</v>
      </c>
      <c r="E2013" s="26" t="s">
        <v>6</v>
      </c>
      <c r="F2013" s="26" t="s">
        <v>31</v>
      </c>
      <c r="G2013" s="34" t="str">
        <f t="shared" si="79"/>
        <v>Euphorbia seguieriana seguieriana</v>
      </c>
      <c r="H2013" s="26" t="s">
        <v>5141</v>
      </c>
      <c r="I2013" s="26"/>
      <c r="J2013" t="s">
        <v>8232</v>
      </c>
      <c r="K2013" t="s">
        <v>11752</v>
      </c>
      <c r="L2013" t="s">
        <v>12336</v>
      </c>
      <c r="M2013" t="s">
        <v>12337</v>
      </c>
    </row>
    <row r="2014" spans="1:13" x14ac:dyDescent="0.25">
      <c r="A2014" s="26" t="s">
        <v>1740</v>
      </c>
      <c r="B2014" s="26" t="s">
        <v>1743</v>
      </c>
      <c r="C2014" s="26" t="str">
        <f t="shared" si="78"/>
        <v/>
      </c>
      <c r="D2014" s="26"/>
      <c r="E2014" s="26" t="s">
        <v>6</v>
      </c>
      <c r="F2014" s="26" t="s">
        <v>6</v>
      </c>
      <c r="G2014" s="34" t="str">
        <f t="shared" si="79"/>
        <v>Euphorbia serrata</v>
      </c>
      <c r="H2014" s="26" t="s">
        <v>5141</v>
      </c>
      <c r="I2014" s="26"/>
      <c r="J2014" t="s">
        <v>8233</v>
      </c>
      <c r="K2014" t="s">
        <v>11752</v>
      </c>
      <c r="L2014" t="s">
        <v>12336</v>
      </c>
      <c r="M2014" t="s">
        <v>12337</v>
      </c>
    </row>
    <row r="2015" spans="1:13" x14ac:dyDescent="0.25">
      <c r="A2015" s="26" t="s">
        <v>1740</v>
      </c>
      <c r="B2015" s="26" t="s">
        <v>1753</v>
      </c>
      <c r="C2015" s="26" t="str">
        <f t="shared" si="78"/>
        <v/>
      </c>
      <c r="D2015" s="26"/>
      <c r="E2015" s="26" t="s">
        <v>6</v>
      </c>
      <c r="F2015" s="26" t="s">
        <v>6</v>
      </c>
      <c r="G2015" s="34" t="str">
        <f t="shared" si="79"/>
        <v>Euphorbia squamigera</v>
      </c>
      <c r="H2015" s="26" t="s">
        <v>5141</v>
      </c>
      <c r="I2015" s="26"/>
      <c r="J2015" t="s">
        <v>8234</v>
      </c>
      <c r="K2015" t="s">
        <v>11752</v>
      </c>
      <c r="L2015" t="s">
        <v>12336</v>
      </c>
      <c r="M2015" t="s">
        <v>12337</v>
      </c>
    </row>
    <row r="2016" spans="1:13" x14ac:dyDescent="0.25">
      <c r="A2016" s="26" t="s">
        <v>1740</v>
      </c>
      <c r="B2016" s="26" t="s">
        <v>1764</v>
      </c>
      <c r="C2016" s="26" t="str">
        <f t="shared" si="78"/>
        <v/>
      </c>
      <c r="D2016" s="26"/>
      <c r="E2016" s="26" t="s">
        <v>6</v>
      </c>
      <c r="F2016" s="26" t="s">
        <v>6</v>
      </c>
      <c r="G2016" s="34" t="str">
        <f t="shared" si="79"/>
        <v>Euphorbia sulcata</v>
      </c>
      <c r="H2016" s="26" t="s">
        <v>5141</v>
      </c>
      <c r="I2016" s="26"/>
      <c r="J2016" t="s">
        <v>8235</v>
      </c>
      <c r="K2016" t="s">
        <v>11752</v>
      </c>
      <c r="L2016" t="s">
        <v>12336</v>
      </c>
      <c r="M2016" t="s">
        <v>12337</v>
      </c>
    </row>
    <row r="2017" spans="1:13" x14ac:dyDescent="0.25">
      <c r="A2017" s="26" t="s">
        <v>1740</v>
      </c>
      <c r="B2017" s="26" t="s">
        <v>1769</v>
      </c>
      <c r="C2017" s="26" t="str">
        <f t="shared" si="78"/>
        <v/>
      </c>
      <c r="D2017" s="26"/>
      <c r="E2017" s="26" t="s">
        <v>6</v>
      </c>
      <c r="F2017" s="26" t="s">
        <v>6</v>
      </c>
      <c r="G2017" s="34" t="str">
        <f t="shared" si="79"/>
        <v>Euphorbia terracina</v>
      </c>
      <c r="H2017" s="26" t="s">
        <v>5141</v>
      </c>
      <c r="I2017" s="26"/>
      <c r="J2017" t="s">
        <v>8236</v>
      </c>
      <c r="K2017" t="s">
        <v>11752</v>
      </c>
      <c r="L2017" t="s">
        <v>12336</v>
      </c>
      <c r="M2017" t="s">
        <v>12337</v>
      </c>
    </row>
    <row r="2018" spans="1:13" x14ac:dyDescent="0.25">
      <c r="A2018" s="26" t="s">
        <v>1740</v>
      </c>
      <c r="B2018" s="26" t="s">
        <v>1267</v>
      </c>
      <c r="C2018" s="26" t="str">
        <f t="shared" si="78"/>
        <v/>
      </c>
      <c r="D2018" s="26"/>
      <c r="E2018" s="26" t="s">
        <v>31</v>
      </c>
      <c r="F2018" s="26" t="s">
        <v>6</v>
      </c>
      <c r="G2018" s="34" t="str">
        <f t="shared" si="79"/>
        <v>Euphorbia transtagana</v>
      </c>
      <c r="H2018" s="26" t="s">
        <v>5141</v>
      </c>
      <c r="I2018" s="26"/>
      <c r="J2018" t="s">
        <v>8237</v>
      </c>
      <c r="K2018" t="s">
        <v>11752</v>
      </c>
      <c r="L2018" t="s">
        <v>12336</v>
      </c>
      <c r="M2018" t="s">
        <v>12337</v>
      </c>
    </row>
    <row r="2019" spans="1:13" x14ac:dyDescent="0.25">
      <c r="A2019" s="26" t="s">
        <v>1740</v>
      </c>
      <c r="B2019" s="26" t="s">
        <v>1749</v>
      </c>
      <c r="C2019" s="26" t="str">
        <f t="shared" si="78"/>
        <v/>
      </c>
      <c r="D2019" s="26"/>
      <c r="E2019" s="26" t="s">
        <v>31</v>
      </c>
      <c r="F2019" s="26" t="s">
        <v>6</v>
      </c>
      <c r="G2019" s="34" t="str">
        <f t="shared" si="79"/>
        <v>Euphorbia uliginosa</v>
      </c>
      <c r="H2019" s="26" t="s">
        <v>5141</v>
      </c>
      <c r="I2019" s="26"/>
      <c r="J2019" t="s">
        <v>8238</v>
      </c>
      <c r="K2019" t="s">
        <v>11752</v>
      </c>
      <c r="L2019" t="s">
        <v>12336</v>
      </c>
      <c r="M2019" t="s">
        <v>12337</v>
      </c>
    </row>
    <row r="2020" spans="1:13" x14ac:dyDescent="0.25">
      <c r="A2020" s="26" t="s">
        <v>1740</v>
      </c>
      <c r="B2020" s="26" t="s">
        <v>326</v>
      </c>
      <c r="C2020" s="26" t="str">
        <f t="shared" si="78"/>
        <v/>
      </c>
      <c r="D2020" s="26"/>
      <c r="E2020" s="26" t="s">
        <v>6</v>
      </c>
      <c r="F2020" s="26" t="s">
        <v>6</v>
      </c>
      <c r="G2020" s="34" t="str">
        <f t="shared" si="79"/>
        <v>Euphorbia villosa</v>
      </c>
      <c r="H2020" s="26" t="s">
        <v>5141</v>
      </c>
      <c r="I2020" s="26"/>
      <c r="J2020" t="s">
        <v>8239</v>
      </c>
      <c r="K2020" t="s">
        <v>11752</v>
      </c>
      <c r="L2020" t="s">
        <v>12336</v>
      </c>
      <c r="M2020" t="s">
        <v>12337</v>
      </c>
    </row>
    <row r="2021" spans="1:13" x14ac:dyDescent="0.25">
      <c r="A2021" s="26" t="s">
        <v>1783</v>
      </c>
      <c r="B2021" s="26" t="s">
        <v>176</v>
      </c>
      <c r="C2021" s="26" t="str">
        <f t="shared" si="78"/>
        <v>subsp.</v>
      </c>
      <c r="D2021" s="26" t="s">
        <v>176</v>
      </c>
      <c r="E2021" s="26" t="s">
        <v>6</v>
      </c>
      <c r="F2021" s="26" t="s">
        <v>31</v>
      </c>
      <c r="G2021" s="34" t="str">
        <f t="shared" si="79"/>
        <v>Euphrasia alpina alpina</v>
      </c>
      <c r="H2021" s="26" t="s">
        <v>5141</v>
      </c>
      <c r="I2021" s="26"/>
      <c r="J2021" t="s">
        <v>8240</v>
      </c>
      <c r="K2021" t="s">
        <v>11752</v>
      </c>
      <c r="L2021" t="s">
        <v>12318</v>
      </c>
      <c r="M2021" t="s">
        <v>12366</v>
      </c>
    </row>
    <row r="2022" spans="1:13" x14ac:dyDescent="0.25">
      <c r="A2022" s="26" t="s">
        <v>1783</v>
      </c>
      <c r="B2022" s="26" t="s">
        <v>1784</v>
      </c>
      <c r="C2022" s="26" t="str">
        <f t="shared" si="78"/>
        <v/>
      </c>
      <c r="D2022" s="26"/>
      <c r="E2022" s="26" t="s">
        <v>6</v>
      </c>
      <c r="F2022" s="26" t="s">
        <v>6</v>
      </c>
      <c r="G2022" s="34" t="str">
        <f t="shared" si="79"/>
        <v>Euphrasia hirtella</v>
      </c>
      <c r="H2022" s="26" t="s">
        <v>5141</v>
      </c>
      <c r="I2022" s="26"/>
      <c r="J2022" t="s">
        <v>8241</v>
      </c>
      <c r="K2022" t="s">
        <v>11752</v>
      </c>
      <c r="L2022" t="s">
        <v>12318</v>
      </c>
      <c r="M2022" t="s">
        <v>12366</v>
      </c>
    </row>
    <row r="2023" spans="1:13" x14ac:dyDescent="0.25">
      <c r="A2023" s="26" t="s">
        <v>1783</v>
      </c>
      <c r="B2023" s="26" t="s">
        <v>1317</v>
      </c>
      <c r="C2023" s="26" t="str">
        <f t="shared" si="78"/>
        <v/>
      </c>
      <c r="D2023" s="26"/>
      <c r="E2023" s="26" t="s">
        <v>6</v>
      </c>
      <c r="F2023" s="26" t="s">
        <v>6</v>
      </c>
      <c r="G2023" s="34" t="str">
        <f t="shared" si="79"/>
        <v>Euphrasia minima</v>
      </c>
      <c r="H2023" s="26" t="s">
        <v>5141</v>
      </c>
      <c r="I2023" s="26"/>
      <c r="J2023" t="s">
        <v>8242</v>
      </c>
      <c r="K2023" t="s">
        <v>11752</v>
      </c>
      <c r="L2023" t="s">
        <v>12318</v>
      </c>
      <c r="M2023" t="s">
        <v>12366</v>
      </c>
    </row>
    <row r="2024" spans="1:13" x14ac:dyDescent="0.25">
      <c r="A2024" s="26" t="s">
        <v>1783</v>
      </c>
      <c r="B2024" s="26" t="s">
        <v>343</v>
      </c>
      <c r="C2024" s="26" t="str">
        <f t="shared" si="78"/>
        <v/>
      </c>
      <c r="D2024" s="26"/>
      <c r="E2024" s="26" t="s">
        <v>6</v>
      </c>
      <c r="F2024" s="26" t="s">
        <v>6</v>
      </c>
      <c r="G2024" s="34" t="str">
        <f t="shared" si="79"/>
        <v>Euphrasia nemorosa</v>
      </c>
      <c r="H2024" s="26" t="s">
        <v>5141</v>
      </c>
      <c r="I2024" s="26"/>
      <c r="J2024" t="s">
        <v>8243</v>
      </c>
      <c r="K2024" t="s">
        <v>11752</v>
      </c>
      <c r="L2024" t="s">
        <v>12318</v>
      </c>
      <c r="M2024" t="s">
        <v>12366</v>
      </c>
    </row>
    <row r="2025" spans="1:13" x14ac:dyDescent="0.25">
      <c r="A2025" s="26" t="s">
        <v>1783</v>
      </c>
      <c r="B2025" s="26" t="s">
        <v>253</v>
      </c>
      <c r="C2025" s="26" t="str">
        <f t="shared" si="78"/>
        <v>subsp.</v>
      </c>
      <c r="D2025" s="26" t="s">
        <v>4447</v>
      </c>
      <c r="E2025" s="26" t="s">
        <v>6</v>
      </c>
      <c r="F2025" s="26" t="s">
        <v>31</v>
      </c>
      <c r="G2025" s="34" t="str">
        <f t="shared" si="79"/>
        <v>Euphrasia officinalis rostkoviana</v>
      </c>
      <c r="H2025" s="26" t="s">
        <v>5141</v>
      </c>
      <c r="I2025" s="26"/>
      <c r="J2025" t="s">
        <v>8244</v>
      </c>
      <c r="K2025" t="s">
        <v>11752</v>
      </c>
      <c r="L2025" t="s">
        <v>12318</v>
      </c>
      <c r="M2025" t="s">
        <v>12366</v>
      </c>
    </row>
    <row r="2026" spans="1:13" x14ac:dyDescent="0.25">
      <c r="A2026" s="26" t="s">
        <v>1783</v>
      </c>
      <c r="B2026" s="26" t="s">
        <v>1029</v>
      </c>
      <c r="C2026" s="26" t="str">
        <f t="shared" si="78"/>
        <v/>
      </c>
      <c r="D2026" s="26"/>
      <c r="E2026" s="26" t="s">
        <v>6</v>
      </c>
      <c r="F2026" s="26" t="s">
        <v>6</v>
      </c>
      <c r="G2026" s="34" t="str">
        <f t="shared" si="79"/>
        <v>Euphrasia pectinata</v>
      </c>
      <c r="H2026" s="26" t="s">
        <v>5141</v>
      </c>
      <c r="I2026" s="26"/>
      <c r="J2026" t="s">
        <v>8245</v>
      </c>
      <c r="K2026" t="s">
        <v>11752</v>
      </c>
      <c r="L2026" t="s">
        <v>12318</v>
      </c>
      <c r="M2026" t="s">
        <v>12366</v>
      </c>
    </row>
    <row r="2027" spans="1:13" x14ac:dyDescent="0.25">
      <c r="A2027" s="26" t="s">
        <v>1783</v>
      </c>
      <c r="B2027" s="26" t="s">
        <v>1786</v>
      </c>
      <c r="C2027" s="26" t="str">
        <f t="shared" si="78"/>
        <v/>
      </c>
      <c r="D2027" s="26"/>
      <c r="E2027" s="26" t="s">
        <v>6</v>
      </c>
      <c r="F2027" s="26" t="s">
        <v>6</v>
      </c>
      <c r="G2027" s="34" t="str">
        <f t="shared" si="79"/>
        <v>Euphrasia salisburgensis</v>
      </c>
      <c r="H2027" s="26" t="s">
        <v>5141</v>
      </c>
      <c r="I2027" s="26"/>
      <c r="J2027" t="s">
        <v>8246</v>
      </c>
      <c r="K2027" t="s">
        <v>11752</v>
      </c>
      <c r="L2027" t="s">
        <v>12318</v>
      </c>
      <c r="M2027" t="s">
        <v>12366</v>
      </c>
    </row>
    <row r="2028" spans="1:13" x14ac:dyDescent="0.25">
      <c r="A2028" s="26" t="s">
        <v>1783</v>
      </c>
      <c r="B2028" s="26" t="s">
        <v>993</v>
      </c>
      <c r="C2028" s="26" t="str">
        <f t="shared" si="78"/>
        <v/>
      </c>
      <c r="D2028" s="26"/>
      <c r="E2028" s="26" t="s">
        <v>6</v>
      </c>
      <c r="F2028" s="26" t="s">
        <v>6</v>
      </c>
      <c r="G2028" s="34" t="str">
        <f t="shared" si="79"/>
        <v>Euphrasia stricta</v>
      </c>
      <c r="H2028" s="26" t="s">
        <v>5141</v>
      </c>
      <c r="I2028" s="26"/>
      <c r="J2028" t="s">
        <v>8247</v>
      </c>
      <c r="K2028" t="s">
        <v>11752</v>
      </c>
      <c r="L2028" t="s">
        <v>12318</v>
      </c>
      <c r="M2028" t="s">
        <v>12366</v>
      </c>
    </row>
    <row r="2029" spans="1:13" x14ac:dyDescent="0.25">
      <c r="A2029" s="26" t="s">
        <v>1783</v>
      </c>
      <c r="B2029" s="26" t="s">
        <v>1785</v>
      </c>
      <c r="C2029" s="26" t="str">
        <f t="shared" si="78"/>
        <v/>
      </c>
      <c r="D2029" s="26"/>
      <c r="E2029" s="26" t="s">
        <v>6</v>
      </c>
      <c r="F2029" s="26" t="s">
        <v>6</v>
      </c>
      <c r="G2029" s="34" t="str">
        <f t="shared" si="79"/>
        <v>Euphrasia willkommii</v>
      </c>
      <c r="H2029" s="26" t="s">
        <v>5141</v>
      </c>
      <c r="I2029" s="26"/>
      <c r="J2029" t="s">
        <v>8248</v>
      </c>
      <c r="K2029" t="s">
        <v>11752</v>
      </c>
      <c r="L2029" t="s">
        <v>12318</v>
      </c>
      <c r="M2029" t="s">
        <v>12366</v>
      </c>
    </row>
    <row r="2030" spans="1:13" x14ac:dyDescent="0.25">
      <c r="A2030" s="26" t="s">
        <v>1789</v>
      </c>
      <c r="B2030" s="26" t="s">
        <v>1790</v>
      </c>
      <c r="C2030" s="26" t="str">
        <f t="shared" si="78"/>
        <v/>
      </c>
      <c r="D2030" s="26"/>
      <c r="E2030" s="26" t="s">
        <v>6</v>
      </c>
      <c r="F2030" s="26" t="s">
        <v>6</v>
      </c>
      <c r="G2030" s="34" t="str">
        <f t="shared" si="79"/>
        <v>Exaculum pusillum</v>
      </c>
      <c r="H2030" s="26" t="s">
        <v>5141</v>
      </c>
      <c r="I2030" s="26"/>
      <c r="J2030" t="s">
        <v>8249</v>
      </c>
      <c r="K2030" t="s">
        <v>11752</v>
      </c>
      <c r="L2030" t="s">
        <v>12417</v>
      </c>
      <c r="M2030" t="s">
        <v>12584</v>
      </c>
    </row>
    <row r="2031" spans="1:13" x14ac:dyDescent="0.25">
      <c r="A2031" s="26" t="s">
        <v>1791</v>
      </c>
      <c r="B2031" s="26" t="s">
        <v>1346</v>
      </c>
      <c r="C2031" s="26" t="str">
        <f t="shared" si="78"/>
        <v/>
      </c>
      <c r="D2031" s="26"/>
      <c r="E2031" s="26" t="s">
        <v>6</v>
      </c>
      <c r="F2031" s="26" t="s">
        <v>6</v>
      </c>
      <c r="G2031" s="34" t="str">
        <f t="shared" si="79"/>
        <v>Fagonia cretica</v>
      </c>
      <c r="H2031" s="26" t="s">
        <v>5141</v>
      </c>
      <c r="I2031" s="26"/>
      <c r="J2031" t="s">
        <v>8250</v>
      </c>
      <c r="K2031" t="s">
        <v>11752</v>
      </c>
      <c r="L2031" t="s">
        <v>12642</v>
      </c>
      <c r="M2031" t="s">
        <v>12643</v>
      </c>
    </row>
    <row r="2032" spans="1:13" x14ac:dyDescent="0.25">
      <c r="A2032" s="26" t="s">
        <v>1792</v>
      </c>
      <c r="B2032" s="26" t="s">
        <v>1793</v>
      </c>
      <c r="C2032" s="26" t="str">
        <f t="shared" si="78"/>
        <v/>
      </c>
      <c r="D2032" s="26"/>
      <c r="E2032" s="26" t="s">
        <v>5390</v>
      </c>
      <c r="F2032" s="26" t="s">
        <v>6</v>
      </c>
      <c r="G2032" s="34" t="str">
        <f t="shared" si="79"/>
        <v>Fagopyrum esculentum</v>
      </c>
      <c r="H2032" s="26" t="s">
        <v>5141</v>
      </c>
      <c r="I2032" s="26"/>
      <c r="J2032" t="s">
        <v>8251</v>
      </c>
      <c r="K2032" t="s">
        <v>11752</v>
      </c>
      <c r="L2032" t="s">
        <v>12295</v>
      </c>
      <c r="M2032" t="s">
        <v>12413</v>
      </c>
    </row>
    <row r="2033" spans="1:13" x14ac:dyDescent="0.25">
      <c r="A2033" s="26" t="s">
        <v>1794</v>
      </c>
      <c r="B2033" s="26" t="s">
        <v>921</v>
      </c>
      <c r="C2033" s="26" t="str">
        <f t="shared" si="78"/>
        <v/>
      </c>
      <c r="D2033" s="26"/>
      <c r="E2033" s="26" t="s">
        <v>6</v>
      </c>
      <c r="F2033" s="26" t="s">
        <v>6</v>
      </c>
      <c r="G2033" s="34" t="str">
        <f t="shared" si="79"/>
        <v>Fagus sylvatica</v>
      </c>
      <c r="H2033" s="26" t="s">
        <v>5141</v>
      </c>
      <c r="I2033" s="26"/>
      <c r="J2033" t="s">
        <v>8252</v>
      </c>
      <c r="K2033" t="s">
        <v>11752</v>
      </c>
      <c r="L2033" t="s">
        <v>12375</v>
      </c>
      <c r="M2033" t="s">
        <v>12376</v>
      </c>
    </row>
    <row r="2034" spans="1:13" x14ac:dyDescent="0.25">
      <c r="A2034" s="26" t="s">
        <v>1795</v>
      </c>
      <c r="B2034" s="26" t="s">
        <v>414</v>
      </c>
      <c r="C2034" s="26" t="str">
        <f t="shared" si="78"/>
        <v/>
      </c>
      <c r="D2034" s="26"/>
      <c r="E2034" s="26" t="s">
        <v>6</v>
      </c>
      <c r="F2034" s="26" t="s">
        <v>6</v>
      </c>
      <c r="G2034" s="34" t="str">
        <f t="shared" si="79"/>
        <v>Falcaria vulgaris</v>
      </c>
      <c r="H2034" s="26" t="s">
        <v>5141</v>
      </c>
      <c r="I2034" s="26"/>
      <c r="J2034" t="s">
        <v>8253</v>
      </c>
      <c r="K2034" t="s">
        <v>11752</v>
      </c>
      <c r="L2034" t="s">
        <v>12382</v>
      </c>
      <c r="M2034" t="s">
        <v>12383</v>
      </c>
    </row>
    <row r="2035" spans="1:13" x14ac:dyDescent="0.25">
      <c r="A2035" s="26" t="s">
        <v>1796</v>
      </c>
      <c r="B2035" s="26" t="s">
        <v>1799</v>
      </c>
      <c r="C2035" s="26" t="str">
        <f t="shared" si="78"/>
        <v/>
      </c>
      <c r="D2035" s="26"/>
      <c r="E2035" s="26" t="s">
        <v>5390</v>
      </c>
      <c r="F2035" s="26" t="s">
        <v>6</v>
      </c>
      <c r="G2035" s="34" t="str">
        <f t="shared" si="79"/>
        <v>Fallopia baldschuanica</v>
      </c>
      <c r="H2035" s="26" t="s">
        <v>5141</v>
      </c>
      <c r="I2035" s="26"/>
      <c r="J2035" t="s">
        <v>8254</v>
      </c>
      <c r="K2035" t="s">
        <v>11752</v>
      </c>
      <c r="L2035" t="s">
        <v>12295</v>
      </c>
      <c r="M2035" t="s">
        <v>12413</v>
      </c>
    </row>
    <row r="2036" spans="1:13" x14ac:dyDescent="0.25">
      <c r="A2036" s="26" t="s">
        <v>1796</v>
      </c>
      <c r="B2036" s="26" t="s">
        <v>1797</v>
      </c>
      <c r="C2036" s="26" t="str">
        <f t="shared" si="78"/>
        <v/>
      </c>
      <c r="D2036" s="26"/>
      <c r="E2036" s="26" t="s">
        <v>6</v>
      </c>
      <c r="F2036" s="26" t="s">
        <v>6</v>
      </c>
      <c r="G2036" s="34" t="str">
        <f t="shared" si="79"/>
        <v>Fallopia convolvulus</v>
      </c>
      <c r="H2036" s="26" t="s">
        <v>5141</v>
      </c>
      <c r="I2036" s="26"/>
      <c r="J2036" t="s">
        <v>8255</v>
      </c>
      <c r="K2036" t="s">
        <v>11752</v>
      </c>
      <c r="L2036" t="s">
        <v>12295</v>
      </c>
      <c r="M2036" t="s">
        <v>12413</v>
      </c>
    </row>
    <row r="2037" spans="1:13" x14ac:dyDescent="0.25">
      <c r="A2037" s="26" t="s">
        <v>1796</v>
      </c>
      <c r="B2037" s="26" t="s">
        <v>1798</v>
      </c>
      <c r="C2037" s="26" t="str">
        <f t="shared" si="78"/>
        <v/>
      </c>
      <c r="D2037" s="26"/>
      <c r="E2037" s="26" t="s">
        <v>5390</v>
      </c>
      <c r="F2037" s="26" t="s">
        <v>6</v>
      </c>
      <c r="G2037" s="34" t="str">
        <f t="shared" si="79"/>
        <v>Fallopia dumetorum</v>
      </c>
      <c r="H2037" s="26" t="s">
        <v>5141</v>
      </c>
      <c r="I2037" s="26"/>
      <c r="J2037" t="s">
        <v>8256</v>
      </c>
      <c r="K2037" t="s">
        <v>11752</v>
      </c>
      <c r="L2037" t="s">
        <v>12295</v>
      </c>
      <c r="M2037" t="s">
        <v>12413</v>
      </c>
    </row>
    <row r="2038" spans="1:13" x14ac:dyDescent="0.25">
      <c r="A2038" s="26" t="s">
        <v>1800</v>
      </c>
      <c r="B2038" s="26" t="s">
        <v>1801</v>
      </c>
      <c r="C2038" s="26" t="str">
        <f t="shared" si="78"/>
        <v/>
      </c>
      <c r="D2038" s="26"/>
      <c r="E2038" s="26" t="s">
        <v>6</v>
      </c>
      <c r="F2038" s="26" t="s">
        <v>6</v>
      </c>
      <c r="G2038" s="34" t="str">
        <f t="shared" si="79"/>
        <v>Fedia cornucopiae</v>
      </c>
      <c r="H2038" s="26" t="s">
        <v>5141</v>
      </c>
      <c r="I2038" s="26"/>
      <c r="J2038" t="s">
        <v>8257</v>
      </c>
      <c r="K2038" t="s">
        <v>11752</v>
      </c>
      <c r="L2038" t="s">
        <v>12602</v>
      </c>
      <c r="M2038" t="s">
        <v>12603</v>
      </c>
    </row>
    <row r="2039" spans="1:13" x14ac:dyDescent="0.25">
      <c r="A2039" s="26" t="s">
        <v>1800</v>
      </c>
      <c r="B2039" s="26" t="s">
        <v>1802</v>
      </c>
      <c r="C2039" s="26" t="str">
        <f t="shared" si="78"/>
        <v>subsp.</v>
      </c>
      <c r="D2039" s="26" t="s">
        <v>1802</v>
      </c>
      <c r="E2039" s="26" t="s">
        <v>6</v>
      </c>
      <c r="F2039" s="26" t="s">
        <v>31</v>
      </c>
      <c r="G2039" s="34" t="str">
        <f t="shared" si="79"/>
        <v>Fedia graciliflora graciliflora</v>
      </c>
      <c r="H2039" s="26" t="s">
        <v>5141</v>
      </c>
      <c r="I2039" s="26"/>
      <c r="J2039" t="s">
        <v>8258</v>
      </c>
      <c r="K2039" t="s">
        <v>11752</v>
      </c>
      <c r="L2039" t="s">
        <v>12602</v>
      </c>
      <c r="M2039" t="s">
        <v>12603</v>
      </c>
    </row>
    <row r="2040" spans="1:13" x14ac:dyDescent="0.25">
      <c r="A2040" s="26" t="s">
        <v>1803</v>
      </c>
      <c r="B2040" s="26" t="s">
        <v>1360</v>
      </c>
      <c r="C2040" s="26" t="str">
        <f t="shared" ref="C2040:C2082" si="80">IF(D2040="","","subsp.")</f>
        <v>subsp.</v>
      </c>
      <c r="D2040" s="26" t="s">
        <v>1360</v>
      </c>
      <c r="E2040" s="26" t="s">
        <v>5390</v>
      </c>
      <c r="F2040" s="26" t="s">
        <v>31</v>
      </c>
      <c r="G2040" s="34" t="str">
        <f t="shared" ref="G2040:G2103" si="81">IF(D2040="",CONCATENATE(A2040," ",B2040),CONCATENATE(A2040," ",B2040," ",D2040))</f>
        <v>Ferraria crispa crispa</v>
      </c>
      <c r="H2040" s="26" t="s">
        <v>5141</v>
      </c>
      <c r="I2040" s="26"/>
      <c r="J2040" t="s">
        <v>8259</v>
      </c>
      <c r="K2040" t="s">
        <v>11752</v>
      </c>
      <c r="L2040" t="s">
        <v>12327</v>
      </c>
      <c r="M2040" t="s">
        <v>12615</v>
      </c>
    </row>
    <row r="2041" spans="1:13" x14ac:dyDescent="0.25">
      <c r="A2041" s="26" t="s">
        <v>1804</v>
      </c>
      <c r="B2041" s="26" t="s">
        <v>1805</v>
      </c>
      <c r="C2041" s="26" t="str">
        <f t="shared" si="80"/>
        <v>subsp.</v>
      </c>
      <c r="D2041" s="26" t="s">
        <v>4598</v>
      </c>
      <c r="E2041" s="26" t="s">
        <v>31</v>
      </c>
      <c r="F2041" s="26" t="s">
        <v>6</v>
      </c>
      <c r="G2041" s="34" t="str">
        <f t="shared" si="81"/>
        <v>Ferula communis cardonae</v>
      </c>
      <c r="H2041" s="26" t="s">
        <v>5141</v>
      </c>
      <c r="I2041" s="26"/>
      <c r="J2041" t="s">
        <v>8260</v>
      </c>
      <c r="K2041" t="s">
        <v>11752</v>
      </c>
      <c r="L2041" t="s">
        <v>12382</v>
      </c>
      <c r="M2041" t="s">
        <v>12383</v>
      </c>
    </row>
    <row r="2042" spans="1:13" x14ac:dyDescent="0.25">
      <c r="A2042" s="26" t="s">
        <v>1804</v>
      </c>
      <c r="B2042" s="26" t="s">
        <v>1805</v>
      </c>
      <c r="C2042" s="26" t="str">
        <f t="shared" si="80"/>
        <v>subsp.</v>
      </c>
      <c r="D2042" s="26" t="s">
        <v>186</v>
      </c>
      <c r="E2042" s="26" t="s">
        <v>31</v>
      </c>
      <c r="F2042" s="26" t="s">
        <v>6</v>
      </c>
      <c r="G2042" s="34" t="str">
        <f t="shared" si="81"/>
        <v>Ferula communis catalaunica</v>
      </c>
      <c r="H2042" s="26" t="s">
        <v>5141</v>
      </c>
      <c r="I2042" s="26"/>
      <c r="J2042" t="s">
        <v>8261</v>
      </c>
      <c r="K2042" t="s">
        <v>11752</v>
      </c>
      <c r="L2042" t="s">
        <v>12382</v>
      </c>
      <c r="M2042" t="s">
        <v>12383</v>
      </c>
    </row>
    <row r="2043" spans="1:13" x14ac:dyDescent="0.25">
      <c r="A2043" s="26" t="s">
        <v>1804</v>
      </c>
      <c r="B2043" s="26" t="s">
        <v>1805</v>
      </c>
      <c r="C2043" s="26" t="str">
        <f t="shared" si="80"/>
        <v>subsp.</v>
      </c>
      <c r="D2043" s="26" t="s">
        <v>1805</v>
      </c>
      <c r="E2043" s="26" t="s">
        <v>5390</v>
      </c>
      <c r="F2043" s="26" t="s">
        <v>6</v>
      </c>
      <c r="G2043" s="34" t="str">
        <f t="shared" si="81"/>
        <v>Ferula communis communis</v>
      </c>
      <c r="H2043" s="26" t="s">
        <v>5141</v>
      </c>
      <c r="I2043" s="26"/>
      <c r="J2043" t="s">
        <v>8262</v>
      </c>
      <c r="K2043" t="s">
        <v>11752</v>
      </c>
      <c r="L2043" t="s">
        <v>12382</v>
      </c>
      <c r="M2043" t="s">
        <v>12383</v>
      </c>
    </row>
    <row r="2044" spans="1:13" x14ac:dyDescent="0.25">
      <c r="A2044" s="26" t="s">
        <v>1804</v>
      </c>
      <c r="B2044" s="26" t="s">
        <v>1807</v>
      </c>
      <c r="C2044" s="26" t="str">
        <f t="shared" si="80"/>
        <v/>
      </c>
      <c r="D2044" s="26"/>
      <c r="E2044" s="26" t="s">
        <v>31</v>
      </c>
      <c r="F2044" s="26" t="s">
        <v>6</v>
      </c>
      <c r="G2044" s="34" t="str">
        <f t="shared" si="81"/>
        <v>Ferula loscosii</v>
      </c>
      <c r="H2044" s="26" t="s">
        <v>5141</v>
      </c>
      <c r="I2044" s="26"/>
      <c r="J2044" t="s">
        <v>8263</v>
      </c>
      <c r="K2044" t="s">
        <v>11752</v>
      </c>
      <c r="L2044" t="s">
        <v>12382</v>
      </c>
      <c r="M2044" t="s">
        <v>12383</v>
      </c>
    </row>
    <row r="2045" spans="1:13" x14ac:dyDescent="0.25">
      <c r="A2045" s="26" t="s">
        <v>1804</v>
      </c>
      <c r="B2045" s="26" t="s">
        <v>1806</v>
      </c>
      <c r="C2045" s="26" t="str">
        <f t="shared" si="80"/>
        <v/>
      </c>
      <c r="D2045" s="26"/>
      <c r="E2045" s="26" t="s">
        <v>6</v>
      </c>
      <c r="F2045" s="26" t="s">
        <v>6</v>
      </c>
      <c r="G2045" s="34" t="str">
        <f t="shared" si="81"/>
        <v>Ferula tingitana</v>
      </c>
      <c r="H2045" s="26" t="s">
        <v>5141</v>
      </c>
      <c r="I2045" s="26"/>
      <c r="J2045" t="s">
        <v>8264</v>
      </c>
      <c r="K2045" t="s">
        <v>11752</v>
      </c>
      <c r="L2045" t="s">
        <v>12382</v>
      </c>
      <c r="M2045" t="s">
        <v>12383</v>
      </c>
    </row>
    <row r="2046" spans="1:13" x14ac:dyDescent="0.25">
      <c r="A2046" s="26" t="s">
        <v>1808</v>
      </c>
      <c r="B2046" s="26" t="s">
        <v>1809</v>
      </c>
      <c r="C2046" s="26" t="str">
        <f t="shared" si="80"/>
        <v/>
      </c>
      <c r="D2046" s="26"/>
      <c r="E2046" s="26" t="s">
        <v>31</v>
      </c>
      <c r="F2046" s="26" t="s">
        <v>6</v>
      </c>
      <c r="G2046" s="34" t="str">
        <f t="shared" si="81"/>
        <v>Ferulago brachyloba</v>
      </c>
      <c r="H2046" s="26" t="s">
        <v>5141</v>
      </c>
      <c r="I2046" s="26"/>
      <c r="J2046" t="s">
        <v>8265</v>
      </c>
      <c r="K2046" t="s">
        <v>11752</v>
      </c>
      <c r="L2046" t="s">
        <v>12382</v>
      </c>
      <c r="M2046" t="s">
        <v>12383</v>
      </c>
    </row>
    <row r="2047" spans="1:13" x14ac:dyDescent="0.25">
      <c r="A2047" s="26" t="s">
        <v>1808</v>
      </c>
      <c r="B2047" s="26" t="s">
        <v>922</v>
      </c>
      <c r="C2047" s="26" t="str">
        <f t="shared" si="80"/>
        <v/>
      </c>
      <c r="D2047" s="26"/>
      <c r="E2047" s="26" t="s">
        <v>31</v>
      </c>
      <c r="F2047" s="26" t="s">
        <v>6</v>
      </c>
      <c r="G2047" s="34" t="str">
        <f t="shared" si="81"/>
        <v>Ferulago capillaris</v>
      </c>
      <c r="H2047" s="26" t="s">
        <v>5141</v>
      </c>
      <c r="I2047" s="26"/>
      <c r="J2047" t="s">
        <v>8266</v>
      </c>
      <c r="K2047" t="s">
        <v>11752</v>
      </c>
      <c r="L2047" t="s">
        <v>12382</v>
      </c>
      <c r="M2047" t="s">
        <v>12383</v>
      </c>
    </row>
    <row r="2048" spans="1:13" x14ac:dyDescent="0.25">
      <c r="A2048" s="26" t="s">
        <v>1808</v>
      </c>
      <c r="B2048" s="26" t="s">
        <v>626</v>
      </c>
      <c r="C2048" s="26" t="str">
        <f t="shared" si="80"/>
        <v/>
      </c>
      <c r="D2048" s="26"/>
      <c r="E2048" s="26" t="s">
        <v>31</v>
      </c>
      <c r="F2048" s="26" t="s">
        <v>6</v>
      </c>
      <c r="G2048" s="34" t="str">
        <f t="shared" si="81"/>
        <v>Ferulago granatensis</v>
      </c>
      <c r="H2048" s="26" t="s">
        <v>5141</v>
      </c>
      <c r="I2048" s="26"/>
      <c r="J2048" t="s">
        <v>8267</v>
      </c>
      <c r="K2048" t="s">
        <v>11752</v>
      </c>
      <c r="L2048" t="s">
        <v>12382</v>
      </c>
      <c r="M2048" t="s">
        <v>12383</v>
      </c>
    </row>
    <row r="2049" spans="1:13" x14ac:dyDescent="0.25">
      <c r="A2049" s="26" t="s">
        <v>1808</v>
      </c>
      <c r="B2049" s="26" t="s">
        <v>1810</v>
      </c>
      <c r="C2049" s="26" t="str">
        <f t="shared" si="80"/>
        <v/>
      </c>
      <c r="D2049" s="26"/>
      <c r="E2049" s="26" t="s">
        <v>31</v>
      </c>
      <c r="F2049" s="26" t="s">
        <v>6</v>
      </c>
      <c r="G2049" s="34" t="str">
        <f t="shared" si="81"/>
        <v>Ferulago ternatifolia</v>
      </c>
      <c r="H2049" s="26" t="s">
        <v>5141</v>
      </c>
      <c r="I2049" s="26"/>
      <c r="J2049" t="s">
        <v>8268</v>
      </c>
      <c r="K2049" t="s">
        <v>11752</v>
      </c>
      <c r="L2049" t="s">
        <v>12382</v>
      </c>
      <c r="M2049" t="s">
        <v>12383</v>
      </c>
    </row>
    <row r="2050" spans="1:13" x14ac:dyDescent="0.25">
      <c r="A2050" s="26" t="s">
        <v>1811</v>
      </c>
      <c r="B2050" s="26" t="s">
        <v>1812</v>
      </c>
      <c r="C2050" s="26" t="str">
        <f t="shared" si="80"/>
        <v/>
      </c>
      <c r="D2050" s="26"/>
      <c r="E2050" s="26" t="s">
        <v>5390</v>
      </c>
      <c r="F2050" s="26" t="s">
        <v>6</v>
      </c>
      <c r="G2050" s="34" t="str">
        <f t="shared" si="81"/>
        <v>Fibigia clypeata</v>
      </c>
      <c r="H2050" s="26" t="s">
        <v>5141</v>
      </c>
      <c r="I2050" s="26"/>
      <c r="J2050" t="s">
        <v>8269</v>
      </c>
      <c r="K2050" t="s">
        <v>11752</v>
      </c>
      <c r="L2050" t="s">
        <v>12287</v>
      </c>
      <c r="M2050" t="s">
        <v>12288</v>
      </c>
    </row>
    <row r="2051" spans="1:13" x14ac:dyDescent="0.25">
      <c r="A2051" s="26" t="s">
        <v>1813</v>
      </c>
      <c r="B2051" s="26" t="s">
        <v>1814</v>
      </c>
      <c r="C2051" s="26" t="str">
        <f t="shared" si="80"/>
        <v/>
      </c>
      <c r="D2051" s="26"/>
      <c r="E2051" s="26" t="s">
        <v>5390</v>
      </c>
      <c r="F2051" s="26" t="s">
        <v>6</v>
      </c>
      <c r="G2051" s="34" t="str">
        <f t="shared" si="81"/>
        <v>Ficus carica</v>
      </c>
      <c r="H2051" s="26" t="s">
        <v>5141</v>
      </c>
      <c r="I2051" s="26" t="s">
        <v>13597</v>
      </c>
      <c r="J2051" t="s">
        <v>8270</v>
      </c>
      <c r="K2051" t="s">
        <v>11752</v>
      </c>
      <c r="L2051" t="s">
        <v>12323</v>
      </c>
      <c r="M2051" t="s">
        <v>12644</v>
      </c>
    </row>
    <row r="2052" spans="1:13" x14ac:dyDescent="0.25">
      <c r="A2052" s="26" t="s">
        <v>1815</v>
      </c>
      <c r="B2052" s="26" t="s">
        <v>1816</v>
      </c>
      <c r="C2052" s="26" t="str">
        <f t="shared" si="80"/>
        <v/>
      </c>
      <c r="D2052" s="26"/>
      <c r="E2052" s="26" t="s">
        <v>6</v>
      </c>
      <c r="F2052" s="26" t="s">
        <v>6</v>
      </c>
      <c r="G2052" s="34" t="str">
        <f t="shared" si="81"/>
        <v>Filipendula ulmaria</v>
      </c>
      <c r="H2052" s="26" t="s">
        <v>5141</v>
      </c>
      <c r="I2052" s="26"/>
      <c r="J2052" t="s">
        <v>8271</v>
      </c>
      <c r="K2052" t="s">
        <v>11752</v>
      </c>
      <c r="L2052" t="s">
        <v>12323</v>
      </c>
      <c r="M2052" t="s">
        <v>12324</v>
      </c>
    </row>
    <row r="2053" spans="1:13" x14ac:dyDescent="0.25">
      <c r="A2053" s="26" t="s">
        <v>1815</v>
      </c>
      <c r="B2053" s="26" t="s">
        <v>414</v>
      </c>
      <c r="C2053" s="26" t="str">
        <f t="shared" si="80"/>
        <v/>
      </c>
      <c r="D2053" s="26"/>
      <c r="E2053" s="26" t="s">
        <v>6</v>
      </c>
      <c r="F2053" s="26" t="s">
        <v>6</v>
      </c>
      <c r="G2053" s="34" t="str">
        <f t="shared" si="81"/>
        <v>Filipendula vulgaris</v>
      </c>
      <c r="H2053" s="26" t="s">
        <v>5141</v>
      </c>
      <c r="I2053" s="26"/>
      <c r="J2053" t="s">
        <v>8272</v>
      </c>
      <c r="K2053" t="s">
        <v>11752</v>
      </c>
      <c r="L2053" t="s">
        <v>12323</v>
      </c>
      <c r="M2053" t="s">
        <v>12324</v>
      </c>
    </row>
    <row r="2054" spans="1:13" x14ac:dyDescent="0.25">
      <c r="A2054" s="26" t="s">
        <v>1817</v>
      </c>
      <c r="B2054" s="26" t="s">
        <v>1818</v>
      </c>
      <c r="C2054" s="26" t="str">
        <f t="shared" si="80"/>
        <v/>
      </c>
      <c r="D2054" s="26"/>
      <c r="E2054" s="26" t="s">
        <v>6</v>
      </c>
      <c r="F2054" s="26" t="s">
        <v>6</v>
      </c>
      <c r="G2054" s="34" t="str">
        <f t="shared" si="81"/>
        <v>Fimbristylis bisumbellata</v>
      </c>
      <c r="H2054" s="26" t="s">
        <v>5141</v>
      </c>
      <c r="I2054" s="26"/>
      <c r="J2054" t="s">
        <v>8273</v>
      </c>
      <c r="K2054" t="s">
        <v>11752</v>
      </c>
      <c r="L2054" t="s">
        <v>12046</v>
      </c>
      <c r="M2054" t="s">
        <v>12316</v>
      </c>
    </row>
    <row r="2055" spans="1:13" x14ac:dyDescent="0.25">
      <c r="A2055" s="26" t="s">
        <v>1817</v>
      </c>
      <c r="B2055" s="26" t="s">
        <v>1819</v>
      </c>
      <c r="C2055" s="26" t="str">
        <f t="shared" si="80"/>
        <v/>
      </c>
      <c r="D2055" s="26"/>
      <c r="E2055" s="26" t="s">
        <v>6</v>
      </c>
      <c r="F2055" s="26" t="s">
        <v>6</v>
      </c>
      <c r="G2055" s="34" t="str">
        <f t="shared" si="81"/>
        <v>Fimbristylis turkestanica</v>
      </c>
      <c r="H2055" s="26" t="s">
        <v>5141</v>
      </c>
      <c r="I2055" s="26"/>
      <c r="J2055" t="s">
        <v>8274</v>
      </c>
      <c r="K2055" t="s">
        <v>11752</v>
      </c>
      <c r="L2055" t="s">
        <v>12046</v>
      </c>
      <c r="M2055" t="s">
        <v>12316</v>
      </c>
    </row>
    <row r="2056" spans="1:13" x14ac:dyDescent="0.25">
      <c r="A2056" s="26" t="s">
        <v>1820</v>
      </c>
      <c r="B2056" s="26" t="s">
        <v>197</v>
      </c>
      <c r="C2056" s="26" t="str">
        <f t="shared" si="80"/>
        <v/>
      </c>
      <c r="D2056" s="26"/>
      <c r="E2056" s="26" t="s">
        <v>31</v>
      </c>
      <c r="F2056" s="26" t="s">
        <v>6</v>
      </c>
      <c r="G2056" s="34" t="str">
        <f t="shared" si="81"/>
        <v>Flueggea tinctoria</v>
      </c>
      <c r="H2056" s="26" t="s">
        <v>5141</v>
      </c>
      <c r="I2056" s="26"/>
      <c r="J2056" t="s">
        <v>8275</v>
      </c>
      <c r="K2056" t="s">
        <v>11752</v>
      </c>
      <c r="L2056" t="s">
        <v>12336</v>
      </c>
      <c r="M2056" t="s">
        <v>12568</v>
      </c>
    </row>
    <row r="2057" spans="1:13" x14ac:dyDescent="0.25">
      <c r="A2057" s="26" t="s">
        <v>1821</v>
      </c>
      <c r="B2057" s="26" t="s">
        <v>491</v>
      </c>
      <c r="C2057" s="26" t="str">
        <f t="shared" si="80"/>
        <v/>
      </c>
      <c r="D2057" s="26"/>
      <c r="E2057" s="26" t="s">
        <v>6</v>
      </c>
      <c r="F2057" s="26" t="s">
        <v>6</v>
      </c>
      <c r="G2057" s="34" t="str">
        <f t="shared" si="81"/>
        <v>Foeniculum vulgare</v>
      </c>
      <c r="H2057" s="26" t="s">
        <v>5141</v>
      </c>
      <c r="I2057" s="26"/>
      <c r="J2057" t="s">
        <v>8276</v>
      </c>
      <c r="K2057" t="s">
        <v>11752</v>
      </c>
      <c r="L2057" t="s">
        <v>12382</v>
      </c>
      <c r="M2057" t="s">
        <v>12383</v>
      </c>
    </row>
    <row r="2058" spans="1:13" x14ac:dyDescent="0.25">
      <c r="A2058" s="26" t="s">
        <v>1822</v>
      </c>
      <c r="B2058" s="26" t="s">
        <v>1823</v>
      </c>
      <c r="C2058" s="26" t="str">
        <f t="shared" si="80"/>
        <v/>
      </c>
      <c r="D2058" s="26"/>
      <c r="E2058" s="26" t="s">
        <v>6</v>
      </c>
      <c r="F2058" s="26" t="s">
        <v>6</v>
      </c>
      <c r="G2058" s="34" t="str">
        <f t="shared" si="81"/>
        <v>Forsskaolea tenacissima</v>
      </c>
      <c r="H2058" s="26" t="s">
        <v>5141</v>
      </c>
      <c r="I2058" s="26"/>
      <c r="J2058" t="s">
        <v>8277</v>
      </c>
      <c r="K2058" t="s">
        <v>11752</v>
      </c>
      <c r="L2058" t="s">
        <v>12323</v>
      </c>
      <c r="M2058" t="s">
        <v>12415</v>
      </c>
    </row>
    <row r="2059" spans="1:13" x14ac:dyDescent="0.25">
      <c r="A2059" s="26" t="s">
        <v>1824</v>
      </c>
      <c r="B2059" s="26" t="s">
        <v>1825</v>
      </c>
      <c r="C2059" s="26" t="str">
        <f t="shared" si="80"/>
        <v>subsp.</v>
      </c>
      <c r="D2059" s="26" t="s">
        <v>1825</v>
      </c>
      <c r="E2059" s="26" t="s">
        <v>6</v>
      </c>
      <c r="F2059" s="26" t="s">
        <v>31</v>
      </c>
      <c r="G2059" s="34" t="str">
        <f t="shared" si="81"/>
        <v>Fragaria vesca vesca</v>
      </c>
      <c r="H2059" s="26" t="s">
        <v>5141</v>
      </c>
      <c r="I2059" s="26"/>
      <c r="J2059" t="s">
        <v>8278</v>
      </c>
      <c r="K2059" t="s">
        <v>11752</v>
      </c>
      <c r="L2059" t="s">
        <v>12323</v>
      </c>
      <c r="M2059" t="s">
        <v>12324</v>
      </c>
    </row>
    <row r="2060" spans="1:13" x14ac:dyDescent="0.25">
      <c r="A2060" s="26" t="s">
        <v>1824</v>
      </c>
      <c r="B2060" s="26" t="s">
        <v>283</v>
      </c>
      <c r="C2060" s="26" t="str">
        <f t="shared" si="80"/>
        <v/>
      </c>
      <c r="D2060" s="26"/>
      <c r="E2060" s="26" t="s">
        <v>6</v>
      </c>
      <c r="F2060" s="26" t="s">
        <v>6</v>
      </c>
      <c r="G2060" s="34" t="str">
        <f t="shared" si="81"/>
        <v>Fragaria viridis</v>
      </c>
      <c r="H2060" s="26" t="s">
        <v>5141</v>
      </c>
      <c r="I2060" s="26"/>
      <c r="J2060" t="s">
        <v>8279</v>
      </c>
      <c r="K2060" t="s">
        <v>11752</v>
      </c>
      <c r="L2060" t="s">
        <v>12323</v>
      </c>
      <c r="M2060" t="s">
        <v>12324</v>
      </c>
    </row>
    <row r="2061" spans="1:13" x14ac:dyDescent="0.25">
      <c r="A2061" s="26" t="s">
        <v>1826</v>
      </c>
      <c r="B2061" s="26" t="s">
        <v>1827</v>
      </c>
      <c r="C2061" s="26" t="str">
        <f t="shared" si="80"/>
        <v>subsp.</v>
      </c>
      <c r="D2061" s="26" t="s">
        <v>1827</v>
      </c>
      <c r="E2061" s="26" t="s">
        <v>6</v>
      </c>
      <c r="F2061" s="26" t="s">
        <v>6</v>
      </c>
      <c r="G2061" s="34" t="str">
        <f t="shared" si="81"/>
        <v>Frangula alnus alnus</v>
      </c>
      <c r="H2061" s="26" t="s">
        <v>5141</v>
      </c>
      <c r="I2061" s="26"/>
      <c r="J2061" t="s">
        <v>8280</v>
      </c>
      <c r="K2061" t="s">
        <v>11752</v>
      </c>
      <c r="L2061" t="s">
        <v>12323</v>
      </c>
      <c r="M2061" t="s">
        <v>12645</v>
      </c>
    </row>
    <row r="2062" spans="1:13" x14ac:dyDescent="0.25">
      <c r="A2062" s="26" t="s">
        <v>1826</v>
      </c>
      <c r="B2062" s="26" t="s">
        <v>1827</v>
      </c>
      <c r="C2062" s="26" t="str">
        <f t="shared" si="80"/>
        <v>subsp.</v>
      </c>
      <c r="D2062" s="26" t="s">
        <v>494</v>
      </c>
      <c r="E2062" s="26" t="s">
        <v>6</v>
      </c>
      <c r="F2062" s="26" t="s">
        <v>6</v>
      </c>
      <c r="G2062" s="34" t="str">
        <f t="shared" si="81"/>
        <v>Frangula alnus baetica</v>
      </c>
      <c r="H2062" s="26" t="s">
        <v>5141</v>
      </c>
      <c r="I2062" s="26"/>
      <c r="J2062" t="s">
        <v>8281</v>
      </c>
      <c r="K2062" t="s">
        <v>11752</v>
      </c>
      <c r="L2062" t="s">
        <v>12323</v>
      </c>
      <c r="M2062" t="s">
        <v>12645</v>
      </c>
    </row>
    <row r="2063" spans="1:13" x14ac:dyDescent="0.25">
      <c r="A2063" s="26" t="s">
        <v>1828</v>
      </c>
      <c r="B2063" s="26" t="s">
        <v>1008</v>
      </c>
      <c r="C2063" s="26" t="str">
        <f t="shared" si="80"/>
        <v/>
      </c>
      <c r="D2063" s="26"/>
      <c r="E2063" s="26" t="s">
        <v>6</v>
      </c>
      <c r="F2063" s="26" t="s">
        <v>6</v>
      </c>
      <c r="G2063" s="34" t="str">
        <f t="shared" si="81"/>
        <v>Frankenia boissieri</v>
      </c>
      <c r="H2063" s="26" t="s">
        <v>5141</v>
      </c>
      <c r="I2063" s="26"/>
      <c r="J2063" t="s">
        <v>8282</v>
      </c>
      <c r="K2063" t="s">
        <v>11752</v>
      </c>
      <c r="L2063" t="s">
        <v>12295</v>
      </c>
      <c r="M2063" t="s">
        <v>12646</v>
      </c>
    </row>
    <row r="2064" spans="1:13" x14ac:dyDescent="0.25">
      <c r="A2064" s="26" t="s">
        <v>1828</v>
      </c>
      <c r="B2064" s="26" t="s">
        <v>1830</v>
      </c>
      <c r="C2064" s="26" t="str">
        <f t="shared" si="80"/>
        <v/>
      </c>
      <c r="D2064" s="26"/>
      <c r="E2064" s="26" t="s">
        <v>6</v>
      </c>
      <c r="F2064" s="26" t="s">
        <v>6</v>
      </c>
      <c r="G2064" s="34" t="str">
        <f t="shared" si="81"/>
        <v>Frankenia composita</v>
      </c>
      <c r="H2064" s="26" t="s">
        <v>5141</v>
      </c>
      <c r="I2064" s="26"/>
      <c r="J2064" t="s">
        <v>8283</v>
      </c>
      <c r="K2064" t="s">
        <v>11752</v>
      </c>
      <c r="L2064" t="s">
        <v>12295</v>
      </c>
      <c r="M2064" t="s">
        <v>12646</v>
      </c>
    </row>
    <row r="2065" spans="1:13" x14ac:dyDescent="0.25">
      <c r="A2065" s="26" t="s">
        <v>1828</v>
      </c>
      <c r="B2065" s="26" t="s">
        <v>969</v>
      </c>
      <c r="C2065" s="26" t="str">
        <f t="shared" si="80"/>
        <v/>
      </c>
      <c r="D2065" s="26"/>
      <c r="E2065" s="26" t="s">
        <v>6</v>
      </c>
      <c r="F2065" s="26" t="s">
        <v>6</v>
      </c>
      <c r="G2065" s="34" t="str">
        <f t="shared" si="81"/>
        <v>Frankenia corymbosa</v>
      </c>
      <c r="H2065" s="26" t="s">
        <v>5141</v>
      </c>
      <c r="I2065" s="26"/>
      <c r="J2065" t="s">
        <v>8284</v>
      </c>
      <c r="K2065" t="s">
        <v>11752</v>
      </c>
      <c r="L2065" t="s">
        <v>12295</v>
      </c>
      <c r="M2065" t="s">
        <v>12646</v>
      </c>
    </row>
    <row r="2066" spans="1:13" x14ac:dyDescent="0.25">
      <c r="A2066" s="26" t="s">
        <v>1828</v>
      </c>
      <c r="B2066" s="26" t="s">
        <v>250</v>
      </c>
      <c r="C2066" s="26" t="str">
        <f t="shared" si="80"/>
        <v/>
      </c>
      <c r="D2066" s="26"/>
      <c r="E2066" s="26" t="s">
        <v>6</v>
      </c>
      <c r="F2066" s="26" t="s">
        <v>6</v>
      </c>
      <c r="G2066" s="34" t="str">
        <f t="shared" si="81"/>
        <v>Frankenia hirsuta</v>
      </c>
      <c r="H2066" s="26" t="s">
        <v>5141</v>
      </c>
      <c r="I2066" s="26"/>
      <c r="J2066" t="s">
        <v>8285</v>
      </c>
      <c r="K2066" t="s">
        <v>11752</v>
      </c>
      <c r="L2066" t="s">
        <v>12295</v>
      </c>
      <c r="M2066" t="s">
        <v>12646</v>
      </c>
    </row>
    <row r="2067" spans="1:13" x14ac:dyDescent="0.25">
      <c r="A2067" s="26" t="s">
        <v>1828</v>
      </c>
      <c r="B2067" s="26" t="s">
        <v>1831</v>
      </c>
      <c r="C2067" s="26" t="str">
        <f t="shared" si="80"/>
        <v/>
      </c>
      <c r="D2067" s="26"/>
      <c r="E2067" s="26" t="s">
        <v>6</v>
      </c>
      <c r="F2067" s="26" t="s">
        <v>6</v>
      </c>
      <c r="G2067" s="34" t="str">
        <f t="shared" si="81"/>
        <v>Frankenia laevis</v>
      </c>
      <c r="H2067" s="26" t="s">
        <v>5141</v>
      </c>
      <c r="I2067" s="26"/>
      <c r="J2067" t="s">
        <v>8286</v>
      </c>
      <c r="K2067" t="s">
        <v>11752</v>
      </c>
      <c r="L2067" t="s">
        <v>12295</v>
      </c>
      <c r="M2067" t="s">
        <v>12646</v>
      </c>
    </row>
    <row r="2068" spans="1:13" x14ac:dyDescent="0.25">
      <c r="A2068" s="26" t="s">
        <v>1828</v>
      </c>
      <c r="B2068" s="26" t="s">
        <v>1829</v>
      </c>
      <c r="C2068" s="26" t="str">
        <f t="shared" si="80"/>
        <v/>
      </c>
      <c r="D2068" s="26"/>
      <c r="E2068" s="26" t="s">
        <v>6</v>
      </c>
      <c r="F2068" s="26" t="s">
        <v>6</v>
      </c>
      <c r="G2068" s="34" t="str">
        <f t="shared" si="81"/>
        <v>Frankenia pulverulenta</v>
      </c>
      <c r="H2068" s="26" t="s">
        <v>5141</v>
      </c>
      <c r="I2068" s="26"/>
      <c r="J2068" t="s">
        <v>8287</v>
      </c>
      <c r="K2068" t="s">
        <v>11752</v>
      </c>
      <c r="L2068" t="s">
        <v>12295</v>
      </c>
      <c r="M2068" t="s">
        <v>12646</v>
      </c>
    </row>
    <row r="2069" spans="1:13" x14ac:dyDescent="0.25">
      <c r="A2069" s="26" t="s">
        <v>1828</v>
      </c>
      <c r="B2069" s="26" t="s">
        <v>1832</v>
      </c>
      <c r="C2069" s="26" t="str">
        <f t="shared" si="80"/>
        <v/>
      </c>
      <c r="D2069" s="26"/>
      <c r="E2069" s="26" t="s">
        <v>6</v>
      </c>
      <c r="F2069" s="26" t="s">
        <v>6</v>
      </c>
      <c r="G2069" s="34" t="str">
        <f t="shared" si="81"/>
        <v>Frankenia thymifolia</v>
      </c>
      <c r="H2069" s="26" t="s">
        <v>5141</v>
      </c>
      <c r="I2069" s="26"/>
      <c r="J2069" t="s">
        <v>8288</v>
      </c>
      <c r="K2069" t="s">
        <v>11752</v>
      </c>
      <c r="L2069" t="s">
        <v>12295</v>
      </c>
      <c r="M2069" t="s">
        <v>12646</v>
      </c>
    </row>
    <row r="2070" spans="1:13" x14ac:dyDescent="0.25">
      <c r="A2070" s="26" t="s">
        <v>1833</v>
      </c>
      <c r="B2070" s="26" t="s">
        <v>1834</v>
      </c>
      <c r="C2070" s="26" t="str">
        <f t="shared" si="80"/>
        <v>subsp.</v>
      </c>
      <c r="D2070" s="26" t="s">
        <v>1834</v>
      </c>
      <c r="E2070" s="26" t="s">
        <v>6</v>
      </c>
      <c r="F2070" s="26" t="s">
        <v>31</v>
      </c>
      <c r="G2070" s="34" t="str">
        <f t="shared" si="81"/>
        <v>Fraxinus excelsior excelsior</v>
      </c>
      <c r="H2070" s="26" t="s">
        <v>5141</v>
      </c>
      <c r="I2070" s="26"/>
      <c r="J2070" t="s">
        <v>8289</v>
      </c>
      <c r="K2070" t="s">
        <v>11752</v>
      </c>
      <c r="L2070" t="s">
        <v>12318</v>
      </c>
      <c r="M2070" t="s">
        <v>12509</v>
      </c>
    </row>
    <row r="2071" spans="1:13" x14ac:dyDescent="0.25">
      <c r="A2071" s="26" t="s">
        <v>1833</v>
      </c>
      <c r="B2071" s="26" t="s">
        <v>1836</v>
      </c>
      <c r="C2071" s="26" t="str">
        <f t="shared" si="80"/>
        <v/>
      </c>
      <c r="D2071" s="26"/>
      <c r="E2071" s="26" t="s">
        <v>6</v>
      </c>
      <c r="F2071" s="26" t="s">
        <v>6</v>
      </c>
      <c r="G2071" s="34" t="str">
        <f t="shared" si="81"/>
        <v>Fraxinus ornus</v>
      </c>
      <c r="H2071" s="26" t="s">
        <v>5141</v>
      </c>
      <c r="I2071" s="26"/>
      <c r="J2071" t="s">
        <v>8290</v>
      </c>
      <c r="K2071" t="s">
        <v>11752</v>
      </c>
      <c r="L2071" t="s">
        <v>12318</v>
      </c>
      <c r="M2071" t="s">
        <v>12509</v>
      </c>
    </row>
    <row r="2072" spans="1:13" x14ac:dyDescent="0.25">
      <c r="A2072" s="26" t="s">
        <v>1833</v>
      </c>
      <c r="B2072" s="26" t="s">
        <v>1835</v>
      </c>
      <c r="C2072" s="26" t="str">
        <f t="shared" si="80"/>
        <v/>
      </c>
      <c r="D2072" s="26"/>
      <c r="E2072" s="26" t="s">
        <v>5390</v>
      </c>
      <c r="F2072" s="26" t="s">
        <v>6</v>
      </c>
      <c r="G2072" s="34" t="str">
        <f t="shared" si="81"/>
        <v>Fraxinus pennsylvanica</v>
      </c>
      <c r="H2072" s="26" t="s">
        <v>5141</v>
      </c>
      <c r="I2072" s="26"/>
      <c r="J2072" t="s">
        <v>8291</v>
      </c>
      <c r="K2072" t="s">
        <v>11752</v>
      </c>
      <c r="L2072" t="s">
        <v>12318</v>
      </c>
      <c r="M2072" t="s">
        <v>12509</v>
      </c>
    </row>
    <row r="2073" spans="1:13" x14ac:dyDescent="0.25">
      <c r="A2073" s="26" t="s">
        <v>1837</v>
      </c>
      <c r="B2073" s="26" t="s">
        <v>5</v>
      </c>
      <c r="C2073" s="26" t="str">
        <f t="shared" si="80"/>
        <v/>
      </c>
      <c r="D2073" s="26"/>
      <c r="E2073" s="26" t="s">
        <v>5390</v>
      </c>
      <c r="F2073" s="26" t="s">
        <v>6</v>
      </c>
      <c r="G2073" s="34" t="str">
        <f t="shared" si="81"/>
        <v>Freesia alba</v>
      </c>
      <c r="H2073" s="26" t="s">
        <v>5141</v>
      </c>
      <c r="I2073" s="26"/>
      <c r="J2073" t="s">
        <v>8292</v>
      </c>
      <c r="K2073" t="s">
        <v>11752</v>
      </c>
      <c r="L2073" t="s">
        <v>12327</v>
      </c>
      <c r="M2073" t="s">
        <v>12615</v>
      </c>
    </row>
    <row r="2074" spans="1:13" x14ac:dyDescent="0.25">
      <c r="A2074" s="26" t="s">
        <v>1837</v>
      </c>
      <c r="B2074" s="26" t="s">
        <v>1838</v>
      </c>
      <c r="C2074" s="26" t="str">
        <f t="shared" si="80"/>
        <v/>
      </c>
      <c r="D2074" s="26"/>
      <c r="E2074" s="26" t="s">
        <v>5390</v>
      </c>
      <c r="F2074" s="26" t="s">
        <v>6</v>
      </c>
      <c r="G2074" s="34" t="str">
        <f t="shared" si="81"/>
        <v>Freesia refracta</v>
      </c>
      <c r="H2074" s="26" t="s">
        <v>5141</v>
      </c>
      <c r="I2074" s="26"/>
      <c r="J2074" t="s">
        <v>8293</v>
      </c>
      <c r="K2074" t="s">
        <v>11752</v>
      </c>
      <c r="L2074" t="s">
        <v>12327</v>
      </c>
      <c r="M2074" t="s">
        <v>12615</v>
      </c>
    </row>
    <row r="2075" spans="1:13" x14ac:dyDescent="0.25">
      <c r="A2075" s="26" t="s">
        <v>1839</v>
      </c>
      <c r="B2075" s="26" t="s">
        <v>520</v>
      </c>
      <c r="C2075" s="26" t="str">
        <f t="shared" si="80"/>
        <v/>
      </c>
      <c r="D2075" s="26"/>
      <c r="E2075" s="26" t="s">
        <v>31</v>
      </c>
      <c r="F2075" s="26" t="s">
        <v>6</v>
      </c>
      <c r="G2075" s="34" t="str">
        <f t="shared" si="81"/>
        <v>Fritillaria caballeroi</v>
      </c>
      <c r="H2075" s="26" t="s">
        <v>5141</v>
      </c>
      <c r="I2075" s="26"/>
      <c r="J2075" t="s">
        <v>8294</v>
      </c>
      <c r="K2075" t="s">
        <v>11752</v>
      </c>
      <c r="L2075" t="s">
        <v>12569</v>
      </c>
      <c r="M2075" t="s">
        <v>12636</v>
      </c>
    </row>
    <row r="2076" spans="1:13" x14ac:dyDescent="0.25">
      <c r="A2076" s="26" t="s">
        <v>1839</v>
      </c>
      <c r="B2076" s="26" t="s">
        <v>163</v>
      </c>
      <c r="C2076" s="26" t="str">
        <f t="shared" si="80"/>
        <v/>
      </c>
      <c r="D2076" s="26"/>
      <c r="E2076" s="26" t="s">
        <v>31</v>
      </c>
      <c r="F2076" s="26" t="s">
        <v>6</v>
      </c>
      <c r="G2076" s="34" t="str">
        <f t="shared" si="81"/>
        <v>Fritillaria legionensis</v>
      </c>
      <c r="H2076" s="26" t="s">
        <v>5141</v>
      </c>
      <c r="I2076" s="26"/>
      <c r="J2076" t="s">
        <v>8295</v>
      </c>
      <c r="K2076" t="s">
        <v>11752</v>
      </c>
      <c r="L2076" t="s">
        <v>12569</v>
      </c>
      <c r="M2076" t="s">
        <v>12636</v>
      </c>
    </row>
    <row r="2077" spans="1:13" x14ac:dyDescent="0.25">
      <c r="A2077" s="26" t="s">
        <v>1839</v>
      </c>
      <c r="B2077" s="26" t="s">
        <v>402</v>
      </c>
      <c r="C2077" s="26" t="str">
        <f t="shared" si="80"/>
        <v/>
      </c>
      <c r="D2077" s="26"/>
      <c r="E2077" s="26" t="s">
        <v>6</v>
      </c>
      <c r="F2077" s="26" t="s">
        <v>6</v>
      </c>
      <c r="G2077" s="34" t="str">
        <f t="shared" si="81"/>
        <v>Fritillaria lusitanica</v>
      </c>
      <c r="H2077" s="26" t="s">
        <v>5141</v>
      </c>
      <c r="I2077" s="26"/>
      <c r="J2077" t="s">
        <v>8296</v>
      </c>
      <c r="K2077" t="s">
        <v>11752</v>
      </c>
      <c r="L2077" t="s">
        <v>12569</v>
      </c>
      <c r="M2077" t="s">
        <v>12636</v>
      </c>
    </row>
    <row r="2078" spans="1:13" x14ac:dyDescent="0.25">
      <c r="A2078" s="26" t="s">
        <v>1839</v>
      </c>
      <c r="B2078" s="26" t="s">
        <v>66</v>
      </c>
      <c r="C2078" s="26" t="str">
        <f t="shared" si="80"/>
        <v/>
      </c>
      <c r="D2078" s="26"/>
      <c r="E2078" s="26" t="s">
        <v>13111</v>
      </c>
      <c r="F2078" s="26" t="s">
        <v>6</v>
      </c>
      <c r="G2078" s="34" t="str">
        <f t="shared" si="81"/>
        <v>Fritillaria pyrenaica</v>
      </c>
      <c r="H2078" s="26" t="s">
        <v>5141</v>
      </c>
      <c r="I2078" s="26"/>
      <c r="J2078" t="s">
        <v>8297</v>
      </c>
      <c r="K2078" t="s">
        <v>11752</v>
      </c>
      <c r="L2078" t="s">
        <v>12569</v>
      </c>
      <c r="M2078" t="s">
        <v>12636</v>
      </c>
    </row>
    <row r="2079" spans="1:13" x14ac:dyDescent="0.25">
      <c r="A2079" s="26" t="s">
        <v>1839</v>
      </c>
      <c r="B2079" s="26" t="s">
        <v>1840</v>
      </c>
      <c r="C2079" s="26" t="str">
        <f t="shared" si="80"/>
        <v/>
      </c>
      <c r="D2079" s="26"/>
      <c r="E2079" s="26" t="s">
        <v>31</v>
      </c>
      <c r="F2079" s="26" t="s">
        <v>6</v>
      </c>
      <c r="G2079" s="34" t="str">
        <f t="shared" si="81"/>
        <v>Fritillaria stenophylla</v>
      </c>
      <c r="H2079" s="26" t="s">
        <v>5141</v>
      </c>
      <c r="I2079" s="26"/>
      <c r="J2079" t="s">
        <v>8298</v>
      </c>
      <c r="K2079" t="s">
        <v>11752</v>
      </c>
      <c r="L2079" t="s">
        <v>12569</v>
      </c>
      <c r="M2079" t="s">
        <v>12636</v>
      </c>
    </row>
    <row r="2080" spans="1:13" x14ac:dyDescent="0.25">
      <c r="A2080" s="26" t="s">
        <v>1841</v>
      </c>
      <c r="B2080" s="26" t="s">
        <v>1291</v>
      </c>
      <c r="C2080" s="26" t="str">
        <f t="shared" si="80"/>
        <v/>
      </c>
      <c r="D2080" s="26"/>
      <c r="E2080" s="26" t="s">
        <v>6</v>
      </c>
      <c r="F2080" s="26" t="s">
        <v>6</v>
      </c>
      <c r="G2080" s="34" t="str">
        <f t="shared" si="81"/>
        <v>Fuirena pubescens</v>
      </c>
      <c r="H2080" s="26" t="s">
        <v>5141</v>
      </c>
      <c r="I2080" s="26"/>
      <c r="J2080" t="s">
        <v>8299</v>
      </c>
      <c r="K2080" t="s">
        <v>11752</v>
      </c>
      <c r="L2080" t="s">
        <v>12046</v>
      </c>
      <c r="M2080" t="s">
        <v>12316</v>
      </c>
    </row>
    <row r="2081" spans="1:13" x14ac:dyDescent="0.25">
      <c r="A2081" s="26" t="s">
        <v>1842</v>
      </c>
      <c r="B2081" s="26" t="s">
        <v>494</v>
      </c>
      <c r="C2081" s="26" t="str">
        <f t="shared" si="80"/>
        <v/>
      </c>
      <c r="D2081" s="26"/>
      <c r="E2081" s="26" t="s">
        <v>31</v>
      </c>
      <c r="F2081" s="26" t="s">
        <v>6</v>
      </c>
      <c r="G2081" s="34" t="str">
        <f t="shared" si="81"/>
        <v>Fumana baetica</v>
      </c>
      <c r="H2081" s="26" t="s">
        <v>5141</v>
      </c>
      <c r="I2081" s="26"/>
      <c r="J2081" t="s">
        <v>8300</v>
      </c>
      <c r="K2081" t="s">
        <v>11752</v>
      </c>
      <c r="L2081" t="s">
        <v>12338</v>
      </c>
      <c r="M2081" t="s">
        <v>12339</v>
      </c>
    </row>
    <row r="2082" spans="1:13" x14ac:dyDescent="0.25">
      <c r="A2082" s="26" t="s">
        <v>1842</v>
      </c>
      <c r="B2082" s="26" t="s">
        <v>1846</v>
      </c>
      <c r="C2082" s="26" t="str">
        <f t="shared" si="80"/>
        <v/>
      </c>
      <c r="D2082" s="26"/>
      <c r="E2082" s="26" t="s">
        <v>6</v>
      </c>
      <c r="F2082" s="26" t="s">
        <v>6</v>
      </c>
      <c r="G2082" s="34" t="str">
        <f t="shared" si="81"/>
        <v>Fumana ericifolia</v>
      </c>
      <c r="H2082" s="26" t="s">
        <v>5141</v>
      </c>
      <c r="I2082" s="26"/>
      <c r="J2082" t="s">
        <v>8301</v>
      </c>
      <c r="K2082" t="s">
        <v>11752</v>
      </c>
      <c r="L2082" t="s">
        <v>12338</v>
      </c>
      <c r="M2082" t="s">
        <v>12339</v>
      </c>
    </row>
    <row r="2083" spans="1:13" x14ac:dyDescent="0.25">
      <c r="A2083" s="26" t="s">
        <v>1842</v>
      </c>
      <c r="B2083" s="26" t="s">
        <v>1845</v>
      </c>
      <c r="C2083" s="26" t="str">
        <f t="shared" ref="C2083:C2146" si="82">IF(D2083="","","subsp.")</f>
        <v/>
      </c>
      <c r="D2083" s="26"/>
      <c r="E2083" s="26" t="s">
        <v>6</v>
      </c>
      <c r="F2083" s="26" t="s">
        <v>6</v>
      </c>
      <c r="G2083" s="34" t="str">
        <f t="shared" si="81"/>
        <v>Fumana ericoides</v>
      </c>
      <c r="H2083" s="26" t="s">
        <v>5141</v>
      </c>
      <c r="I2083" s="26"/>
      <c r="J2083" t="s">
        <v>8302</v>
      </c>
      <c r="K2083" t="s">
        <v>11752</v>
      </c>
      <c r="L2083" t="s">
        <v>12338</v>
      </c>
      <c r="M2083" t="s">
        <v>12339</v>
      </c>
    </row>
    <row r="2084" spans="1:13" x14ac:dyDescent="0.25">
      <c r="A2084" s="26" t="s">
        <v>1842</v>
      </c>
      <c r="B2084" s="26" t="s">
        <v>1433</v>
      </c>
      <c r="C2084" s="26" t="str">
        <f t="shared" si="82"/>
        <v/>
      </c>
      <c r="D2084" s="26"/>
      <c r="E2084" s="26" t="s">
        <v>6</v>
      </c>
      <c r="F2084" s="26" t="s">
        <v>6</v>
      </c>
      <c r="G2084" s="34" t="str">
        <f t="shared" si="81"/>
        <v>Fumana fontanesii</v>
      </c>
      <c r="H2084" s="26" t="s">
        <v>5141</v>
      </c>
      <c r="I2084" s="26"/>
      <c r="J2084" t="s">
        <v>8303</v>
      </c>
      <c r="K2084" t="s">
        <v>11752</v>
      </c>
      <c r="L2084" t="s">
        <v>12338</v>
      </c>
      <c r="M2084" t="s">
        <v>12339</v>
      </c>
    </row>
    <row r="2085" spans="1:13" x14ac:dyDescent="0.25">
      <c r="A2085" s="26" t="s">
        <v>1842</v>
      </c>
      <c r="B2085" s="26" t="s">
        <v>1848</v>
      </c>
      <c r="C2085" s="26" t="str">
        <f t="shared" si="82"/>
        <v/>
      </c>
      <c r="D2085" s="26"/>
      <c r="E2085" s="26" t="s">
        <v>31</v>
      </c>
      <c r="F2085" s="26" t="s">
        <v>6</v>
      </c>
      <c r="G2085" s="34" t="str">
        <f t="shared" si="81"/>
        <v>Fumana hispidula</v>
      </c>
      <c r="H2085" s="26" t="s">
        <v>5141</v>
      </c>
      <c r="I2085" s="26"/>
      <c r="J2085" t="s">
        <v>8304</v>
      </c>
      <c r="K2085" t="s">
        <v>11752</v>
      </c>
      <c r="L2085" t="s">
        <v>12338</v>
      </c>
      <c r="M2085" t="s">
        <v>12339</v>
      </c>
    </row>
    <row r="2086" spans="1:13" x14ac:dyDescent="0.25">
      <c r="A2086" s="26" t="s">
        <v>1842</v>
      </c>
      <c r="B2086" s="26" t="s">
        <v>1847</v>
      </c>
      <c r="C2086" s="26" t="str">
        <f t="shared" si="82"/>
        <v/>
      </c>
      <c r="D2086" s="26"/>
      <c r="E2086" s="26" t="s">
        <v>6</v>
      </c>
      <c r="F2086" s="26" t="s">
        <v>6</v>
      </c>
      <c r="G2086" s="34" t="str">
        <f t="shared" si="81"/>
        <v>Fumana juniperina</v>
      </c>
      <c r="H2086" s="26" t="s">
        <v>5141</v>
      </c>
      <c r="I2086" s="26"/>
      <c r="J2086" t="s">
        <v>8305</v>
      </c>
      <c r="K2086" t="s">
        <v>11752</v>
      </c>
      <c r="L2086" t="s">
        <v>12338</v>
      </c>
      <c r="M2086" t="s">
        <v>12339</v>
      </c>
    </row>
    <row r="2087" spans="1:13" x14ac:dyDescent="0.25">
      <c r="A2087" s="26" t="s">
        <v>1842</v>
      </c>
      <c r="B2087" s="26" t="s">
        <v>1844</v>
      </c>
      <c r="C2087" s="26" t="str">
        <f t="shared" si="82"/>
        <v/>
      </c>
      <c r="D2087" s="26"/>
      <c r="E2087" s="26" t="s">
        <v>31</v>
      </c>
      <c r="F2087" s="26" t="s">
        <v>6</v>
      </c>
      <c r="G2087" s="34" t="str">
        <f t="shared" si="81"/>
        <v>Fumana lacidulemiensis</v>
      </c>
      <c r="H2087" s="26" t="s">
        <v>5141</v>
      </c>
      <c r="I2087" s="26"/>
      <c r="J2087" t="s">
        <v>8306</v>
      </c>
      <c r="K2087" t="s">
        <v>11752</v>
      </c>
      <c r="L2087" t="s">
        <v>12338</v>
      </c>
      <c r="M2087" t="s">
        <v>12339</v>
      </c>
    </row>
    <row r="2088" spans="1:13" x14ac:dyDescent="0.25">
      <c r="A2088" s="26" t="s">
        <v>1842</v>
      </c>
      <c r="B2088" s="26" t="s">
        <v>1355</v>
      </c>
      <c r="C2088" s="26" t="str">
        <f t="shared" si="82"/>
        <v/>
      </c>
      <c r="D2088" s="26"/>
      <c r="E2088" s="26" t="s">
        <v>6</v>
      </c>
      <c r="F2088" s="26" t="s">
        <v>6</v>
      </c>
      <c r="G2088" s="34" t="str">
        <f t="shared" si="81"/>
        <v>Fumana laevipes</v>
      </c>
      <c r="H2088" s="26" t="s">
        <v>5141</v>
      </c>
      <c r="I2088" s="26"/>
      <c r="J2088" t="s">
        <v>8307</v>
      </c>
      <c r="K2088" t="s">
        <v>11752</v>
      </c>
      <c r="L2088" t="s">
        <v>12338</v>
      </c>
      <c r="M2088" t="s">
        <v>12339</v>
      </c>
    </row>
    <row r="2089" spans="1:13" x14ac:dyDescent="0.25">
      <c r="A2089" s="26" t="s">
        <v>1842</v>
      </c>
      <c r="B2089" s="26" t="s">
        <v>1831</v>
      </c>
      <c r="C2089" s="26" t="str">
        <f t="shared" si="82"/>
        <v/>
      </c>
      <c r="D2089" s="26"/>
      <c r="E2089" s="26" t="s">
        <v>6</v>
      </c>
      <c r="F2089" s="26" t="s">
        <v>6</v>
      </c>
      <c r="G2089" s="34" t="str">
        <f t="shared" si="81"/>
        <v>Fumana laevis</v>
      </c>
      <c r="H2089" s="26" t="s">
        <v>5141</v>
      </c>
      <c r="I2089" s="26"/>
      <c r="J2089" t="s">
        <v>8308</v>
      </c>
      <c r="K2089" t="s">
        <v>11752</v>
      </c>
      <c r="L2089" t="s">
        <v>12338</v>
      </c>
      <c r="M2089" t="s">
        <v>12339</v>
      </c>
    </row>
    <row r="2090" spans="1:13" x14ac:dyDescent="0.25">
      <c r="A2090" s="26" t="s">
        <v>1842</v>
      </c>
      <c r="B2090" s="26" t="s">
        <v>1843</v>
      </c>
      <c r="C2090" s="26" t="str">
        <f t="shared" si="82"/>
        <v/>
      </c>
      <c r="D2090" s="26"/>
      <c r="E2090" s="26" t="s">
        <v>31</v>
      </c>
      <c r="F2090" s="26" t="s">
        <v>6</v>
      </c>
      <c r="G2090" s="34" t="str">
        <f t="shared" si="81"/>
        <v>Fumana paradoxa</v>
      </c>
      <c r="H2090" s="26" t="s">
        <v>5141</v>
      </c>
      <c r="I2090" s="26"/>
      <c r="J2090" t="s">
        <v>8309</v>
      </c>
      <c r="K2090" t="s">
        <v>11752</v>
      </c>
      <c r="L2090" t="s">
        <v>12338</v>
      </c>
      <c r="M2090" t="s">
        <v>12339</v>
      </c>
    </row>
    <row r="2091" spans="1:13" x14ac:dyDescent="0.25">
      <c r="A2091" s="26" t="s">
        <v>1842</v>
      </c>
      <c r="B2091" s="26" t="s">
        <v>559</v>
      </c>
      <c r="C2091" s="26" t="str">
        <f t="shared" si="82"/>
        <v/>
      </c>
      <c r="D2091" s="26"/>
      <c r="E2091" s="26" t="s">
        <v>6</v>
      </c>
      <c r="F2091" s="26" t="s">
        <v>6</v>
      </c>
      <c r="G2091" s="34" t="str">
        <f t="shared" si="81"/>
        <v>Fumana procumbens</v>
      </c>
      <c r="H2091" s="26" t="s">
        <v>5141</v>
      </c>
      <c r="I2091" s="26"/>
      <c r="J2091" t="s">
        <v>8310</v>
      </c>
      <c r="K2091" t="s">
        <v>11752</v>
      </c>
      <c r="L2091" t="s">
        <v>12338</v>
      </c>
      <c r="M2091" t="s">
        <v>12339</v>
      </c>
    </row>
    <row r="2092" spans="1:13" x14ac:dyDescent="0.25">
      <c r="A2092" s="26" t="s">
        <v>1842</v>
      </c>
      <c r="B2092" s="26" t="s">
        <v>683</v>
      </c>
      <c r="C2092" s="26" t="str">
        <f t="shared" si="82"/>
        <v/>
      </c>
      <c r="D2092" s="26"/>
      <c r="E2092" s="26" t="s">
        <v>6</v>
      </c>
      <c r="F2092" s="26" t="s">
        <v>6</v>
      </c>
      <c r="G2092" s="34" t="str">
        <f t="shared" si="81"/>
        <v>Fumana scoparia</v>
      </c>
      <c r="H2092" s="26" t="s">
        <v>5141</v>
      </c>
      <c r="I2092" s="26"/>
      <c r="J2092" t="s">
        <v>8311</v>
      </c>
      <c r="K2092" t="s">
        <v>11752</v>
      </c>
      <c r="L2092" t="s">
        <v>12338</v>
      </c>
      <c r="M2092" t="s">
        <v>12339</v>
      </c>
    </row>
    <row r="2093" spans="1:13" x14ac:dyDescent="0.25">
      <c r="A2093" s="26" t="s">
        <v>1842</v>
      </c>
      <c r="B2093" s="26" t="s">
        <v>1832</v>
      </c>
      <c r="C2093" s="26" t="str">
        <f t="shared" si="82"/>
        <v/>
      </c>
      <c r="D2093" s="26"/>
      <c r="E2093" s="26" t="s">
        <v>6</v>
      </c>
      <c r="F2093" s="26" t="s">
        <v>6</v>
      </c>
      <c r="G2093" s="34" t="str">
        <f t="shared" si="81"/>
        <v>Fumana thymifolia</v>
      </c>
      <c r="H2093" s="26" t="s">
        <v>5141</v>
      </c>
      <c r="I2093" s="26"/>
      <c r="J2093" t="s">
        <v>8312</v>
      </c>
      <c r="K2093" t="s">
        <v>11752</v>
      </c>
      <c r="L2093" t="s">
        <v>12338</v>
      </c>
      <c r="M2093" t="s">
        <v>12339</v>
      </c>
    </row>
    <row r="2094" spans="1:13" x14ac:dyDescent="0.25">
      <c r="A2094" s="26" t="s">
        <v>1849</v>
      </c>
      <c r="B2094" s="26" t="s">
        <v>1852</v>
      </c>
      <c r="C2094" s="26" t="str">
        <f t="shared" si="82"/>
        <v/>
      </c>
      <c r="D2094" s="26"/>
      <c r="E2094" s="26" t="s">
        <v>6</v>
      </c>
      <c r="F2094" s="26" t="s">
        <v>6</v>
      </c>
      <c r="G2094" s="34" t="str">
        <f t="shared" si="81"/>
        <v>Fumaria agraria</v>
      </c>
      <c r="H2094" s="26" t="s">
        <v>5141</v>
      </c>
      <c r="I2094" s="26"/>
      <c r="J2094" t="s">
        <v>8313</v>
      </c>
      <c r="K2094" t="s">
        <v>11752</v>
      </c>
      <c r="L2094" t="s">
        <v>12329</v>
      </c>
      <c r="M2094" t="s">
        <v>12385</v>
      </c>
    </row>
    <row r="2095" spans="1:13" x14ac:dyDescent="0.25">
      <c r="A2095" s="26" t="s">
        <v>1849</v>
      </c>
      <c r="B2095" s="26" t="s">
        <v>1850</v>
      </c>
      <c r="C2095" s="26" t="str">
        <f t="shared" si="82"/>
        <v>subsp.</v>
      </c>
      <c r="D2095" s="26" t="s">
        <v>1850</v>
      </c>
      <c r="E2095" s="26" t="s">
        <v>6</v>
      </c>
      <c r="F2095" s="26" t="s">
        <v>31</v>
      </c>
      <c r="G2095" s="34" t="str">
        <f t="shared" si="81"/>
        <v>Fumaria barnolae barnolae</v>
      </c>
      <c r="H2095" s="26" t="s">
        <v>5141</v>
      </c>
      <c r="I2095" s="26"/>
      <c r="J2095" t="s">
        <v>8314</v>
      </c>
      <c r="K2095" t="s">
        <v>11752</v>
      </c>
      <c r="L2095" t="s">
        <v>12329</v>
      </c>
      <c r="M2095" t="s">
        <v>12385</v>
      </c>
    </row>
    <row r="2096" spans="1:13" x14ac:dyDescent="0.25">
      <c r="A2096" s="26" t="s">
        <v>1849</v>
      </c>
      <c r="B2096" s="26" t="s">
        <v>1856</v>
      </c>
      <c r="C2096" s="26" t="str">
        <f t="shared" si="82"/>
        <v/>
      </c>
      <c r="D2096" s="26"/>
      <c r="E2096" s="26" t="s">
        <v>6</v>
      </c>
      <c r="F2096" s="26" t="s">
        <v>6</v>
      </c>
      <c r="G2096" s="34" t="str">
        <f t="shared" si="81"/>
        <v>Fumaria bastardii</v>
      </c>
      <c r="H2096" s="26" t="s">
        <v>5141</v>
      </c>
      <c r="I2096" s="26"/>
      <c r="J2096" t="s">
        <v>8315</v>
      </c>
      <c r="K2096" t="s">
        <v>11752</v>
      </c>
      <c r="L2096" t="s">
        <v>12329</v>
      </c>
      <c r="M2096" t="s">
        <v>12385</v>
      </c>
    </row>
    <row r="2097" spans="1:13" x14ac:dyDescent="0.25">
      <c r="A2097" s="26" t="s">
        <v>1849</v>
      </c>
      <c r="B2097" s="26" t="s">
        <v>960</v>
      </c>
      <c r="C2097" s="26" t="str">
        <f t="shared" si="82"/>
        <v/>
      </c>
      <c r="D2097" s="26"/>
      <c r="E2097" s="26" t="s">
        <v>6</v>
      </c>
      <c r="F2097" s="26" t="s">
        <v>6</v>
      </c>
      <c r="G2097" s="34" t="str">
        <f t="shared" si="81"/>
        <v>Fumaria bicolor</v>
      </c>
      <c r="H2097" s="26" t="s">
        <v>5141</v>
      </c>
      <c r="I2097" s="26"/>
      <c r="J2097" t="s">
        <v>8316</v>
      </c>
      <c r="K2097" t="s">
        <v>11752</v>
      </c>
      <c r="L2097" t="s">
        <v>12329</v>
      </c>
      <c r="M2097" t="s">
        <v>12385</v>
      </c>
    </row>
    <row r="2098" spans="1:13" x14ac:dyDescent="0.25">
      <c r="A2098" s="26" t="s">
        <v>1849</v>
      </c>
      <c r="B2098" s="26" t="s">
        <v>1863</v>
      </c>
      <c r="C2098" s="26" t="str">
        <f t="shared" si="82"/>
        <v/>
      </c>
      <c r="D2098" s="26"/>
      <c r="E2098" s="26" t="s">
        <v>6</v>
      </c>
      <c r="F2098" s="26" t="s">
        <v>6</v>
      </c>
      <c r="G2098" s="34" t="str">
        <f t="shared" si="81"/>
        <v>Fumaria bracteosa</v>
      </c>
      <c r="H2098" s="26" t="s">
        <v>5141</v>
      </c>
      <c r="I2098" s="26"/>
      <c r="J2098" t="s">
        <v>8317</v>
      </c>
      <c r="K2098" t="s">
        <v>11752</v>
      </c>
      <c r="L2098" t="s">
        <v>12329</v>
      </c>
      <c r="M2098" t="s">
        <v>12385</v>
      </c>
    </row>
    <row r="2099" spans="1:13" x14ac:dyDescent="0.25">
      <c r="A2099" s="26" t="s">
        <v>1849</v>
      </c>
      <c r="B2099" s="26" t="s">
        <v>1855</v>
      </c>
      <c r="C2099" s="26" t="str">
        <f t="shared" si="82"/>
        <v/>
      </c>
      <c r="D2099" s="26"/>
      <c r="E2099" s="26" t="s">
        <v>6</v>
      </c>
      <c r="F2099" s="26" t="s">
        <v>6</v>
      </c>
      <c r="G2099" s="34" t="str">
        <f t="shared" si="81"/>
        <v>Fumaria capreolata</v>
      </c>
      <c r="H2099" s="26" t="s">
        <v>5141</v>
      </c>
      <c r="I2099" s="26"/>
      <c r="J2099" t="s">
        <v>8318</v>
      </c>
      <c r="K2099" t="s">
        <v>11752</v>
      </c>
      <c r="L2099" t="s">
        <v>12329</v>
      </c>
      <c r="M2099" t="s">
        <v>12385</v>
      </c>
    </row>
    <row r="2100" spans="1:13" x14ac:dyDescent="0.25">
      <c r="A2100" s="26" t="s">
        <v>1849</v>
      </c>
      <c r="B2100" s="26" t="s">
        <v>1862</v>
      </c>
      <c r="C2100" s="26" t="str">
        <f t="shared" si="82"/>
        <v/>
      </c>
      <c r="D2100" s="26"/>
      <c r="E2100" s="26" t="s">
        <v>6</v>
      </c>
      <c r="F2100" s="26" t="s">
        <v>6</v>
      </c>
      <c r="G2100" s="34" t="str">
        <f t="shared" si="81"/>
        <v>Fumaria densiflora</v>
      </c>
      <c r="H2100" s="26" t="s">
        <v>5141</v>
      </c>
      <c r="I2100" s="26"/>
      <c r="J2100" t="s">
        <v>8319</v>
      </c>
      <c r="K2100" t="s">
        <v>11752</v>
      </c>
      <c r="L2100" t="s">
        <v>12329</v>
      </c>
      <c r="M2100" t="s">
        <v>12385</v>
      </c>
    </row>
    <row r="2101" spans="1:13" x14ac:dyDescent="0.25">
      <c r="A2101" s="26" t="s">
        <v>1849</v>
      </c>
      <c r="B2101" s="26" t="s">
        <v>1861</v>
      </c>
      <c r="C2101" s="26" t="str">
        <f t="shared" si="82"/>
        <v/>
      </c>
      <c r="D2101" s="26"/>
      <c r="E2101" s="26" t="s">
        <v>6</v>
      </c>
      <c r="F2101" s="26" t="s">
        <v>6</v>
      </c>
      <c r="G2101" s="34" t="str">
        <f t="shared" si="81"/>
        <v>Fumaria faurei</v>
      </c>
      <c r="H2101" s="26" t="s">
        <v>5141</v>
      </c>
      <c r="I2101" s="26"/>
      <c r="J2101" t="s">
        <v>8320</v>
      </c>
      <c r="K2101" t="s">
        <v>11752</v>
      </c>
      <c r="L2101" t="s">
        <v>12329</v>
      </c>
      <c r="M2101" t="s">
        <v>12385</v>
      </c>
    </row>
    <row r="2102" spans="1:13" x14ac:dyDescent="0.25">
      <c r="A2102" s="26" t="s">
        <v>1849</v>
      </c>
      <c r="B2102" s="26" t="s">
        <v>159</v>
      </c>
      <c r="C2102" s="26" t="str">
        <f t="shared" si="82"/>
        <v/>
      </c>
      <c r="D2102" s="26"/>
      <c r="E2102" s="26" t="s">
        <v>6</v>
      </c>
      <c r="F2102" s="26" t="s">
        <v>6</v>
      </c>
      <c r="G2102" s="34" t="str">
        <f t="shared" si="81"/>
        <v>Fumaria flabellata</v>
      </c>
      <c r="H2102" s="26" t="s">
        <v>5141</v>
      </c>
      <c r="I2102" s="26"/>
      <c r="J2102" t="s">
        <v>8321</v>
      </c>
      <c r="K2102" t="s">
        <v>11752</v>
      </c>
      <c r="L2102" t="s">
        <v>12329</v>
      </c>
      <c r="M2102" t="s">
        <v>12385</v>
      </c>
    </row>
    <row r="2103" spans="1:13" x14ac:dyDescent="0.25">
      <c r="A2103" s="26" t="s">
        <v>1849</v>
      </c>
      <c r="B2103" s="26" t="s">
        <v>1851</v>
      </c>
      <c r="C2103" s="26" t="str">
        <f t="shared" si="82"/>
        <v/>
      </c>
      <c r="D2103" s="26"/>
      <c r="E2103" s="26" t="s">
        <v>6</v>
      </c>
      <c r="F2103" s="26" t="s">
        <v>6</v>
      </c>
      <c r="G2103" s="34" t="str">
        <f t="shared" si="81"/>
        <v>Fumaria gaillardotii</v>
      </c>
      <c r="H2103" s="26" t="s">
        <v>5141</v>
      </c>
      <c r="I2103" s="26"/>
      <c r="J2103" t="s">
        <v>8322</v>
      </c>
      <c r="K2103" t="s">
        <v>11752</v>
      </c>
      <c r="L2103" t="s">
        <v>12329</v>
      </c>
      <c r="M2103" t="s">
        <v>12385</v>
      </c>
    </row>
    <row r="2104" spans="1:13" x14ac:dyDescent="0.25">
      <c r="A2104" s="26" t="s">
        <v>1849</v>
      </c>
      <c r="B2104" s="26" t="s">
        <v>1854</v>
      </c>
      <c r="C2104" s="26" t="str">
        <f t="shared" si="82"/>
        <v>subsp.</v>
      </c>
      <c r="D2104" s="26" t="s">
        <v>1854</v>
      </c>
      <c r="E2104" s="26" t="s">
        <v>6</v>
      </c>
      <c r="F2104" s="26" t="s">
        <v>31</v>
      </c>
      <c r="G2104" s="34" t="str">
        <f t="shared" ref="G2104:G2167" si="83">IF(D2104="",CONCATENATE(A2104," ",B2104),CONCATENATE(A2104," ",B2104," ",D2104))</f>
        <v>Fumaria macrosepala macrosepala</v>
      </c>
      <c r="H2104" s="26" t="s">
        <v>5141</v>
      </c>
      <c r="I2104" s="26"/>
      <c r="J2104" t="s">
        <v>8323</v>
      </c>
      <c r="K2104" t="s">
        <v>11752</v>
      </c>
      <c r="L2104" t="s">
        <v>12329</v>
      </c>
      <c r="M2104" t="s">
        <v>12385</v>
      </c>
    </row>
    <row r="2105" spans="1:13" x14ac:dyDescent="0.25">
      <c r="A2105" s="26" t="s">
        <v>1849</v>
      </c>
      <c r="B2105" s="26" t="s">
        <v>1857</v>
      </c>
      <c r="C2105" s="26" t="str">
        <f t="shared" si="82"/>
        <v/>
      </c>
      <c r="D2105" s="26"/>
      <c r="E2105" s="26" t="s">
        <v>6</v>
      </c>
      <c r="F2105" s="26" t="s">
        <v>6</v>
      </c>
      <c r="G2105" s="34" t="str">
        <f t="shared" si="83"/>
        <v>Fumaria melillaica</v>
      </c>
      <c r="H2105" s="26" t="s">
        <v>5141</v>
      </c>
      <c r="I2105" s="26"/>
      <c r="J2105" t="s">
        <v>8324</v>
      </c>
      <c r="K2105" t="s">
        <v>11752</v>
      </c>
      <c r="L2105" t="s">
        <v>12329</v>
      </c>
      <c r="M2105" t="s">
        <v>12385</v>
      </c>
    </row>
    <row r="2106" spans="1:13" x14ac:dyDescent="0.25">
      <c r="A2106" s="26" t="s">
        <v>1849</v>
      </c>
      <c r="B2106" s="26" t="s">
        <v>1853</v>
      </c>
      <c r="C2106" s="26" t="str">
        <f t="shared" si="82"/>
        <v/>
      </c>
      <c r="D2106" s="26"/>
      <c r="E2106" s="26" t="s">
        <v>6</v>
      </c>
      <c r="F2106" s="26" t="s">
        <v>6</v>
      </c>
      <c r="G2106" s="34" t="str">
        <f t="shared" si="83"/>
        <v>Fumaria mirabilis</v>
      </c>
      <c r="H2106" s="26" t="s">
        <v>5141</v>
      </c>
      <c r="I2106" s="26"/>
      <c r="J2106" t="s">
        <v>8325</v>
      </c>
      <c r="K2106" t="s">
        <v>11752</v>
      </c>
      <c r="L2106" t="s">
        <v>12329</v>
      </c>
      <c r="M2106" t="s">
        <v>12385</v>
      </c>
    </row>
    <row r="2107" spans="1:13" x14ac:dyDescent="0.25">
      <c r="A2107" s="26" t="s">
        <v>1849</v>
      </c>
      <c r="B2107" s="26" t="s">
        <v>1858</v>
      </c>
      <c r="C2107" s="26" t="str">
        <f t="shared" si="82"/>
        <v/>
      </c>
      <c r="D2107" s="26"/>
      <c r="E2107" s="26" t="s">
        <v>6</v>
      </c>
      <c r="F2107" s="26" t="s">
        <v>6</v>
      </c>
      <c r="G2107" s="34" t="str">
        <f t="shared" si="83"/>
        <v>Fumaria munbyi</v>
      </c>
      <c r="H2107" s="26" t="s">
        <v>5141</v>
      </c>
      <c r="I2107" s="26"/>
      <c r="J2107" t="s">
        <v>8326</v>
      </c>
      <c r="K2107" t="s">
        <v>11752</v>
      </c>
      <c r="L2107" t="s">
        <v>12329</v>
      </c>
      <c r="M2107" t="s">
        <v>12385</v>
      </c>
    </row>
    <row r="2108" spans="1:13" x14ac:dyDescent="0.25">
      <c r="A2108" s="26" t="s">
        <v>1849</v>
      </c>
      <c r="B2108" s="26" t="s">
        <v>1389</v>
      </c>
      <c r="C2108" s="26" t="str">
        <f t="shared" si="82"/>
        <v/>
      </c>
      <c r="D2108" s="26"/>
      <c r="E2108" s="26" t="s">
        <v>6</v>
      </c>
      <c r="F2108" s="26" t="s">
        <v>6</v>
      </c>
      <c r="G2108" s="34" t="str">
        <f t="shared" si="83"/>
        <v>Fumaria muralis</v>
      </c>
      <c r="H2108" s="26" t="s">
        <v>5141</v>
      </c>
      <c r="I2108" s="26"/>
      <c r="J2108" t="s">
        <v>8327</v>
      </c>
      <c r="K2108" t="s">
        <v>11752</v>
      </c>
      <c r="L2108" t="s">
        <v>12329</v>
      </c>
      <c r="M2108" t="s">
        <v>12385</v>
      </c>
    </row>
    <row r="2109" spans="1:13" x14ac:dyDescent="0.25">
      <c r="A2109" s="26" t="s">
        <v>1849</v>
      </c>
      <c r="B2109" s="26" t="s">
        <v>253</v>
      </c>
      <c r="C2109" s="26" t="str">
        <f t="shared" si="82"/>
        <v>subsp.</v>
      </c>
      <c r="D2109" s="26" t="s">
        <v>253</v>
      </c>
      <c r="E2109" s="26" t="s">
        <v>6</v>
      </c>
      <c r="F2109" s="26" t="s">
        <v>6</v>
      </c>
      <c r="G2109" s="34" t="str">
        <f t="shared" si="83"/>
        <v>Fumaria officinalis officinalis</v>
      </c>
      <c r="H2109" s="26" t="s">
        <v>5141</v>
      </c>
      <c r="I2109" s="26"/>
      <c r="J2109" t="s">
        <v>8328</v>
      </c>
      <c r="K2109" t="s">
        <v>11752</v>
      </c>
      <c r="L2109" t="s">
        <v>12329</v>
      </c>
      <c r="M2109" t="s">
        <v>12385</v>
      </c>
    </row>
    <row r="2110" spans="1:13" x14ac:dyDescent="0.25">
      <c r="A2110" s="26" t="s">
        <v>1849</v>
      </c>
      <c r="B2110" s="26" t="s">
        <v>253</v>
      </c>
      <c r="C2110" s="26" t="str">
        <f t="shared" si="82"/>
        <v>subsp.</v>
      </c>
      <c r="D2110" s="26" t="s">
        <v>4448</v>
      </c>
      <c r="E2110" s="26" t="s">
        <v>6</v>
      </c>
      <c r="F2110" s="26" t="s">
        <v>6</v>
      </c>
      <c r="G2110" s="34" t="str">
        <f t="shared" si="83"/>
        <v>Fumaria officinalis wirtgenii</v>
      </c>
      <c r="H2110" s="26" t="s">
        <v>5141</v>
      </c>
      <c r="I2110" s="26"/>
      <c r="J2110" t="s">
        <v>8329</v>
      </c>
      <c r="K2110" t="s">
        <v>11752</v>
      </c>
      <c r="L2110" t="s">
        <v>12329</v>
      </c>
      <c r="M2110" t="s">
        <v>12385</v>
      </c>
    </row>
    <row r="2111" spans="1:13" x14ac:dyDescent="0.25">
      <c r="A2111" s="26" t="s">
        <v>1849</v>
      </c>
      <c r="B2111" s="26" t="s">
        <v>859</v>
      </c>
      <c r="C2111" s="26" t="str">
        <f t="shared" si="82"/>
        <v/>
      </c>
      <c r="D2111" s="26"/>
      <c r="E2111" s="26" t="s">
        <v>6</v>
      </c>
      <c r="F2111" s="26" t="s">
        <v>6</v>
      </c>
      <c r="G2111" s="34" t="str">
        <f t="shared" si="83"/>
        <v>Fumaria parviflora</v>
      </c>
      <c r="H2111" s="26" t="s">
        <v>5141</v>
      </c>
      <c r="I2111" s="26"/>
      <c r="J2111" t="s">
        <v>8330</v>
      </c>
      <c r="K2111" t="s">
        <v>11752</v>
      </c>
      <c r="L2111" t="s">
        <v>12329</v>
      </c>
      <c r="M2111" t="s">
        <v>12385</v>
      </c>
    </row>
    <row r="2112" spans="1:13" x14ac:dyDescent="0.25">
      <c r="A2112" s="26" t="s">
        <v>1849</v>
      </c>
      <c r="B2112" s="26" t="s">
        <v>1860</v>
      </c>
      <c r="C2112" s="26" t="str">
        <f t="shared" si="82"/>
        <v>subsp.</v>
      </c>
      <c r="D2112" s="26" t="s">
        <v>4449</v>
      </c>
      <c r="E2112" s="26" t="s">
        <v>6</v>
      </c>
      <c r="F2112" s="26" t="s">
        <v>31</v>
      </c>
      <c r="G2112" s="34" t="str">
        <f t="shared" si="83"/>
        <v>Fumaria petteri calcarata</v>
      </c>
      <c r="H2112" s="26" t="s">
        <v>5141</v>
      </c>
      <c r="I2112" s="26"/>
      <c r="J2112" t="s">
        <v>8331</v>
      </c>
      <c r="K2112" t="s">
        <v>11752</v>
      </c>
      <c r="L2112" t="s">
        <v>12329</v>
      </c>
      <c r="M2112" t="s">
        <v>12385</v>
      </c>
    </row>
    <row r="2113" spans="1:13" x14ac:dyDescent="0.25">
      <c r="A2113" s="26" t="s">
        <v>1849</v>
      </c>
      <c r="B2113" s="26" t="s">
        <v>1864</v>
      </c>
      <c r="C2113" s="26" t="str">
        <f t="shared" si="82"/>
        <v/>
      </c>
      <c r="D2113" s="26"/>
      <c r="E2113" s="26" t="s">
        <v>6</v>
      </c>
      <c r="F2113" s="26" t="s">
        <v>6</v>
      </c>
      <c r="G2113" s="34" t="str">
        <f t="shared" si="83"/>
        <v>Fumaria pugsleyana</v>
      </c>
      <c r="H2113" s="26" t="s">
        <v>5141</v>
      </c>
      <c r="I2113" s="26"/>
      <c r="J2113" t="s">
        <v>8332</v>
      </c>
      <c r="K2113" t="s">
        <v>11752</v>
      </c>
      <c r="L2113" t="s">
        <v>12329</v>
      </c>
      <c r="M2113" t="s">
        <v>12385</v>
      </c>
    </row>
    <row r="2114" spans="1:13" x14ac:dyDescent="0.25">
      <c r="A2114" s="26" t="s">
        <v>1849</v>
      </c>
      <c r="B2114" s="26" t="s">
        <v>1859</v>
      </c>
      <c r="C2114" s="26" t="str">
        <f t="shared" si="82"/>
        <v/>
      </c>
      <c r="D2114" s="26"/>
      <c r="E2114" s="26" t="s">
        <v>6</v>
      </c>
      <c r="F2114" s="26" t="s">
        <v>6</v>
      </c>
      <c r="G2114" s="34" t="str">
        <f t="shared" si="83"/>
        <v>Fumaria reuteri</v>
      </c>
      <c r="H2114" s="26" t="s">
        <v>5141</v>
      </c>
      <c r="I2114" s="26"/>
      <c r="J2114" t="s">
        <v>8333</v>
      </c>
      <c r="K2114" t="s">
        <v>11752</v>
      </c>
      <c r="L2114" t="s">
        <v>12329</v>
      </c>
      <c r="M2114" t="s">
        <v>12385</v>
      </c>
    </row>
    <row r="2115" spans="1:13" x14ac:dyDescent="0.25">
      <c r="A2115" s="26" t="s">
        <v>1849</v>
      </c>
      <c r="B2115" s="26" t="s">
        <v>374</v>
      </c>
      <c r="C2115" s="26" t="str">
        <f t="shared" si="82"/>
        <v>subsp.</v>
      </c>
      <c r="D2115" s="26" t="s">
        <v>374</v>
      </c>
      <c r="E2115" s="26" t="s">
        <v>6</v>
      </c>
      <c r="F2115" s="26" t="s">
        <v>31</v>
      </c>
      <c r="G2115" s="34" t="str">
        <f t="shared" si="83"/>
        <v>Fumaria rupestris rupestris</v>
      </c>
      <c r="H2115" s="26" t="s">
        <v>5141</v>
      </c>
      <c r="I2115" s="26"/>
      <c r="J2115" t="s">
        <v>8334</v>
      </c>
      <c r="K2115" t="s">
        <v>11752</v>
      </c>
      <c r="L2115" t="s">
        <v>12329</v>
      </c>
      <c r="M2115" t="s">
        <v>12385</v>
      </c>
    </row>
    <row r="2116" spans="1:13" x14ac:dyDescent="0.25">
      <c r="A2116" s="26" t="s">
        <v>1849</v>
      </c>
      <c r="B2116" s="26" t="s">
        <v>1772</v>
      </c>
      <c r="C2116" s="26" t="str">
        <f t="shared" si="82"/>
        <v/>
      </c>
      <c r="D2116" s="26"/>
      <c r="E2116" s="26" t="s">
        <v>6</v>
      </c>
      <c r="F2116" s="26" t="s">
        <v>6</v>
      </c>
      <c r="G2116" s="34" t="str">
        <f t="shared" si="83"/>
        <v>Fumaria segetalis</v>
      </c>
      <c r="H2116" s="26" t="s">
        <v>5141</v>
      </c>
      <c r="I2116" s="26"/>
      <c r="J2116" t="s">
        <v>8335</v>
      </c>
      <c r="K2116" t="s">
        <v>11752</v>
      </c>
      <c r="L2116" t="s">
        <v>12329</v>
      </c>
      <c r="M2116" t="s">
        <v>12385</v>
      </c>
    </row>
    <row r="2117" spans="1:13" x14ac:dyDescent="0.25">
      <c r="A2117" s="26" t="s">
        <v>1849</v>
      </c>
      <c r="B2117" s="26" t="s">
        <v>814</v>
      </c>
      <c r="C2117" s="26" t="str">
        <f t="shared" si="82"/>
        <v/>
      </c>
      <c r="D2117" s="26"/>
      <c r="E2117" s="26" t="s">
        <v>6</v>
      </c>
      <c r="F2117" s="26" t="s">
        <v>6</v>
      </c>
      <c r="G2117" s="34" t="str">
        <f t="shared" si="83"/>
        <v>Fumaria sepium</v>
      </c>
      <c r="H2117" s="26" t="s">
        <v>5141</v>
      </c>
      <c r="I2117" s="26"/>
      <c r="J2117" t="s">
        <v>8336</v>
      </c>
      <c r="K2117" t="s">
        <v>11752</v>
      </c>
      <c r="L2117" t="s">
        <v>12329</v>
      </c>
      <c r="M2117" t="s">
        <v>12385</v>
      </c>
    </row>
    <row r="2118" spans="1:13" x14ac:dyDescent="0.25">
      <c r="A2118" s="26" t="s">
        <v>1849</v>
      </c>
      <c r="B2118" s="26" t="s">
        <v>1339</v>
      </c>
      <c r="C2118" s="26" t="str">
        <f t="shared" si="82"/>
        <v/>
      </c>
      <c r="D2118" s="26"/>
      <c r="E2118" s="26" t="s">
        <v>6</v>
      </c>
      <c r="F2118" s="26" t="s">
        <v>6</v>
      </c>
      <c r="G2118" s="34" t="str">
        <f t="shared" si="83"/>
        <v>Fumaria vaillantii</v>
      </c>
      <c r="H2118" s="26" t="s">
        <v>5141</v>
      </c>
      <c r="I2118" s="26"/>
      <c r="J2118" t="s">
        <v>8337</v>
      </c>
      <c r="K2118" t="s">
        <v>11752</v>
      </c>
      <c r="L2118" t="s">
        <v>12329</v>
      </c>
      <c r="M2118" t="s">
        <v>12385</v>
      </c>
    </row>
    <row r="2119" spans="1:13" x14ac:dyDescent="0.25">
      <c r="A2119" s="26" t="s">
        <v>1865</v>
      </c>
      <c r="B2119" s="26" t="s">
        <v>1866</v>
      </c>
      <c r="C2119" s="26" t="str">
        <f t="shared" si="82"/>
        <v/>
      </c>
      <c r="D2119" s="26"/>
      <c r="E2119" s="26" t="s">
        <v>5390</v>
      </c>
      <c r="F2119" s="26" t="s">
        <v>6</v>
      </c>
      <c r="G2119" s="34" t="str">
        <f t="shared" si="83"/>
        <v>Furcraea selloi</v>
      </c>
      <c r="H2119" s="26" t="s">
        <v>5141</v>
      </c>
      <c r="I2119" s="26"/>
      <c r="J2119" t="s">
        <v>8338</v>
      </c>
      <c r="K2119" t="s">
        <v>11752</v>
      </c>
      <c r="L2119" t="s">
        <v>12327</v>
      </c>
      <c r="M2119" t="s">
        <v>12557</v>
      </c>
    </row>
    <row r="2120" spans="1:13" x14ac:dyDescent="0.25">
      <c r="A2120" s="26" t="s">
        <v>1867</v>
      </c>
      <c r="B2120" s="26" t="s">
        <v>907</v>
      </c>
      <c r="C2120" s="26" t="str">
        <f t="shared" si="82"/>
        <v/>
      </c>
      <c r="D2120" s="26"/>
      <c r="E2120" s="26" t="s">
        <v>6</v>
      </c>
      <c r="F2120" s="26" t="s">
        <v>6</v>
      </c>
      <c r="G2120" s="34" t="str">
        <f t="shared" si="83"/>
        <v>Gagea bohemica</v>
      </c>
      <c r="H2120" s="26" t="s">
        <v>5141</v>
      </c>
      <c r="I2120" s="26"/>
      <c r="J2120" t="s">
        <v>8339</v>
      </c>
      <c r="K2120" t="s">
        <v>11752</v>
      </c>
      <c r="L2120" t="s">
        <v>12569</v>
      </c>
      <c r="M2120" t="s">
        <v>12636</v>
      </c>
    </row>
    <row r="2121" spans="1:13" x14ac:dyDescent="0.25">
      <c r="A2121" s="26" t="s">
        <v>1867</v>
      </c>
      <c r="B2121" s="26" t="s">
        <v>685</v>
      </c>
      <c r="C2121" s="26" t="str">
        <f t="shared" si="82"/>
        <v/>
      </c>
      <c r="D2121" s="26"/>
      <c r="E2121" s="26" t="s">
        <v>6</v>
      </c>
      <c r="F2121" s="26" t="s">
        <v>6</v>
      </c>
      <c r="G2121" s="34" t="str">
        <f t="shared" si="83"/>
        <v>Gagea dubia</v>
      </c>
      <c r="H2121" s="26" t="s">
        <v>5141</v>
      </c>
      <c r="I2121" s="26"/>
      <c r="J2121" t="s">
        <v>8340</v>
      </c>
      <c r="K2121" t="s">
        <v>11752</v>
      </c>
      <c r="L2121" t="s">
        <v>12569</v>
      </c>
      <c r="M2121" t="s">
        <v>12636</v>
      </c>
    </row>
    <row r="2122" spans="1:13" x14ac:dyDescent="0.25">
      <c r="A2122" s="26" t="s">
        <v>1867</v>
      </c>
      <c r="B2122" s="26" t="s">
        <v>1872</v>
      </c>
      <c r="C2122" s="26" t="str">
        <f t="shared" si="82"/>
        <v>subsp.</v>
      </c>
      <c r="D2122" s="26" t="s">
        <v>937</v>
      </c>
      <c r="E2122" s="26" t="s">
        <v>6</v>
      </c>
      <c r="F2122" s="26" t="s">
        <v>6</v>
      </c>
      <c r="G2122" s="34" t="str">
        <f t="shared" si="83"/>
        <v>Gagea foliosa durieui</v>
      </c>
      <c r="H2122" s="26" t="s">
        <v>5141</v>
      </c>
      <c r="I2122" s="26"/>
      <c r="J2122" t="s">
        <v>8341</v>
      </c>
      <c r="K2122" t="s">
        <v>11752</v>
      </c>
      <c r="L2122" t="s">
        <v>12569</v>
      </c>
      <c r="M2122" t="s">
        <v>12636</v>
      </c>
    </row>
    <row r="2123" spans="1:13" x14ac:dyDescent="0.25">
      <c r="A2123" s="26" t="s">
        <v>1867</v>
      </c>
      <c r="B2123" s="26" t="s">
        <v>1872</v>
      </c>
      <c r="C2123" s="26" t="str">
        <f t="shared" si="82"/>
        <v>subsp.</v>
      </c>
      <c r="D2123" s="26" t="s">
        <v>4450</v>
      </c>
      <c r="E2123" s="26" t="s">
        <v>6</v>
      </c>
      <c r="F2123" s="26" t="s">
        <v>6</v>
      </c>
      <c r="G2123" s="34" t="str">
        <f t="shared" si="83"/>
        <v>Gagea foliosa ellyptica</v>
      </c>
      <c r="H2123" s="26" t="s">
        <v>5141</v>
      </c>
      <c r="I2123" s="26"/>
      <c r="J2123" t="s">
        <v>8342</v>
      </c>
      <c r="K2123" t="s">
        <v>11752</v>
      </c>
      <c r="L2123" t="s">
        <v>12569</v>
      </c>
      <c r="M2123" t="s">
        <v>12636</v>
      </c>
    </row>
    <row r="2124" spans="1:13" x14ac:dyDescent="0.25">
      <c r="A2124" s="26" t="s">
        <v>1867</v>
      </c>
      <c r="B2124" s="26" t="s">
        <v>1872</v>
      </c>
      <c r="C2124" s="26" t="str">
        <f t="shared" si="82"/>
        <v>subsp.</v>
      </c>
      <c r="D2124" s="26" t="s">
        <v>479</v>
      </c>
      <c r="E2124" s="26" t="s">
        <v>6</v>
      </c>
      <c r="F2124" s="26" t="s">
        <v>6</v>
      </c>
      <c r="G2124" s="34" t="str">
        <f t="shared" si="83"/>
        <v>Gagea foliosa nevadensis</v>
      </c>
      <c r="H2124" s="26" t="s">
        <v>5141</v>
      </c>
      <c r="I2124" s="26"/>
      <c r="J2124" t="s">
        <v>8343</v>
      </c>
      <c r="K2124" t="s">
        <v>11752</v>
      </c>
      <c r="L2124" t="s">
        <v>12569</v>
      </c>
      <c r="M2124" t="s">
        <v>12636</v>
      </c>
    </row>
    <row r="2125" spans="1:13" x14ac:dyDescent="0.25">
      <c r="A2125" s="26" t="s">
        <v>1867</v>
      </c>
      <c r="B2125" s="26" t="s">
        <v>1870</v>
      </c>
      <c r="C2125" s="26" t="str">
        <f t="shared" si="82"/>
        <v/>
      </c>
      <c r="D2125" s="26"/>
      <c r="E2125" s="26" t="s">
        <v>6</v>
      </c>
      <c r="F2125" s="26" t="s">
        <v>6</v>
      </c>
      <c r="G2125" s="34" t="str">
        <f t="shared" si="83"/>
        <v>Gagea lacaitae</v>
      </c>
      <c r="H2125" s="26" t="s">
        <v>5141</v>
      </c>
      <c r="I2125" s="26"/>
      <c r="J2125" t="s">
        <v>8344</v>
      </c>
      <c r="K2125" t="s">
        <v>11752</v>
      </c>
      <c r="L2125" t="s">
        <v>12569</v>
      </c>
      <c r="M2125" t="s">
        <v>12636</v>
      </c>
    </row>
    <row r="2126" spans="1:13" x14ac:dyDescent="0.25">
      <c r="A2126" s="26" t="s">
        <v>1867</v>
      </c>
      <c r="B2126" s="26" t="s">
        <v>1869</v>
      </c>
      <c r="C2126" s="26" t="str">
        <f t="shared" si="82"/>
        <v/>
      </c>
      <c r="D2126" s="26"/>
      <c r="E2126" s="26" t="s">
        <v>6</v>
      </c>
      <c r="F2126" s="26" t="s">
        <v>6</v>
      </c>
      <c r="G2126" s="34" t="str">
        <f t="shared" si="83"/>
        <v>Gagea liotardii</v>
      </c>
      <c r="H2126" s="26" t="s">
        <v>5141</v>
      </c>
      <c r="I2126" s="26"/>
      <c r="J2126" t="s">
        <v>8345</v>
      </c>
      <c r="K2126" t="s">
        <v>11752</v>
      </c>
      <c r="L2126" t="s">
        <v>12569</v>
      </c>
      <c r="M2126" t="s">
        <v>12636</v>
      </c>
    </row>
    <row r="2127" spans="1:13" x14ac:dyDescent="0.25">
      <c r="A2127" s="26" t="s">
        <v>1867</v>
      </c>
      <c r="B2127" s="26" t="s">
        <v>198</v>
      </c>
      <c r="C2127" s="26" t="str">
        <f t="shared" si="82"/>
        <v/>
      </c>
      <c r="D2127" s="26"/>
      <c r="E2127" s="26" t="s">
        <v>6</v>
      </c>
      <c r="F2127" s="26" t="s">
        <v>6</v>
      </c>
      <c r="G2127" s="34" t="str">
        <f t="shared" si="83"/>
        <v>Gagea lutea</v>
      </c>
      <c r="H2127" s="26" t="s">
        <v>5141</v>
      </c>
      <c r="I2127" s="26"/>
      <c r="J2127" t="s">
        <v>8346</v>
      </c>
      <c r="K2127" t="s">
        <v>11752</v>
      </c>
      <c r="L2127" t="s">
        <v>12569</v>
      </c>
      <c r="M2127" t="s">
        <v>12636</v>
      </c>
    </row>
    <row r="2128" spans="1:13" x14ac:dyDescent="0.25">
      <c r="A2128" s="26" t="s">
        <v>1867</v>
      </c>
      <c r="B2128" s="26" t="s">
        <v>1292</v>
      </c>
      <c r="C2128" s="26" t="str">
        <f t="shared" si="82"/>
        <v/>
      </c>
      <c r="D2128" s="26"/>
      <c r="E2128" s="26" t="s">
        <v>6</v>
      </c>
      <c r="F2128" s="26" t="s">
        <v>6</v>
      </c>
      <c r="G2128" s="34" t="str">
        <f t="shared" si="83"/>
        <v>Gagea mauritanica</v>
      </c>
      <c r="H2128" s="26" t="s">
        <v>5141</v>
      </c>
      <c r="I2128" s="26"/>
      <c r="J2128" t="s">
        <v>8347</v>
      </c>
      <c r="K2128" t="s">
        <v>11752</v>
      </c>
      <c r="L2128" t="s">
        <v>12569</v>
      </c>
      <c r="M2128" t="s">
        <v>12636</v>
      </c>
    </row>
    <row r="2129" spans="1:13" x14ac:dyDescent="0.25">
      <c r="A2129" s="26" t="s">
        <v>1867</v>
      </c>
      <c r="B2129" s="26" t="s">
        <v>854</v>
      </c>
      <c r="C2129" s="26" t="str">
        <f t="shared" si="82"/>
        <v/>
      </c>
      <c r="D2129" s="26"/>
      <c r="E2129" s="26" t="s">
        <v>6</v>
      </c>
      <c r="F2129" s="26" t="s">
        <v>6</v>
      </c>
      <c r="G2129" s="34" t="str">
        <f t="shared" si="83"/>
        <v>Gagea pratensis</v>
      </c>
      <c r="H2129" s="26" t="s">
        <v>5141</v>
      </c>
      <c r="I2129" s="26"/>
      <c r="J2129" t="s">
        <v>8348</v>
      </c>
      <c r="K2129" t="s">
        <v>11752</v>
      </c>
      <c r="L2129" t="s">
        <v>12569</v>
      </c>
      <c r="M2129" t="s">
        <v>12636</v>
      </c>
    </row>
    <row r="2130" spans="1:13" x14ac:dyDescent="0.25">
      <c r="A2130" s="26" t="s">
        <v>1867</v>
      </c>
      <c r="B2130" s="26" t="s">
        <v>1868</v>
      </c>
      <c r="C2130" s="26" t="str">
        <f t="shared" si="82"/>
        <v/>
      </c>
      <c r="D2130" s="26"/>
      <c r="E2130" s="26" t="s">
        <v>6</v>
      </c>
      <c r="F2130" s="26" t="s">
        <v>6</v>
      </c>
      <c r="G2130" s="34" t="str">
        <f t="shared" si="83"/>
        <v>Gagea reverchonii</v>
      </c>
      <c r="H2130" s="26" t="s">
        <v>5141</v>
      </c>
      <c r="I2130" s="26"/>
      <c r="J2130" t="s">
        <v>8349</v>
      </c>
      <c r="K2130" t="s">
        <v>11752</v>
      </c>
      <c r="L2130" t="s">
        <v>12569</v>
      </c>
      <c r="M2130" t="s">
        <v>12636</v>
      </c>
    </row>
    <row r="2131" spans="1:13" x14ac:dyDescent="0.25">
      <c r="A2131" s="26" t="s">
        <v>1867</v>
      </c>
      <c r="B2131" s="26" t="s">
        <v>1873</v>
      </c>
      <c r="C2131" s="26" t="str">
        <f t="shared" si="82"/>
        <v/>
      </c>
      <c r="D2131" s="26"/>
      <c r="E2131" s="26" t="s">
        <v>6</v>
      </c>
      <c r="F2131" s="26" t="s">
        <v>6</v>
      </c>
      <c r="G2131" s="34" t="str">
        <f t="shared" si="83"/>
        <v>Gagea soleirolii</v>
      </c>
      <c r="H2131" s="26" t="s">
        <v>5141</v>
      </c>
      <c r="I2131" s="26"/>
      <c r="J2131" t="s">
        <v>8350</v>
      </c>
      <c r="K2131" t="s">
        <v>11752</v>
      </c>
      <c r="L2131" t="s">
        <v>12569</v>
      </c>
      <c r="M2131" t="s">
        <v>12636</v>
      </c>
    </row>
    <row r="2132" spans="1:13" x14ac:dyDescent="0.25">
      <c r="A2132" s="26" t="s">
        <v>1867</v>
      </c>
      <c r="B2132" s="26" t="s">
        <v>326</v>
      </c>
      <c r="C2132" s="26" t="str">
        <f t="shared" si="82"/>
        <v/>
      </c>
      <c r="D2132" s="26"/>
      <c r="E2132" s="26" t="s">
        <v>6</v>
      </c>
      <c r="F2132" s="26" t="s">
        <v>6</v>
      </c>
      <c r="G2132" s="34" t="str">
        <f t="shared" si="83"/>
        <v>Gagea villosa</v>
      </c>
      <c r="H2132" s="26" t="s">
        <v>5141</v>
      </c>
      <c r="I2132" s="26"/>
      <c r="J2132" t="s">
        <v>8351</v>
      </c>
      <c r="K2132" t="s">
        <v>11752</v>
      </c>
      <c r="L2132" t="s">
        <v>12569</v>
      </c>
      <c r="M2132" t="s">
        <v>12636</v>
      </c>
    </row>
    <row r="2133" spans="1:13" x14ac:dyDescent="0.25">
      <c r="A2133" s="26" t="s">
        <v>1867</v>
      </c>
      <c r="B2133" s="26" t="s">
        <v>1871</v>
      </c>
      <c r="C2133" s="26" t="str">
        <f t="shared" si="82"/>
        <v/>
      </c>
      <c r="D2133" s="26"/>
      <c r="E2133" s="26" t="s">
        <v>6</v>
      </c>
      <c r="F2133" s="26" t="s">
        <v>6</v>
      </c>
      <c r="G2133" s="34" t="str">
        <f t="shared" si="83"/>
        <v>Gagea wilczekii</v>
      </c>
      <c r="H2133" s="26" t="s">
        <v>5141</v>
      </c>
      <c r="I2133" s="26"/>
      <c r="J2133" t="s">
        <v>8352</v>
      </c>
      <c r="K2133" t="s">
        <v>11752</v>
      </c>
      <c r="L2133" t="s">
        <v>12569</v>
      </c>
      <c r="M2133" t="s">
        <v>12636</v>
      </c>
    </row>
    <row r="2134" spans="1:13" x14ac:dyDescent="0.25">
      <c r="A2134" s="26" t="s">
        <v>1874</v>
      </c>
      <c r="B2134" s="26" t="s">
        <v>519</v>
      </c>
      <c r="C2134" s="26" t="str">
        <f t="shared" si="82"/>
        <v/>
      </c>
      <c r="D2134" s="26"/>
      <c r="E2134" s="26" t="s">
        <v>6</v>
      </c>
      <c r="F2134" s="26" t="s">
        <v>6</v>
      </c>
      <c r="G2134" s="34" t="str">
        <f t="shared" si="83"/>
        <v>Galactites duriaei</v>
      </c>
      <c r="H2134" s="26" t="s">
        <v>5141</v>
      </c>
      <c r="I2134" s="26"/>
      <c r="J2134" t="s">
        <v>8353</v>
      </c>
      <c r="K2134" t="s">
        <v>11752</v>
      </c>
      <c r="L2134" t="s">
        <v>11753</v>
      </c>
      <c r="M2134" t="s">
        <v>11754</v>
      </c>
    </row>
    <row r="2135" spans="1:13" x14ac:dyDescent="0.25">
      <c r="A2135" s="26" t="s">
        <v>1874</v>
      </c>
      <c r="B2135" s="26" t="s">
        <v>453</v>
      </c>
      <c r="C2135" s="26" t="str">
        <f t="shared" si="82"/>
        <v/>
      </c>
      <c r="D2135" s="26"/>
      <c r="E2135" s="26" t="s">
        <v>6</v>
      </c>
      <c r="F2135" s="26" t="s">
        <v>6</v>
      </c>
      <c r="G2135" s="34" t="str">
        <f t="shared" si="83"/>
        <v>Galactites tomentosa</v>
      </c>
      <c r="H2135" s="26" t="s">
        <v>5141</v>
      </c>
      <c r="I2135" s="26" t="s">
        <v>6107</v>
      </c>
      <c r="J2135" t="s">
        <v>8354</v>
      </c>
      <c r="K2135" t="s">
        <v>11752</v>
      </c>
      <c r="L2135" t="s">
        <v>11753</v>
      </c>
      <c r="M2135" t="s">
        <v>11754</v>
      </c>
    </row>
    <row r="2136" spans="1:13" x14ac:dyDescent="0.25">
      <c r="A2136" s="26" t="s">
        <v>1875</v>
      </c>
      <c r="B2136" s="26" t="s">
        <v>1876</v>
      </c>
      <c r="C2136" s="26" t="str">
        <f t="shared" si="82"/>
        <v/>
      </c>
      <c r="D2136" s="26"/>
      <c r="E2136" s="26" t="s">
        <v>6</v>
      </c>
      <c r="F2136" s="26" t="s">
        <v>6</v>
      </c>
      <c r="G2136" s="34" t="str">
        <f t="shared" si="83"/>
        <v>Galanthus nivalis</v>
      </c>
      <c r="H2136" s="26" t="s">
        <v>5141</v>
      </c>
      <c r="I2136" s="26"/>
      <c r="J2136" t="s">
        <v>8355</v>
      </c>
      <c r="K2136" t="s">
        <v>11752</v>
      </c>
      <c r="L2136" t="s">
        <v>12327</v>
      </c>
      <c r="M2136" t="s">
        <v>12446</v>
      </c>
    </row>
    <row r="2137" spans="1:13" x14ac:dyDescent="0.25">
      <c r="A2137" s="26" t="s">
        <v>1877</v>
      </c>
      <c r="B2137" s="26" t="s">
        <v>1879</v>
      </c>
      <c r="C2137" s="26" t="str">
        <f t="shared" si="82"/>
        <v/>
      </c>
      <c r="D2137" s="26"/>
      <c r="E2137" s="26" t="s">
        <v>6</v>
      </c>
      <c r="F2137" s="26" t="s">
        <v>6</v>
      </c>
      <c r="G2137" s="34" t="str">
        <f t="shared" si="83"/>
        <v>Galega africana</v>
      </c>
      <c r="H2137" s="26" t="s">
        <v>5141</v>
      </c>
      <c r="I2137" s="26"/>
      <c r="J2137" t="s">
        <v>8356</v>
      </c>
      <c r="K2137" t="s">
        <v>11752</v>
      </c>
      <c r="L2137" t="s">
        <v>12304</v>
      </c>
      <c r="M2137" t="s">
        <v>12305</v>
      </c>
    </row>
    <row r="2138" spans="1:13" x14ac:dyDescent="0.25">
      <c r="A2138" s="26" t="s">
        <v>1877</v>
      </c>
      <c r="B2138" s="26" t="s">
        <v>1878</v>
      </c>
      <c r="C2138" s="26" t="str">
        <f t="shared" si="82"/>
        <v/>
      </c>
      <c r="D2138" s="26"/>
      <c r="E2138" s="26" t="s">
        <v>6</v>
      </c>
      <c r="F2138" s="26" t="s">
        <v>6</v>
      </c>
      <c r="G2138" s="34" t="str">
        <f t="shared" si="83"/>
        <v>Galega cirujanoi</v>
      </c>
      <c r="H2138" s="26" t="s">
        <v>5141</v>
      </c>
      <c r="I2138" s="26"/>
      <c r="J2138" t="s">
        <v>8357</v>
      </c>
      <c r="K2138" t="s">
        <v>11752</v>
      </c>
      <c r="L2138" t="s">
        <v>12304</v>
      </c>
      <c r="M2138" t="s">
        <v>12305</v>
      </c>
    </row>
    <row r="2139" spans="1:13" x14ac:dyDescent="0.25">
      <c r="A2139" s="26" t="s">
        <v>1877</v>
      </c>
      <c r="B2139" s="26" t="s">
        <v>253</v>
      </c>
      <c r="C2139" s="26" t="str">
        <f t="shared" si="82"/>
        <v/>
      </c>
      <c r="D2139" s="26"/>
      <c r="E2139" s="26" t="s">
        <v>6</v>
      </c>
      <c r="F2139" s="26" t="s">
        <v>6</v>
      </c>
      <c r="G2139" s="34" t="str">
        <f t="shared" si="83"/>
        <v>Galega officinalis</v>
      </c>
      <c r="H2139" s="26" t="s">
        <v>5141</v>
      </c>
      <c r="I2139" s="26"/>
      <c r="J2139" t="s">
        <v>8358</v>
      </c>
      <c r="K2139" t="s">
        <v>11752</v>
      </c>
      <c r="L2139" t="s">
        <v>12304</v>
      </c>
      <c r="M2139" t="s">
        <v>12305</v>
      </c>
    </row>
    <row r="2140" spans="1:13" x14ac:dyDescent="0.25">
      <c r="A2140" s="26" t="s">
        <v>1880</v>
      </c>
      <c r="B2140" s="26" t="s">
        <v>1881</v>
      </c>
      <c r="C2140" s="26" t="str">
        <f t="shared" si="82"/>
        <v/>
      </c>
      <c r="D2140" s="26"/>
      <c r="E2140" s="26" t="s">
        <v>5390</v>
      </c>
      <c r="F2140" s="26" t="s">
        <v>6</v>
      </c>
      <c r="G2140" s="34" t="str">
        <f t="shared" si="83"/>
        <v>Galenia secunda</v>
      </c>
      <c r="H2140" s="26" t="s">
        <v>5141</v>
      </c>
      <c r="I2140" s="26"/>
      <c r="J2140" t="s">
        <v>8359</v>
      </c>
      <c r="K2140" t="s">
        <v>11752</v>
      </c>
      <c r="L2140" t="s">
        <v>12295</v>
      </c>
      <c r="M2140" t="s">
        <v>12559</v>
      </c>
    </row>
    <row r="2141" spans="1:13" x14ac:dyDescent="0.25">
      <c r="A2141" s="26" t="s">
        <v>1882</v>
      </c>
      <c r="B2141" s="26" t="s">
        <v>1884</v>
      </c>
      <c r="C2141" s="26" t="str">
        <f t="shared" si="82"/>
        <v>subsp.</v>
      </c>
      <c r="D2141" s="26" t="s">
        <v>1353</v>
      </c>
      <c r="E2141" s="26" t="s">
        <v>6</v>
      </c>
      <c r="F2141" s="26" t="s">
        <v>6</v>
      </c>
      <c r="G2141" s="34" t="str">
        <f t="shared" si="83"/>
        <v>Galeopsis ladanum angustifolia</v>
      </c>
      <c r="H2141" s="26" t="s">
        <v>5141</v>
      </c>
      <c r="I2141" s="26"/>
      <c r="J2141" t="s">
        <v>8360</v>
      </c>
      <c r="K2141" t="s">
        <v>11752</v>
      </c>
      <c r="L2141" t="s">
        <v>12318</v>
      </c>
      <c r="M2141" t="s">
        <v>12395</v>
      </c>
    </row>
    <row r="2142" spans="1:13" x14ac:dyDescent="0.25">
      <c r="A2142" s="26" t="s">
        <v>1882</v>
      </c>
      <c r="B2142" s="26" t="s">
        <v>1884</v>
      </c>
      <c r="C2142" s="26" t="str">
        <f t="shared" si="82"/>
        <v>subsp.</v>
      </c>
      <c r="D2142" s="26" t="s">
        <v>1927</v>
      </c>
      <c r="E2142" s="26" t="s">
        <v>31</v>
      </c>
      <c r="F2142" s="26" t="s">
        <v>6</v>
      </c>
      <c r="G2142" s="34" t="str">
        <f t="shared" si="83"/>
        <v>Galeopsis ladanum carpetana</v>
      </c>
      <c r="H2142" s="26" t="s">
        <v>5141</v>
      </c>
      <c r="I2142" s="26"/>
      <c r="J2142" t="s">
        <v>8361</v>
      </c>
      <c r="K2142" t="s">
        <v>11752</v>
      </c>
      <c r="L2142" t="s">
        <v>12318</v>
      </c>
      <c r="M2142" t="s">
        <v>12395</v>
      </c>
    </row>
    <row r="2143" spans="1:13" x14ac:dyDescent="0.25">
      <c r="A2143" s="26" t="s">
        <v>1882</v>
      </c>
      <c r="B2143" s="26" t="s">
        <v>1884</v>
      </c>
      <c r="C2143" s="26" t="str">
        <f t="shared" si="82"/>
        <v>subsp.</v>
      </c>
      <c r="D2143" s="26" t="s">
        <v>1884</v>
      </c>
      <c r="E2143" s="26" t="s">
        <v>6</v>
      </c>
      <c r="F2143" s="26" t="s">
        <v>6</v>
      </c>
      <c r="G2143" s="34" t="str">
        <f t="shared" si="83"/>
        <v>Galeopsis ladanum ladanum</v>
      </c>
      <c r="H2143" s="26" t="s">
        <v>5141</v>
      </c>
      <c r="I2143" s="26"/>
      <c r="J2143" t="s">
        <v>8362</v>
      </c>
      <c r="K2143" t="s">
        <v>11752</v>
      </c>
      <c r="L2143" t="s">
        <v>12318</v>
      </c>
      <c r="M2143" t="s">
        <v>12395</v>
      </c>
    </row>
    <row r="2144" spans="1:13" x14ac:dyDescent="0.25">
      <c r="A2144" s="26" t="s">
        <v>1882</v>
      </c>
      <c r="B2144" s="26" t="s">
        <v>66</v>
      </c>
      <c r="C2144" s="26" t="str">
        <f t="shared" si="82"/>
        <v/>
      </c>
      <c r="D2144" s="26"/>
      <c r="E2144" s="26" t="s">
        <v>31</v>
      </c>
      <c r="F2144" s="26" t="s">
        <v>6</v>
      </c>
      <c r="G2144" s="34" t="str">
        <f t="shared" si="83"/>
        <v>Galeopsis pyrenaica</v>
      </c>
      <c r="H2144" s="26" t="s">
        <v>5141</v>
      </c>
      <c r="I2144" s="26"/>
      <c r="J2144" t="s">
        <v>8363</v>
      </c>
      <c r="K2144" t="s">
        <v>11752</v>
      </c>
      <c r="L2144" t="s">
        <v>12318</v>
      </c>
      <c r="M2144" t="s">
        <v>12395</v>
      </c>
    </row>
    <row r="2145" spans="1:13" x14ac:dyDescent="0.25">
      <c r="A2145" s="26" t="s">
        <v>1882</v>
      </c>
      <c r="B2145" s="26" t="s">
        <v>1885</v>
      </c>
      <c r="C2145" s="26" t="str">
        <f t="shared" si="82"/>
        <v/>
      </c>
      <c r="D2145" s="26"/>
      <c r="E2145" s="26" t="s">
        <v>6</v>
      </c>
      <c r="F2145" s="26" t="s">
        <v>6</v>
      </c>
      <c r="G2145" s="34" t="str">
        <f t="shared" si="83"/>
        <v>Galeopsis segetum</v>
      </c>
      <c r="H2145" s="26" t="s">
        <v>5141</v>
      </c>
      <c r="I2145" s="26"/>
      <c r="J2145" t="s">
        <v>8364</v>
      </c>
      <c r="K2145" t="s">
        <v>11752</v>
      </c>
      <c r="L2145" t="s">
        <v>12318</v>
      </c>
      <c r="M2145" t="s">
        <v>12395</v>
      </c>
    </row>
    <row r="2146" spans="1:13" x14ac:dyDescent="0.25">
      <c r="A2146" s="26" t="s">
        <v>1882</v>
      </c>
      <c r="B2146" s="26" t="s">
        <v>1883</v>
      </c>
      <c r="C2146" s="26" t="str">
        <f t="shared" si="82"/>
        <v>subsp.</v>
      </c>
      <c r="D2146" s="26" t="s">
        <v>1883</v>
      </c>
      <c r="E2146" s="26" t="s">
        <v>6</v>
      </c>
      <c r="F2146" s="26" t="s">
        <v>31</v>
      </c>
      <c r="G2146" s="34" t="str">
        <f t="shared" si="83"/>
        <v>Galeopsis tetrahit tetrahit</v>
      </c>
      <c r="H2146" s="26" t="s">
        <v>5141</v>
      </c>
      <c r="I2146" s="26"/>
      <c r="J2146" t="s">
        <v>8365</v>
      </c>
      <c r="K2146" t="s">
        <v>11752</v>
      </c>
      <c r="L2146" t="s">
        <v>12318</v>
      </c>
      <c r="M2146" t="s">
        <v>12395</v>
      </c>
    </row>
    <row r="2147" spans="1:13" x14ac:dyDescent="0.25">
      <c r="A2147" s="26" t="s">
        <v>1886</v>
      </c>
      <c r="B2147" s="26" t="s">
        <v>1917</v>
      </c>
      <c r="C2147" s="26" t="str">
        <f t="shared" ref="C2147:C2210" si="84">IF(D2147="","","subsp.")</f>
        <v>subsp.</v>
      </c>
      <c r="D2147" s="26" t="s">
        <v>1917</v>
      </c>
      <c r="E2147" s="26" t="s">
        <v>6</v>
      </c>
      <c r="F2147" s="26" t="s">
        <v>6</v>
      </c>
      <c r="G2147" s="34" t="str">
        <f t="shared" si="83"/>
        <v>Galium aparine aparine</v>
      </c>
      <c r="H2147" s="26" t="s">
        <v>5141</v>
      </c>
      <c r="I2147" s="26"/>
      <c r="J2147" t="s">
        <v>8366</v>
      </c>
      <c r="K2147" t="s">
        <v>11752</v>
      </c>
      <c r="L2147" t="s">
        <v>12417</v>
      </c>
      <c r="M2147" t="s">
        <v>12418</v>
      </c>
    </row>
    <row r="2148" spans="1:13" x14ac:dyDescent="0.25">
      <c r="A2148" s="26" t="s">
        <v>1886</v>
      </c>
      <c r="B2148" s="26" t="s">
        <v>1917</v>
      </c>
      <c r="C2148" s="26" t="str">
        <f t="shared" si="84"/>
        <v>subsp.</v>
      </c>
      <c r="D2148" s="26" t="s">
        <v>4451</v>
      </c>
      <c r="E2148" s="26" t="s">
        <v>6</v>
      </c>
      <c r="F2148" s="26" t="s">
        <v>6</v>
      </c>
      <c r="G2148" s="34" t="str">
        <f t="shared" si="83"/>
        <v>Galium aparine spurium</v>
      </c>
      <c r="H2148" s="26" t="s">
        <v>5141</v>
      </c>
      <c r="I2148" s="26"/>
      <c r="J2148" t="s">
        <v>8367</v>
      </c>
      <c r="K2148" t="s">
        <v>11752</v>
      </c>
      <c r="L2148" t="s">
        <v>12417</v>
      </c>
      <c r="M2148" t="s">
        <v>12418</v>
      </c>
    </row>
    <row r="2149" spans="1:13" x14ac:dyDescent="0.25">
      <c r="A2149" s="26" t="s">
        <v>1886</v>
      </c>
      <c r="B2149" s="26" t="s">
        <v>1588</v>
      </c>
      <c r="C2149" s="26" t="str">
        <f t="shared" si="84"/>
        <v/>
      </c>
      <c r="D2149" s="26"/>
      <c r="E2149" s="26" t="s">
        <v>6</v>
      </c>
      <c r="F2149" s="26" t="s">
        <v>6</v>
      </c>
      <c r="G2149" s="34" t="str">
        <f t="shared" si="83"/>
        <v>Galium arenarium</v>
      </c>
      <c r="H2149" s="26" t="s">
        <v>5141</v>
      </c>
      <c r="I2149" s="26"/>
      <c r="J2149" t="s">
        <v>8368</v>
      </c>
      <c r="K2149" t="s">
        <v>11752</v>
      </c>
      <c r="L2149" t="s">
        <v>12417</v>
      </c>
      <c r="M2149" t="s">
        <v>12418</v>
      </c>
    </row>
    <row r="2150" spans="1:13" x14ac:dyDescent="0.25">
      <c r="A2150" s="26" t="s">
        <v>1886</v>
      </c>
      <c r="B2150" s="26" t="s">
        <v>204</v>
      </c>
      <c r="C2150" s="26" t="str">
        <f t="shared" si="84"/>
        <v/>
      </c>
      <c r="D2150" s="26"/>
      <c r="E2150" s="26" t="s">
        <v>6</v>
      </c>
      <c r="F2150" s="26" t="s">
        <v>6</v>
      </c>
      <c r="G2150" s="34" t="str">
        <f t="shared" si="83"/>
        <v>Galium baeticum</v>
      </c>
      <c r="H2150" s="26" t="s">
        <v>5141</v>
      </c>
      <c r="I2150" s="26"/>
      <c r="J2150" t="s">
        <v>8369</v>
      </c>
      <c r="K2150" t="s">
        <v>11752</v>
      </c>
      <c r="L2150" t="s">
        <v>12417</v>
      </c>
      <c r="M2150" t="s">
        <v>12418</v>
      </c>
    </row>
    <row r="2151" spans="1:13" x14ac:dyDescent="0.25">
      <c r="A2151" s="26" t="s">
        <v>1886</v>
      </c>
      <c r="B2151" s="26" t="s">
        <v>598</v>
      </c>
      <c r="C2151" s="26" t="str">
        <f t="shared" si="84"/>
        <v/>
      </c>
      <c r="D2151" s="26"/>
      <c r="E2151" s="26" t="s">
        <v>31</v>
      </c>
      <c r="F2151" s="26" t="s">
        <v>6</v>
      </c>
      <c r="G2151" s="34" t="str">
        <f t="shared" si="83"/>
        <v>Galium balearicum</v>
      </c>
      <c r="H2151" s="26" t="s">
        <v>5141</v>
      </c>
      <c r="I2151" s="26"/>
      <c r="J2151" t="s">
        <v>8370</v>
      </c>
      <c r="K2151" t="s">
        <v>11752</v>
      </c>
      <c r="L2151" t="s">
        <v>12417</v>
      </c>
      <c r="M2151" t="s">
        <v>12418</v>
      </c>
    </row>
    <row r="2152" spans="1:13" x14ac:dyDescent="0.25">
      <c r="A2152" s="26" t="s">
        <v>1886</v>
      </c>
      <c r="B2152" s="26" t="s">
        <v>1905</v>
      </c>
      <c r="C2152" s="26" t="str">
        <f t="shared" si="84"/>
        <v/>
      </c>
      <c r="D2152" s="26"/>
      <c r="E2152" s="26" t="s">
        <v>31</v>
      </c>
      <c r="F2152" s="26" t="s">
        <v>6</v>
      </c>
      <c r="G2152" s="34" t="str">
        <f t="shared" si="83"/>
        <v>Galium belizianum</v>
      </c>
      <c r="H2152" s="26" t="s">
        <v>5141</v>
      </c>
      <c r="I2152" s="26"/>
      <c r="J2152" t="s">
        <v>8371</v>
      </c>
      <c r="K2152" t="s">
        <v>11752</v>
      </c>
      <c r="L2152" t="s">
        <v>12417</v>
      </c>
      <c r="M2152" t="s">
        <v>12418</v>
      </c>
    </row>
    <row r="2153" spans="1:13" x14ac:dyDescent="0.25">
      <c r="A2153" s="26" t="s">
        <v>1886</v>
      </c>
      <c r="B2153" s="26" t="s">
        <v>1889</v>
      </c>
      <c r="C2153" s="26" t="str">
        <f t="shared" si="84"/>
        <v/>
      </c>
      <c r="D2153" s="26"/>
      <c r="E2153" s="26" t="s">
        <v>31</v>
      </c>
      <c r="F2153" s="26" t="s">
        <v>6</v>
      </c>
      <c r="G2153" s="34" t="str">
        <f t="shared" si="83"/>
        <v>Galium boissierianum</v>
      </c>
      <c r="H2153" s="26" t="s">
        <v>5141</v>
      </c>
      <c r="I2153" s="26"/>
      <c r="J2153" t="s">
        <v>8372</v>
      </c>
      <c r="K2153" t="s">
        <v>11752</v>
      </c>
      <c r="L2153" t="s">
        <v>12417</v>
      </c>
      <c r="M2153" t="s">
        <v>12418</v>
      </c>
    </row>
    <row r="2154" spans="1:13" x14ac:dyDescent="0.25">
      <c r="A2154" s="26" t="s">
        <v>1886</v>
      </c>
      <c r="B2154" s="26" t="s">
        <v>1895</v>
      </c>
      <c r="C2154" s="26" t="str">
        <f t="shared" si="84"/>
        <v/>
      </c>
      <c r="D2154" s="26"/>
      <c r="E2154" s="26" t="s">
        <v>6</v>
      </c>
      <c r="F2154" s="26" t="s">
        <v>6</v>
      </c>
      <c r="G2154" s="34" t="str">
        <f t="shared" si="83"/>
        <v>Galium boreale</v>
      </c>
      <c r="H2154" s="26" t="s">
        <v>5141</v>
      </c>
      <c r="I2154" s="26"/>
      <c r="J2154" t="s">
        <v>8373</v>
      </c>
      <c r="K2154" t="s">
        <v>11752</v>
      </c>
      <c r="L2154" t="s">
        <v>12417</v>
      </c>
      <c r="M2154" t="s">
        <v>12418</v>
      </c>
    </row>
    <row r="2155" spans="1:13" x14ac:dyDescent="0.25">
      <c r="A2155" s="26" t="s">
        <v>1886</v>
      </c>
      <c r="B2155" s="26" t="s">
        <v>1914</v>
      </c>
      <c r="C2155" s="26" t="str">
        <f t="shared" si="84"/>
        <v/>
      </c>
      <c r="D2155" s="26"/>
      <c r="E2155" s="26" t="s">
        <v>31</v>
      </c>
      <c r="F2155" s="26" t="s">
        <v>6</v>
      </c>
      <c r="G2155" s="34" t="str">
        <f t="shared" si="83"/>
        <v>Galium brockmannii</v>
      </c>
      <c r="H2155" s="26" t="s">
        <v>5141</v>
      </c>
      <c r="I2155" s="26"/>
      <c r="J2155" t="s">
        <v>8374</v>
      </c>
      <c r="K2155" t="s">
        <v>11752</v>
      </c>
      <c r="L2155" t="s">
        <v>12417</v>
      </c>
      <c r="M2155" t="s">
        <v>12418</v>
      </c>
    </row>
    <row r="2156" spans="1:13" x14ac:dyDescent="0.25">
      <c r="A2156" s="26" t="s">
        <v>1886</v>
      </c>
      <c r="B2156" s="26" t="s">
        <v>1894</v>
      </c>
      <c r="C2156" s="26" t="str">
        <f t="shared" si="84"/>
        <v/>
      </c>
      <c r="D2156" s="26"/>
      <c r="E2156" s="26" t="s">
        <v>31</v>
      </c>
      <c r="F2156" s="26" t="s">
        <v>6</v>
      </c>
      <c r="G2156" s="34" t="str">
        <f t="shared" si="83"/>
        <v>Galium broterianum</v>
      </c>
      <c r="H2156" s="26" t="s">
        <v>5141</v>
      </c>
      <c r="I2156" s="26"/>
      <c r="J2156" t="s">
        <v>8375</v>
      </c>
      <c r="K2156" t="s">
        <v>11752</v>
      </c>
      <c r="L2156" t="s">
        <v>12417</v>
      </c>
      <c r="M2156" t="s">
        <v>12418</v>
      </c>
    </row>
    <row r="2157" spans="1:13" x14ac:dyDescent="0.25">
      <c r="A2157" s="26" t="s">
        <v>1886</v>
      </c>
      <c r="B2157" s="26" t="s">
        <v>1909</v>
      </c>
      <c r="C2157" s="26" t="str">
        <f t="shared" si="84"/>
        <v/>
      </c>
      <c r="D2157" s="26"/>
      <c r="E2157" s="26" t="s">
        <v>13111</v>
      </c>
      <c r="F2157" s="26" t="s">
        <v>6</v>
      </c>
      <c r="G2157" s="34" t="str">
        <f t="shared" si="83"/>
        <v>Galium cespitosum</v>
      </c>
      <c r="H2157" s="26" t="s">
        <v>5141</v>
      </c>
      <c r="I2157" s="26"/>
      <c r="J2157" t="s">
        <v>8376</v>
      </c>
      <c r="K2157" t="s">
        <v>11752</v>
      </c>
      <c r="L2157" t="s">
        <v>12417</v>
      </c>
      <c r="M2157" t="s">
        <v>12418</v>
      </c>
    </row>
    <row r="2158" spans="1:13" x14ac:dyDescent="0.25">
      <c r="A2158" s="26" t="s">
        <v>1886</v>
      </c>
      <c r="B2158" s="26" t="s">
        <v>1908</v>
      </c>
      <c r="C2158" s="26" t="str">
        <f t="shared" si="84"/>
        <v/>
      </c>
      <c r="D2158" s="26"/>
      <c r="E2158" s="26" t="s">
        <v>6</v>
      </c>
      <c r="F2158" s="26" t="s">
        <v>6</v>
      </c>
      <c r="G2158" s="34" t="str">
        <f t="shared" si="83"/>
        <v>Galium cometerhizon</v>
      </c>
      <c r="H2158" s="26" t="s">
        <v>5141</v>
      </c>
      <c r="I2158" s="26"/>
      <c r="J2158" t="s">
        <v>8377</v>
      </c>
      <c r="K2158" t="s">
        <v>11752</v>
      </c>
      <c r="L2158" t="s">
        <v>12417</v>
      </c>
      <c r="M2158" t="s">
        <v>12418</v>
      </c>
    </row>
    <row r="2159" spans="1:13" x14ac:dyDescent="0.25">
      <c r="A2159" s="26" t="s">
        <v>1886</v>
      </c>
      <c r="B2159" s="26" t="s">
        <v>1891</v>
      </c>
      <c r="C2159" s="26" t="str">
        <f t="shared" si="84"/>
        <v/>
      </c>
      <c r="D2159" s="26"/>
      <c r="E2159" s="26" t="s">
        <v>6</v>
      </c>
      <c r="F2159" s="26" t="s">
        <v>6</v>
      </c>
      <c r="G2159" s="34" t="str">
        <f t="shared" si="83"/>
        <v>Galium concatenatum</v>
      </c>
      <c r="H2159" s="26" t="s">
        <v>5141</v>
      </c>
      <c r="I2159" s="26"/>
      <c r="J2159" t="s">
        <v>8378</v>
      </c>
      <c r="K2159" t="s">
        <v>11752</v>
      </c>
      <c r="L2159" t="s">
        <v>12417</v>
      </c>
      <c r="M2159" t="s">
        <v>12418</v>
      </c>
    </row>
    <row r="2160" spans="1:13" x14ac:dyDescent="0.25">
      <c r="A2160" s="26" t="s">
        <v>1886</v>
      </c>
      <c r="B2160" s="26" t="s">
        <v>1903</v>
      </c>
      <c r="C2160" s="26" t="str">
        <f t="shared" si="84"/>
        <v/>
      </c>
      <c r="D2160" s="26"/>
      <c r="E2160" s="26" t="s">
        <v>31</v>
      </c>
      <c r="F2160" s="26" t="s">
        <v>6</v>
      </c>
      <c r="G2160" s="34" t="str">
        <f t="shared" si="83"/>
        <v>Galium crespianum</v>
      </c>
      <c r="H2160" s="26" t="s">
        <v>5141</v>
      </c>
      <c r="I2160" s="26"/>
      <c r="J2160" t="s">
        <v>8379</v>
      </c>
      <c r="K2160" t="s">
        <v>11752</v>
      </c>
      <c r="L2160" t="s">
        <v>12417</v>
      </c>
      <c r="M2160" t="s">
        <v>12418</v>
      </c>
    </row>
    <row r="2161" spans="1:13" x14ac:dyDescent="0.25">
      <c r="A2161" s="26" t="s">
        <v>1886</v>
      </c>
      <c r="B2161" s="26" t="s">
        <v>1900</v>
      </c>
      <c r="C2161" s="26" t="str">
        <f t="shared" si="84"/>
        <v/>
      </c>
      <c r="D2161" s="26"/>
      <c r="E2161" s="26" t="s">
        <v>6</v>
      </c>
      <c r="F2161" s="26" t="s">
        <v>6</v>
      </c>
      <c r="G2161" s="34" t="str">
        <f t="shared" si="83"/>
        <v>Galium debile</v>
      </c>
      <c r="H2161" s="26" t="s">
        <v>5141</v>
      </c>
      <c r="I2161" s="26"/>
      <c r="J2161" t="s">
        <v>8380</v>
      </c>
      <c r="K2161" t="s">
        <v>11752</v>
      </c>
      <c r="L2161" t="s">
        <v>12417</v>
      </c>
      <c r="M2161" t="s">
        <v>12418</v>
      </c>
    </row>
    <row r="2162" spans="1:13" x14ac:dyDescent="0.25">
      <c r="A2162" s="26" t="s">
        <v>1886</v>
      </c>
      <c r="B2162" s="26" t="s">
        <v>1896</v>
      </c>
      <c r="C2162" s="26" t="str">
        <f t="shared" si="84"/>
        <v/>
      </c>
      <c r="D2162" s="26"/>
      <c r="E2162" s="26" t="s">
        <v>6</v>
      </c>
      <c r="F2162" s="26" t="s">
        <v>6</v>
      </c>
      <c r="G2162" s="34" t="str">
        <f t="shared" si="83"/>
        <v>Galium ephedroides</v>
      </c>
      <c r="H2162" s="26" t="s">
        <v>5141</v>
      </c>
      <c r="I2162" s="26"/>
      <c r="J2162" t="s">
        <v>8381</v>
      </c>
      <c r="K2162" t="s">
        <v>11752</v>
      </c>
      <c r="L2162" t="s">
        <v>12417</v>
      </c>
      <c r="M2162" t="s">
        <v>12418</v>
      </c>
    </row>
    <row r="2163" spans="1:13" x14ac:dyDescent="0.25">
      <c r="A2163" s="26" t="s">
        <v>1886</v>
      </c>
      <c r="B2163" s="26" t="s">
        <v>1892</v>
      </c>
      <c r="C2163" s="26" t="str">
        <f t="shared" si="84"/>
        <v/>
      </c>
      <c r="D2163" s="26"/>
      <c r="E2163" s="26" t="s">
        <v>31</v>
      </c>
      <c r="F2163" s="26" t="s">
        <v>6</v>
      </c>
      <c r="G2163" s="34" t="str">
        <f t="shared" si="83"/>
        <v>Galium erythrorrhizon</v>
      </c>
      <c r="H2163" s="26" t="s">
        <v>5141</v>
      </c>
      <c r="I2163" s="26"/>
      <c r="J2163" t="s">
        <v>8382</v>
      </c>
      <c r="K2163" t="s">
        <v>11752</v>
      </c>
      <c r="L2163" t="s">
        <v>12417</v>
      </c>
      <c r="M2163" t="s">
        <v>12418</v>
      </c>
    </row>
    <row r="2164" spans="1:13" x14ac:dyDescent="0.25">
      <c r="A2164" s="26" t="s">
        <v>1886</v>
      </c>
      <c r="B2164" s="26" t="s">
        <v>1912</v>
      </c>
      <c r="C2164" s="26" t="str">
        <f t="shared" si="84"/>
        <v/>
      </c>
      <c r="D2164" s="26"/>
      <c r="E2164" s="26" t="s">
        <v>13111</v>
      </c>
      <c r="F2164" s="26" t="s">
        <v>6</v>
      </c>
      <c r="G2164" s="34" t="str">
        <f t="shared" si="83"/>
        <v>Galium estebanii</v>
      </c>
      <c r="H2164" s="26" t="s">
        <v>5141</v>
      </c>
      <c r="I2164" s="26"/>
      <c r="J2164" t="s">
        <v>8383</v>
      </c>
      <c r="K2164" t="s">
        <v>11752</v>
      </c>
      <c r="L2164" t="s">
        <v>12417</v>
      </c>
      <c r="M2164" t="s">
        <v>12418</v>
      </c>
    </row>
    <row r="2165" spans="1:13" x14ac:dyDescent="0.25">
      <c r="A2165" s="26" t="s">
        <v>1886</v>
      </c>
      <c r="B2165" s="26" t="s">
        <v>1904</v>
      </c>
      <c r="C2165" s="26" t="str">
        <f t="shared" si="84"/>
        <v/>
      </c>
      <c r="D2165" s="26"/>
      <c r="E2165" s="26" t="s">
        <v>31</v>
      </c>
      <c r="F2165" s="26" t="s">
        <v>6</v>
      </c>
      <c r="G2165" s="34" t="str">
        <f t="shared" si="83"/>
        <v>Galium friedrichii</v>
      </c>
      <c r="H2165" s="26" t="s">
        <v>5141</v>
      </c>
      <c r="I2165" s="26"/>
      <c r="J2165" t="s">
        <v>8384</v>
      </c>
      <c r="K2165" t="s">
        <v>11752</v>
      </c>
      <c r="L2165" t="s">
        <v>12417</v>
      </c>
      <c r="M2165" t="s">
        <v>12418</v>
      </c>
    </row>
    <row r="2166" spans="1:13" x14ac:dyDescent="0.25">
      <c r="A2166" s="26" t="s">
        <v>1886</v>
      </c>
      <c r="B2166" s="26" t="s">
        <v>1181</v>
      </c>
      <c r="C2166" s="26" t="str">
        <f t="shared" si="84"/>
        <v>subsp.</v>
      </c>
      <c r="D2166" s="26" t="s">
        <v>391</v>
      </c>
      <c r="E2166" s="26" t="s">
        <v>31</v>
      </c>
      <c r="F2166" s="26" t="s">
        <v>6</v>
      </c>
      <c r="G2166" s="34" t="str">
        <f t="shared" si="83"/>
        <v>Galium glaucum australe</v>
      </c>
      <c r="H2166" s="26" t="s">
        <v>5141</v>
      </c>
      <c r="I2166" s="26"/>
      <c r="J2166" t="s">
        <v>8385</v>
      </c>
      <c r="K2166" t="s">
        <v>11752</v>
      </c>
      <c r="L2166" t="s">
        <v>12417</v>
      </c>
      <c r="M2166" t="s">
        <v>12418</v>
      </c>
    </row>
    <row r="2167" spans="1:13" x14ac:dyDescent="0.25">
      <c r="A2167" s="26" t="s">
        <v>1886</v>
      </c>
      <c r="B2167" s="26" t="s">
        <v>1181</v>
      </c>
      <c r="C2167" s="26" t="str">
        <f t="shared" si="84"/>
        <v>subsp.</v>
      </c>
      <c r="D2167" s="26" t="s">
        <v>3850</v>
      </c>
      <c r="E2167" s="26" t="s">
        <v>31</v>
      </c>
      <c r="F2167" s="26" t="s">
        <v>6</v>
      </c>
      <c r="G2167" s="34" t="str">
        <f t="shared" si="83"/>
        <v>Galium glaucum murcicum</v>
      </c>
      <c r="H2167" s="26" t="s">
        <v>5141</v>
      </c>
      <c r="I2167" s="26"/>
      <c r="J2167" t="s">
        <v>8386</v>
      </c>
      <c r="K2167" t="s">
        <v>11752</v>
      </c>
      <c r="L2167" t="s">
        <v>12417</v>
      </c>
      <c r="M2167" t="s">
        <v>12418</v>
      </c>
    </row>
    <row r="2168" spans="1:13" x14ac:dyDescent="0.25">
      <c r="A2168" s="26" t="s">
        <v>1886</v>
      </c>
      <c r="B2168" s="26" t="s">
        <v>1915</v>
      </c>
      <c r="C2168" s="26" t="str">
        <f t="shared" si="84"/>
        <v/>
      </c>
      <c r="D2168" s="26"/>
      <c r="E2168" s="26" t="s">
        <v>31</v>
      </c>
      <c r="F2168" s="26" t="s">
        <v>6</v>
      </c>
      <c r="G2168" s="34" t="str">
        <f t="shared" ref="G2168:G2231" si="85">IF(D2168="",CONCATENATE(A2168," ",B2168),CONCATENATE(A2168," ",B2168," ",D2168))</f>
        <v>Galium idubedae</v>
      </c>
      <c r="H2168" s="26" t="s">
        <v>5141</v>
      </c>
      <c r="I2168" s="26"/>
      <c r="J2168" t="s">
        <v>8387</v>
      </c>
      <c r="K2168" t="s">
        <v>11752</v>
      </c>
      <c r="L2168" t="s">
        <v>12417</v>
      </c>
      <c r="M2168" t="s">
        <v>12418</v>
      </c>
    </row>
    <row r="2169" spans="1:13" x14ac:dyDescent="0.25">
      <c r="A2169" s="26" t="s">
        <v>1886</v>
      </c>
      <c r="B2169" s="26" t="s">
        <v>1907</v>
      </c>
      <c r="C2169" s="26" t="str">
        <f t="shared" si="84"/>
        <v/>
      </c>
      <c r="D2169" s="26"/>
      <c r="E2169" s="26" t="s">
        <v>6</v>
      </c>
      <c r="F2169" s="26" t="s">
        <v>6</v>
      </c>
      <c r="G2169" s="34" t="str">
        <f t="shared" si="85"/>
        <v>Galium laevigatum</v>
      </c>
      <c r="H2169" s="26" t="s">
        <v>5141</v>
      </c>
      <c r="I2169" s="26"/>
      <c r="J2169" t="s">
        <v>8388</v>
      </c>
      <c r="K2169" t="s">
        <v>11752</v>
      </c>
      <c r="L2169" t="s">
        <v>12417</v>
      </c>
      <c r="M2169" t="s">
        <v>12418</v>
      </c>
    </row>
    <row r="2170" spans="1:13" x14ac:dyDescent="0.25">
      <c r="A2170" s="26" t="s">
        <v>1886</v>
      </c>
      <c r="B2170" s="26" t="s">
        <v>1902</v>
      </c>
      <c r="C2170" s="26" t="str">
        <f t="shared" si="84"/>
        <v>subsp.</v>
      </c>
      <c r="D2170" s="26" t="s">
        <v>4452</v>
      </c>
      <c r="E2170" s="26" t="s">
        <v>6</v>
      </c>
      <c r="F2170" s="26" t="s">
        <v>6</v>
      </c>
      <c r="G2170" s="34" t="str">
        <f t="shared" si="85"/>
        <v>Galium lucidum corrudifolium</v>
      </c>
      <c r="H2170" s="26" t="s">
        <v>5141</v>
      </c>
      <c r="I2170" s="26"/>
      <c r="J2170" t="s">
        <v>8389</v>
      </c>
      <c r="K2170" t="s">
        <v>11752</v>
      </c>
      <c r="L2170" t="s">
        <v>12417</v>
      </c>
      <c r="M2170" t="s">
        <v>12418</v>
      </c>
    </row>
    <row r="2171" spans="1:13" x14ac:dyDescent="0.25">
      <c r="A2171" s="26" t="s">
        <v>1886</v>
      </c>
      <c r="B2171" s="26" t="s">
        <v>1902</v>
      </c>
      <c r="C2171" s="26" t="str">
        <f t="shared" si="84"/>
        <v>subsp.</v>
      </c>
      <c r="D2171" s="26" t="s">
        <v>780</v>
      </c>
      <c r="E2171" s="26" t="s">
        <v>31</v>
      </c>
      <c r="F2171" s="26" t="s">
        <v>6</v>
      </c>
      <c r="G2171" s="34" t="str">
        <f t="shared" si="85"/>
        <v>Galium lucidum fruticescens</v>
      </c>
      <c r="H2171" s="26" t="s">
        <v>5141</v>
      </c>
      <c r="I2171" s="26"/>
      <c r="J2171" t="s">
        <v>8390</v>
      </c>
      <c r="K2171" t="s">
        <v>11752</v>
      </c>
      <c r="L2171" t="s">
        <v>12417</v>
      </c>
      <c r="M2171" t="s">
        <v>12418</v>
      </c>
    </row>
    <row r="2172" spans="1:13" x14ac:dyDescent="0.25">
      <c r="A2172" s="26" t="s">
        <v>1886</v>
      </c>
      <c r="B2172" s="26" t="s">
        <v>1902</v>
      </c>
      <c r="C2172" s="26" t="str">
        <f t="shared" si="84"/>
        <v>subsp.</v>
      </c>
      <c r="D2172" s="26" t="s">
        <v>1902</v>
      </c>
      <c r="E2172" s="26" t="s">
        <v>6</v>
      </c>
      <c r="F2172" s="26" t="s">
        <v>6</v>
      </c>
      <c r="G2172" s="34" t="str">
        <f t="shared" si="85"/>
        <v>Galium lucidum lucidum</v>
      </c>
      <c r="H2172" s="26" t="s">
        <v>5141</v>
      </c>
      <c r="I2172" s="26"/>
      <c r="J2172" t="s">
        <v>8391</v>
      </c>
      <c r="K2172" t="s">
        <v>11752</v>
      </c>
      <c r="L2172" t="s">
        <v>12417</v>
      </c>
      <c r="M2172" t="s">
        <v>12418</v>
      </c>
    </row>
    <row r="2173" spans="1:13" x14ac:dyDescent="0.25">
      <c r="A2173" s="26" t="s">
        <v>1886</v>
      </c>
      <c r="B2173" s="26" t="s">
        <v>1913</v>
      </c>
      <c r="C2173" s="26" t="str">
        <f t="shared" si="84"/>
        <v/>
      </c>
      <c r="D2173" s="26"/>
      <c r="E2173" s="26" t="s">
        <v>6</v>
      </c>
      <c r="F2173" s="26" t="s">
        <v>6</v>
      </c>
      <c r="G2173" s="34" t="str">
        <f t="shared" si="85"/>
        <v>Galium marchandii</v>
      </c>
      <c r="H2173" s="26" t="s">
        <v>5141</v>
      </c>
      <c r="I2173" s="26"/>
      <c r="J2173" t="s">
        <v>8392</v>
      </c>
      <c r="K2173" t="s">
        <v>11752</v>
      </c>
      <c r="L2173" t="s">
        <v>12417</v>
      </c>
      <c r="M2173" t="s">
        <v>12418</v>
      </c>
    </row>
    <row r="2174" spans="1:13" x14ac:dyDescent="0.25">
      <c r="A2174" s="26" t="s">
        <v>1886</v>
      </c>
      <c r="B2174" s="26" t="s">
        <v>1084</v>
      </c>
      <c r="C2174" s="26" t="str">
        <f t="shared" si="84"/>
        <v/>
      </c>
      <c r="D2174" s="26"/>
      <c r="E2174" s="26" t="s">
        <v>6</v>
      </c>
      <c r="F2174" s="26" t="s">
        <v>6</v>
      </c>
      <c r="G2174" s="34" t="str">
        <f t="shared" si="85"/>
        <v>Galium maritimum</v>
      </c>
      <c r="H2174" s="26" t="s">
        <v>5141</v>
      </c>
      <c r="I2174" s="26"/>
      <c r="J2174" t="s">
        <v>8393</v>
      </c>
      <c r="K2174" t="s">
        <v>11752</v>
      </c>
      <c r="L2174" t="s">
        <v>12417</v>
      </c>
      <c r="M2174" t="s">
        <v>12418</v>
      </c>
    </row>
    <row r="2175" spans="1:13" x14ac:dyDescent="0.25">
      <c r="A2175" s="26" t="s">
        <v>1886</v>
      </c>
      <c r="B2175" s="26" t="s">
        <v>1922</v>
      </c>
      <c r="C2175" s="26" t="str">
        <f t="shared" si="84"/>
        <v/>
      </c>
      <c r="D2175" s="26"/>
      <c r="E2175" s="26" t="s">
        <v>6</v>
      </c>
      <c r="F2175" s="26" t="s">
        <v>6</v>
      </c>
      <c r="G2175" s="34" t="str">
        <f t="shared" si="85"/>
        <v>Galium minutulum</v>
      </c>
      <c r="H2175" s="26" t="s">
        <v>5141</v>
      </c>
      <c r="I2175" s="26"/>
      <c r="J2175" t="s">
        <v>8394</v>
      </c>
      <c r="K2175" t="s">
        <v>11752</v>
      </c>
      <c r="L2175" t="s">
        <v>12417</v>
      </c>
      <c r="M2175" t="s">
        <v>12418</v>
      </c>
    </row>
    <row r="2176" spans="1:13" x14ac:dyDescent="0.25">
      <c r="A2176" s="26" t="s">
        <v>1886</v>
      </c>
      <c r="B2176" s="26" t="s">
        <v>1901</v>
      </c>
      <c r="C2176" s="26" t="str">
        <f t="shared" si="84"/>
        <v>subsp.</v>
      </c>
      <c r="D2176" s="26" t="s">
        <v>2443</v>
      </c>
      <c r="E2176" s="26" t="s">
        <v>6</v>
      </c>
      <c r="F2176" s="26" t="s">
        <v>6</v>
      </c>
      <c r="G2176" s="34" t="str">
        <f t="shared" si="85"/>
        <v>Galium mollugo erectum</v>
      </c>
      <c r="H2176" s="26" t="s">
        <v>5141</v>
      </c>
      <c r="I2176" s="26"/>
      <c r="J2176" t="s">
        <v>8395</v>
      </c>
      <c r="K2176" t="s">
        <v>11752</v>
      </c>
      <c r="L2176" t="s">
        <v>12417</v>
      </c>
      <c r="M2176" t="s">
        <v>12418</v>
      </c>
    </row>
    <row r="2177" spans="1:13" x14ac:dyDescent="0.25">
      <c r="A2177" s="26" t="s">
        <v>1886</v>
      </c>
      <c r="B2177" s="26" t="s">
        <v>1901</v>
      </c>
      <c r="C2177" s="26" t="str">
        <f t="shared" si="84"/>
        <v>subsp.</v>
      </c>
      <c r="D2177" s="26" t="s">
        <v>1901</v>
      </c>
      <c r="E2177" s="26" t="s">
        <v>6</v>
      </c>
      <c r="F2177" s="26" t="s">
        <v>6</v>
      </c>
      <c r="G2177" s="34" t="str">
        <f t="shared" si="85"/>
        <v>Galium mollugo mollugo</v>
      </c>
      <c r="H2177" s="26" t="s">
        <v>5141</v>
      </c>
      <c r="I2177" s="26"/>
      <c r="J2177" t="s">
        <v>8396</v>
      </c>
      <c r="K2177" t="s">
        <v>11752</v>
      </c>
      <c r="L2177" t="s">
        <v>12417</v>
      </c>
      <c r="M2177" t="s">
        <v>12418</v>
      </c>
    </row>
    <row r="2178" spans="1:13" x14ac:dyDescent="0.25">
      <c r="A2178" s="26" t="s">
        <v>1886</v>
      </c>
      <c r="B2178" s="26" t="s">
        <v>1890</v>
      </c>
      <c r="C2178" s="26" t="str">
        <f t="shared" si="84"/>
        <v/>
      </c>
      <c r="D2178" s="26"/>
      <c r="E2178" s="26" t="s">
        <v>31</v>
      </c>
      <c r="F2178" s="26" t="s">
        <v>6</v>
      </c>
      <c r="G2178" s="34" t="str">
        <f t="shared" si="85"/>
        <v>Galium moralesianum</v>
      </c>
      <c r="H2178" s="26" t="s">
        <v>5141</v>
      </c>
      <c r="I2178" s="26"/>
      <c r="J2178" t="s">
        <v>8397</v>
      </c>
      <c r="K2178" t="s">
        <v>11752</v>
      </c>
      <c r="L2178" t="s">
        <v>12417</v>
      </c>
      <c r="M2178" t="s">
        <v>12418</v>
      </c>
    </row>
    <row r="2179" spans="1:13" x14ac:dyDescent="0.25">
      <c r="A2179" s="26" t="s">
        <v>1886</v>
      </c>
      <c r="B2179" s="26" t="s">
        <v>1185</v>
      </c>
      <c r="C2179" s="26" t="str">
        <f t="shared" si="84"/>
        <v/>
      </c>
      <c r="D2179" s="26"/>
      <c r="E2179" s="26" t="s">
        <v>6</v>
      </c>
      <c r="F2179" s="26" t="s">
        <v>6</v>
      </c>
      <c r="G2179" s="34" t="str">
        <f t="shared" si="85"/>
        <v>Galium murale</v>
      </c>
      <c r="H2179" s="26" t="s">
        <v>5141</v>
      </c>
      <c r="I2179" s="26"/>
      <c r="J2179" t="s">
        <v>8398</v>
      </c>
      <c r="K2179" t="s">
        <v>11752</v>
      </c>
      <c r="L2179" t="s">
        <v>12417</v>
      </c>
      <c r="M2179" t="s">
        <v>12418</v>
      </c>
    </row>
    <row r="2180" spans="1:13" x14ac:dyDescent="0.25">
      <c r="A2180" s="26" t="s">
        <v>1886</v>
      </c>
      <c r="B2180" s="26" t="s">
        <v>261</v>
      </c>
      <c r="C2180" s="26" t="str">
        <f t="shared" si="84"/>
        <v/>
      </c>
      <c r="D2180" s="26"/>
      <c r="E2180" s="26" t="s">
        <v>31</v>
      </c>
      <c r="F2180" s="26" t="s">
        <v>6</v>
      </c>
      <c r="G2180" s="34" t="str">
        <f t="shared" si="85"/>
        <v>Galium nevadense</v>
      </c>
      <c r="H2180" s="26" t="s">
        <v>5141</v>
      </c>
      <c r="I2180" s="26"/>
      <c r="J2180" t="s">
        <v>8399</v>
      </c>
      <c r="K2180" t="s">
        <v>11752</v>
      </c>
      <c r="L2180" t="s">
        <v>12417</v>
      </c>
      <c r="M2180" t="s">
        <v>12418</v>
      </c>
    </row>
    <row r="2181" spans="1:13" x14ac:dyDescent="0.25">
      <c r="A2181" s="26" t="s">
        <v>1886</v>
      </c>
      <c r="B2181" s="26" t="s">
        <v>1713</v>
      </c>
      <c r="C2181" s="26" t="str">
        <f t="shared" si="84"/>
        <v/>
      </c>
      <c r="D2181" s="26"/>
      <c r="E2181" s="26" t="s">
        <v>6</v>
      </c>
      <c r="F2181" s="26" t="s">
        <v>6</v>
      </c>
      <c r="G2181" s="34" t="str">
        <f t="shared" si="85"/>
        <v>Galium odoratum</v>
      </c>
      <c r="H2181" s="26" t="s">
        <v>5141</v>
      </c>
      <c r="I2181" s="26"/>
      <c r="J2181" t="s">
        <v>8400</v>
      </c>
      <c r="K2181" t="s">
        <v>11752</v>
      </c>
      <c r="L2181" t="s">
        <v>12417</v>
      </c>
      <c r="M2181" t="s">
        <v>12418</v>
      </c>
    </row>
    <row r="2182" spans="1:13" x14ac:dyDescent="0.25">
      <c r="A2182" s="26" t="s">
        <v>1886</v>
      </c>
      <c r="B2182" s="26" t="s">
        <v>1221</v>
      </c>
      <c r="C2182" s="26" t="str">
        <f t="shared" si="84"/>
        <v/>
      </c>
      <c r="D2182" s="26"/>
      <c r="E2182" s="26" t="s">
        <v>6</v>
      </c>
      <c r="F2182" s="26" t="s">
        <v>6</v>
      </c>
      <c r="G2182" s="34" t="str">
        <f t="shared" si="85"/>
        <v>Galium palustre</v>
      </c>
      <c r="H2182" s="26" t="s">
        <v>5141</v>
      </c>
      <c r="I2182" s="26"/>
      <c r="J2182" t="s">
        <v>8401</v>
      </c>
      <c r="K2182" t="s">
        <v>11752</v>
      </c>
      <c r="L2182" t="s">
        <v>12417</v>
      </c>
      <c r="M2182" t="s">
        <v>12418</v>
      </c>
    </row>
    <row r="2183" spans="1:13" x14ac:dyDescent="0.25">
      <c r="A2183" s="26" t="s">
        <v>1886</v>
      </c>
      <c r="B2183" s="26" t="s">
        <v>1911</v>
      </c>
      <c r="C2183" s="26" t="str">
        <f t="shared" si="84"/>
        <v>subsp.</v>
      </c>
      <c r="D2183" s="26" t="s">
        <v>931</v>
      </c>
      <c r="E2183" s="26" t="s">
        <v>31</v>
      </c>
      <c r="F2183" s="26" t="s">
        <v>6</v>
      </c>
      <c r="G2183" s="34" t="str">
        <f t="shared" si="85"/>
        <v>Galium papillosum helodes</v>
      </c>
      <c r="H2183" s="26" t="s">
        <v>5141</v>
      </c>
      <c r="I2183" s="26"/>
      <c r="J2183" t="s">
        <v>8402</v>
      </c>
      <c r="K2183" t="s">
        <v>11752</v>
      </c>
      <c r="L2183" t="s">
        <v>12417</v>
      </c>
      <c r="M2183" t="s">
        <v>12418</v>
      </c>
    </row>
    <row r="2184" spans="1:13" x14ac:dyDescent="0.25">
      <c r="A2184" s="26" t="s">
        <v>1886</v>
      </c>
      <c r="B2184" s="26" t="s">
        <v>1911</v>
      </c>
      <c r="C2184" s="26" t="str">
        <f t="shared" si="84"/>
        <v>subsp.</v>
      </c>
      <c r="D2184" s="26" t="s">
        <v>1911</v>
      </c>
      <c r="E2184" s="26" t="s">
        <v>6</v>
      </c>
      <c r="F2184" s="26" t="s">
        <v>6</v>
      </c>
      <c r="G2184" s="34" t="str">
        <f t="shared" si="85"/>
        <v>Galium papillosum papillosum</v>
      </c>
      <c r="H2184" s="26" t="s">
        <v>5141</v>
      </c>
      <c r="I2184" s="26"/>
      <c r="J2184" t="s">
        <v>8403</v>
      </c>
      <c r="K2184" t="s">
        <v>11752</v>
      </c>
      <c r="L2184" t="s">
        <v>12417</v>
      </c>
      <c r="M2184" t="s">
        <v>12418</v>
      </c>
    </row>
    <row r="2185" spans="1:13" x14ac:dyDescent="0.25">
      <c r="A2185" s="26" t="s">
        <v>1886</v>
      </c>
      <c r="B2185" s="26" t="s">
        <v>1921</v>
      </c>
      <c r="C2185" s="26" t="str">
        <f t="shared" si="84"/>
        <v>subsp.</v>
      </c>
      <c r="D2185" s="26" t="s">
        <v>1976</v>
      </c>
      <c r="E2185" s="26" t="s">
        <v>6</v>
      </c>
      <c r="F2185" s="26" t="s">
        <v>6</v>
      </c>
      <c r="G2185" s="34" t="str">
        <f t="shared" si="85"/>
        <v>Galium parisiense divaricatum</v>
      </c>
      <c r="H2185" s="26" t="s">
        <v>5141</v>
      </c>
      <c r="I2185" s="26"/>
      <c r="J2185" t="s">
        <v>8404</v>
      </c>
      <c r="K2185" t="s">
        <v>11752</v>
      </c>
      <c r="L2185" t="s">
        <v>12417</v>
      </c>
      <c r="M2185" t="s">
        <v>12418</v>
      </c>
    </row>
    <row r="2186" spans="1:13" x14ac:dyDescent="0.25">
      <c r="A2186" s="26" t="s">
        <v>1886</v>
      </c>
      <c r="B2186" s="26" t="s">
        <v>1921</v>
      </c>
      <c r="C2186" s="26" t="str">
        <f t="shared" si="84"/>
        <v>subsp.</v>
      </c>
      <c r="D2186" s="26" t="s">
        <v>1921</v>
      </c>
      <c r="E2186" s="26" t="s">
        <v>6</v>
      </c>
      <c r="F2186" s="26" t="s">
        <v>6</v>
      </c>
      <c r="G2186" s="34" t="str">
        <f t="shared" si="85"/>
        <v>Galium parisiense parisiense</v>
      </c>
      <c r="H2186" s="26" t="s">
        <v>5141</v>
      </c>
      <c r="I2186" s="26"/>
      <c r="J2186" t="s">
        <v>8405</v>
      </c>
      <c r="K2186" t="s">
        <v>11752</v>
      </c>
      <c r="L2186" t="s">
        <v>12417</v>
      </c>
      <c r="M2186" t="s">
        <v>12418</v>
      </c>
    </row>
    <row r="2187" spans="1:13" x14ac:dyDescent="0.25">
      <c r="A2187" s="26" t="s">
        <v>1886</v>
      </c>
      <c r="B2187" s="26" t="s">
        <v>1906</v>
      </c>
      <c r="C2187" s="26" t="str">
        <f t="shared" si="84"/>
        <v/>
      </c>
      <c r="D2187" s="26"/>
      <c r="E2187" s="26" t="s">
        <v>31</v>
      </c>
      <c r="F2187" s="26" t="s">
        <v>6</v>
      </c>
      <c r="G2187" s="34" t="str">
        <f t="shared" si="85"/>
        <v>Galium pruinosum</v>
      </c>
      <c r="H2187" s="26" t="s">
        <v>5141</v>
      </c>
      <c r="I2187" s="26"/>
      <c r="J2187" t="s">
        <v>8406</v>
      </c>
      <c r="K2187" t="s">
        <v>11752</v>
      </c>
      <c r="L2187" t="s">
        <v>12417</v>
      </c>
      <c r="M2187" t="s">
        <v>12418</v>
      </c>
    </row>
    <row r="2188" spans="1:13" x14ac:dyDescent="0.25">
      <c r="A2188" s="26" t="s">
        <v>1886</v>
      </c>
      <c r="B2188" s="26" t="s">
        <v>1893</v>
      </c>
      <c r="C2188" s="26" t="str">
        <f t="shared" si="84"/>
        <v/>
      </c>
      <c r="D2188" s="26"/>
      <c r="E2188" s="26" t="s">
        <v>31</v>
      </c>
      <c r="F2188" s="26" t="s">
        <v>6</v>
      </c>
      <c r="G2188" s="34" t="str">
        <f t="shared" si="85"/>
        <v>Galium pulvinatum</v>
      </c>
      <c r="H2188" s="26" t="s">
        <v>5141</v>
      </c>
      <c r="I2188" s="26"/>
      <c r="J2188" t="s">
        <v>8407</v>
      </c>
      <c r="K2188" t="s">
        <v>11752</v>
      </c>
      <c r="L2188" t="s">
        <v>12417</v>
      </c>
      <c r="M2188" t="s">
        <v>12418</v>
      </c>
    </row>
    <row r="2189" spans="1:13" x14ac:dyDescent="0.25">
      <c r="A2189" s="26" t="s">
        <v>1886</v>
      </c>
      <c r="B2189" s="26" t="s">
        <v>1790</v>
      </c>
      <c r="C2189" s="26" t="str">
        <f t="shared" si="84"/>
        <v/>
      </c>
      <c r="D2189" s="26"/>
      <c r="E2189" s="26" t="s">
        <v>6</v>
      </c>
      <c r="F2189" s="26" t="s">
        <v>6</v>
      </c>
      <c r="G2189" s="34" t="str">
        <f t="shared" si="85"/>
        <v>Galium pusillum</v>
      </c>
      <c r="H2189" s="26" t="s">
        <v>5141</v>
      </c>
      <c r="I2189" s="26"/>
      <c r="J2189" t="s">
        <v>8408</v>
      </c>
      <c r="K2189" t="s">
        <v>11752</v>
      </c>
      <c r="L2189" t="s">
        <v>12417</v>
      </c>
      <c r="M2189" t="s">
        <v>12418</v>
      </c>
    </row>
    <row r="2190" spans="1:13" x14ac:dyDescent="0.25">
      <c r="A2190" s="26" t="s">
        <v>1886</v>
      </c>
      <c r="B2190" s="26" t="s">
        <v>205</v>
      </c>
      <c r="C2190" s="26" t="str">
        <f t="shared" si="84"/>
        <v/>
      </c>
      <c r="D2190" s="26"/>
      <c r="E2190" s="26" t="s">
        <v>13111</v>
      </c>
      <c r="F2190" s="26" t="s">
        <v>6</v>
      </c>
      <c r="G2190" s="34" t="str">
        <f t="shared" si="85"/>
        <v>Galium pyrenaicum</v>
      </c>
      <c r="H2190" s="26" t="s">
        <v>5141</v>
      </c>
      <c r="I2190" s="26"/>
      <c r="J2190" t="s">
        <v>8409</v>
      </c>
      <c r="K2190" t="s">
        <v>11752</v>
      </c>
      <c r="L2190" t="s">
        <v>12417</v>
      </c>
      <c r="M2190" t="s">
        <v>12418</v>
      </c>
    </row>
    <row r="2191" spans="1:13" x14ac:dyDescent="0.25">
      <c r="A2191" s="26" t="s">
        <v>1886</v>
      </c>
      <c r="B2191" s="26" t="s">
        <v>1910</v>
      </c>
      <c r="C2191" s="26" t="str">
        <f t="shared" si="84"/>
        <v/>
      </c>
      <c r="D2191" s="26"/>
      <c r="E2191" s="26" t="s">
        <v>31</v>
      </c>
      <c r="F2191" s="26" t="s">
        <v>6</v>
      </c>
      <c r="G2191" s="34" t="str">
        <f t="shared" si="85"/>
        <v>Galium rosellum</v>
      </c>
      <c r="H2191" s="26" t="s">
        <v>5141</v>
      </c>
      <c r="I2191" s="26"/>
      <c r="J2191" t="s">
        <v>8410</v>
      </c>
      <c r="K2191" t="s">
        <v>11752</v>
      </c>
      <c r="L2191" t="s">
        <v>12417</v>
      </c>
      <c r="M2191" t="s">
        <v>12418</v>
      </c>
    </row>
    <row r="2192" spans="1:13" x14ac:dyDescent="0.25">
      <c r="A2192" s="26" t="s">
        <v>1886</v>
      </c>
      <c r="B2192" s="26" t="s">
        <v>770</v>
      </c>
      <c r="C2192" s="26" t="str">
        <f t="shared" si="84"/>
        <v/>
      </c>
      <c r="D2192" s="26"/>
      <c r="E2192" s="26" t="s">
        <v>6</v>
      </c>
      <c r="F2192" s="26" t="s">
        <v>6</v>
      </c>
      <c r="G2192" s="34" t="str">
        <f t="shared" si="85"/>
        <v>Galium rotundifolium</v>
      </c>
      <c r="H2192" s="26" t="s">
        <v>5141</v>
      </c>
      <c r="I2192" s="26"/>
      <c r="J2192" t="s">
        <v>8411</v>
      </c>
      <c r="K2192" t="s">
        <v>11752</v>
      </c>
      <c r="L2192" t="s">
        <v>12417</v>
      </c>
      <c r="M2192" t="s">
        <v>12418</v>
      </c>
    </row>
    <row r="2193" spans="1:13" x14ac:dyDescent="0.25">
      <c r="A2193" s="26" t="s">
        <v>1886</v>
      </c>
      <c r="B2193" s="26" t="s">
        <v>81</v>
      </c>
      <c r="C2193" s="26" t="str">
        <f t="shared" si="84"/>
        <v/>
      </c>
      <c r="D2193" s="26"/>
      <c r="E2193" s="26" t="s">
        <v>6</v>
      </c>
      <c r="F2193" s="26" t="s">
        <v>6</v>
      </c>
      <c r="G2193" s="34" t="str">
        <f t="shared" si="85"/>
        <v>Galium saxatile</v>
      </c>
      <c r="H2193" s="26" t="s">
        <v>5141</v>
      </c>
      <c r="I2193" s="26"/>
      <c r="J2193" t="s">
        <v>8412</v>
      </c>
      <c r="K2193" t="s">
        <v>11752</v>
      </c>
      <c r="L2193" t="s">
        <v>12417</v>
      </c>
      <c r="M2193" t="s">
        <v>12418</v>
      </c>
    </row>
    <row r="2194" spans="1:13" x14ac:dyDescent="0.25">
      <c r="A2194" s="26" t="s">
        <v>1886</v>
      </c>
      <c r="B2194" s="26" t="s">
        <v>1227</v>
      </c>
      <c r="C2194" s="26" t="str">
        <f t="shared" si="84"/>
        <v/>
      </c>
      <c r="D2194" s="26"/>
      <c r="E2194" s="26" t="s">
        <v>6</v>
      </c>
      <c r="F2194" s="26" t="s">
        <v>6</v>
      </c>
      <c r="G2194" s="34" t="str">
        <f t="shared" si="85"/>
        <v>Galium scabrum</v>
      </c>
      <c r="H2194" s="26" t="s">
        <v>5141</v>
      </c>
      <c r="I2194" s="26"/>
      <c r="J2194" t="s">
        <v>8413</v>
      </c>
      <c r="K2194" t="s">
        <v>11752</v>
      </c>
      <c r="L2194" t="s">
        <v>12417</v>
      </c>
      <c r="M2194" t="s">
        <v>12418</v>
      </c>
    </row>
    <row r="2195" spans="1:13" x14ac:dyDescent="0.25">
      <c r="A2195" s="26" t="s">
        <v>1886</v>
      </c>
      <c r="B2195" s="26" t="s">
        <v>1916</v>
      </c>
      <c r="C2195" s="26" t="str">
        <f t="shared" si="84"/>
        <v/>
      </c>
      <c r="D2195" s="26"/>
      <c r="E2195" s="26" t="s">
        <v>6</v>
      </c>
      <c r="F2195" s="26" t="s">
        <v>6</v>
      </c>
      <c r="G2195" s="34" t="str">
        <f t="shared" si="85"/>
        <v>Galium setaceum</v>
      </c>
      <c r="H2195" s="26" t="s">
        <v>5141</v>
      </c>
      <c r="I2195" s="26"/>
      <c r="J2195" t="s">
        <v>8414</v>
      </c>
      <c r="K2195" t="s">
        <v>11752</v>
      </c>
      <c r="L2195" t="s">
        <v>12417</v>
      </c>
      <c r="M2195" t="s">
        <v>12418</v>
      </c>
    </row>
    <row r="2196" spans="1:13" x14ac:dyDescent="0.25">
      <c r="A2196" s="26" t="s">
        <v>1886</v>
      </c>
      <c r="B2196" s="26" t="s">
        <v>1898</v>
      </c>
      <c r="C2196" s="26" t="str">
        <f t="shared" si="84"/>
        <v/>
      </c>
      <c r="D2196" s="26"/>
      <c r="E2196" s="26" t="s">
        <v>31</v>
      </c>
      <c r="F2196" s="26" t="s">
        <v>6</v>
      </c>
      <c r="G2196" s="34" t="str">
        <f t="shared" si="85"/>
        <v>Galium talaveranum</v>
      </c>
      <c r="H2196" s="26" t="s">
        <v>5141</v>
      </c>
      <c r="I2196" s="26"/>
      <c r="J2196" t="s">
        <v>8415</v>
      </c>
      <c r="K2196" t="s">
        <v>11752</v>
      </c>
      <c r="L2196" t="s">
        <v>12417</v>
      </c>
      <c r="M2196" t="s">
        <v>12418</v>
      </c>
    </row>
    <row r="2197" spans="1:13" x14ac:dyDescent="0.25">
      <c r="A2197" s="26" t="s">
        <v>1886</v>
      </c>
      <c r="B2197" s="26" t="s">
        <v>1918</v>
      </c>
      <c r="C2197" s="26" t="str">
        <f t="shared" si="84"/>
        <v/>
      </c>
      <c r="D2197" s="26"/>
      <c r="E2197" s="26" t="s">
        <v>6</v>
      </c>
      <c r="F2197" s="26" t="s">
        <v>6</v>
      </c>
      <c r="G2197" s="34" t="str">
        <f t="shared" si="85"/>
        <v>Galium tricornutum</v>
      </c>
      <c r="H2197" s="26" t="s">
        <v>5141</v>
      </c>
      <c r="I2197" s="26"/>
      <c r="J2197" t="s">
        <v>8416</v>
      </c>
      <c r="K2197" t="s">
        <v>11752</v>
      </c>
      <c r="L2197" t="s">
        <v>12417</v>
      </c>
      <c r="M2197" t="s">
        <v>12418</v>
      </c>
    </row>
    <row r="2198" spans="1:13" x14ac:dyDescent="0.25">
      <c r="A2198" s="26" t="s">
        <v>1886</v>
      </c>
      <c r="B2198" s="26" t="s">
        <v>1888</v>
      </c>
      <c r="C2198" s="26" t="str">
        <f t="shared" si="84"/>
        <v/>
      </c>
      <c r="D2198" s="26"/>
      <c r="E2198" s="26" t="s">
        <v>6</v>
      </c>
      <c r="F2198" s="26" t="s">
        <v>6</v>
      </c>
      <c r="G2198" s="34" t="str">
        <f t="shared" si="85"/>
        <v>Galium tunetanum</v>
      </c>
      <c r="H2198" s="26" t="s">
        <v>5141</v>
      </c>
      <c r="I2198" s="26"/>
      <c r="J2198" t="s">
        <v>8417</v>
      </c>
      <c r="K2198" t="s">
        <v>11752</v>
      </c>
      <c r="L2198" t="s">
        <v>12417</v>
      </c>
      <c r="M2198" t="s">
        <v>12418</v>
      </c>
    </row>
    <row r="2199" spans="1:13" x14ac:dyDescent="0.25">
      <c r="A2199" s="26" t="s">
        <v>1886</v>
      </c>
      <c r="B2199" s="26" t="s">
        <v>1897</v>
      </c>
      <c r="C2199" s="26" t="str">
        <f t="shared" si="84"/>
        <v/>
      </c>
      <c r="D2199" s="26"/>
      <c r="E2199" s="26" t="s">
        <v>6</v>
      </c>
      <c r="F2199" s="26" t="s">
        <v>6</v>
      </c>
      <c r="G2199" s="34" t="str">
        <f t="shared" si="85"/>
        <v>Galium uliginosum</v>
      </c>
      <c r="H2199" s="26" t="s">
        <v>5141</v>
      </c>
      <c r="I2199" s="26"/>
      <c r="J2199" t="s">
        <v>8418</v>
      </c>
      <c r="K2199" t="s">
        <v>11752</v>
      </c>
      <c r="L2199" t="s">
        <v>12417</v>
      </c>
      <c r="M2199" t="s">
        <v>12418</v>
      </c>
    </row>
    <row r="2200" spans="1:13" x14ac:dyDescent="0.25">
      <c r="A2200" s="26" t="s">
        <v>1886</v>
      </c>
      <c r="B2200" s="26" t="s">
        <v>381</v>
      </c>
      <c r="C2200" s="26" t="str">
        <f t="shared" si="84"/>
        <v/>
      </c>
      <c r="D2200" s="26"/>
      <c r="E2200" s="26" t="s">
        <v>31</v>
      </c>
      <c r="F2200" s="26" t="s">
        <v>6</v>
      </c>
      <c r="G2200" s="34" t="str">
        <f t="shared" si="85"/>
        <v>Galium valentinum</v>
      </c>
      <c r="H2200" s="26" t="s">
        <v>5141</v>
      </c>
      <c r="I2200" s="26"/>
      <c r="J2200" t="s">
        <v>8419</v>
      </c>
      <c r="K2200" t="s">
        <v>11752</v>
      </c>
      <c r="L2200" t="s">
        <v>12417</v>
      </c>
      <c r="M2200" t="s">
        <v>12418</v>
      </c>
    </row>
    <row r="2201" spans="1:13" x14ac:dyDescent="0.25">
      <c r="A2201" s="26" t="s">
        <v>1886</v>
      </c>
      <c r="B2201" s="26" t="s">
        <v>1919</v>
      </c>
      <c r="C2201" s="26" t="str">
        <f t="shared" si="84"/>
        <v>subsp.</v>
      </c>
      <c r="D2201" s="26" t="s">
        <v>1919</v>
      </c>
      <c r="E2201" s="26" t="s">
        <v>6</v>
      </c>
      <c r="F2201" s="26" t="s">
        <v>31</v>
      </c>
      <c r="G2201" s="34" t="str">
        <f t="shared" si="85"/>
        <v>Galium verrucosum verrucosum</v>
      </c>
      <c r="H2201" s="26" t="s">
        <v>5141</v>
      </c>
      <c r="I2201" s="26"/>
      <c r="J2201" t="s">
        <v>8420</v>
      </c>
      <c r="K2201" t="s">
        <v>11752</v>
      </c>
      <c r="L2201" t="s">
        <v>12417</v>
      </c>
      <c r="M2201" t="s">
        <v>12418</v>
      </c>
    </row>
    <row r="2202" spans="1:13" x14ac:dyDescent="0.25">
      <c r="A2202" s="26" t="s">
        <v>1886</v>
      </c>
      <c r="B2202" s="26" t="s">
        <v>987</v>
      </c>
      <c r="C2202" s="26" t="str">
        <f t="shared" si="84"/>
        <v/>
      </c>
      <c r="D2202" s="26"/>
      <c r="E2202" s="26" t="s">
        <v>6</v>
      </c>
      <c r="F2202" s="26" t="s">
        <v>6</v>
      </c>
      <c r="G2202" s="34" t="str">
        <f t="shared" si="85"/>
        <v>Galium verticillatum</v>
      </c>
      <c r="H2202" s="26" t="s">
        <v>5141</v>
      </c>
      <c r="I2202" s="26"/>
      <c r="J2202" t="s">
        <v>8421</v>
      </c>
      <c r="K2202" t="s">
        <v>11752</v>
      </c>
      <c r="L2202" t="s">
        <v>12417</v>
      </c>
      <c r="M2202" t="s">
        <v>12418</v>
      </c>
    </row>
    <row r="2203" spans="1:13" x14ac:dyDescent="0.25">
      <c r="A2203" s="26" t="s">
        <v>1886</v>
      </c>
      <c r="B2203" s="26" t="s">
        <v>1887</v>
      </c>
      <c r="C2203" s="26" t="str">
        <f t="shared" si="84"/>
        <v>subsp.</v>
      </c>
      <c r="D2203" s="26" t="s">
        <v>1887</v>
      </c>
      <c r="E2203" s="26" t="s">
        <v>6</v>
      </c>
      <c r="F2203" s="26" t="s">
        <v>31</v>
      </c>
      <c r="G2203" s="34" t="str">
        <f t="shared" si="85"/>
        <v>Galium verum verum</v>
      </c>
      <c r="H2203" s="26" t="s">
        <v>5141</v>
      </c>
      <c r="I2203" s="26"/>
      <c r="J2203" t="s">
        <v>8422</v>
      </c>
      <c r="K2203" t="s">
        <v>11752</v>
      </c>
      <c r="L2203" t="s">
        <v>12417</v>
      </c>
      <c r="M2203" t="s">
        <v>12418</v>
      </c>
    </row>
    <row r="2204" spans="1:13" x14ac:dyDescent="0.25">
      <c r="A2204" s="26" t="s">
        <v>1886</v>
      </c>
      <c r="B2204" s="26" t="s">
        <v>1899</v>
      </c>
      <c r="C2204" s="26" t="str">
        <f t="shared" si="84"/>
        <v/>
      </c>
      <c r="D2204" s="26"/>
      <c r="E2204" s="26" t="s">
        <v>31</v>
      </c>
      <c r="F2204" s="26" t="s">
        <v>6</v>
      </c>
      <c r="G2204" s="34" t="str">
        <f t="shared" si="85"/>
        <v>Galium viridiflorum</v>
      </c>
      <c r="H2204" s="26" t="s">
        <v>5141</v>
      </c>
      <c r="I2204" s="26"/>
      <c r="J2204" t="s">
        <v>8423</v>
      </c>
      <c r="K2204" t="s">
        <v>11752</v>
      </c>
      <c r="L2204" t="s">
        <v>12417</v>
      </c>
      <c r="M2204" t="s">
        <v>12418</v>
      </c>
    </row>
    <row r="2205" spans="1:13" x14ac:dyDescent="0.25">
      <c r="A2205" s="26" t="s">
        <v>1886</v>
      </c>
      <c r="B2205" s="26" t="s">
        <v>1920</v>
      </c>
      <c r="C2205" s="26" t="str">
        <f t="shared" si="84"/>
        <v/>
      </c>
      <c r="D2205" s="26"/>
      <c r="E2205" s="26" t="s">
        <v>6</v>
      </c>
      <c r="F2205" s="26" t="s">
        <v>6</v>
      </c>
      <c r="G2205" s="34" t="str">
        <f t="shared" si="85"/>
        <v>Galium viscosum</v>
      </c>
      <c r="H2205" s="26" t="s">
        <v>5141</v>
      </c>
      <c r="I2205" s="26"/>
      <c r="J2205" t="s">
        <v>8424</v>
      </c>
      <c r="K2205" t="s">
        <v>11752</v>
      </c>
      <c r="L2205" t="s">
        <v>12417</v>
      </c>
      <c r="M2205" t="s">
        <v>12418</v>
      </c>
    </row>
    <row r="2206" spans="1:13" x14ac:dyDescent="0.25">
      <c r="A2206" s="26" t="s">
        <v>1923</v>
      </c>
      <c r="B2206" s="26" t="s">
        <v>1924</v>
      </c>
      <c r="C2206" s="26" t="str">
        <f t="shared" si="84"/>
        <v/>
      </c>
      <c r="D2206" s="26"/>
      <c r="E2206" s="26" t="s">
        <v>6</v>
      </c>
      <c r="F2206" s="26" t="s">
        <v>6</v>
      </c>
      <c r="G2206" s="34" t="str">
        <f t="shared" si="85"/>
        <v>Garidella nigellastrum</v>
      </c>
      <c r="H2206" s="26" t="s">
        <v>5141</v>
      </c>
      <c r="I2206" s="26"/>
      <c r="J2206" t="s">
        <v>8425</v>
      </c>
      <c r="K2206" t="s">
        <v>11752</v>
      </c>
      <c r="L2206" t="s">
        <v>12329</v>
      </c>
      <c r="M2206" t="s">
        <v>12330</v>
      </c>
    </row>
    <row r="2207" spans="1:13" x14ac:dyDescent="0.25">
      <c r="A2207" s="26" t="s">
        <v>1925</v>
      </c>
      <c r="B2207" s="26" t="s">
        <v>1948</v>
      </c>
      <c r="C2207" s="26" t="str">
        <f t="shared" si="84"/>
        <v/>
      </c>
      <c r="D2207" s="26"/>
      <c r="E2207" s="26" t="s">
        <v>6</v>
      </c>
      <c r="F2207" s="26" t="s">
        <v>6</v>
      </c>
      <c r="G2207" s="34" t="str">
        <f t="shared" si="85"/>
        <v>Genista ancistrocarpa</v>
      </c>
      <c r="H2207" s="26" t="s">
        <v>5141</v>
      </c>
      <c r="I2207" s="26"/>
      <c r="J2207" t="s">
        <v>8426</v>
      </c>
      <c r="K2207" t="s">
        <v>11752</v>
      </c>
      <c r="L2207" t="s">
        <v>12304</v>
      </c>
      <c r="M2207" t="s">
        <v>12305</v>
      </c>
    </row>
    <row r="2208" spans="1:13" x14ac:dyDescent="0.25">
      <c r="A2208" s="26" t="s">
        <v>1925</v>
      </c>
      <c r="B2208" s="26" t="s">
        <v>1947</v>
      </c>
      <c r="C2208" s="26" t="str">
        <f t="shared" si="84"/>
        <v/>
      </c>
      <c r="D2208" s="26"/>
      <c r="E2208" s="26" t="s">
        <v>6</v>
      </c>
      <c r="F2208" s="26" t="s">
        <v>6</v>
      </c>
      <c r="G2208" s="34" t="str">
        <f t="shared" si="85"/>
        <v>Genista anglica</v>
      </c>
      <c r="H2208" s="26" t="s">
        <v>5141</v>
      </c>
      <c r="I2208" s="26"/>
      <c r="J2208" t="s">
        <v>8427</v>
      </c>
      <c r="K2208" t="s">
        <v>11752</v>
      </c>
      <c r="L2208" t="s">
        <v>12304</v>
      </c>
      <c r="M2208" t="s">
        <v>12305</v>
      </c>
    </row>
    <row r="2209" spans="1:13" x14ac:dyDescent="0.25">
      <c r="A2209" s="26" t="s">
        <v>1925</v>
      </c>
      <c r="B2209" s="26" t="s">
        <v>1934</v>
      </c>
      <c r="C2209" s="26" t="str">
        <f t="shared" si="84"/>
        <v/>
      </c>
      <c r="D2209" s="26"/>
      <c r="E2209" s="26" t="s">
        <v>13111</v>
      </c>
      <c r="F2209" s="26" t="s">
        <v>6</v>
      </c>
      <c r="G2209" s="34" t="str">
        <f t="shared" si="85"/>
        <v>Genista ausetana</v>
      </c>
      <c r="H2209" s="26" t="s">
        <v>5141</v>
      </c>
      <c r="I2209" s="26"/>
      <c r="J2209" t="s">
        <v>8428</v>
      </c>
      <c r="K2209" t="s">
        <v>11752</v>
      </c>
      <c r="L2209" t="s">
        <v>12304</v>
      </c>
      <c r="M2209" t="s">
        <v>12305</v>
      </c>
    </row>
    <row r="2210" spans="1:13" x14ac:dyDescent="0.25">
      <c r="A2210" s="26" t="s">
        <v>1925</v>
      </c>
      <c r="B2210" s="26" t="s">
        <v>1949</v>
      </c>
      <c r="C2210" s="26" t="str">
        <f t="shared" si="84"/>
        <v/>
      </c>
      <c r="D2210" s="26"/>
      <c r="E2210" s="26" t="s">
        <v>31</v>
      </c>
      <c r="F2210" s="26" t="s">
        <v>6</v>
      </c>
      <c r="G2210" s="34" t="str">
        <f t="shared" si="85"/>
        <v>Genista berberidea</v>
      </c>
      <c r="H2210" s="26" t="s">
        <v>5141</v>
      </c>
      <c r="I2210" s="26"/>
      <c r="J2210" t="s">
        <v>8429</v>
      </c>
      <c r="K2210" t="s">
        <v>11752</v>
      </c>
      <c r="L2210" t="s">
        <v>12304</v>
      </c>
      <c r="M2210" t="s">
        <v>12305</v>
      </c>
    </row>
    <row r="2211" spans="1:13" x14ac:dyDescent="0.25">
      <c r="A2211" s="26" t="s">
        <v>1925</v>
      </c>
      <c r="B2211" s="26" t="s">
        <v>1927</v>
      </c>
      <c r="C2211" s="26" t="str">
        <f t="shared" ref="C2211:C2274" si="86">IF(D2211="","","subsp.")</f>
        <v/>
      </c>
      <c r="D2211" s="26"/>
      <c r="E2211" s="26" t="s">
        <v>6</v>
      </c>
      <c r="F2211" s="26" t="s">
        <v>6</v>
      </c>
      <c r="G2211" s="34" t="str">
        <f t="shared" si="85"/>
        <v>Genista carpetana</v>
      </c>
      <c r="H2211" s="26" t="s">
        <v>5141</v>
      </c>
      <c r="I2211" s="26"/>
      <c r="J2211" t="s">
        <v>8430</v>
      </c>
      <c r="K2211" t="s">
        <v>11752</v>
      </c>
      <c r="L2211" t="s">
        <v>12304</v>
      </c>
      <c r="M2211" t="s">
        <v>12305</v>
      </c>
    </row>
    <row r="2212" spans="1:13" x14ac:dyDescent="0.25">
      <c r="A2212" s="26" t="s">
        <v>1925</v>
      </c>
      <c r="B2212" s="26" t="s">
        <v>1942</v>
      </c>
      <c r="C2212" s="26" t="str">
        <f t="shared" si="86"/>
        <v/>
      </c>
      <c r="D2212" s="26"/>
      <c r="E2212" s="26" t="s">
        <v>31</v>
      </c>
      <c r="F2212" s="26" t="s">
        <v>6</v>
      </c>
      <c r="G2212" s="34" t="str">
        <f t="shared" si="85"/>
        <v>Genista cinerascens</v>
      </c>
      <c r="H2212" s="26" t="s">
        <v>5141</v>
      </c>
      <c r="I2212" s="26"/>
      <c r="J2212" t="s">
        <v>8431</v>
      </c>
      <c r="K2212" t="s">
        <v>11752</v>
      </c>
      <c r="L2212" t="s">
        <v>12304</v>
      </c>
      <c r="M2212" t="s">
        <v>12305</v>
      </c>
    </row>
    <row r="2213" spans="1:13" x14ac:dyDescent="0.25">
      <c r="A2213" s="26" t="s">
        <v>1925</v>
      </c>
      <c r="B2213" s="26" t="s">
        <v>1652</v>
      </c>
      <c r="C2213" s="26" t="str">
        <f t="shared" si="86"/>
        <v/>
      </c>
      <c r="D2213" s="26"/>
      <c r="E2213" s="26" t="s">
        <v>6</v>
      </c>
      <c r="F2213" s="26" t="s">
        <v>6</v>
      </c>
      <c r="G2213" s="34" t="str">
        <f t="shared" si="85"/>
        <v>Genista cinerea</v>
      </c>
      <c r="H2213" s="26" t="s">
        <v>5141</v>
      </c>
      <c r="I2213" s="26"/>
      <c r="J2213" t="s">
        <v>8432</v>
      </c>
      <c r="K2213" t="s">
        <v>11752</v>
      </c>
      <c r="L2213" t="s">
        <v>12304</v>
      </c>
      <c r="M2213" t="s">
        <v>12305</v>
      </c>
    </row>
    <row r="2214" spans="1:13" x14ac:dyDescent="0.25">
      <c r="A2214" s="26" t="s">
        <v>1925</v>
      </c>
      <c r="B2214" s="26" t="s">
        <v>1943</v>
      </c>
      <c r="C2214" s="26" t="str">
        <f t="shared" si="86"/>
        <v/>
      </c>
      <c r="D2214" s="26"/>
      <c r="E2214" s="26" t="s">
        <v>31</v>
      </c>
      <c r="F2214" s="26" t="s">
        <v>6</v>
      </c>
      <c r="G2214" s="34" t="str">
        <f t="shared" si="85"/>
        <v>Genista dorycnifolia</v>
      </c>
      <c r="H2214" s="26" t="s">
        <v>5141</v>
      </c>
      <c r="I2214" s="26"/>
      <c r="J2214" t="s">
        <v>8433</v>
      </c>
      <c r="K2214" t="s">
        <v>11752</v>
      </c>
      <c r="L2214" t="s">
        <v>12304</v>
      </c>
      <c r="M2214" t="s">
        <v>12305</v>
      </c>
    </row>
    <row r="2215" spans="1:13" x14ac:dyDescent="0.25">
      <c r="A2215" s="26" t="s">
        <v>1925</v>
      </c>
      <c r="B2215" s="26" t="s">
        <v>1120</v>
      </c>
      <c r="C2215" s="26" t="str">
        <f t="shared" si="86"/>
        <v/>
      </c>
      <c r="D2215" s="26"/>
      <c r="E2215" s="26" t="s">
        <v>31</v>
      </c>
      <c r="F2215" s="26" t="s">
        <v>6</v>
      </c>
      <c r="G2215" s="34" t="str">
        <f t="shared" si="85"/>
        <v>Genista falcata</v>
      </c>
      <c r="H2215" s="26" t="s">
        <v>5141</v>
      </c>
      <c r="I2215" s="26"/>
      <c r="J2215" t="s">
        <v>8434</v>
      </c>
      <c r="K2215" t="s">
        <v>11752</v>
      </c>
      <c r="L2215" t="s">
        <v>12304</v>
      </c>
      <c r="M2215" t="s">
        <v>12305</v>
      </c>
    </row>
    <row r="2216" spans="1:13" x14ac:dyDescent="0.25">
      <c r="A2216" s="26" t="s">
        <v>1925</v>
      </c>
      <c r="B2216" s="26" t="s">
        <v>1939</v>
      </c>
      <c r="C2216" s="26" t="str">
        <f t="shared" si="86"/>
        <v/>
      </c>
      <c r="D2216" s="26"/>
      <c r="E2216" s="26" t="s">
        <v>6</v>
      </c>
      <c r="F2216" s="26" t="s">
        <v>6</v>
      </c>
      <c r="G2216" s="34" t="str">
        <f t="shared" si="85"/>
        <v>Genista florida</v>
      </c>
      <c r="H2216" s="26" t="s">
        <v>5141</v>
      </c>
      <c r="I2216" s="26"/>
      <c r="J2216" t="s">
        <v>8435</v>
      </c>
      <c r="K2216" t="s">
        <v>11752</v>
      </c>
      <c r="L2216" t="s">
        <v>12304</v>
      </c>
      <c r="M2216" t="s">
        <v>12305</v>
      </c>
    </row>
    <row r="2217" spans="1:13" x14ac:dyDescent="0.25">
      <c r="A2217" s="26" t="s">
        <v>1925</v>
      </c>
      <c r="B2217" s="26" t="s">
        <v>1065</v>
      </c>
      <c r="C2217" s="26" t="str">
        <f t="shared" si="86"/>
        <v/>
      </c>
      <c r="D2217" s="26"/>
      <c r="E2217" s="26" t="s">
        <v>31</v>
      </c>
      <c r="F2217" s="26" t="s">
        <v>6</v>
      </c>
      <c r="G2217" s="34" t="str">
        <f t="shared" si="85"/>
        <v>Genista haenseleri</v>
      </c>
      <c r="H2217" s="26" t="s">
        <v>5141</v>
      </c>
      <c r="I2217" s="26"/>
      <c r="J2217" t="s">
        <v>8436</v>
      </c>
      <c r="K2217" t="s">
        <v>11752</v>
      </c>
      <c r="L2217" t="s">
        <v>12304</v>
      </c>
      <c r="M2217" t="s">
        <v>12305</v>
      </c>
    </row>
    <row r="2218" spans="1:13" x14ac:dyDescent="0.25">
      <c r="A2218" s="26" t="s">
        <v>1925</v>
      </c>
      <c r="B2218" s="26" t="s">
        <v>250</v>
      </c>
      <c r="C2218" s="26" t="str">
        <f t="shared" si="86"/>
        <v>subsp.</v>
      </c>
      <c r="D2218" s="26" t="s">
        <v>4453</v>
      </c>
      <c r="E2218" s="26" t="s">
        <v>6</v>
      </c>
      <c r="F2218" s="26" t="s">
        <v>6</v>
      </c>
      <c r="G2218" s="34" t="str">
        <f t="shared" si="85"/>
        <v>Genista hirsuta erioclada</v>
      </c>
      <c r="H2218" s="26" t="s">
        <v>5141</v>
      </c>
      <c r="I2218" s="26"/>
      <c r="J2218" t="s">
        <v>8437</v>
      </c>
      <c r="K2218" t="s">
        <v>11752</v>
      </c>
      <c r="L2218" t="s">
        <v>12304</v>
      </c>
      <c r="M2218" t="s">
        <v>12305</v>
      </c>
    </row>
    <row r="2219" spans="1:13" x14ac:dyDescent="0.25">
      <c r="A2219" s="26" t="s">
        <v>1925</v>
      </c>
      <c r="B2219" s="26" t="s">
        <v>250</v>
      </c>
      <c r="C2219" s="26" t="str">
        <f t="shared" si="86"/>
        <v>subsp.</v>
      </c>
      <c r="D2219" s="26" t="s">
        <v>250</v>
      </c>
      <c r="E2219" s="26" t="s">
        <v>31</v>
      </c>
      <c r="F2219" s="26" t="s">
        <v>6</v>
      </c>
      <c r="G2219" s="34" t="str">
        <f t="shared" si="85"/>
        <v>Genista hirsuta hirsuta</v>
      </c>
      <c r="H2219" s="26" t="s">
        <v>5141</v>
      </c>
      <c r="I2219" s="26"/>
      <c r="J2219" t="s">
        <v>8438</v>
      </c>
      <c r="K2219" t="s">
        <v>11752</v>
      </c>
      <c r="L2219" t="s">
        <v>12304</v>
      </c>
      <c r="M2219" t="s">
        <v>12305</v>
      </c>
    </row>
    <row r="2220" spans="1:13" x14ac:dyDescent="0.25">
      <c r="A2220" s="26" t="s">
        <v>1925</v>
      </c>
      <c r="B2220" s="26" t="s">
        <v>250</v>
      </c>
      <c r="C2220" s="26" t="str">
        <f t="shared" si="86"/>
        <v>subsp.</v>
      </c>
      <c r="D2220" s="26" t="s">
        <v>3898</v>
      </c>
      <c r="E2220" s="26" t="s">
        <v>6</v>
      </c>
      <c r="F2220" s="26" t="s">
        <v>6</v>
      </c>
      <c r="G2220" s="34" t="str">
        <f t="shared" si="85"/>
        <v>Genista hirsuta lanuginosa</v>
      </c>
      <c r="H2220" s="26" t="s">
        <v>5141</v>
      </c>
      <c r="I2220" s="26"/>
      <c r="J2220" t="s">
        <v>8439</v>
      </c>
      <c r="K2220" t="s">
        <v>11752</v>
      </c>
      <c r="L2220" t="s">
        <v>12304</v>
      </c>
      <c r="M2220" t="s">
        <v>12305</v>
      </c>
    </row>
    <row r="2221" spans="1:13" x14ac:dyDescent="0.25">
      <c r="A2221" s="26" t="s">
        <v>1925</v>
      </c>
      <c r="B2221" s="26" t="s">
        <v>164</v>
      </c>
      <c r="C2221" s="26" t="str">
        <f t="shared" si="86"/>
        <v>subsp.</v>
      </c>
      <c r="D2221" s="26" t="s">
        <v>164</v>
      </c>
      <c r="E2221" s="26" t="s">
        <v>6</v>
      </c>
      <c r="F2221" s="26" t="s">
        <v>6</v>
      </c>
      <c r="G2221" s="34" t="str">
        <f t="shared" si="85"/>
        <v>Genista hispanica hispanica</v>
      </c>
      <c r="H2221" s="26" t="s">
        <v>5141</v>
      </c>
      <c r="I2221" s="26"/>
      <c r="J2221" t="s">
        <v>8440</v>
      </c>
      <c r="K2221" t="s">
        <v>11752</v>
      </c>
      <c r="L2221" t="s">
        <v>12304</v>
      </c>
      <c r="M2221" t="s">
        <v>12305</v>
      </c>
    </row>
    <row r="2222" spans="1:13" x14ac:dyDescent="0.25">
      <c r="A2222" s="26" t="s">
        <v>1925</v>
      </c>
      <c r="B2222" s="26" t="s">
        <v>164</v>
      </c>
      <c r="C2222" s="26" t="str">
        <f t="shared" si="86"/>
        <v>subsp.</v>
      </c>
      <c r="D2222" s="26" t="s">
        <v>2345</v>
      </c>
      <c r="E2222" s="26" t="s">
        <v>6</v>
      </c>
      <c r="F2222" s="26" t="s">
        <v>6</v>
      </c>
      <c r="G2222" s="34" t="str">
        <f t="shared" si="85"/>
        <v>Genista hispanica occidentalis</v>
      </c>
      <c r="H2222" s="26" t="s">
        <v>5141</v>
      </c>
      <c r="I2222" s="26"/>
      <c r="J2222" t="s">
        <v>8441</v>
      </c>
      <c r="K2222" t="s">
        <v>11752</v>
      </c>
      <c r="L2222" t="s">
        <v>12304</v>
      </c>
      <c r="M2222" t="s">
        <v>12305</v>
      </c>
    </row>
    <row r="2223" spans="1:13" x14ac:dyDescent="0.25">
      <c r="A2223" s="26" t="s">
        <v>1925</v>
      </c>
      <c r="B2223" s="26" t="s">
        <v>366</v>
      </c>
      <c r="C2223" s="26" t="str">
        <f t="shared" si="86"/>
        <v/>
      </c>
      <c r="D2223" s="26"/>
      <c r="E2223" s="26" t="s">
        <v>31</v>
      </c>
      <c r="F2223" s="26" t="s">
        <v>6</v>
      </c>
      <c r="G2223" s="34" t="str">
        <f t="shared" si="85"/>
        <v>Genista hystrix</v>
      </c>
      <c r="H2223" s="26" t="s">
        <v>5141</v>
      </c>
      <c r="I2223" s="26"/>
      <c r="J2223" t="s">
        <v>8442</v>
      </c>
      <c r="K2223" t="s">
        <v>11752</v>
      </c>
      <c r="L2223" t="s">
        <v>12304</v>
      </c>
      <c r="M2223" t="s">
        <v>12305</v>
      </c>
    </row>
    <row r="2224" spans="1:13" x14ac:dyDescent="0.25">
      <c r="A2224" s="26" t="s">
        <v>1925</v>
      </c>
      <c r="B2224" s="26" t="s">
        <v>1940</v>
      </c>
      <c r="C2224" s="26" t="str">
        <f t="shared" si="86"/>
        <v/>
      </c>
      <c r="D2224" s="26"/>
      <c r="E2224" s="26" t="s">
        <v>31</v>
      </c>
      <c r="F2224" s="26" t="s">
        <v>6</v>
      </c>
      <c r="G2224" s="34" t="str">
        <f t="shared" si="85"/>
        <v>Genista jimenezii</v>
      </c>
      <c r="H2224" s="26" t="s">
        <v>5141</v>
      </c>
      <c r="I2224" s="26"/>
      <c r="J2224" t="s">
        <v>8443</v>
      </c>
      <c r="K2224" t="s">
        <v>11752</v>
      </c>
      <c r="L2224" t="s">
        <v>12304</v>
      </c>
      <c r="M2224" t="s">
        <v>12305</v>
      </c>
    </row>
    <row r="2225" spans="1:13" x14ac:dyDescent="0.25">
      <c r="A2225" s="26" t="s">
        <v>1925</v>
      </c>
      <c r="B2225" s="26" t="s">
        <v>163</v>
      </c>
      <c r="C2225" s="26" t="str">
        <f t="shared" si="86"/>
        <v/>
      </c>
      <c r="D2225" s="26"/>
      <c r="E2225" s="26" t="s">
        <v>31</v>
      </c>
      <c r="F2225" s="26" t="s">
        <v>6</v>
      </c>
      <c r="G2225" s="34" t="str">
        <f t="shared" si="85"/>
        <v>Genista legionensis</v>
      </c>
      <c r="H2225" s="26" t="s">
        <v>5141</v>
      </c>
      <c r="I2225" s="26"/>
      <c r="J2225" t="s">
        <v>8444</v>
      </c>
      <c r="K2225" t="s">
        <v>11752</v>
      </c>
      <c r="L2225" t="s">
        <v>12304</v>
      </c>
      <c r="M2225" t="s">
        <v>12305</v>
      </c>
    </row>
    <row r="2226" spans="1:13" x14ac:dyDescent="0.25">
      <c r="A2226" s="26" t="s">
        <v>1925</v>
      </c>
      <c r="B2226" s="26" t="s">
        <v>1928</v>
      </c>
      <c r="C2226" s="26" t="str">
        <f t="shared" si="86"/>
        <v>subsp.</v>
      </c>
      <c r="D2226" s="26" t="s">
        <v>1928</v>
      </c>
      <c r="E2226" s="26" t="s">
        <v>31</v>
      </c>
      <c r="F2226" s="26" t="s">
        <v>6</v>
      </c>
      <c r="G2226" s="34" t="str">
        <f t="shared" si="85"/>
        <v>Genista longipes longipes</v>
      </c>
      <c r="H2226" s="26" t="s">
        <v>5141</v>
      </c>
      <c r="I2226" s="26"/>
      <c r="J2226" t="s">
        <v>8445</v>
      </c>
      <c r="K2226" t="s">
        <v>11752</v>
      </c>
      <c r="L2226" t="s">
        <v>12304</v>
      </c>
      <c r="M2226" t="s">
        <v>12305</v>
      </c>
    </row>
    <row r="2227" spans="1:13" x14ac:dyDescent="0.25">
      <c r="A2227" s="26" t="s">
        <v>1925</v>
      </c>
      <c r="B2227" s="26" t="s">
        <v>1928</v>
      </c>
      <c r="C2227" s="26" t="str">
        <f t="shared" si="86"/>
        <v>subsp.</v>
      </c>
      <c r="D2227" s="26" t="s">
        <v>2441</v>
      </c>
      <c r="E2227" s="26" t="s">
        <v>31</v>
      </c>
      <c r="F2227" s="26" t="s">
        <v>6</v>
      </c>
      <c r="G2227" s="34" t="str">
        <f t="shared" si="85"/>
        <v>Genista longipes viciosoi</v>
      </c>
      <c r="H2227" s="26" t="s">
        <v>5141</v>
      </c>
      <c r="I2227" s="26"/>
      <c r="J2227" t="s">
        <v>8446</v>
      </c>
      <c r="K2227" t="s">
        <v>11752</v>
      </c>
      <c r="L2227" t="s">
        <v>12304</v>
      </c>
      <c r="M2227" t="s">
        <v>12305</v>
      </c>
    </row>
    <row r="2228" spans="1:13" x14ac:dyDescent="0.25">
      <c r="A2228" s="26" t="s">
        <v>1925</v>
      </c>
      <c r="B2228" s="26" t="s">
        <v>1935</v>
      </c>
      <c r="C2228" s="26" t="str">
        <f t="shared" si="86"/>
        <v/>
      </c>
      <c r="D2228" s="26"/>
      <c r="E2228" s="26" t="s">
        <v>31</v>
      </c>
      <c r="F2228" s="26" t="s">
        <v>6</v>
      </c>
      <c r="G2228" s="34" t="str">
        <f t="shared" si="85"/>
        <v>Genista majorica</v>
      </c>
      <c r="H2228" s="26" t="s">
        <v>5141</v>
      </c>
      <c r="I2228" s="26"/>
      <c r="J2228" t="s">
        <v>8447</v>
      </c>
      <c r="K2228" t="s">
        <v>11752</v>
      </c>
      <c r="L2228" t="s">
        <v>12304</v>
      </c>
      <c r="M2228" t="s">
        <v>12305</v>
      </c>
    </row>
    <row r="2229" spans="1:13" x14ac:dyDescent="0.25">
      <c r="A2229" s="26" t="s">
        <v>1925</v>
      </c>
      <c r="B2229" s="26" t="s">
        <v>655</v>
      </c>
      <c r="C2229" s="26" t="str">
        <f t="shared" si="86"/>
        <v/>
      </c>
      <c r="D2229" s="26"/>
      <c r="E2229" s="26" t="s">
        <v>31</v>
      </c>
      <c r="F2229" s="26" t="s">
        <v>6</v>
      </c>
      <c r="G2229" s="34" t="str">
        <f t="shared" si="85"/>
        <v>Genista micrantha</v>
      </c>
      <c r="H2229" s="26" t="s">
        <v>5141</v>
      </c>
      <c r="I2229" s="26"/>
      <c r="J2229" t="s">
        <v>8448</v>
      </c>
      <c r="K2229" t="s">
        <v>11752</v>
      </c>
      <c r="L2229" t="s">
        <v>12304</v>
      </c>
      <c r="M2229" t="s">
        <v>12305</v>
      </c>
    </row>
    <row r="2230" spans="1:13" x14ac:dyDescent="0.25">
      <c r="A2230" s="26" t="s">
        <v>1925</v>
      </c>
      <c r="B2230" s="26" t="s">
        <v>1941</v>
      </c>
      <c r="C2230" s="26" t="str">
        <f t="shared" si="86"/>
        <v/>
      </c>
      <c r="D2230" s="26"/>
      <c r="E2230" s="26" t="s">
        <v>31</v>
      </c>
      <c r="F2230" s="26" t="s">
        <v>6</v>
      </c>
      <c r="G2230" s="34" t="str">
        <f t="shared" si="85"/>
        <v>Genista obtusiramea</v>
      </c>
      <c r="H2230" s="26" t="s">
        <v>5141</v>
      </c>
      <c r="I2230" s="26"/>
      <c r="J2230" t="s">
        <v>8449</v>
      </c>
      <c r="K2230" t="s">
        <v>11752</v>
      </c>
      <c r="L2230" t="s">
        <v>12304</v>
      </c>
      <c r="M2230" t="s">
        <v>12305</v>
      </c>
    </row>
    <row r="2231" spans="1:13" x14ac:dyDescent="0.25">
      <c r="A2231" s="26" t="s">
        <v>1925</v>
      </c>
      <c r="B2231" s="26" t="s">
        <v>1936</v>
      </c>
      <c r="C2231" s="26" t="str">
        <f t="shared" si="86"/>
        <v/>
      </c>
      <c r="D2231" s="26"/>
      <c r="E2231" s="26" t="s">
        <v>6</v>
      </c>
      <c r="F2231" s="26" t="s">
        <v>6</v>
      </c>
      <c r="G2231" s="34" t="str">
        <f t="shared" si="85"/>
        <v>Genista pilosa</v>
      </c>
      <c r="H2231" s="26" t="s">
        <v>5141</v>
      </c>
      <c r="I2231" s="26"/>
      <c r="J2231" t="s">
        <v>8450</v>
      </c>
      <c r="K2231" t="s">
        <v>11752</v>
      </c>
      <c r="L2231" t="s">
        <v>12304</v>
      </c>
      <c r="M2231" t="s">
        <v>12305</v>
      </c>
    </row>
    <row r="2232" spans="1:13" x14ac:dyDescent="0.25">
      <c r="A2232" s="26" t="s">
        <v>1925</v>
      </c>
      <c r="B2232" s="26" t="s">
        <v>1931</v>
      </c>
      <c r="C2232" s="26" t="str">
        <f t="shared" si="86"/>
        <v/>
      </c>
      <c r="D2232" s="26"/>
      <c r="E2232" s="26" t="s">
        <v>31</v>
      </c>
      <c r="F2232" s="26" t="s">
        <v>6</v>
      </c>
      <c r="G2232" s="34" t="str">
        <f t="shared" ref="G2232:G2295" si="87">IF(D2232="",CONCATENATE(A2232," ",B2232),CONCATENATE(A2232," ",B2232," ",D2232))</f>
        <v>Genista polyanthos</v>
      </c>
      <c r="H2232" s="26" t="s">
        <v>5141</v>
      </c>
      <c r="I2232" s="26"/>
      <c r="J2232" t="s">
        <v>8451</v>
      </c>
      <c r="K2232" t="s">
        <v>11752</v>
      </c>
      <c r="L2232" t="s">
        <v>12304</v>
      </c>
      <c r="M2232" t="s">
        <v>12305</v>
      </c>
    </row>
    <row r="2233" spans="1:13" x14ac:dyDescent="0.25">
      <c r="A2233" s="26" t="s">
        <v>1925</v>
      </c>
      <c r="B2233" s="26" t="s">
        <v>1938</v>
      </c>
      <c r="C2233" s="26" t="str">
        <f t="shared" si="86"/>
        <v/>
      </c>
      <c r="D2233" s="26"/>
      <c r="E2233" s="26" t="s">
        <v>6</v>
      </c>
      <c r="F2233" s="26" t="s">
        <v>6</v>
      </c>
      <c r="G2233" s="34" t="str">
        <f t="shared" si="87"/>
        <v>Genista pseudopilosa</v>
      </c>
      <c r="H2233" s="26" t="s">
        <v>5141</v>
      </c>
      <c r="I2233" s="26"/>
      <c r="J2233" t="s">
        <v>8452</v>
      </c>
      <c r="K2233" t="s">
        <v>11752</v>
      </c>
      <c r="L2233" t="s">
        <v>12304</v>
      </c>
      <c r="M2233" t="s">
        <v>12305</v>
      </c>
    </row>
    <row r="2234" spans="1:13" x14ac:dyDescent="0.25">
      <c r="A2234" s="26" t="s">
        <v>1925</v>
      </c>
      <c r="B2234" s="26" t="s">
        <v>1930</v>
      </c>
      <c r="C2234" s="26" t="str">
        <f t="shared" si="86"/>
        <v/>
      </c>
      <c r="D2234" s="26"/>
      <c r="E2234" s="26" t="s">
        <v>6</v>
      </c>
      <c r="F2234" s="26" t="s">
        <v>6</v>
      </c>
      <c r="G2234" s="34" t="str">
        <f t="shared" si="87"/>
        <v>Genista pulchella</v>
      </c>
      <c r="H2234" s="26" t="s">
        <v>5141</v>
      </c>
      <c r="I2234" s="26"/>
      <c r="J2234" t="s">
        <v>8453</v>
      </c>
      <c r="K2234" t="s">
        <v>11752</v>
      </c>
      <c r="L2234" t="s">
        <v>12304</v>
      </c>
      <c r="M2234" t="s">
        <v>12305</v>
      </c>
    </row>
    <row r="2235" spans="1:13" x14ac:dyDescent="0.25">
      <c r="A2235" s="26" t="s">
        <v>1925</v>
      </c>
      <c r="B2235" s="26" t="s">
        <v>1929</v>
      </c>
      <c r="C2235" s="26" t="str">
        <f t="shared" si="86"/>
        <v>subsp.</v>
      </c>
      <c r="D2235" s="26" t="s">
        <v>1929</v>
      </c>
      <c r="E2235" s="26" t="s">
        <v>31</v>
      </c>
      <c r="F2235" s="26" t="s">
        <v>6</v>
      </c>
      <c r="G2235" s="34" t="str">
        <f t="shared" si="87"/>
        <v>Genista pumila pumila</v>
      </c>
      <c r="H2235" s="26" t="s">
        <v>5141</v>
      </c>
      <c r="I2235" s="26"/>
      <c r="J2235" t="s">
        <v>8454</v>
      </c>
      <c r="K2235" t="s">
        <v>11752</v>
      </c>
      <c r="L2235" t="s">
        <v>12304</v>
      </c>
      <c r="M2235" t="s">
        <v>12305</v>
      </c>
    </row>
    <row r="2236" spans="1:13" x14ac:dyDescent="0.25">
      <c r="A2236" s="26" t="s">
        <v>1925</v>
      </c>
      <c r="B2236" s="26" t="s">
        <v>1929</v>
      </c>
      <c r="C2236" s="26" t="str">
        <f t="shared" si="86"/>
        <v>subsp.</v>
      </c>
      <c r="D2236" s="26" t="s">
        <v>4599</v>
      </c>
      <c r="E2236" s="26" t="s">
        <v>31</v>
      </c>
      <c r="F2236" s="26" t="s">
        <v>6</v>
      </c>
      <c r="G2236" s="34" t="str">
        <f t="shared" si="87"/>
        <v>Genista pumila rigidissima</v>
      </c>
      <c r="H2236" s="26" t="s">
        <v>5141</v>
      </c>
      <c r="I2236" s="26"/>
      <c r="J2236" t="s">
        <v>8455</v>
      </c>
      <c r="K2236" t="s">
        <v>11752</v>
      </c>
      <c r="L2236" t="s">
        <v>12304</v>
      </c>
      <c r="M2236" t="s">
        <v>12305</v>
      </c>
    </row>
    <row r="2237" spans="1:13" x14ac:dyDescent="0.25">
      <c r="A2237" s="26" t="s">
        <v>1925</v>
      </c>
      <c r="B2237" s="26" t="s">
        <v>1933</v>
      </c>
      <c r="C2237" s="26" t="str">
        <f t="shared" si="86"/>
        <v/>
      </c>
      <c r="D2237" s="26"/>
      <c r="E2237" s="26" t="s">
        <v>6</v>
      </c>
      <c r="F2237" s="26" t="s">
        <v>6</v>
      </c>
      <c r="G2237" s="34" t="str">
        <f t="shared" si="87"/>
        <v>Genista ramosissima</v>
      </c>
      <c r="H2237" s="26" t="s">
        <v>5141</v>
      </c>
      <c r="I2237" s="26"/>
      <c r="J2237" t="s">
        <v>8456</v>
      </c>
      <c r="K2237" t="s">
        <v>11752</v>
      </c>
      <c r="L2237" t="s">
        <v>12304</v>
      </c>
      <c r="M2237" t="s">
        <v>12305</v>
      </c>
    </row>
    <row r="2238" spans="1:13" x14ac:dyDescent="0.25">
      <c r="A2238" s="26" t="s">
        <v>1925</v>
      </c>
      <c r="B2238" s="26" t="s">
        <v>1945</v>
      </c>
      <c r="C2238" s="26" t="str">
        <f t="shared" si="86"/>
        <v/>
      </c>
      <c r="D2238" s="26"/>
      <c r="E2238" s="26" t="s">
        <v>31</v>
      </c>
      <c r="F2238" s="26" t="s">
        <v>6</v>
      </c>
      <c r="G2238" s="34" t="str">
        <f t="shared" si="87"/>
        <v>Genista sanabrensis</v>
      </c>
      <c r="H2238" s="26" t="s">
        <v>5141</v>
      </c>
      <c r="I2238" s="26"/>
      <c r="J2238" t="s">
        <v>8457</v>
      </c>
      <c r="K2238" t="s">
        <v>11752</v>
      </c>
      <c r="L2238" t="s">
        <v>12304</v>
      </c>
      <c r="M2238" t="s">
        <v>12305</v>
      </c>
    </row>
    <row r="2239" spans="1:13" x14ac:dyDescent="0.25">
      <c r="A2239" s="26" t="s">
        <v>1925</v>
      </c>
      <c r="B2239" s="26" t="s">
        <v>1926</v>
      </c>
      <c r="C2239" s="26" t="str">
        <f t="shared" si="86"/>
        <v/>
      </c>
      <c r="D2239" s="26"/>
      <c r="E2239" s="26" t="s">
        <v>6</v>
      </c>
      <c r="F2239" s="26" t="s">
        <v>6</v>
      </c>
      <c r="G2239" s="34" t="str">
        <f t="shared" si="87"/>
        <v>Genista scorpius</v>
      </c>
      <c r="H2239" s="26" t="s">
        <v>5141</v>
      </c>
      <c r="I2239" s="26"/>
      <c r="J2239" t="s">
        <v>8458</v>
      </c>
      <c r="K2239" t="s">
        <v>11752</v>
      </c>
      <c r="L2239" t="s">
        <v>12304</v>
      </c>
      <c r="M2239" t="s">
        <v>12305</v>
      </c>
    </row>
    <row r="2240" spans="1:13" x14ac:dyDescent="0.25">
      <c r="A2240" s="26" t="s">
        <v>1925</v>
      </c>
      <c r="B2240" s="26" t="s">
        <v>1944</v>
      </c>
      <c r="C2240" s="26" t="str">
        <f t="shared" si="86"/>
        <v/>
      </c>
      <c r="D2240" s="26"/>
      <c r="E2240" s="26" t="s">
        <v>6</v>
      </c>
      <c r="F2240" s="26" t="s">
        <v>6</v>
      </c>
      <c r="G2240" s="34" t="str">
        <f t="shared" si="87"/>
        <v>Genista spartioides</v>
      </c>
      <c r="H2240" s="26" t="s">
        <v>5141</v>
      </c>
      <c r="I2240" s="26"/>
      <c r="J2240" t="s">
        <v>8459</v>
      </c>
      <c r="K2240" t="s">
        <v>11752</v>
      </c>
      <c r="L2240" t="s">
        <v>12304</v>
      </c>
      <c r="M2240" t="s">
        <v>12305</v>
      </c>
    </row>
    <row r="2241" spans="1:13" x14ac:dyDescent="0.25">
      <c r="A2241" s="26" t="s">
        <v>1925</v>
      </c>
      <c r="B2241" s="26" t="s">
        <v>1937</v>
      </c>
      <c r="C2241" s="26" t="str">
        <f t="shared" si="86"/>
        <v/>
      </c>
      <c r="D2241" s="26"/>
      <c r="E2241" s="26" t="s">
        <v>31</v>
      </c>
      <c r="F2241" s="26" t="s">
        <v>6</v>
      </c>
      <c r="G2241" s="34" t="str">
        <f t="shared" si="87"/>
        <v>Genista teretifolia</v>
      </c>
      <c r="H2241" s="26" t="s">
        <v>5141</v>
      </c>
      <c r="I2241" s="26"/>
      <c r="J2241" t="s">
        <v>8460</v>
      </c>
      <c r="K2241" t="s">
        <v>11752</v>
      </c>
      <c r="L2241" t="s">
        <v>12304</v>
      </c>
      <c r="M2241" t="s">
        <v>12305</v>
      </c>
    </row>
    <row r="2242" spans="1:13" x14ac:dyDescent="0.25">
      <c r="A2242" s="26" t="s">
        <v>1925</v>
      </c>
      <c r="B2242" s="26" t="s">
        <v>197</v>
      </c>
      <c r="C2242" s="26" t="str">
        <f t="shared" si="86"/>
        <v/>
      </c>
      <c r="D2242" s="26"/>
      <c r="E2242" s="26" t="s">
        <v>6</v>
      </c>
      <c r="F2242" s="26" t="s">
        <v>6</v>
      </c>
      <c r="G2242" s="34" t="str">
        <f t="shared" si="87"/>
        <v>Genista tinctoria</v>
      </c>
      <c r="H2242" s="26" t="s">
        <v>5141</v>
      </c>
      <c r="I2242" s="26"/>
      <c r="J2242" t="s">
        <v>8461</v>
      </c>
      <c r="K2242" t="s">
        <v>11752</v>
      </c>
      <c r="L2242" t="s">
        <v>12304</v>
      </c>
      <c r="M2242" t="s">
        <v>12305</v>
      </c>
    </row>
    <row r="2243" spans="1:13" x14ac:dyDescent="0.25">
      <c r="A2243" s="26" t="s">
        <v>1925</v>
      </c>
      <c r="B2243" s="26" t="s">
        <v>742</v>
      </c>
      <c r="C2243" s="26" t="str">
        <f t="shared" si="86"/>
        <v>subsp.</v>
      </c>
      <c r="D2243" s="26" t="s">
        <v>742</v>
      </c>
      <c r="E2243" s="26" t="s">
        <v>31</v>
      </c>
      <c r="F2243" s="26" t="s">
        <v>31</v>
      </c>
      <c r="G2243" s="34" t="str">
        <f t="shared" si="87"/>
        <v>Genista tournefortii tournefortii</v>
      </c>
      <c r="H2243" s="26" t="s">
        <v>5141</v>
      </c>
      <c r="I2243" s="26"/>
      <c r="J2243" t="s">
        <v>8462</v>
      </c>
      <c r="K2243" t="s">
        <v>11752</v>
      </c>
      <c r="L2243" t="s">
        <v>12304</v>
      </c>
      <c r="M2243" t="s">
        <v>12305</v>
      </c>
    </row>
    <row r="2244" spans="1:13" x14ac:dyDescent="0.25">
      <c r="A2244" s="26" t="s">
        <v>1925</v>
      </c>
      <c r="B2244" s="26" t="s">
        <v>1951</v>
      </c>
      <c r="C2244" s="26" t="str">
        <f t="shared" si="86"/>
        <v/>
      </c>
      <c r="D2244" s="26"/>
      <c r="E2244" s="26" t="s">
        <v>6</v>
      </c>
      <c r="F2244" s="26" t="s">
        <v>6</v>
      </c>
      <c r="G2244" s="34" t="str">
        <f t="shared" si="87"/>
        <v>Genista triacanthos</v>
      </c>
      <c r="H2244" s="26" t="s">
        <v>5141</v>
      </c>
      <c r="I2244" s="26"/>
      <c r="J2244" t="s">
        <v>8463</v>
      </c>
      <c r="K2244" t="s">
        <v>11752</v>
      </c>
      <c r="L2244" t="s">
        <v>12304</v>
      </c>
      <c r="M2244" t="s">
        <v>12305</v>
      </c>
    </row>
    <row r="2245" spans="1:13" x14ac:dyDescent="0.25">
      <c r="A2245" s="26" t="s">
        <v>1925</v>
      </c>
      <c r="B2245" s="26" t="s">
        <v>1950</v>
      </c>
      <c r="C2245" s="26" t="str">
        <f t="shared" si="86"/>
        <v/>
      </c>
      <c r="D2245" s="26"/>
      <c r="E2245" s="26" t="s">
        <v>6</v>
      </c>
      <c r="F2245" s="26" t="s">
        <v>6</v>
      </c>
      <c r="G2245" s="34" t="str">
        <f t="shared" si="87"/>
        <v>Genista tricuspidata</v>
      </c>
      <c r="H2245" s="26" t="s">
        <v>5141</v>
      </c>
      <c r="I2245" s="26"/>
      <c r="J2245" t="s">
        <v>8464</v>
      </c>
      <c r="K2245" t="s">
        <v>11752</v>
      </c>
      <c r="L2245" t="s">
        <v>12304</v>
      </c>
      <c r="M2245" t="s">
        <v>12305</v>
      </c>
    </row>
    <row r="2246" spans="1:13" x14ac:dyDescent="0.25">
      <c r="A2246" s="26" t="s">
        <v>1925</v>
      </c>
      <c r="B2246" s="26" t="s">
        <v>1952</v>
      </c>
      <c r="C2246" s="26" t="str">
        <f t="shared" si="86"/>
        <v>subsp.</v>
      </c>
      <c r="D2246" s="26" t="s">
        <v>1847</v>
      </c>
      <c r="E2246" s="26" t="s">
        <v>6</v>
      </c>
      <c r="F2246" s="26" t="s">
        <v>6</v>
      </c>
      <c r="G2246" s="34" t="str">
        <f t="shared" si="87"/>
        <v>Genista tridens juniperina</v>
      </c>
      <c r="H2246" s="26" t="s">
        <v>5141</v>
      </c>
      <c r="I2246" s="26"/>
      <c r="J2246" t="s">
        <v>8465</v>
      </c>
      <c r="K2246" t="s">
        <v>11752</v>
      </c>
      <c r="L2246" t="s">
        <v>12304</v>
      </c>
      <c r="M2246" t="s">
        <v>12305</v>
      </c>
    </row>
    <row r="2247" spans="1:13" x14ac:dyDescent="0.25">
      <c r="A2247" s="26" t="s">
        <v>1925</v>
      </c>
      <c r="B2247" s="26" t="s">
        <v>1952</v>
      </c>
      <c r="C2247" s="26" t="str">
        <f t="shared" si="86"/>
        <v>subsp.</v>
      </c>
      <c r="D2247" s="26" t="s">
        <v>1952</v>
      </c>
      <c r="E2247" s="26" t="s">
        <v>6</v>
      </c>
      <c r="F2247" s="26" t="s">
        <v>6</v>
      </c>
      <c r="G2247" s="34" t="str">
        <f t="shared" si="87"/>
        <v>Genista tridens tridens</v>
      </c>
      <c r="H2247" s="26" t="s">
        <v>5141</v>
      </c>
      <c r="I2247" s="26"/>
      <c r="J2247" t="s">
        <v>8466</v>
      </c>
      <c r="K2247" t="s">
        <v>11752</v>
      </c>
      <c r="L2247" t="s">
        <v>12304</v>
      </c>
      <c r="M2247" t="s">
        <v>12305</v>
      </c>
    </row>
    <row r="2248" spans="1:13" x14ac:dyDescent="0.25">
      <c r="A2248" s="26" t="s">
        <v>1925</v>
      </c>
      <c r="B2248" s="26" t="s">
        <v>1653</v>
      </c>
      <c r="C2248" s="26" t="str">
        <f t="shared" si="86"/>
        <v>subsp.</v>
      </c>
      <c r="D2248" s="26" t="s">
        <v>4600</v>
      </c>
      <c r="E2248" s="26" t="s">
        <v>31</v>
      </c>
      <c r="F2248" s="26" t="s">
        <v>6</v>
      </c>
      <c r="G2248" s="34" t="str">
        <f t="shared" si="87"/>
        <v>Genista umbellata equisetiformis</v>
      </c>
      <c r="H2248" s="26" t="s">
        <v>5141</v>
      </c>
      <c r="I2248" s="26"/>
      <c r="J2248" t="s">
        <v>8467</v>
      </c>
      <c r="K2248" t="s">
        <v>11752</v>
      </c>
      <c r="L2248" t="s">
        <v>12304</v>
      </c>
      <c r="M2248" t="s">
        <v>12305</v>
      </c>
    </row>
    <row r="2249" spans="1:13" x14ac:dyDescent="0.25">
      <c r="A2249" s="26" t="s">
        <v>1925</v>
      </c>
      <c r="B2249" s="26" t="s">
        <v>1653</v>
      </c>
      <c r="C2249" s="26" t="str">
        <f t="shared" si="86"/>
        <v>subsp.</v>
      </c>
      <c r="D2249" s="26" t="s">
        <v>1653</v>
      </c>
      <c r="E2249" s="26" t="s">
        <v>6</v>
      </c>
      <c r="F2249" s="26" t="s">
        <v>6</v>
      </c>
      <c r="G2249" s="34" t="str">
        <f t="shared" si="87"/>
        <v>Genista umbellata umbellata</v>
      </c>
      <c r="H2249" s="26" t="s">
        <v>5141</v>
      </c>
      <c r="I2249" s="26"/>
      <c r="J2249" t="s">
        <v>8468</v>
      </c>
      <c r="K2249" t="s">
        <v>11752</v>
      </c>
      <c r="L2249" t="s">
        <v>12304</v>
      </c>
      <c r="M2249" t="s">
        <v>12305</v>
      </c>
    </row>
    <row r="2250" spans="1:13" x14ac:dyDescent="0.25">
      <c r="A2250" s="26" t="s">
        <v>1925</v>
      </c>
      <c r="B2250" s="26" t="s">
        <v>1946</v>
      </c>
      <c r="C2250" s="26" t="str">
        <f t="shared" si="86"/>
        <v/>
      </c>
      <c r="D2250" s="26"/>
      <c r="E2250" s="26" t="s">
        <v>31</v>
      </c>
      <c r="F2250" s="26" t="s">
        <v>6</v>
      </c>
      <c r="G2250" s="34" t="str">
        <f t="shared" si="87"/>
        <v>Genista valdes-bermejoi</v>
      </c>
      <c r="H2250" s="26" t="s">
        <v>5141</v>
      </c>
      <c r="I2250" s="26"/>
      <c r="J2250" t="s">
        <v>8469</v>
      </c>
      <c r="K2250" t="s">
        <v>11752</v>
      </c>
      <c r="L2250" t="s">
        <v>12304</v>
      </c>
      <c r="M2250" t="s">
        <v>12305</v>
      </c>
    </row>
    <row r="2251" spans="1:13" x14ac:dyDescent="0.25">
      <c r="A2251" s="26" t="s">
        <v>1925</v>
      </c>
      <c r="B2251" s="26" t="s">
        <v>449</v>
      </c>
      <c r="C2251" s="26" t="str">
        <f t="shared" si="86"/>
        <v/>
      </c>
      <c r="D2251" s="26"/>
      <c r="E2251" s="26" t="s">
        <v>31</v>
      </c>
      <c r="F2251" s="26" t="s">
        <v>6</v>
      </c>
      <c r="G2251" s="34" t="str">
        <f t="shared" si="87"/>
        <v>Genista valentina</v>
      </c>
      <c r="H2251" s="26" t="s">
        <v>5141</v>
      </c>
      <c r="I2251" s="26"/>
      <c r="J2251" t="s">
        <v>8470</v>
      </c>
      <c r="K2251" t="s">
        <v>11752</v>
      </c>
      <c r="L2251" t="s">
        <v>12304</v>
      </c>
      <c r="M2251" t="s">
        <v>12305</v>
      </c>
    </row>
    <row r="2252" spans="1:13" x14ac:dyDescent="0.25">
      <c r="A2252" s="26" t="s">
        <v>1925</v>
      </c>
      <c r="B2252" s="26" t="s">
        <v>1932</v>
      </c>
      <c r="C2252" s="26" t="str">
        <f t="shared" si="86"/>
        <v/>
      </c>
      <c r="D2252" s="26"/>
      <c r="E2252" s="26" t="s">
        <v>31</v>
      </c>
      <c r="F2252" s="26" t="s">
        <v>6</v>
      </c>
      <c r="G2252" s="34" t="str">
        <f t="shared" si="87"/>
        <v>Genista versicolor</v>
      </c>
      <c r="H2252" s="26" t="s">
        <v>5141</v>
      </c>
      <c r="I2252" s="26"/>
      <c r="J2252" t="s">
        <v>8471</v>
      </c>
      <c r="K2252" t="s">
        <v>11752</v>
      </c>
      <c r="L2252" t="s">
        <v>12304</v>
      </c>
      <c r="M2252" t="s">
        <v>12305</v>
      </c>
    </row>
    <row r="2253" spans="1:13" x14ac:dyDescent="0.25">
      <c r="A2253" s="26" t="s">
        <v>1953</v>
      </c>
      <c r="B2253" s="26" t="s">
        <v>1954</v>
      </c>
      <c r="C2253" s="26" t="str">
        <f t="shared" si="86"/>
        <v/>
      </c>
      <c r="D2253" s="26"/>
      <c r="E2253" s="26" t="s">
        <v>6</v>
      </c>
      <c r="F2253" s="26" t="s">
        <v>6</v>
      </c>
      <c r="G2253" s="34" t="str">
        <f t="shared" si="87"/>
        <v>Gennaria diphylla</v>
      </c>
      <c r="H2253" s="26" t="s">
        <v>5141</v>
      </c>
      <c r="I2253" s="26"/>
      <c r="J2253" t="s">
        <v>8472</v>
      </c>
      <c r="K2253" t="s">
        <v>11752</v>
      </c>
      <c r="L2253" t="s">
        <v>12327</v>
      </c>
      <c r="M2253" t="s">
        <v>12328</v>
      </c>
    </row>
    <row r="2254" spans="1:13" x14ac:dyDescent="0.25">
      <c r="A2254" s="26" t="s">
        <v>1955</v>
      </c>
      <c r="B2254" s="26" t="s">
        <v>971</v>
      </c>
      <c r="C2254" s="26" t="str">
        <f t="shared" si="86"/>
        <v/>
      </c>
      <c r="D2254" s="26"/>
      <c r="E2254" s="26" t="s">
        <v>6</v>
      </c>
      <c r="F2254" s="26" t="s">
        <v>6</v>
      </c>
      <c r="G2254" s="34" t="str">
        <f t="shared" si="87"/>
        <v>Gentiana acaulis</v>
      </c>
      <c r="H2254" s="26" t="s">
        <v>5141</v>
      </c>
      <c r="I2254" s="26"/>
      <c r="J2254" t="s">
        <v>8473</v>
      </c>
      <c r="K2254" t="s">
        <v>11752</v>
      </c>
      <c r="L2254" t="s">
        <v>12417</v>
      </c>
      <c r="M2254" t="s">
        <v>12584</v>
      </c>
    </row>
    <row r="2255" spans="1:13" x14ac:dyDescent="0.25">
      <c r="A2255" s="26" t="s">
        <v>1955</v>
      </c>
      <c r="B2255" s="26" t="s">
        <v>176</v>
      </c>
      <c r="C2255" s="26" t="str">
        <f t="shared" si="86"/>
        <v/>
      </c>
      <c r="D2255" s="26"/>
      <c r="E2255" s="26" t="s">
        <v>6</v>
      </c>
      <c r="F2255" s="26" t="s">
        <v>6</v>
      </c>
      <c r="G2255" s="34" t="str">
        <f t="shared" si="87"/>
        <v>Gentiana alpina</v>
      </c>
      <c r="H2255" s="26" t="s">
        <v>5141</v>
      </c>
      <c r="I2255" s="26"/>
      <c r="J2255" t="s">
        <v>8474</v>
      </c>
      <c r="K2255" t="s">
        <v>11752</v>
      </c>
      <c r="L2255" t="s">
        <v>12417</v>
      </c>
      <c r="M2255" t="s">
        <v>12584</v>
      </c>
    </row>
    <row r="2256" spans="1:13" x14ac:dyDescent="0.25">
      <c r="A2256" s="26" t="s">
        <v>1955</v>
      </c>
      <c r="B2256" s="26" t="s">
        <v>1353</v>
      </c>
      <c r="C2256" s="26" t="str">
        <f t="shared" si="86"/>
        <v>subsp.</v>
      </c>
      <c r="D2256" s="26" t="s">
        <v>1353</v>
      </c>
      <c r="E2256" s="26" t="s">
        <v>6</v>
      </c>
      <c r="F2256" s="26" t="s">
        <v>6</v>
      </c>
      <c r="G2256" s="34" t="str">
        <f t="shared" si="87"/>
        <v>Gentiana angustifolia angustifolia</v>
      </c>
      <c r="H2256" s="26" t="s">
        <v>5141</v>
      </c>
      <c r="I2256" s="26"/>
      <c r="J2256" t="s">
        <v>8475</v>
      </c>
      <c r="K2256" t="s">
        <v>11752</v>
      </c>
      <c r="L2256" t="s">
        <v>12417</v>
      </c>
      <c r="M2256" t="s">
        <v>12584</v>
      </c>
    </row>
    <row r="2257" spans="1:13" x14ac:dyDescent="0.25">
      <c r="A2257" s="26" t="s">
        <v>1955</v>
      </c>
      <c r="B2257" s="26" t="s">
        <v>1353</v>
      </c>
      <c r="C2257" s="26" t="str">
        <f t="shared" si="86"/>
        <v>subsp.</v>
      </c>
      <c r="D2257" s="26" t="s">
        <v>4454</v>
      </c>
      <c r="E2257" s="26" t="s">
        <v>13111</v>
      </c>
      <c r="F2257" s="26" t="s">
        <v>6</v>
      </c>
      <c r="G2257" s="34" t="str">
        <f t="shared" si="87"/>
        <v>Gentiana angustifolia corbariensis</v>
      </c>
      <c r="H2257" s="26" t="s">
        <v>5141</v>
      </c>
      <c r="I2257" s="26"/>
      <c r="J2257" t="s">
        <v>8476</v>
      </c>
      <c r="K2257" t="s">
        <v>11752</v>
      </c>
      <c r="L2257" t="s">
        <v>12417</v>
      </c>
      <c r="M2257" t="s">
        <v>12584</v>
      </c>
    </row>
    <row r="2258" spans="1:13" x14ac:dyDescent="0.25">
      <c r="A2258" s="26" t="s">
        <v>1955</v>
      </c>
      <c r="B2258" s="26" t="s">
        <v>1957</v>
      </c>
      <c r="C2258" s="26" t="str">
        <f t="shared" si="86"/>
        <v/>
      </c>
      <c r="D2258" s="26"/>
      <c r="E2258" s="26" t="s">
        <v>31</v>
      </c>
      <c r="F2258" s="26" t="s">
        <v>6</v>
      </c>
      <c r="G2258" s="34" t="str">
        <f t="shared" si="87"/>
        <v>Gentiana boryi</v>
      </c>
      <c r="H2258" s="26" t="s">
        <v>5141</v>
      </c>
      <c r="I2258" s="26"/>
      <c r="J2258" t="s">
        <v>8477</v>
      </c>
      <c r="K2258" t="s">
        <v>11752</v>
      </c>
      <c r="L2258" t="s">
        <v>12417</v>
      </c>
      <c r="M2258" t="s">
        <v>12584</v>
      </c>
    </row>
    <row r="2259" spans="1:13" x14ac:dyDescent="0.25">
      <c r="A2259" s="26" t="s">
        <v>1955</v>
      </c>
      <c r="B2259" s="26" t="s">
        <v>1956</v>
      </c>
      <c r="C2259" s="26" t="str">
        <f t="shared" si="86"/>
        <v>subsp.</v>
      </c>
      <c r="D2259" s="26" t="s">
        <v>1956</v>
      </c>
      <c r="E2259" s="26" t="s">
        <v>13111</v>
      </c>
      <c r="F2259" s="26" t="s">
        <v>31</v>
      </c>
      <c r="G2259" s="34" t="str">
        <f t="shared" si="87"/>
        <v>Gentiana burseri burseri</v>
      </c>
      <c r="H2259" s="26" t="s">
        <v>5141</v>
      </c>
      <c r="I2259" s="26"/>
      <c r="J2259" t="s">
        <v>8478</v>
      </c>
      <c r="K2259" t="s">
        <v>11752</v>
      </c>
      <c r="L2259" t="s">
        <v>12417</v>
      </c>
      <c r="M2259" t="s">
        <v>12584</v>
      </c>
    </row>
    <row r="2260" spans="1:13" x14ac:dyDescent="0.25">
      <c r="A2260" s="26" t="s">
        <v>1955</v>
      </c>
      <c r="B2260" s="26" t="s">
        <v>1238</v>
      </c>
      <c r="C2260" s="26" t="str">
        <f t="shared" si="86"/>
        <v/>
      </c>
      <c r="D2260" s="26"/>
      <c r="E2260" s="26" t="s">
        <v>6</v>
      </c>
      <c r="F2260" s="26" t="s">
        <v>6</v>
      </c>
      <c r="G2260" s="34" t="str">
        <f t="shared" si="87"/>
        <v>Gentiana clusii</v>
      </c>
      <c r="H2260" s="26" t="s">
        <v>5141</v>
      </c>
      <c r="I2260" s="26"/>
      <c r="J2260" t="s">
        <v>8479</v>
      </c>
      <c r="K2260" t="s">
        <v>11752</v>
      </c>
      <c r="L2260" t="s">
        <v>12417</v>
      </c>
      <c r="M2260" t="s">
        <v>12584</v>
      </c>
    </row>
    <row r="2261" spans="1:13" x14ac:dyDescent="0.25">
      <c r="A2261" s="26" t="s">
        <v>1955</v>
      </c>
      <c r="B2261" s="26" t="s">
        <v>1958</v>
      </c>
      <c r="C2261" s="26" t="str">
        <f t="shared" si="86"/>
        <v/>
      </c>
      <c r="D2261" s="26"/>
      <c r="E2261" s="26" t="s">
        <v>6</v>
      </c>
      <c r="F2261" s="26" t="s">
        <v>6</v>
      </c>
      <c r="G2261" s="34" t="str">
        <f t="shared" si="87"/>
        <v>Gentiana cruciata</v>
      </c>
      <c r="H2261" s="26" t="s">
        <v>5141</v>
      </c>
      <c r="I2261" s="26"/>
      <c r="J2261" t="s">
        <v>8480</v>
      </c>
      <c r="K2261" t="s">
        <v>11752</v>
      </c>
      <c r="L2261" t="s">
        <v>12417</v>
      </c>
      <c r="M2261" t="s">
        <v>12584</v>
      </c>
    </row>
    <row r="2262" spans="1:13" x14ac:dyDescent="0.25">
      <c r="A2262" s="26" t="s">
        <v>1955</v>
      </c>
      <c r="B2262" s="26" t="s">
        <v>198</v>
      </c>
      <c r="C2262" s="26" t="str">
        <f t="shared" si="86"/>
        <v>subsp.</v>
      </c>
      <c r="D2262" s="26" t="s">
        <v>198</v>
      </c>
      <c r="E2262" s="26" t="s">
        <v>6</v>
      </c>
      <c r="F2262" s="26" t="s">
        <v>6</v>
      </c>
      <c r="G2262" s="34" t="str">
        <f t="shared" si="87"/>
        <v>Gentiana lutea lutea</v>
      </c>
      <c r="H2262" s="26" t="s">
        <v>5141</v>
      </c>
      <c r="I2262" s="26"/>
      <c r="J2262" t="s">
        <v>8481</v>
      </c>
      <c r="K2262" t="s">
        <v>11752</v>
      </c>
      <c r="L2262" t="s">
        <v>12417</v>
      </c>
      <c r="M2262" t="s">
        <v>12584</v>
      </c>
    </row>
    <row r="2263" spans="1:13" x14ac:dyDescent="0.25">
      <c r="A2263" s="26" t="s">
        <v>1955</v>
      </c>
      <c r="B2263" s="26" t="s">
        <v>198</v>
      </c>
      <c r="C2263" s="26" t="str">
        <f t="shared" si="86"/>
        <v>subsp.</v>
      </c>
      <c r="D2263" s="26" t="s">
        <v>112</v>
      </c>
      <c r="E2263" s="26" t="s">
        <v>31</v>
      </c>
      <c r="F2263" s="26" t="s">
        <v>6</v>
      </c>
      <c r="G2263" s="34" t="str">
        <f t="shared" si="87"/>
        <v>Gentiana lutea montserratii</v>
      </c>
      <c r="H2263" s="26" t="s">
        <v>5141</v>
      </c>
      <c r="I2263" s="26"/>
      <c r="J2263" t="s">
        <v>8482</v>
      </c>
      <c r="K2263" t="s">
        <v>11752</v>
      </c>
      <c r="L2263" t="s">
        <v>12417</v>
      </c>
      <c r="M2263" t="s">
        <v>12584</v>
      </c>
    </row>
    <row r="2264" spans="1:13" x14ac:dyDescent="0.25">
      <c r="A2264" s="26" t="s">
        <v>1955</v>
      </c>
      <c r="B2264" s="26" t="s">
        <v>1876</v>
      </c>
      <c r="C2264" s="26" t="str">
        <f t="shared" si="86"/>
        <v/>
      </c>
      <c r="D2264" s="26"/>
      <c r="E2264" s="26" t="s">
        <v>6</v>
      </c>
      <c r="F2264" s="26" t="s">
        <v>6</v>
      </c>
      <c r="G2264" s="34" t="str">
        <f t="shared" si="87"/>
        <v>Gentiana nivalis</v>
      </c>
      <c r="H2264" s="26" t="s">
        <v>5141</v>
      </c>
      <c r="I2264" s="26"/>
      <c r="J2264" t="s">
        <v>8483</v>
      </c>
      <c r="K2264" t="s">
        <v>11752</v>
      </c>
      <c r="L2264" t="s">
        <v>12417</v>
      </c>
      <c r="M2264" t="s">
        <v>12584</v>
      </c>
    </row>
    <row r="2265" spans="1:13" x14ac:dyDescent="0.25">
      <c r="A2265" s="26" t="s">
        <v>1955</v>
      </c>
      <c r="B2265" s="26" t="s">
        <v>1959</v>
      </c>
      <c r="C2265" s="26" t="str">
        <f t="shared" si="86"/>
        <v/>
      </c>
      <c r="D2265" s="26"/>
      <c r="E2265" s="26" t="s">
        <v>6</v>
      </c>
      <c r="F2265" s="26" t="s">
        <v>6</v>
      </c>
      <c r="G2265" s="34" t="str">
        <f t="shared" si="87"/>
        <v>Gentiana pneumonanthe</v>
      </c>
      <c r="H2265" s="26" t="s">
        <v>5141</v>
      </c>
      <c r="I2265" s="26"/>
      <c r="J2265" t="s">
        <v>8484</v>
      </c>
      <c r="K2265" t="s">
        <v>11752</v>
      </c>
      <c r="L2265" t="s">
        <v>12417</v>
      </c>
      <c r="M2265" t="s">
        <v>12584</v>
      </c>
    </row>
    <row r="2266" spans="1:13" x14ac:dyDescent="0.25">
      <c r="A2266" s="26" t="s">
        <v>1955</v>
      </c>
      <c r="B2266" s="26" t="s">
        <v>66</v>
      </c>
      <c r="C2266" s="26" t="str">
        <f t="shared" si="86"/>
        <v/>
      </c>
      <c r="D2266" s="26"/>
      <c r="E2266" s="26" t="s">
        <v>6</v>
      </c>
      <c r="F2266" s="26" t="s">
        <v>6</v>
      </c>
      <c r="G2266" s="34" t="str">
        <f t="shared" si="87"/>
        <v>Gentiana pyrenaica</v>
      </c>
      <c r="H2266" s="26" t="s">
        <v>5141</v>
      </c>
      <c r="I2266" s="26"/>
      <c r="J2266" t="s">
        <v>8485</v>
      </c>
      <c r="K2266" t="s">
        <v>11752</v>
      </c>
      <c r="L2266" t="s">
        <v>12417</v>
      </c>
      <c r="M2266" t="s">
        <v>12584</v>
      </c>
    </row>
    <row r="2267" spans="1:13" x14ac:dyDescent="0.25">
      <c r="A2267" s="26" t="s">
        <v>1955</v>
      </c>
      <c r="B2267" s="26" t="s">
        <v>147</v>
      </c>
      <c r="C2267" s="26" t="str">
        <f t="shared" si="86"/>
        <v/>
      </c>
      <c r="D2267" s="26"/>
      <c r="E2267" s="26" t="s">
        <v>31</v>
      </c>
      <c r="F2267" s="26" t="s">
        <v>6</v>
      </c>
      <c r="G2267" s="34" t="str">
        <f t="shared" si="87"/>
        <v>Gentiana sierrae</v>
      </c>
      <c r="H2267" s="26" t="s">
        <v>5141</v>
      </c>
      <c r="I2267" s="26"/>
      <c r="J2267" t="s">
        <v>8486</v>
      </c>
      <c r="K2267" t="s">
        <v>11752</v>
      </c>
      <c r="L2267" t="s">
        <v>12417</v>
      </c>
      <c r="M2267" t="s">
        <v>12584</v>
      </c>
    </row>
    <row r="2268" spans="1:13" x14ac:dyDescent="0.25">
      <c r="A2268" s="26" t="s">
        <v>1955</v>
      </c>
      <c r="B2268" s="26" t="s">
        <v>421</v>
      </c>
      <c r="C2268" s="26" t="str">
        <f t="shared" si="86"/>
        <v>subsp.</v>
      </c>
      <c r="D2268" s="26" t="s">
        <v>421</v>
      </c>
      <c r="E2268" s="26" t="s">
        <v>6</v>
      </c>
      <c r="F2268" s="26" t="s">
        <v>31</v>
      </c>
      <c r="G2268" s="34" t="str">
        <f t="shared" si="87"/>
        <v>Gentiana verna verna</v>
      </c>
      <c r="H2268" s="26" t="s">
        <v>5141</v>
      </c>
      <c r="I2268" s="26"/>
      <c r="J2268" t="s">
        <v>8487</v>
      </c>
      <c r="K2268" t="s">
        <v>11752</v>
      </c>
      <c r="L2268" t="s">
        <v>12417</v>
      </c>
      <c r="M2268" t="s">
        <v>12584</v>
      </c>
    </row>
    <row r="2269" spans="1:13" x14ac:dyDescent="0.25">
      <c r="A2269" s="26" t="s">
        <v>1960</v>
      </c>
      <c r="B2269" s="26" t="s">
        <v>1961</v>
      </c>
      <c r="C2269" s="26" t="str">
        <f t="shared" si="86"/>
        <v>subsp.</v>
      </c>
      <c r="D2269" s="26" t="s">
        <v>1961</v>
      </c>
      <c r="E2269" s="26" t="s">
        <v>6</v>
      </c>
      <c r="F2269" s="26" t="s">
        <v>31</v>
      </c>
      <c r="G2269" s="34" t="str">
        <f t="shared" si="87"/>
        <v>Gentianella amarella amarella</v>
      </c>
      <c r="H2269" s="26" t="s">
        <v>5141</v>
      </c>
      <c r="I2269" s="26"/>
      <c r="J2269" t="s">
        <v>8488</v>
      </c>
      <c r="K2269" t="s">
        <v>11752</v>
      </c>
      <c r="L2269" t="s">
        <v>12417</v>
      </c>
      <c r="M2269" t="s">
        <v>12584</v>
      </c>
    </row>
    <row r="2270" spans="1:13" x14ac:dyDescent="0.25">
      <c r="A2270" s="26" t="s">
        <v>1960</v>
      </c>
      <c r="B2270" s="26" t="s">
        <v>1338</v>
      </c>
      <c r="C2270" s="26" t="str">
        <f t="shared" si="86"/>
        <v>subsp.</v>
      </c>
      <c r="D2270" s="26" t="s">
        <v>1338</v>
      </c>
      <c r="E2270" s="26" t="s">
        <v>6</v>
      </c>
      <c r="F2270" s="26" t="s">
        <v>31</v>
      </c>
      <c r="G2270" s="34" t="str">
        <f t="shared" si="87"/>
        <v>Gentianella campestris campestris</v>
      </c>
      <c r="H2270" s="26" t="s">
        <v>5141</v>
      </c>
      <c r="I2270" s="26"/>
      <c r="J2270" t="s">
        <v>8489</v>
      </c>
      <c r="K2270" t="s">
        <v>11752</v>
      </c>
      <c r="L2270" t="s">
        <v>12417</v>
      </c>
      <c r="M2270" t="s">
        <v>12584</v>
      </c>
    </row>
    <row r="2271" spans="1:13" x14ac:dyDescent="0.25">
      <c r="A2271" s="26" t="s">
        <v>1962</v>
      </c>
      <c r="B2271" s="26" t="s">
        <v>334</v>
      </c>
      <c r="C2271" s="26" t="str">
        <f t="shared" si="86"/>
        <v>subsp.</v>
      </c>
      <c r="D2271" s="26" t="s">
        <v>334</v>
      </c>
      <c r="E2271" s="26" t="s">
        <v>6</v>
      </c>
      <c r="F2271" s="26" t="s">
        <v>31</v>
      </c>
      <c r="G2271" s="34" t="str">
        <f t="shared" si="87"/>
        <v>Gentianopsis ciliata ciliata</v>
      </c>
      <c r="H2271" s="26" t="s">
        <v>5141</v>
      </c>
      <c r="I2271" s="26"/>
      <c r="J2271" t="s">
        <v>8490</v>
      </c>
      <c r="K2271" t="s">
        <v>11752</v>
      </c>
      <c r="L2271" t="s">
        <v>12417</v>
      </c>
      <c r="M2271" t="s">
        <v>12584</v>
      </c>
    </row>
    <row r="2272" spans="1:13" x14ac:dyDescent="0.25">
      <c r="A2272" s="26" t="s">
        <v>1963</v>
      </c>
      <c r="B2272" s="26" t="s">
        <v>1974</v>
      </c>
      <c r="C2272" s="26" t="str">
        <f t="shared" si="86"/>
        <v/>
      </c>
      <c r="D2272" s="26"/>
      <c r="E2272" s="26" t="s">
        <v>6</v>
      </c>
      <c r="F2272" s="26" t="s">
        <v>6</v>
      </c>
      <c r="G2272" s="34" t="str">
        <f t="shared" si="87"/>
        <v>Geranium bohemicum</v>
      </c>
      <c r="H2272" s="26" t="s">
        <v>5141</v>
      </c>
      <c r="I2272" s="26"/>
      <c r="J2272" t="s">
        <v>8491</v>
      </c>
      <c r="K2272" t="s">
        <v>11752</v>
      </c>
      <c r="L2272" t="s">
        <v>12273</v>
      </c>
      <c r="M2272" t="s">
        <v>12274</v>
      </c>
    </row>
    <row r="2273" spans="1:13" x14ac:dyDescent="0.25">
      <c r="A2273" s="26" t="s">
        <v>1963</v>
      </c>
      <c r="B2273" s="26" t="s">
        <v>136</v>
      </c>
      <c r="C2273" s="26" t="str">
        <f t="shared" si="86"/>
        <v/>
      </c>
      <c r="D2273" s="26"/>
      <c r="E2273" s="26" t="s">
        <v>6</v>
      </c>
      <c r="F2273" s="26" t="s">
        <v>6</v>
      </c>
      <c r="G2273" s="34" t="str">
        <f t="shared" si="87"/>
        <v>Geranium cataractarum</v>
      </c>
      <c r="H2273" s="26" t="s">
        <v>5141</v>
      </c>
      <c r="I2273" s="26"/>
      <c r="J2273" t="s">
        <v>8492</v>
      </c>
      <c r="K2273" t="s">
        <v>11752</v>
      </c>
      <c r="L2273" t="s">
        <v>12273</v>
      </c>
      <c r="M2273" t="s">
        <v>12274</v>
      </c>
    </row>
    <row r="2274" spans="1:13" x14ac:dyDescent="0.25">
      <c r="A2274" s="26" t="s">
        <v>1963</v>
      </c>
      <c r="B2274" s="26" t="s">
        <v>1724</v>
      </c>
      <c r="C2274" s="26" t="str">
        <f t="shared" si="86"/>
        <v/>
      </c>
      <c r="D2274" s="26"/>
      <c r="E2274" s="26" t="s">
        <v>31</v>
      </c>
      <c r="F2274" s="26" t="s">
        <v>6</v>
      </c>
      <c r="G2274" s="34" t="str">
        <f t="shared" si="87"/>
        <v>Geranium cazorlense</v>
      </c>
      <c r="H2274" s="26" t="s">
        <v>5141</v>
      </c>
      <c r="I2274" s="26"/>
      <c r="J2274" t="s">
        <v>8493</v>
      </c>
      <c r="K2274" t="s">
        <v>11752</v>
      </c>
      <c r="L2274" t="s">
        <v>12273</v>
      </c>
      <c r="M2274" t="s">
        <v>12274</v>
      </c>
    </row>
    <row r="2275" spans="1:13" x14ac:dyDescent="0.25">
      <c r="A2275" s="26" t="s">
        <v>1963</v>
      </c>
      <c r="B2275" s="26" t="s">
        <v>1965</v>
      </c>
      <c r="C2275" s="26" t="str">
        <f t="shared" ref="C2275:C2338" si="88">IF(D2275="","","subsp.")</f>
        <v/>
      </c>
      <c r="D2275" s="26"/>
      <c r="E2275" s="26" t="s">
        <v>13111</v>
      </c>
      <c r="F2275" s="26" t="s">
        <v>6</v>
      </c>
      <c r="G2275" s="34" t="str">
        <f t="shared" si="87"/>
        <v>Geranium cinereum</v>
      </c>
      <c r="H2275" s="26" t="s">
        <v>5141</v>
      </c>
      <c r="I2275" s="26"/>
      <c r="J2275" t="s">
        <v>8494</v>
      </c>
      <c r="K2275" t="s">
        <v>11752</v>
      </c>
      <c r="L2275" t="s">
        <v>12273</v>
      </c>
      <c r="M2275" t="s">
        <v>12274</v>
      </c>
    </row>
    <row r="2276" spans="1:13" x14ac:dyDescent="0.25">
      <c r="A2276" s="26" t="s">
        <v>1963</v>
      </c>
      <c r="B2276" s="26" t="s">
        <v>1621</v>
      </c>
      <c r="C2276" s="26" t="str">
        <f t="shared" si="88"/>
        <v/>
      </c>
      <c r="D2276" s="26"/>
      <c r="E2276" s="26" t="s">
        <v>6</v>
      </c>
      <c r="F2276" s="26" t="s">
        <v>6</v>
      </c>
      <c r="G2276" s="34" t="str">
        <f t="shared" si="87"/>
        <v>Geranium collinum</v>
      </c>
      <c r="H2276" s="26" t="s">
        <v>5141</v>
      </c>
      <c r="I2276" s="26"/>
      <c r="J2276" t="s">
        <v>8495</v>
      </c>
      <c r="K2276" t="s">
        <v>11752</v>
      </c>
      <c r="L2276" t="s">
        <v>12273</v>
      </c>
      <c r="M2276" t="s">
        <v>12274</v>
      </c>
    </row>
    <row r="2277" spans="1:13" x14ac:dyDescent="0.25">
      <c r="A2277" s="26" t="s">
        <v>1963</v>
      </c>
      <c r="B2277" s="26" t="s">
        <v>1968</v>
      </c>
      <c r="C2277" s="26" t="str">
        <f t="shared" si="88"/>
        <v/>
      </c>
      <c r="D2277" s="26"/>
      <c r="E2277" s="26" t="s">
        <v>6</v>
      </c>
      <c r="F2277" s="26" t="s">
        <v>6</v>
      </c>
      <c r="G2277" s="34" t="str">
        <f t="shared" si="87"/>
        <v>Geranium columbinum</v>
      </c>
      <c r="H2277" s="26" t="s">
        <v>5141</v>
      </c>
      <c r="I2277" s="26"/>
      <c r="J2277" t="s">
        <v>8496</v>
      </c>
      <c r="K2277" t="s">
        <v>11752</v>
      </c>
      <c r="L2277" t="s">
        <v>12273</v>
      </c>
      <c r="M2277" t="s">
        <v>12274</v>
      </c>
    </row>
    <row r="2278" spans="1:13" x14ac:dyDescent="0.25">
      <c r="A2278" s="26" t="s">
        <v>1963</v>
      </c>
      <c r="B2278" s="26" t="s">
        <v>1972</v>
      </c>
      <c r="C2278" s="26" t="str">
        <f t="shared" si="88"/>
        <v/>
      </c>
      <c r="D2278" s="26"/>
      <c r="E2278" s="26" t="s">
        <v>6</v>
      </c>
      <c r="F2278" s="26" t="s">
        <v>6</v>
      </c>
      <c r="G2278" s="34" t="str">
        <f t="shared" si="87"/>
        <v>Geranium dissectum</v>
      </c>
      <c r="H2278" s="26" t="s">
        <v>5141</v>
      </c>
      <c r="I2278" s="26"/>
      <c r="J2278" t="s">
        <v>8497</v>
      </c>
      <c r="K2278" t="s">
        <v>11752</v>
      </c>
      <c r="L2278" t="s">
        <v>12273</v>
      </c>
      <c r="M2278" t="s">
        <v>12274</v>
      </c>
    </row>
    <row r="2279" spans="1:13" x14ac:dyDescent="0.25">
      <c r="A2279" s="26" t="s">
        <v>1963</v>
      </c>
      <c r="B2279" s="26" t="s">
        <v>1976</v>
      </c>
      <c r="C2279" s="26" t="str">
        <f t="shared" si="88"/>
        <v/>
      </c>
      <c r="D2279" s="26"/>
      <c r="E2279" s="26" t="s">
        <v>6</v>
      </c>
      <c r="F2279" s="26" t="s">
        <v>6</v>
      </c>
      <c r="G2279" s="34" t="str">
        <f t="shared" si="87"/>
        <v>Geranium divaricatum</v>
      </c>
      <c r="H2279" s="26" t="s">
        <v>5141</v>
      </c>
      <c r="I2279" s="26"/>
      <c r="J2279" t="s">
        <v>8498</v>
      </c>
      <c r="K2279" t="s">
        <v>11752</v>
      </c>
      <c r="L2279" t="s">
        <v>12273</v>
      </c>
      <c r="M2279" t="s">
        <v>12274</v>
      </c>
    </row>
    <row r="2280" spans="1:13" x14ac:dyDescent="0.25">
      <c r="A2280" s="26" t="s">
        <v>1963</v>
      </c>
      <c r="B2280" s="26" t="s">
        <v>1966</v>
      </c>
      <c r="C2280" s="26" t="str">
        <f t="shared" si="88"/>
        <v/>
      </c>
      <c r="D2280" s="26"/>
      <c r="E2280" s="26" t="s">
        <v>31</v>
      </c>
      <c r="F2280" s="26" t="s">
        <v>6</v>
      </c>
      <c r="G2280" s="34" t="str">
        <f t="shared" si="87"/>
        <v>Geranium dolomiticum</v>
      </c>
      <c r="H2280" s="26" t="s">
        <v>5141</v>
      </c>
      <c r="I2280" s="26"/>
      <c r="J2280" t="s">
        <v>8499</v>
      </c>
      <c r="K2280" t="s">
        <v>11752</v>
      </c>
      <c r="L2280" t="s">
        <v>12273</v>
      </c>
      <c r="M2280" t="s">
        <v>12274</v>
      </c>
    </row>
    <row r="2281" spans="1:13" x14ac:dyDescent="0.25">
      <c r="A2281" s="26" t="s">
        <v>1963</v>
      </c>
      <c r="B2281" s="26" t="s">
        <v>1975</v>
      </c>
      <c r="C2281" s="26" t="str">
        <f t="shared" si="88"/>
        <v/>
      </c>
      <c r="D2281" s="26"/>
      <c r="E2281" s="26" t="s">
        <v>6</v>
      </c>
      <c r="F2281" s="26" t="s">
        <v>6</v>
      </c>
      <c r="G2281" s="34" t="str">
        <f t="shared" si="87"/>
        <v>Geranium lanuginosum</v>
      </c>
      <c r="H2281" s="26" t="s">
        <v>5141</v>
      </c>
      <c r="I2281" s="26"/>
      <c r="J2281" t="s">
        <v>8500</v>
      </c>
      <c r="K2281" t="s">
        <v>11752</v>
      </c>
      <c r="L2281" t="s">
        <v>12273</v>
      </c>
      <c r="M2281" t="s">
        <v>12274</v>
      </c>
    </row>
    <row r="2282" spans="1:13" x14ac:dyDescent="0.25">
      <c r="A2282" s="26" t="s">
        <v>1963</v>
      </c>
      <c r="B2282" s="26" t="s">
        <v>1902</v>
      </c>
      <c r="C2282" s="26" t="str">
        <f t="shared" si="88"/>
        <v/>
      </c>
      <c r="D2282" s="26"/>
      <c r="E2282" s="26" t="s">
        <v>6</v>
      </c>
      <c r="F2282" s="26" t="s">
        <v>6</v>
      </c>
      <c r="G2282" s="34" t="str">
        <f t="shared" si="87"/>
        <v>Geranium lucidum</v>
      </c>
      <c r="H2282" s="26" t="s">
        <v>5141</v>
      </c>
      <c r="I2282" s="26"/>
      <c r="J2282" t="s">
        <v>8501</v>
      </c>
      <c r="K2282" t="s">
        <v>11752</v>
      </c>
      <c r="L2282" t="s">
        <v>12273</v>
      </c>
      <c r="M2282" t="s">
        <v>12274</v>
      </c>
    </row>
    <row r="2283" spans="1:13" x14ac:dyDescent="0.25">
      <c r="A2283" s="26" t="s">
        <v>1963</v>
      </c>
      <c r="B2283" s="26" t="s">
        <v>1973</v>
      </c>
      <c r="C2283" s="26" t="str">
        <f t="shared" si="88"/>
        <v/>
      </c>
      <c r="D2283" s="26"/>
      <c r="E2283" s="26" t="s">
        <v>6</v>
      </c>
      <c r="F2283" s="26" t="s">
        <v>6</v>
      </c>
      <c r="G2283" s="34" t="str">
        <f t="shared" si="87"/>
        <v>Geranium malviflorum</v>
      </c>
      <c r="H2283" s="26" t="s">
        <v>5141</v>
      </c>
      <c r="I2283" s="26"/>
      <c r="J2283" t="s">
        <v>8502</v>
      </c>
      <c r="K2283" t="s">
        <v>11752</v>
      </c>
      <c r="L2283" t="s">
        <v>12273</v>
      </c>
      <c r="M2283" t="s">
        <v>12274</v>
      </c>
    </row>
    <row r="2284" spans="1:13" x14ac:dyDescent="0.25">
      <c r="A2284" s="26" t="s">
        <v>1963</v>
      </c>
      <c r="B2284" s="26" t="s">
        <v>384</v>
      </c>
      <c r="C2284" s="26" t="str">
        <f t="shared" si="88"/>
        <v/>
      </c>
      <c r="D2284" s="26"/>
      <c r="E2284" s="26" t="s">
        <v>6</v>
      </c>
      <c r="F2284" s="26" t="s">
        <v>6</v>
      </c>
      <c r="G2284" s="34" t="str">
        <f t="shared" si="87"/>
        <v>Geranium molle</v>
      </c>
      <c r="H2284" s="26" t="s">
        <v>5141</v>
      </c>
      <c r="I2284" s="26"/>
      <c r="J2284" t="s">
        <v>8503</v>
      </c>
      <c r="K2284" t="s">
        <v>11752</v>
      </c>
      <c r="L2284" t="s">
        <v>12273</v>
      </c>
      <c r="M2284" t="s">
        <v>12274</v>
      </c>
    </row>
    <row r="2285" spans="1:13" x14ac:dyDescent="0.25">
      <c r="A2285" s="26" t="s">
        <v>1963</v>
      </c>
      <c r="B2285" s="26" t="s">
        <v>1969</v>
      </c>
      <c r="C2285" s="26" t="str">
        <f t="shared" si="88"/>
        <v/>
      </c>
      <c r="D2285" s="26"/>
      <c r="E2285" s="26" t="s">
        <v>6</v>
      </c>
      <c r="F2285" s="26" t="s">
        <v>6</v>
      </c>
      <c r="G2285" s="34" t="str">
        <f t="shared" si="87"/>
        <v>Geranium nodosum</v>
      </c>
      <c r="H2285" s="26" t="s">
        <v>5141</v>
      </c>
      <c r="I2285" s="26"/>
      <c r="J2285" t="s">
        <v>8504</v>
      </c>
      <c r="K2285" t="s">
        <v>11752</v>
      </c>
      <c r="L2285" t="s">
        <v>12273</v>
      </c>
      <c r="M2285" t="s">
        <v>12274</v>
      </c>
    </row>
    <row r="2286" spans="1:13" x14ac:dyDescent="0.25">
      <c r="A2286" s="26" t="s">
        <v>1963</v>
      </c>
      <c r="B2286" s="26" t="s">
        <v>1964</v>
      </c>
      <c r="C2286" s="26" t="str">
        <f t="shared" si="88"/>
        <v/>
      </c>
      <c r="D2286" s="26"/>
      <c r="E2286" s="26" t="s">
        <v>6</v>
      </c>
      <c r="F2286" s="26" t="s">
        <v>6</v>
      </c>
      <c r="G2286" s="34" t="str">
        <f t="shared" si="87"/>
        <v>Geranium phaeum</v>
      </c>
      <c r="H2286" s="26" t="s">
        <v>5141</v>
      </c>
      <c r="I2286" s="26"/>
      <c r="J2286" t="s">
        <v>8505</v>
      </c>
      <c r="K2286" t="s">
        <v>11752</v>
      </c>
      <c r="L2286" t="s">
        <v>12273</v>
      </c>
      <c r="M2286" t="s">
        <v>12274</v>
      </c>
    </row>
    <row r="2287" spans="1:13" x14ac:dyDescent="0.25">
      <c r="A2287" s="26" t="s">
        <v>1963</v>
      </c>
      <c r="B2287" s="26" t="s">
        <v>1970</v>
      </c>
      <c r="C2287" s="26" t="str">
        <f t="shared" si="88"/>
        <v/>
      </c>
      <c r="D2287" s="26"/>
      <c r="E2287" s="26" t="s">
        <v>6</v>
      </c>
      <c r="F2287" s="26" t="s">
        <v>6</v>
      </c>
      <c r="G2287" s="34" t="str">
        <f t="shared" si="87"/>
        <v>Geranium pratense</v>
      </c>
      <c r="H2287" s="26" t="s">
        <v>5141</v>
      </c>
      <c r="I2287" s="26"/>
      <c r="J2287" t="s">
        <v>8506</v>
      </c>
      <c r="K2287" t="s">
        <v>11752</v>
      </c>
      <c r="L2287" t="s">
        <v>12273</v>
      </c>
      <c r="M2287" t="s">
        <v>12274</v>
      </c>
    </row>
    <row r="2288" spans="1:13" x14ac:dyDescent="0.25">
      <c r="A2288" s="26" t="s">
        <v>1963</v>
      </c>
      <c r="B2288" s="26" t="s">
        <v>1977</v>
      </c>
      <c r="C2288" s="26" t="str">
        <f t="shared" si="88"/>
        <v/>
      </c>
      <c r="D2288" s="26"/>
      <c r="E2288" s="26" t="s">
        <v>6</v>
      </c>
      <c r="F2288" s="26" t="s">
        <v>6</v>
      </c>
      <c r="G2288" s="34" t="str">
        <f t="shared" si="87"/>
        <v>Geranium purpureum</v>
      </c>
      <c r="H2288" s="26" t="s">
        <v>5141</v>
      </c>
      <c r="I2288" s="26"/>
      <c r="J2288" t="s">
        <v>8507</v>
      </c>
      <c r="K2288" t="s">
        <v>11752</v>
      </c>
      <c r="L2288" t="s">
        <v>12273</v>
      </c>
      <c r="M2288" t="s">
        <v>12274</v>
      </c>
    </row>
    <row r="2289" spans="1:13" x14ac:dyDescent="0.25">
      <c r="A2289" s="26" t="s">
        <v>1963</v>
      </c>
      <c r="B2289" s="26" t="s">
        <v>1790</v>
      </c>
      <c r="C2289" s="26" t="str">
        <f t="shared" si="88"/>
        <v/>
      </c>
      <c r="D2289" s="26"/>
      <c r="E2289" s="26" t="s">
        <v>6</v>
      </c>
      <c r="F2289" s="26" t="s">
        <v>6</v>
      </c>
      <c r="G2289" s="34" t="str">
        <f t="shared" si="87"/>
        <v>Geranium pusillum</v>
      </c>
      <c r="H2289" s="26" t="s">
        <v>5141</v>
      </c>
      <c r="I2289" s="26"/>
      <c r="J2289" t="s">
        <v>8508</v>
      </c>
      <c r="K2289" t="s">
        <v>11752</v>
      </c>
      <c r="L2289" t="s">
        <v>12273</v>
      </c>
      <c r="M2289" t="s">
        <v>12274</v>
      </c>
    </row>
    <row r="2290" spans="1:13" x14ac:dyDescent="0.25">
      <c r="A2290" s="26" t="s">
        <v>1963</v>
      </c>
      <c r="B2290" s="26" t="s">
        <v>205</v>
      </c>
      <c r="C2290" s="26" t="str">
        <f t="shared" si="88"/>
        <v>subsp.</v>
      </c>
      <c r="D2290" s="26" t="s">
        <v>230</v>
      </c>
      <c r="E2290" s="26" t="s">
        <v>31</v>
      </c>
      <c r="F2290" s="26" t="s">
        <v>6</v>
      </c>
      <c r="G2290" s="34" t="str">
        <f t="shared" si="87"/>
        <v>Geranium pyrenaicum lusitanicum</v>
      </c>
      <c r="H2290" s="26" t="s">
        <v>5141</v>
      </c>
      <c r="I2290" s="26"/>
      <c r="J2290" t="s">
        <v>8509</v>
      </c>
      <c r="K2290" t="s">
        <v>11752</v>
      </c>
      <c r="L2290" t="s">
        <v>12273</v>
      </c>
      <c r="M2290" t="s">
        <v>12274</v>
      </c>
    </row>
    <row r="2291" spans="1:13" x14ac:dyDescent="0.25">
      <c r="A2291" s="26" t="s">
        <v>1963</v>
      </c>
      <c r="B2291" s="26" t="s">
        <v>205</v>
      </c>
      <c r="C2291" s="26" t="str">
        <f t="shared" si="88"/>
        <v>subsp.</v>
      </c>
      <c r="D2291" s="26" t="s">
        <v>205</v>
      </c>
      <c r="E2291" s="26" t="s">
        <v>6</v>
      </c>
      <c r="F2291" s="26" t="s">
        <v>6</v>
      </c>
      <c r="G2291" s="34" t="str">
        <f t="shared" si="87"/>
        <v>Geranium pyrenaicum pyrenaicum</v>
      </c>
      <c r="H2291" s="26" t="s">
        <v>5141</v>
      </c>
      <c r="I2291" s="26"/>
      <c r="J2291" t="s">
        <v>8510</v>
      </c>
      <c r="K2291" t="s">
        <v>11752</v>
      </c>
      <c r="L2291" t="s">
        <v>12273</v>
      </c>
      <c r="M2291" t="s">
        <v>12274</v>
      </c>
    </row>
    <row r="2292" spans="1:13" x14ac:dyDescent="0.25">
      <c r="A2292" s="26" t="s">
        <v>1963</v>
      </c>
      <c r="B2292" s="26" t="s">
        <v>1978</v>
      </c>
      <c r="C2292" s="26" t="str">
        <f t="shared" si="88"/>
        <v/>
      </c>
      <c r="D2292" s="26"/>
      <c r="E2292" s="26" t="s">
        <v>6</v>
      </c>
      <c r="F2292" s="26" t="s">
        <v>6</v>
      </c>
      <c r="G2292" s="34" t="str">
        <f t="shared" si="87"/>
        <v>Geranium robertianum</v>
      </c>
      <c r="H2292" s="26" t="s">
        <v>5141</v>
      </c>
      <c r="I2292" s="26"/>
      <c r="J2292" t="s">
        <v>8511</v>
      </c>
      <c r="K2292" t="s">
        <v>11752</v>
      </c>
      <c r="L2292" t="s">
        <v>12273</v>
      </c>
      <c r="M2292" t="s">
        <v>12274</v>
      </c>
    </row>
    <row r="2293" spans="1:13" x14ac:dyDescent="0.25">
      <c r="A2293" s="26" t="s">
        <v>1963</v>
      </c>
      <c r="B2293" s="26" t="s">
        <v>770</v>
      </c>
      <c r="C2293" s="26" t="str">
        <f t="shared" si="88"/>
        <v/>
      </c>
      <c r="D2293" s="26"/>
      <c r="E2293" s="26" t="s">
        <v>6</v>
      </c>
      <c r="F2293" s="26" t="s">
        <v>6</v>
      </c>
      <c r="G2293" s="34" t="str">
        <f t="shared" si="87"/>
        <v>Geranium rotundifolium</v>
      </c>
      <c r="H2293" s="26" t="s">
        <v>5141</v>
      </c>
      <c r="I2293" s="26"/>
      <c r="J2293" t="s">
        <v>8512</v>
      </c>
      <c r="K2293" t="s">
        <v>11752</v>
      </c>
      <c r="L2293" t="s">
        <v>12273</v>
      </c>
      <c r="M2293" t="s">
        <v>12274</v>
      </c>
    </row>
    <row r="2294" spans="1:13" x14ac:dyDescent="0.25">
      <c r="A2294" s="26" t="s">
        <v>1963</v>
      </c>
      <c r="B2294" s="26" t="s">
        <v>1971</v>
      </c>
      <c r="C2294" s="26" t="str">
        <f t="shared" si="88"/>
        <v/>
      </c>
      <c r="D2294" s="26"/>
      <c r="E2294" s="26" t="s">
        <v>6</v>
      </c>
      <c r="F2294" s="26" t="s">
        <v>6</v>
      </c>
      <c r="G2294" s="34" t="str">
        <f t="shared" si="87"/>
        <v>Geranium sanguineum</v>
      </c>
      <c r="H2294" s="26" t="s">
        <v>5141</v>
      </c>
      <c r="I2294" s="26"/>
      <c r="J2294" t="s">
        <v>8513</v>
      </c>
      <c r="K2294" t="s">
        <v>11752</v>
      </c>
      <c r="L2294" t="s">
        <v>12273</v>
      </c>
      <c r="M2294" t="s">
        <v>12274</v>
      </c>
    </row>
    <row r="2295" spans="1:13" x14ac:dyDescent="0.25">
      <c r="A2295" s="26" t="s">
        <v>1963</v>
      </c>
      <c r="B2295" s="26" t="s">
        <v>1967</v>
      </c>
      <c r="C2295" s="26" t="str">
        <f t="shared" si="88"/>
        <v/>
      </c>
      <c r="D2295" s="26"/>
      <c r="E2295" s="26" t="s">
        <v>31</v>
      </c>
      <c r="F2295" s="26" t="s">
        <v>6</v>
      </c>
      <c r="G2295" s="34" t="str">
        <f t="shared" si="87"/>
        <v>Geranium subargenteum</v>
      </c>
      <c r="H2295" s="26" t="s">
        <v>5141</v>
      </c>
      <c r="I2295" s="26"/>
      <c r="J2295" t="s">
        <v>8514</v>
      </c>
      <c r="K2295" t="s">
        <v>11752</v>
      </c>
      <c r="L2295" t="s">
        <v>12273</v>
      </c>
      <c r="M2295" t="s">
        <v>12274</v>
      </c>
    </row>
    <row r="2296" spans="1:13" x14ac:dyDescent="0.25">
      <c r="A2296" s="26" t="s">
        <v>1963</v>
      </c>
      <c r="B2296" s="26" t="s">
        <v>1642</v>
      </c>
      <c r="C2296" s="26" t="str">
        <f t="shared" si="88"/>
        <v/>
      </c>
      <c r="D2296" s="26"/>
      <c r="E2296" s="26" t="s">
        <v>6</v>
      </c>
      <c r="F2296" s="26" t="s">
        <v>6</v>
      </c>
      <c r="G2296" s="34" t="str">
        <f t="shared" ref="G2296:G2359" si="89">IF(D2296="",CONCATENATE(A2296," ",B2296),CONCATENATE(A2296," ",B2296," ",D2296))</f>
        <v>Geranium sylvaticum</v>
      </c>
      <c r="H2296" s="26" t="s">
        <v>5141</v>
      </c>
      <c r="I2296" s="26"/>
      <c r="J2296" t="s">
        <v>8515</v>
      </c>
      <c r="K2296" t="s">
        <v>11752</v>
      </c>
      <c r="L2296" t="s">
        <v>12273</v>
      </c>
      <c r="M2296" t="s">
        <v>12274</v>
      </c>
    </row>
    <row r="2297" spans="1:13" x14ac:dyDescent="0.25">
      <c r="A2297" s="26" t="s">
        <v>1979</v>
      </c>
      <c r="B2297" s="26" t="s">
        <v>1980</v>
      </c>
      <c r="C2297" s="26" t="str">
        <f t="shared" si="88"/>
        <v/>
      </c>
      <c r="D2297" s="26"/>
      <c r="E2297" s="26" t="s">
        <v>6</v>
      </c>
      <c r="F2297" s="26" t="s">
        <v>6</v>
      </c>
      <c r="G2297" s="34" t="str">
        <f t="shared" si="89"/>
        <v>Geum heterocarpum</v>
      </c>
      <c r="H2297" s="26" t="s">
        <v>5141</v>
      </c>
      <c r="I2297" s="26"/>
      <c r="J2297" t="s">
        <v>8516</v>
      </c>
      <c r="K2297" t="s">
        <v>11752</v>
      </c>
      <c r="L2297" t="s">
        <v>12323</v>
      </c>
      <c r="M2297" t="s">
        <v>12324</v>
      </c>
    </row>
    <row r="2298" spans="1:13" x14ac:dyDescent="0.25">
      <c r="A2298" s="26" t="s">
        <v>1979</v>
      </c>
      <c r="B2298" s="26" t="s">
        <v>1983</v>
      </c>
      <c r="C2298" s="26" t="str">
        <f t="shared" si="88"/>
        <v/>
      </c>
      <c r="D2298" s="26"/>
      <c r="E2298" s="26" t="s">
        <v>6</v>
      </c>
      <c r="F2298" s="26" t="s">
        <v>6</v>
      </c>
      <c r="G2298" s="34" t="str">
        <f t="shared" si="89"/>
        <v>Geum hispidum</v>
      </c>
      <c r="H2298" s="26" t="s">
        <v>5141</v>
      </c>
      <c r="I2298" s="26"/>
      <c r="J2298" t="s">
        <v>8517</v>
      </c>
      <c r="K2298" t="s">
        <v>11752</v>
      </c>
      <c r="L2298" t="s">
        <v>12323</v>
      </c>
      <c r="M2298" t="s">
        <v>12324</v>
      </c>
    </row>
    <row r="2299" spans="1:13" x14ac:dyDescent="0.25">
      <c r="A2299" s="26" t="s">
        <v>1979</v>
      </c>
      <c r="B2299" s="26" t="s">
        <v>257</v>
      </c>
      <c r="C2299" s="26" t="str">
        <f t="shared" si="88"/>
        <v/>
      </c>
      <c r="D2299" s="26"/>
      <c r="E2299" s="26" t="s">
        <v>6</v>
      </c>
      <c r="F2299" s="26" t="s">
        <v>6</v>
      </c>
      <c r="G2299" s="34" t="str">
        <f t="shared" si="89"/>
        <v>Geum montanum</v>
      </c>
      <c r="H2299" s="26" t="s">
        <v>5141</v>
      </c>
      <c r="I2299" s="26"/>
      <c r="J2299" t="s">
        <v>8518</v>
      </c>
      <c r="K2299" t="s">
        <v>11752</v>
      </c>
      <c r="L2299" t="s">
        <v>12323</v>
      </c>
      <c r="M2299" t="s">
        <v>12324</v>
      </c>
    </row>
    <row r="2300" spans="1:13" x14ac:dyDescent="0.25">
      <c r="A2300" s="26" t="s">
        <v>1979</v>
      </c>
      <c r="B2300" s="26" t="s">
        <v>205</v>
      </c>
      <c r="C2300" s="26" t="str">
        <f t="shared" si="88"/>
        <v/>
      </c>
      <c r="D2300" s="26"/>
      <c r="E2300" s="26" t="s">
        <v>13111</v>
      </c>
      <c r="F2300" s="26" t="s">
        <v>6</v>
      </c>
      <c r="G2300" s="34" t="str">
        <f t="shared" si="89"/>
        <v>Geum pyrenaicum</v>
      </c>
      <c r="H2300" s="26" t="s">
        <v>5141</v>
      </c>
      <c r="I2300" s="26"/>
      <c r="J2300" t="s">
        <v>8519</v>
      </c>
      <c r="K2300" t="s">
        <v>11752</v>
      </c>
      <c r="L2300" t="s">
        <v>12323</v>
      </c>
      <c r="M2300" t="s">
        <v>12324</v>
      </c>
    </row>
    <row r="2301" spans="1:13" x14ac:dyDescent="0.25">
      <c r="A2301" s="26" t="s">
        <v>1979</v>
      </c>
      <c r="B2301" s="26" t="s">
        <v>1981</v>
      </c>
      <c r="C2301" s="26" t="str">
        <f t="shared" si="88"/>
        <v/>
      </c>
      <c r="D2301" s="26"/>
      <c r="E2301" s="26" t="s">
        <v>6</v>
      </c>
      <c r="F2301" s="26" t="s">
        <v>6</v>
      </c>
      <c r="G2301" s="34" t="str">
        <f t="shared" si="89"/>
        <v>Geum rivale</v>
      </c>
      <c r="H2301" s="26" t="s">
        <v>5141</v>
      </c>
      <c r="I2301" s="26"/>
      <c r="J2301" t="s">
        <v>8520</v>
      </c>
      <c r="K2301" t="s">
        <v>11752</v>
      </c>
      <c r="L2301" t="s">
        <v>12323</v>
      </c>
      <c r="M2301" t="s">
        <v>12324</v>
      </c>
    </row>
    <row r="2302" spans="1:13" x14ac:dyDescent="0.25">
      <c r="A2302" s="26" t="s">
        <v>1979</v>
      </c>
      <c r="B2302" s="26" t="s">
        <v>1642</v>
      </c>
      <c r="C2302" s="26" t="str">
        <f t="shared" si="88"/>
        <v/>
      </c>
      <c r="D2302" s="26"/>
      <c r="E2302" s="26" t="s">
        <v>6</v>
      </c>
      <c r="F2302" s="26" t="s">
        <v>6</v>
      </c>
      <c r="G2302" s="34" t="str">
        <f t="shared" si="89"/>
        <v>Geum sylvaticum</v>
      </c>
      <c r="H2302" s="26" t="s">
        <v>5141</v>
      </c>
      <c r="I2302" s="26"/>
      <c r="J2302" t="s">
        <v>8521</v>
      </c>
      <c r="K2302" t="s">
        <v>11752</v>
      </c>
      <c r="L2302" t="s">
        <v>12323</v>
      </c>
      <c r="M2302" t="s">
        <v>12324</v>
      </c>
    </row>
    <row r="2303" spans="1:13" x14ac:dyDescent="0.25">
      <c r="A2303" s="26" t="s">
        <v>1979</v>
      </c>
      <c r="B2303" s="26" t="s">
        <v>1982</v>
      </c>
      <c r="C2303" s="26" t="str">
        <f t="shared" si="88"/>
        <v/>
      </c>
      <c r="D2303" s="26"/>
      <c r="E2303" s="26" t="s">
        <v>6</v>
      </c>
      <c r="F2303" s="26" t="s">
        <v>6</v>
      </c>
      <c r="G2303" s="34" t="str">
        <f t="shared" si="89"/>
        <v>Geum urbanum</v>
      </c>
      <c r="H2303" s="26" t="s">
        <v>5141</v>
      </c>
      <c r="I2303" s="26"/>
      <c r="J2303" t="s">
        <v>8522</v>
      </c>
      <c r="K2303" t="s">
        <v>11752</v>
      </c>
      <c r="L2303" t="s">
        <v>12323</v>
      </c>
      <c r="M2303" t="s">
        <v>12324</v>
      </c>
    </row>
    <row r="2304" spans="1:13" x14ac:dyDescent="0.25">
      <c r="A2304" s="26" t="s">
        <v>1984</v>
      </c>
      <c r="B2304" s="26" t="s">
        <v>1805</v>
      </c>
      <c r="C2304" s="26" t="str">
        <f t="shared" si="88"/>
        <v/>
      </c>
      <c r="D2304" s="26"/>
      <c r="E2304" s="26" t="s">
        <v>6</v>
      </c>
      <c r="F2304" s="26" t="s">
        <v>6</v>
      </c>
      <c r="G2304" s="34" t="str">
        <f t="shared" si="89"/>
        <v>Gladiolus communis</v>
      </c>
      <c r="H2304" s="26" t="s">
        <v>5141</v>
      </c>
      <c r="I2304" s="26"/>
      <c r="J2304" t="s">
        <v>8523</v>
      </c>
      <c r="K2304" t="s">
        <v>11752</v>
      </c>
      <c r="L2304" t="s">
        <v>12327</v>
      </c>
      <c r="M2304" t="s">
        <v>12615</v>
      </c>
    </row>
    <row r="2305" spans="1:13" x14ac:dyDescent="0.25">
      <c r="A2305" s="26" t="s">
        <v>1984</v>
      </c>
      <c r="B2305" s="26" t="s">
        <v>1985</v>
      </c>
      <c r="C2305" s="26" t="str">
        <f t="shared" si="88"/>
        <v/>
      </c>
      <c r="D2305" s="26"/>
      <c r="E2305" s="26" t="s">
        <v>6</v>
      </c>
      <c r="F2305" s="26" t="s">
        <v>6</v>
      </c>
      <c r="G2305" s="34" t="str">
        <f t="shared" si="89"/>
        <v>Gladiolus italicus</v>
      </c>
      <c r="H2305" s="26" t="s">
        <v>5141</v>
      </c>
      <c r="I2305" s="26"/>
      <c r="J2305" t="s">
        <v>8524</v>
      </c>
      <c r="K2305" t="s">
        <v>11752</v>
      </c>
      <c r="L2305" t="s">
        <v>12327</v>
      </c>
      <c r="M2305" t="s">
        <v>12615</v>
      </c>
    </row>
    <row r="2306" spans="1:13" x14ac:dyDescent="0.25">
      <c r="A2306" s="26" t="s">
        <v>1986</v>
      </c>
      <c r="B2306" s="26" t="s">
        <v>1007</v>
      </c>
      <c r="C2306" s="26" t="str">
        <f t="shared" si="88"/>
        <v/>
      </c>
      <c r="D2306" s="26"/>
      <c r="E2306" s="26" t="s">
        <v>31</v>
      </c>
      <c r="F2306" s="26" t="s">
        <v>6</v>
      </c>
      <c r="G2306" s="34" t="str">
        <f t="shared" si="89"/>
        <v>Glandora diffusa</v>
      </c>
      <c r="H2306" s="26" t="s">
        <v>5141</v>
      </c>
      <c r="I2306" s="26"/>
      <c r="J2306" t="s">
        <v>8525</v>
      </c>
      <c r="K2306" t="s">
        <v>11752</v>
      </c>
      <c r="L2306" t="s">
        <v>12486</v>
      </c>
      <c r="M2306" t="s">
        <v>12487</v>
      </c>
    </row>
    <row r="2307" spans="1:13" x14ac:dyDescent="0.25">
      <c r="A2307" s="26" t="s">
        <v>1986</v>
      </c>
      <c r="B2307" s="26" t="s">
        <v>1988</v>
      </c>
      <c r="C2307" s="26" t="str">
        <f t="shared" si="88"/>
        <v/>
      </c>
      <c r="D2307" s="26"/>
      <c r="E2307" s="26" t="s">
        <v>31</v>
      </c>
      <c r="F2307" s="26" t="s">
        <v>6</v>
      </c>
      <c r="G2307" s="34" t="str">
        <f t="shared" si="89"/>
        <v>Glandora nitida</v>
      </c>
      <c r="H2307" s="26" t="s">
        <v>5141</v>
      </c>
      <c r="I2307" s="26"/>
      <c r="J2307" t="s">
        <v>8526</v>
      </c>
      <c r="K2307" t="s">
        <v>11752</v>
      </c>
      <c r="L2307" t="s">
        <v>12486</v>
      </c>
      <c r="M2307" t="s">
        <v>12487</v>
      </c>
    </row>
    <row r="2308" spans="1:13" x14ac:dyDescent="0.25">
      <c r="A2308" s="26" t="s">
        <v>1986</v>
      </c>
      <c r="B2308" s="26" t="s">
        <v>1987</v>
      </c>
      <c r="C2308" s="26" t="str">
        <f t="shared" si="88"/>
        <v/>
      </c>
      <c r="D2308" s="26"/>
      <c r="E2308" s="26" t="s">
        <v>31</v>
      </c>
      <c r="F2308" s="26" t="s">
        <v>6</v>
      </c>
      <c r="G2308" s="34" t="str">
        <f t="shared" si="89"/>
        <v>Glandora oleifolia</v>
      </c>
      <c r="H2308" s="26" t="s">
        <v>5141</v>
      </c>
      <c r="I2308" s="26"/>
      <c r="J2308" t="s">
        <v>8527</v>
      </c>
      <c r="K2308" t="s">
        <v>11752</v>
      </c>
      <c r="L2308" t="s">
        <v>12486</v>
      </c>
      <c r="M2308" t="s">
        <v>12487</v>
      </c>
    </row>
    <row r="2309" spans="1:13" x14ac:dyDescent="0.25">
      <c r="A2309" s="26" t="s">
        <v>1986</v>
      </c>
      <c r="B2309" s="26" t="s">
        <v>661</v>
      </c>
      <c r="C2309" s="26" t="str">
        <f t="shared" si="88"/>
        <v>subsp.</v>
      </c>
      <c r="D2309" s="26" t="s">
        <v>402</v>
      </c>
      <c r="E2309" s="26" t="s">
        <v>6</v>
      </c>
      <c r="F2309" s="26" t="s">
        <v>6</v>
      </c>
      <c r="G2309" s="34" t="str">
        <f t="shared" si="89"/>
        <v>Glandora prostrata lusitanica</v>
      </c>
      <c r="H2309" s="26" t="s">
        <v>5141</v>
      </c>
      <c r="I2309" s="26"/>
      <c r="J2309" t="s">
        <v>8528</v>
      </c>
      <c r="K2309" t="s">
        <v>11752</v>
      </c>
      <c r="L2309" t="s">
        <v>12486</v>
      </c>
      <c r="M2309" t="s">
        <v>12487</v>
      </c>
    </row>
    <row r="2310" spans="1:13" x14ac:dyDescent="0.25">
      <c r="A2310" s="26" t="s">
        <v>1986</v>
      </c>
      <c r="B2310" s="26" t="s">
        <v>661</v>
      </c>
      <c r="C2310" s="26" t="str">
        <f t="shared" si="88"/>
        <v>subsp.</v>
      </c>
      <c r="D2310" s="26" t="s">
        <v>661</v>
      </c>
      <c r="E2310" s="26" t="s">
        <v>6</v>
      </c>
      <c r="F2310" s="26" t="s">
        <v>6</v>
      </c>
      <c r="G2310" s="34" t="str">
        <f t="shared" si="89"/>
        <v>Glandora prostrata prostrata</v>
      </c>
      <c r="H2310" s="26" t="s">
        <v>5141</v>
      </c>
      <c r="I2310" s="26"/>
      <c r="J2310" t="s">
        <v>8529</v>
      </c>
      <c r="K2310" t="s">
        <v>11752</v>
      </c>
      <c r="L2310" t="s">
        <v>12486</v>
      </c>
      <c r="M2310" t="s">
        <v>12487</v>
      </c>
    </row>
    <row r="2311" spans="1:13" x14ac:dyDescent="0.25">
      <c r="A2311" s="26" t="s">
        <v>1989</v>
      </c>
      <c r="B2311" s="26" t="s">
        <v>1706</v>
      </c>
      <c r="C2311" s="26" t="str">
        <f t="shared" si="88"/>
        <v/>
      </c>
      <c r="D2311" s="26"/>
      <c r="E2311" s="26" t="s">
        <v>6</v>
      </c>
      <c r="F2311" s="26" t="s">
        <v>6</v>
      </c>
      <c r="G2311" s="34" t="str">
        <f t="shared" si="89"/>
        <v>Glaucium corniculatum</v>
      </c>
      <c r="H2311" s="26" t="s">
        <v>5141</v>
      </c>
      <c r="I2311" s="26"/>
      <c r="J2311" t="s">
        <v>8530</v>
      </c>
      <c r="K2311" t="s">
        <v>11752</v>
      </c>
      <c r="L2311" t="s">
        <v>12329</v>
      </c>
      <c r="M2311" t="s">
        <v>12385</v>
      </c>
    </row>
    <row r="2312" spans="1:13" x14ac:dyDescent="0.25">
      <c r="A2312" s="26" t="s">
        <v>1989</v>
      </c>
      <c r="B2312" s="26" t="s">
        <v>1585</v>
      </c>
      <c r="C2312" s="26" t="str">
        <f t="shared" si="88"/>
        <v/>
      </c>
      <c r="D2312" s="26"/>
      <c r="E2312" s="26" t="s">
        <v>6</v>
      </c>
      <c r="F2312" s="26" t="s">
        <v>6</v>
      </c>
      <c r="G2312" s="34" t="str">
        <f t="shared" si="89"/>
        <v>Glaucium flavum</v>
      </c>
      <c r="H2312" s="26" t="s">
        <v>5141</v>
      </c>
      <c r="I2312" s="26"/>
      <c r="J2312" t="s">
        <v>8531</v>
      </c>
      <c r="K2312" t="s">
        <v>11752</v>
      </c>
      <c r="L2312" t="s">
        <v>12329</v>
      </c>
      <c r="M2312" t="s">
        <v>12385</v>
      </c>
    </row>
    <row r="2313" spans="1:13" x14ac:dyDescent="0.25">
      <c r="A2313" s="26" t="s">
        <v>1990</v>
      </c>
      <c r="B2313" s="26" t="s">
        <v>514</v>
      </c>
      <c r="C2313" s="26" t="str">
        <f t="shared" si="88"/>
        <v/>
      </c>
      <c r="D2313" s="26"/>
      <c r="E2313" s="26" t="s">
        <v>6</v>
      </c>
      <c r="F2313" s="26" t="s">
        <v>6</v>
      </c>
      <c r="G2313" s="34" t="str">
        <f t="shared" si="89"/>
        <v>Glaux maritima</v>
      </c>
      <c r="H2313" s="26" t="s">
        <v>5141</v>
      </c>
      <c r="I2313" s="26"/>
      <c r="J2313" t="s">
        <v>8532</v>
      </c>
      <c r="K2313" t="s">
        <v>11752</v>
      </c>
      <c r="L2313" t="s">
        <v>12290</v>
      </c>
      <c r="M2313" t="s">
        <v>12291</v>
      </c>
    </row>
    <row r="2314" spans="1:13" x14ac:dyDescent="0.25">
      <c r="A2314" s="26" t="s">
        <v>1991</v>
      </c>
      <c r="B2314" s="26" t="s">
        <v>1992</v>
      </c>
      <c r="C2314" s="26" t="str">
        <f t="shared" si="88"/>
        <v/>
      </c>
      <c r="D2314" s="26"/>
      <c r="E2314" s="26" t="s">
        <v>6</v>
      </c>
      <c r="F2314" s="26" t="s">
        <v>6</v>
      </c>
      <c r="G2314" s="34" t="str">
        <f t="shared" si="89"/>
        <v>Glechoma hederacea</v>
      </c>
      <c r="H2314" s="26" t="s">
        <v>5141</v>
      </c>
      <c r="I2314" s="26"/>
      <c r="J2314" t="s">
        <v>8533</v>
      </c>
      <c r="K2314" t="s">
        <v>11752</v>
      </c>
      <c r="L2314" t="s">
        <v>12318</v>
      </c>
      <c r="M2314" t="s">
        <v>12395</v>
      </c>
    </row>
    <row r="2315" spans="1:13" x14ac:dyDescent="0.25">
      <c r="A2315" s="26" t="s">
        <v>1993</v>
      </c>
      <c r="B2315" s="26" t="s">
        <v>1951</v>
      </c>
      <c r="C2315" s="26" t="str">
        <f t="shared" si="88"/>
        <v/>
      </c>
      <c r="D2315" s="26"/>
      <c r="E2315" s="26" t="s">
        <v>5390</v>
      </c>
      <c r="F2315" s="26" t="s">
        <v>6</v>
      </c>
      <c r="G2315" s="34" t="str">
        <f t="shared" si="89"/>
        <v>Gleditsia triacanthos</v>
      </c>
      <c r="H2315" s="26" t="s">
        <v>5141</v>
      </c>
      <c r="I2315" s="26"/>
      <c r="J2315" t="s">
        <v>8534</v>
      </c>
      <c r="K2315" t="s">
        <v>11752</v>
      </c>
      <c r="L2315" t="s">
        <v>12304</v>
      </c>
      <c r="M2315" t="s">
        <v>12305</v>
      </c>
    </row>
    <row r="2316" spans="1:13" x14ac:dyDescent="0.25">
      <c r="A2316" s="26" t="s">
        <v>1994</v>
      </c>
      <c r="B2316" s="26" t="s">
        <v>1432</v>
      </c>
      <c r="C2316" s="26" t="str">
        <f t="shared" si="88"/>
        <v/>
      </c>
      <c r="D2316" s="26"/>
      <c r="E2316" s="26" t="s">
        <v>6</v>
      </c>
      <c r="F2316" s="26" t="s">
        <v>6</v>
      </c>
      <c r="G2316" s="34" t="str">
        <f t="shared" si="89"/>
        <v>Glinus lotoides</v>
      </c>
      <c r="H2316" s="26" t="s">
        <v>5141</v>
      </c>
      <c r="I2316" s="26"/>
      <c r="J2316" t="s">
        <v>8535</v>
      </c>
      <c r="K2316" t="s">
        <v>11752</v>
      </c>
      <c r="L2316" t="s">
        <v>12295</v>
      </c>
      <c r="M2316" t="s">
        <v>12647</v>
      </c>
    </row>
    <row r="2317" spans="1:13" x14ac:dyDescent="0.25">
      <c r="A2317" s="26" t="s">
        <v>1995</v>
      </c>
      <c r="B2317" s="26" t="s">
        <v>1996</v>
      </c>
      <c r="C2317" s="26" t="str">
        <f t="shared" si="88"/>
        <v/>
      </c>
      <c r="D2317" s="26"/>
      <c r="E2317" s="26" t="s">
        <v>6</v>
      </c>
      <c r="F2317" s="26" t="s">
        <v>6</v>
      </c>
      <c r="G2317" s="34" t="str">
        <f t="shared" si="89"/>
        <v>Globularia alypum</v>
      </c>
      <c r="H2317" s="26" t="s">
        <v>5141</v>
      </c>
      <c r="I2317" s="26"/>
      <c r="J2317" t="s">
        <v>8536</v>
      </c>
      <c r="K2317" t="s">
        <v>11752</v>
      </c>
      <c r="L2317" t="s">
        <v>12318</v>
      </c>
      <c r="M2317" t="s">
        <v>12319</v>
      </c>
    </row>
    <row r="2318" spans="1:13" x14ac:dyDescent="0.25">
      <c r="A2318" s="26" t="s">
        <v>1995</v>
      </c>
      <c r="B2318" s="26" t="s">
        <v>1999</v>
      </c>
      <c r="C2318" s="26" t="str">
        <f t="shared" si="88"/>
        <v/>
      </c>
      <c r="D2318" s="26"/>
      <c r="E2318" s="26" t="s">
        <v>6</v>
      </c>
      <c r="F2318" s="26" t="s">
        <v>6</v>
      </c>
      <c r="G2318" s="34" t="str">
        <f t="shared" si="89"/>
        <v>Globularia bisnagarica</v>
      </c>
      <c r="H2318" s="26" t="s">
        <v>5141</v>
      </c>
      <c r="I2318" s="26"/>
      <c r="J2318" t="s">
        <v>8537</v>
      </c>
      <c r="K2318" t="s">
        <v>11752</v>
      </c>
      <c r="L2318" t="s">
        <v>12318</v>
      </c>
      <c r="M2318" t="s">
        <v>12319</v>
      </c>
    </row>
    <row r="2319" spans="1:13" x14ac:dyDescent="0.25">
      <c r="A2319" s="26" t="s">
        <v>1995</v>
      </c>
      <c r="B2319" s="26" t="s">
        <v>412</v>
      </c>
      <c r="C2319" s="26" t="str">
        <f t="shared" si="88"/>
        <v/>
      </c>
      <c r="D2319" s="26"/>
      <c r="E2319" s="26" t="s">
        <v>6</v>
      </c>
      <c r="F2319" s="26" t="s">
        <v>6</v>
      </c>
      <c r="G2319" s="34" t="str">
        <f t="shared" si="89"/>
        <v>Globularia cordifolia</v>
      </c>
      <c r="H2319" s="26" t="s">
        <v>5141</v>
      </c>
      <c r="I2319" s="26"/>
      <c r="J2319" t="s">
        <v>8538</v>
      </c>
      <c r="K2319" t="s">
        <v>11752</v>
      </c>
      <c r="L2319" t="s">
        <v>12318</v>
      </c>
      <c r="M2319" t="s">
        <v>12319</v>
      </c>
    </row>
    <row r="2320" spans="1:13" x14ac:dyDescent="0.25">
      <c r="A2320" s="26" t="s">
        <v>1995</v>
      </c>
      <c r="B2320" s="26" t="s">
        <v>1998</v>
      </c>
      <c r="C2320" s="26" t="str">
        <f t="shared" si="88"/>
        <v/>
      </c>
      <c r="D2320" s="26"/>
      <c r="E2320" s="26" t="s">
        <v>13111</v>
      </c>
      <c r="F2320" s="26" t="s">
        <v>6</v>
      </c>
      <c r="G2320" s="34" t="str">
        <f t="shared" si="89"/>
        <v>Globularia fuxeensis</v>
      </c>
      <c r="H2320" s="26" t="s">
        <v>5141</v>
      </c>
      <c r="I2320" s="26"/>
      <c r="J2320" t="s">
        <v>8539</v>
      </c>
      <c r="K2320" t="s">
        <v>11752</v>
      </c>
      <c r="L2320" t="s">
        <v>12318</v>
      </c>
      <c r="M2320" t="s">
        <v>12319</v>
      </c>
    </row>
    <row r="2321" spans="1:13" x14ac:dyDescent="0.25">
      <c r="A2321" s="26" t="s">
        <v>1995</v>
      </c>
      <c r="B2321" s="26" t="s">
        <v>2000</v>
      </c>
      <c r="C2321" s="26" t="str">
        <f t="shared" si="88"/>
        <v/>
      </c>
      <c r="D2321" s="26"/>
      <c r="E2321" s="26" t="s">
        <v>31</v>
      </c>
      <c r="F2321" s="26" t="s">
        <v>6</v>
      </c>
      <c r="G2321" s="34" t="str">
        <f t="shared" si="89"/>
        <v>Globularia majoricensis</v>
      </c>
      <c r="H2321" s="26" t="s">
        <v>5141</v>
      </c>
      <c r="I2321" s="26"/>
      <c r="J2321" t="s">
        <v>8540</v>
      </c>
      <c r="K2321" t="s">
        <v>11752</v>
      </c>
      <c r="L2321" t="s">
        <v>12318</v>
      </c>
      <c r="M2321" t="s">
        <v>12319</v>
      </c>
    </row>
    <row r="2322" spans="1:13" x14ac:dyDescent="0.25">
      <c r="A2322" s="26" t="s">
        <v>1995</v>
      </c>
      <c r="B2322" s="26" t="s">
        <v>1997</v>
      </c>
      <c r="C2322" s="26" t="str">
        <f t="shared" si="88"/>
        <v/>
      </c>
      <c r="D2322" s="26"/>
      <c r="E2322" s="26" t="s">
        <v>6</v>
      </c>
      <c r="F2322" s="26" t="s">
        <v>6</v>
      </c>
      <c r="G2322" s="34" t="str">
        <f t="shared" si="89"/>
        <v>Globularia nudicaulis</v>
      </c>
      <c r="H2322" s="26" t="s">
        <v>5141</v>
      </c>
      <c r="I2322" s="26"/>
      <c r="J2322" t="s">
        <v>8541</v>
      </c>
      <c r="K2322" t="s">
        <v>11752</v>
      </c>
      <c r="L2322" t="s">
        <v>12318</v>
      </c>
      <c r="M2322" t="s">
        <v>12319</v>
      </c>
    </row>
    <row r="2323" spans="1:13" x14ac:dyDescent="0.25">
      <c r="A2323" s="26" t="s">
        <v>1995</v>
      </c>
      <c r="B2323" s="26" t="s">
        <v>408</v>
      </c>
      <c r="C2323" s="26" t="str">
        <f t="shared" si="88"/>
        <v/>
      </c>
      <c r="D2323" s="26"/>
      <c r="E2323" s="26" t="s">
        <v>6</v>
      </c>
      <c r="F2323" s="26" t="s">
        <v>6</v>
      </c>
      <c r="G2323" s="34" t="str">
        <f t="shared" si="89"/>
        <v>Globularia repens</v>
      </c>
      <c r="H2323" s="26" t="s">
        <v>5141</v>
      </c>
      <c r="I2323" s="26"/>
      <c r="J2323" t="s">
        <v>8542</v>
      </c>
      <c r="K2323" t="s">
        <v>11752</v>
      </c>
      <c r="L2323" t="s">
        <v>12318</v>
      </c>
      <c r="M2323" t="s">
        <v>12319</v>
      </c>
    </row>
    <row r="2324" spans="1:13" x14ac:dyDescent="0.25">
      <c r="A2324" s="26" t="s">
        <v>1995</v>
      </c>
      <c r="B2324" s="26" t="s">
        <v>481</v>
      </c>
      <c r="C2324" s="26" t="str">
        <f t="shared" si="88"/>
        <v/>
      </c>
      <c r="D2324" s="26"/>
      <c r="E2324" s="26" t="s">
        <v>31</v>
      </c>
      <c r="F2324" s="26" t="s">
        <v>6</v>
      </c>
      <c r="G2324" s="34" t="str">
        <f t="shared" si="89"/>
        <v>Globularia spinosa</v>
      </c>
      <c r="H2324" s="26" t="s">
        <v>5141</v>
      </c>
      <c r="I2324" s="26"/>
      <c r="J2324" t="s">
        <v>8543</v>
      </c>
      <c r="K2324" t="s">
        <v>11752</v>
      </c>
      <c r="L2324" t="s">
        <v>12318</v>
      </c>
      <c r="M2324" t="s">
        <v>12319</v>
      </c>
    </row>
    <row r="2325" spans="1:13" x14ac:dyDescent="0.25">
      <c r="A2325" s="26" t="s">
        <v>1995</v>
      </c>
      <c r="B2325" s="26" t="s">
        <v>414</v>
      </c>
      <c r="C2325" s="26" t="str">
        <f t="shared" si="88"/>
        <v/>
      </c>
      <c r="D2325" s="26"/>
      <c r="E2325" s="26" t="s">
        <v>6</v>
      </c>
      <c r="F2325" s="26" t="s">
        <v>6</v>
      </c>
      <c r="G2325" s="34" t="str">
        <f t="shared" si="89"/>
        <v>Globularia vulgaris</v>
      </c>
      <c r="H2325" s="26" t="s">
        <v>5141</v>
      </c>
      <c r="I2325" s="26"/>
      <c r="J2325" t="s">
        <v>8544</v>
      </c>
      <c r="K2325" t="s">
        <v>11752</v>
      </c>
      <c r="L2325" t="s">
        <v>12318</v>
      </c>
      <c r="M2325" t="s">
        <v>12319</v>
      </c>
    </row>
    <row r="2326" spans="1:13" x14ac:dyDescent="0.25">
      <c r="A2326" s="26" t="s">
        <v>2001</v>
      </c>
      <c r="B2326" s="26" t="s">
        <v>307</v>
      </c>
      <c r="C2326" s="26" t="str">
        <f t="shared" si="88"/>
        <v/>
      </c>
      <c r="D2326" s="26"/>
      <c r="E2326" s="26" t="s">
        <v>6</v>
      </c>
      <c r="F2326" s="26" t="s">
        <v>6</v>
      </c>
      <c r="G2326" s="34" t="str">
        <f t="shared" si="89"/>
        <v>Glycyrrhiza foetida</v>
      </c>
      <c r="H2326" s="26" t="s">
        <v>5141</v>
      </c>
      <c r="I2326" s="26"/>
      <c r="J2326" t="s">
        <v>8545</v>
      </c>
      <c r="K2326" t="s">
        <v>11752</v>
      </c>
      <c r="L2326" t="s">
        <v>12304</v>
      </c>
      <c r="M2326" t="s">
        <v>12305</v>
      </c>
    </row>
    <row r="2327" spans="1:13" x14ac:dyDescent="0.25">
      <c r="A2327" s="26" t="s">
        <v>2001</v>
      </c>
      <c r="B2327" s="26" t="s">
        <v>125</v>
      </c>
      <c r="C2327" s="26" t="str">
        <f t="shared" si="88"/>
        <v/>
      </c>
      <c r="D2327" s="26"/>
      <c r="E2327" s="26" t="s">
        <v>6</v>
      </c>
      <c r="F2327" s="26" t="s">
        <v>6</v>
      </c>
      <c r="G2327" s="34" t="str">
        <f t="shared" si="89"/>
        <v>Glycyrrhiza glabra</v>
      </c>
      <c r="H2327" s="26" t="s">
        <v>5141</v>
      </c>
      <c r="I2327" s="26"/>
      <c r="J2327" t="s">
        <v>8546</v>
      </c>
      <c r="K2327" t="s">
        <v>11752</v>
      </c>
      <c r="L2327" t="s">
        <v>12304</v>
      </c>
      <c r="M2327" t="s">
        <v>12305</v>
      </c>
    </row>
    <row r="2328" spans="1:13" x14ac:dyDescent="0.25">
      <c r="A2328" s="26" t="s">
        <v>2002</v>
      </c>
      <c r="B2328" s="26" t="s">
        <v>2003</v>
      </c>
      <c r="C2328" s="26" t="str">
        <f t="shared" si="88"/>
        <v/>
      </c>
      <c r="D2328" s="26"/>
      <c r="E2328" s="26" t="s">
        <v>5390</v>
      </c>
      <c r="F2328" s="26" t="s">
        <v>6</v>
      </c>
      <c r="G2328" s="34" t="str">
        <f t="shared" si="89"/>
        <v>Gomphocarpus fruticosus</v>
      </c>
      <c r="H2328" s="26" t="s">
        <v>5141</v>
      </c>
      <c r="I2328" s="26"/>
      <c r="J2328" t="s">
        <v>8547</v>
      </c>
      <c r="K2328" t="s">
        <v>11752</v>
      </c>
      <c r="L2328" t="s">
        <v>12417</v>
      </c>
      <c r="M2328" t="s">
        <v>12571</v>
      </c>
    </row>
    <row r="2329" spans="1:13" x14ac:dyDescent="0.25">
      <c r="A2329" s="26" t="s">
        <v>2002</v>
      </c>
      <c r="B2329" s="26" t="s">
        <v>2004</v>
      </c>
      <c r="C2329" s="26" t="str">
        <f t="shared" si="88"/>
        <v/>
      </c>
      <c r="D2329" s="26"/>
      <c r="E2329" s="26" t="s">
        <v>5390</v>
      </c>
      <c r="F2329" s="26" t="s">
        <v>6</v>
      </c>
      <c r="G2329" s="34" t="str">
        <f t="shared" si="89"/>
        <v>Gomphocarpus physocarpus</v>
      </c>
      <c r="H2329" s="26" t="s">
        <v>5141</v>
      </c>
      <c r="I2329" s="26"/>
      <c r="J2329" t="s">
        <v>8548</v>
      </c>
      <c r="K2329" t="s">
        <v>11752</v>
      </c>
      <c r="L2329" t="s">
        <v>12417</v>
      </c>
      <c r="M2329" t="s">
        <v>12571</v>
      </c>
    </row>
    <row r="2330" spans="1:13" x14ac:dyDescent="0.25">
      <c r="A2330" s="26" t="s">
        <v>2005</v>
      </c>
      <c r="B2330" s="26" t="s">
        <v>408</v>
      </c>
      <c r="C2330" s="26" t="str">
        <f t="shared" si="88"/>
        <v/>
      </c>
      <c r="D2330" s="26"/>
      <c r="E2330" s="26" t="s">
        <v>6</v>
      </c>
      <c r="F2330" s="26" t="s">
        <v>6</v>
      </c>
      <c r="G2330" s="34" t="str">
        <f t="shared" si="89"/>
        <v>Goodyera repens</v>
      </c>
      <c r="H2330" s="26" t="s">
        <v>5141</v>
      </c>
      <c r="I2330" s="26"/>
      <c r="J2330" t="s">
        <v>8549</v>
      </c>
      <c r="K2330" t="s">
        <v>11752</v>
      </c>
      <c r="L2330" t="s">
        <v>12327</v>
      </c>
      <c r="M2330" t="s">
        <v>12328</v>
      </c>
    </row>
    <row r="2331" spans="1:13" x14ac:dyDescent="0.25">
      <c r="A2331" s="26" t="s">
        <v>2006</v>
      </c>
      <c r="B2331" s="26" t="s">
        <v>77</v>
      </c>
      <c r="C2331" s="26" t="str">
        <f t="shared" si="88"/>
        <v/>
      </c>
      <c r="D2331" s="26"/>
      <c r="E2331" s="26" t="s">
        <v>5390</v>
      </c>
      <c r="F2331" s="26" t="s">
        <v>6</v>
      </c>
      <c r="G2331" s="34" t="str">
        <f t="shared" si="89"/>
        <v>Gossypium arboreum</v>
      </c>
      <c r="H2331" s="26" t="s">
        <v>5141</v>
      </c>
      <c r="I2331" s="26"/>
      <c r="J2331" t="s">
        <v>8550</v>
      </c>
      <c r="K2331" t="s">
        <v>11752</v>
      </c>
      <c r="L2331" t="s">
        <v>12338</v>
      </c>
      <c r="M2331" t="s">
        <v>12552</v>
      </c>
    </row>
    <row r="2332" spans="1:13" x14ac:dyDescent="0.25">
      <c r="A2332" s="26" t="s">
        <v>2006</v>
      </c>
      <c r="B2332" s="26" t="s">
        <v>2008</v>
      </c>
      <c r="C2332" s="26" t="str">
        <f t="shared" si="88"/>
        <v/>
      </c>
      <c r="D2332" s="26"/>
      <c r="E2332" s="26" t="s">
        <v>5390</v>
      </c>
      <c r="F2332" s="26" t="s">
        <v>6</v>
      </c>
      <c r="G2332" s="34" t="str">
        <f t="shared" si="89"/>
        <v>Gossypium barbadense</v>
      </c>
      <c r="H2332" s="26" t="s">
        <v>5141</v>
      </c>
      <c r="I2332" s="26"/>
      <c r="J2332" t="s">
        <v>8551</v>
      </c>
      <c r="K2332" t="s">
        <v>11752</v>
      </c>
      <c r="L2332" t="s">
        <v>12338</v>
      </c>
      <c r="M2332" t="s">
        <v>12552</v>
      </c>
    </row>
    <row r="2333" spans="1:13" x14ac:dyDescent="0.25">
      <c r="A2333" s="26" t="s">
        <v>2006</v>
      </c>
      <c r="B2333" s="26" t="s">
        <v>2007</v>
      </c>
      <c r="C2333" s="26" t="str">
        <f t="shared" si="88"/>
        <v/>
      </c>
      <c r="D2333" s="26"/>
      <c r="E2333" s="26" t="s">
        <v>5390</v>
      </c>
      <c r="F2333" s="26" t="s">
        <v>6</v>
      </c>
      <c r="G2333" s="34" t="str">
        <f t="shared" si="89"/>
        <v>Gossypium herbaceum</v>
      </c>
      <c r="H2333" s="26" t="s">
        <v>5141</v>
      </c>
      <c r="I2333" s="26"/>
      <c r="J2333" t="s">
        <v>8552</v>
      </c>
      <c r="K2333" t="s">
        <v>11752</v>
      </c>
      <c r="L2333" t="s">
        <v>12338</v>
      </c>
      <c r="M2333" t="s">
        <v>12552</v>
      </c>
    </row>
    <row r="2334" spans="1:13" x14ac:dyDescent="0.25">
      <c r="A2334" s="26" t="s">
        <v>2006</v>
      </c>
      <c r="B2334" s="26" t="s">
        <v>1149</v>
      </c>
      <c r="C2334" s="26" t="str">
        <f t="shared" si="88"/>
        <v/>
      </c>
      <c r="D2334" s="26"/>
      <c r="E2334" s="26" t="s">
        <v>5390</v>
      </c>
      <c r="F2334" s="26" t="s">
        <v>6</v>
      </c>
      <c r="G2334" s="34" t="str">
        <f t="shared" si="89"/>
        <v>Gossypium hirsutum</v>
      </c>
      <c r="H2334" s="26" t="s">
        <v>5141</v>
      </c>
      <c r="I2334" s="26"/>
      <c r="J2334" t="s">
        <v>8553</v>
      </c>
      <c r="K2334" t="s">
        <v>11752</v>
      </c>
      <c r="L2334" t="s">
        <v>12338</v>
      </c>
      <c r="M2334" t="s">
        <v>12552</v>
      </c>
    </row>
    <row r="2335" spans="1:13" x14ac:dyDescent="0.25">
      <c r="A2335" s="26" t="s">
        <v>2009</v>
      </c>
      <c r="B2335" s="26" t="s">
        <v>1034</v>
      </c>
      <c r="C2335" s="26" t="str">
        <f t="shared" si="88"/>
        <v/>
      </c>
      <c r="D2335" s="26"/>
      <c r="E2335" s="26" t="s">
        <v>31</v>
      </c>
      <c r="F2335" s="26" t="s">
        <v>6</v>
      </c>
      <c r="G2335" s="34" t="str">
        <f t="shared" si="89"/>
        <v>Gratiola linifolia</v>
      </c>
      <c r="H2335" s="26" t="s">
        <v>5141</v>
      </c>
      <c r="I2335" s="26"/>
      <c r="J2335" t="s">
        <v>8554</v>
      </c>
      <c r="K2335" t="s">
        <v>11752</v>
      </c>
      <c r="L2335" t="s">
        <v>12318</v>
      </c>
      <c r="M2335" t="s">
        <v>12319</v>
      </c>
    </row>
    <row r="2336" spans="1:13" x14ac:dyDescent="0.25">
      <c r="A2336" s="26" t="s">
        <v>2009</v>
      </c>
      <c r="B2336" s="26" t="s">
        <v>253</v>
      </c>
      <c r="C2336" s="26" t="str">
        <f t="shared" si="88"/>
        <v/>
      </c>
      <c r="D2336" s="26"/>
      <c r="E2336" s="26" t="s">
        <v>6</v>
      </c>
      <c r="F2336" s="26" t="s">
        <v>6</v>
      </c>
      <c r="G2336" s="34" t="str">
        <f t="shared" si="89"/>
        <v>Gratiola officinalis</v>
      </c>
      <c r="H2336" s="26" t="s">
        <v>5141</v>
      </c>
      <c r="I2336" s="26"/>
      <c r="J2336" t="s">
        <v>8555</v>
      </c>
      <c r="K2336" t="s">
        <v>11752</v>
      </c>
      <c r="L2336" t="s">
        <v>12318</v>
      </c>
      <c r="M2336" t="s">
        <v>12319</v>
      </c>
    </row>
    <row r="2337" spans="1:13" x14ac:dyDescent="0.25">
      <c r="A2337" s="26" t="s">
        <v>2010</v>
      </c>
      <c r="B2337" s="26" t="s">
        <v>1592</v>
      </c>
      <c r="C2337" s="26" t="str">
        <f t="shared" si="88"/>
        <v/>
      </c>
      <c r="D2337" s="26"/>
      <c r="E2337" s="26" t="s">
        <v>6</v>
      </c>
      <c r="F2337" s="26" t="s">
        <v>6</v>
      </c>
      <c r="G2337" s="34" t="str">
        <f t="shared" si="89"/>
        <v>Groenlandia densa</v>
      </c>
      <c r="H2337" s="26" t="s">
        <v>5141</v>
      </c>
      <c r="I2337" s="26"/>
      <c r="J2337" t="s">
        <v>8556</v>
      </c>
      <c r="K2337" t="s">
        <v>11752</v>
      </c>
      <c r="L2337" t="s">
        <v>12560</v>
      </c>
      <c r="M2337" t="s">
        <v>12565</v>
      </c>
    </row>
    <row r="2338" spans="1:13" x14ac:dyDescent="0.25">
      <c r="A2338" s="26" t="s">
        <v>2011</v>
      </c>
      <c r="B2338" s="26" t="s">
        <v>432</v>
      </c>
      <c r="C2338" s="26" t="str">
        <f t="shared" si="88"/>
        <v>subsp.</v>
      </c>
      <c r="D2338" s="26" t="s">
        <v>913</v>
      </c>
      <c r="E2338" s="26" t="s">
        <v>31</v>
      </c>
      <c r="F2338" s="26" t="s">
        <v>6</v>
      </c>
      <c r="G2338" s="34" t="str">
        <f t="shared" si="89"/>
        <v>Guillonea scabra canescens</v>
      </c>
      <c r="H2338" s="26" t="s">
        <v>5141</v>
      </c>
      <c r="I2338" s="26"/>
      <c r="J2338" t="s">
        <v>8557</v>
      </c>
      <c r="K2338" t="s">
        <v>11752</v>
      </c>
      <c r="L2338" t="s">
        <v>12382</v>
      </c>
      <c r="M2338" t="s">
        <v>12383</v>
      </c>
    </row>
    <row r="2339" spans="1:13" x14ac:dyDescent="0.25">
      <c r="A2339" s="26" t="s">
        <v>2011</v>
      </c>
      <c r="B2339" s="26" t="s">
        <v>432</v>
      </c>
      <c r="C2339" s="26" t="str">
        <f t="shared" ref="C2339:C2402" si="90">IF(D2339="","","subsp.")</f>
        <v>subsp.</v>
      </c>
      <c r="D2339" s="26" t="s">
        <v>432</v>
      </c>
      <c r="E2339" s="26" t="s">
        <v>31</v>
      </c>
      <c r="F2339" s="26" t="s">
        <v>6</v>
      </c>
      <c r="G2339" s="34" t="str">
        <f t="shared" si="89"/>
        <v>Guillonea scabra scabra</v>
      </c>
      <c r="H2339" s="26" t="s">
        <v>5141</v>
      </c>
      <c r="I2339" s="26"/>
      <c r="J2339" t="s">
        <v>8558</v>
      </c>
      <c r="K2339" t="s">
        <v>11752</v>
      </c>
      <c r="L2339" t="s">
        <v>12382</v>
      </c>
      <c r="M2339" t="s">
        <v>12383</v>
      </c>
    </row>
    <row r="2340" spans="1:13" x14ac:dyDescent="0.25">
      <c r="A2340" s="26" t="s">
        <v>2012</v>
      </c>
      <c r="B2340" s="26" t="s">
        <v>41</v>
      </c>
      <c r="C2340" s="26" t="str">
        <f t="shared" si="90"/>
        <v/>
      </c>
      <c r="D2340" s="26"/>
      <c r="E2340" s="26" t="s">
        <v>31</v>
      </c>
      <c r="F2340" s="26" t="s">
        <v>6</v>
      </c>
      <c r="G2340" s="34" t="str">
        <f t="shared" si="89"/>
        <v>Guiraoa arvensis</v>
      </c>
      <c r="H2340" s="26" t="s">
        <v>5141</v>
      </c>
      <c r="I2340" s="26"/>
      <c r="J2340" t="s">
        <v>8559</v>
      </c>
      <c r="K2340" t="s">
        <v>11752</v>
      </c>
      <c r="L2340" t="s">
        <v>12287</v>
      </c>
      <c r="M2340" t="s">
        <v>12288</v>
      </c>
    </row>
    <row r="2341" spans="1:13" x14ac:dyDescent="0.25">
      <c r="A2341" s="26" t="s">
        <v>2013</v>
      </c>
      <c r="B2341" s="26" t="s">
        <v>2014</v>
      </c>
      <c r="C2341" s="26" t="str">
        <f t="shared" si="90"/>
        <v/>
      </c>
      <c r="D2341" s="26"/>
      <c r="E2341" s="26" t="s">
        <v>6</v>
      </c>
      <c r="F2341" s="26" t="s">
        <v>6</v>
      </c>
      <c r="G2341" s="34" t="str">
        <f t="shared" si="89"/>
        <v>Gymnadenia conopsea</v>
      </c>
      <c r="H2341" s="26" t="s">
        <v>5141</v>
      </c>
      <c r="I2341" s="26"/>
      <c r="J2341" t="s">
        <v>8560</v>
      </c>
      <c r="K2341" t="s">
        <v>11752</v>
      </c>
      <c r="L2341" t="s">
        <v>12327</v>
      </c>
      <c r="M2341" t="s">
        <v>12328</v>
      </c>
    </row>
    <row r="2342" spans="1:13" x14ac:dyDescent="0.25">
      <c r="A2342" s="26" t="s">
        <v>2013</v>
      </c>
      <c r="B2342" s="26" t="s">
        <v>2015</v>
      </c>
      <c r="C2342" s="26" t="str">
        <f t="shared" si="90"/>
        <v/>
      </c>
      <c r="D2342" s="26"/>
      <c r="E2342" s="26" t="s">
        <v>6</v>
      </c>
      <c r="F2342" s="26" t="s">
        <v>6</v>
      </c>
      <c r="G2342" s="34" t="str">
        <f t="shared" si="89"/>
        <v>Gymnadenia odoratissima</v>
      </c>
      <c r="H2342" s="26" t="s">
        <v>5141</v>
      </c>
      <c r="I2342" s="26"/>
      <c r="J2342" t="s">
        <v>8561</v>
      </c>
      <c r="K2342" t="s">
        <v>11752</v>
      </c>
      <c r="L2342" t="s">
        <v>12327</v>
      </c>
      <c r="M2342" t="s">
        <v>12328</v>
      </c>
    </row>
    <row r="2343" spans="1:13" x14ac:dyDescent="0.25">
      <c r="A2343" s="26" t="s">
        <v>2016</v>
      </c>
      <c r="B2343" s="26" t="s">
        <v>2017</v>
      </c>
      <c r="C2343" s="26" t="str">
        <f t="shared" si="90"/>
        <v/>
      </c>
      <c r="D2343" s="26"/>
      <c r="E2343" s="26" t="s">
        <v>6</v>
      </c>
      <c r="F2343" s="26" t="s">
        <v>6</v>
      </c>
      <c r="G2343" s="34" t="str">
        <f t="shared" si="89"/>
        <v>Gymnocarpium dryopteris</v>
      </c>
      <c r="H2343" s="26" t="s">
        <v>5141</v>
      </c>
      <c r="I2343" s="26"/>
      <c r="J2343" t="s">
        <v>8562</v>
      </c>
      <c r="K2343" t="s">
        <v>12300</v>
      </c>
      <c r="L2343" t="s">
        <v>12301</v>
      </c>
      <c r="M2343" t="s">
        <v>12424</v>
      </c>
    </row>
    <row r="2344" spans="1:13" x14ac:dyDescent="0.25">
      <c r="A2344" s="26" t="s">
        <v>2016</v>
      </c>
      <c r="B2344" s="26" t="s">
        <v>1978</v>
      </c>
      <c r="C2344" s="26" t="str">
        <f t="shared" si="90"/>
        <v/>
      </c>
      <c r="D2344" s="26"/>
      <c r="E2344" s="26" t="s">
        <v>6</v>
      </c>
      <c r="F2344" s="26" t="s">
        <v>6</v>
      </c>
      <c r="G2344" s="34" t="str">
        <f t="shared" si="89"/>
        <v>Gymnocarpium robertianum</v>
      </c>
      <c r="H2344" s="26" t="s">
        <v>5141</v>
      </c>
      <c r="I2344" s="26"/>
      <c r="J2344" t="s">
        <v>8563</v>
      </c>
      <c r="K2344" t="s">
        <v>12300</v>
      </c>
      <c r="L2344" t="s">
        <v>12301</v>
      </c>
      <c r="M2344" t="s">
        <v>12424</v>
      </c>
    </row>
    <row r="2345" spans="1:13" x14ac:dyDescent="0.25">
      <c r="A2345" s="26" t="s">
        <v>2018</v>
      </c>
      <c r="B2345" s="26" t="s">
        <v>2019</v>
      </c>
      <c r="C2345" s="26" t="str">
        <f t="shared" si="90"/>
        <v/>
      </c>
      <c r="D2345" s="26"/>
      <c r="E2345" s="26" t="s">
        <v>6</v>
      </c>
      <c r="F2345" s="26" t="s">
        <v>6</v>
      </c>
      <c r="G2345" s="34" t="str">
        <f t="shared" si="89"/>
        <v>Gynandriris sisyrinchium</v>
      </c>
      <c r="H2345" s="26" t="s">
        <v>5141</v>
      </c>
      <c r="I2345" s="26"/>
      <c r="J2345" t="s">
        <v>8564</v>
      </c>
      <c r="K2345" t="s">
        <v>11752</v>
      </c>
      <c r="L2345" t="s">
        <v>12327</v>
      </c>
      <c r="M2345" t="s">
        <v>12615</v>
      </c>
    </row>
    <row r="2346" spans="1:13" x14ac:dyDescent="0.25">
      <c r="A2346" s="26" t="s">
        <v>2020</v>
      </c>
      <c r="B2346" s="26" t="s">
        <v>407</v>
      </c>
      <c r="C2346" s="26" t="str">
        <f t="shared" si="90"/>
        <v/>
      </c>
      <c r="D2346" s="26"/>
      <c r="E2346" s="26" t="s">
        <v>31</v>
      </c>
      <c r="F2346" s="26" t="s">
        <v>6</v>
      </c>
      <c r="G2346" s="34" t="str">
        <f t="shared" si="89"/>
        <v>Gypsophila bermejoi</v>
      </c>
      <c r="H2346" s="26" t="s">
        <v>5141</v>
      </c>
      <c r="I2346" s="26"/>
      <c r="J2346" t="s">
        <v>8565</v>
      </c>
      <c r="K2346" t="s">
        <v>11752</v>
      </c>
      <c r="L2346" t="s">
        <v>12295</v>
      </c>
      <c r="M2346" t="s">
        <v>12331</v>
      </c>
    </row>
    <row r="2347" spans="1:13" x14ac:dyDescent="0.25">
      <c r="A2347" s="26" t="s">
        <v>2020</v>
      </c>
      <c r="B2347" s="26" t="s">
        <v>2022</v>
      </c>
      <c r="C2347" s="26" t="str">
        <f t="shared" si="90"/>
        <v/>
      </c>
      <c r="D2347" s="26"/>
      <c r="E2347" s="26" t="s">
        <v>5390</v>
      </c>
      <c r="F2347" s="26" t="s">
        <v>6</v>
      </c>
      <c r="G2347" s="34" t="str">
        <f t="shared" si="89"/>
        <v>Gypsophila elegans</v>
      </c>
      <c r="H2347" s="26" t="s">
        <v>5141</v>
      </c>
      <c r="I2347" s="26"/>
      <c r="J2347" t="s">
        <v>8566</v>
      </c>
      <c r="K2347" t="s">
        <v>11752</v>
      </c>
      <c r="L2347" t="s">
        <v>12295</v>
      </c>
      <c r="M2347" t="s">
        <v>12331</v>
      </c>
    </row>
    <row r="2348" spans="1:13" x14ac:dyDescent="0.25">
      <c r="A2348" s="26" t="s">
        <v>2020</v>
      </c>
      <c r="B2348" s="26" t="s">
        <v>112</v>
      </c>
      <c r="C2348" s="26" t="str">
        <f t="shared" si="90"/>
        <v/>
      </c>
      <c r="D2348" s="26"/>
      <c r="E2348" s="26" t="s">
        <v>31</v>
      </c>
      <c r="F2348" s="26" t="s">
        <v>6</v>
      </c>
      <c r="G2348" s="34" t="str">
        <f t="shared" si="89"/>
        <v>Gypsophila montserratii</v>
      </c>
      <c r="H2348" s="26" t="s">
        <v>5141</v>
      </c>
      <c r="I2348" s="26"/>
      <c r="J2348" t="s">
        <v>8567</v>
      </c>
      <c r="K2348" t="s">
        <v>11752</v>
      </c>
      <c r="L2348" t="s">
        <v>12295</v>
      </c>
      <c r="M2348" t="s">
        <v>12331</v>
      </c>
    </row>
    <row r="2349" spans="1:13" x14ac:dyDescent="0.25">
      <c r="A2349" s="26" t="s">
        <v>2020</v>
      </c>
      <c r="B2349" s="26" t="s">
        <v>1389</v>
      </c>
      <c r="C2349" s="26" t="str">
        <f t="shared" si="90"/>
        <v/>
      </c>
      <c r="D2349" s="26"/>
      <c r="E2349" s="26" t="s">
        <v>6</v>
      </c>
      <c r="F2349" s="26" t="s">
        <v>6</v>
      </c>
      <c r="G2349" s="34" t="str">
        <f t="shared" si="89"/>
        <v>Gypsophila muralis</v>
      </c>
      <c r="H2349" s="26" t="s">
        <v>5141</v>
      </c>
      <c r="I2349" s="26"/>
      <c r="J2349" t="s">
        <v>8568</v>
      </c>
      <c r="K2349" t="s">
        <v>11752</v>
      </c>
      <c r="L2349" t="s">
        <v>12295</v>
      </c>
      <c r="M2349" t="s">
        <v>12331</v>
      </c>
    </row>
    <row r="2350" spans="1:13" x14ac:dyDescent="0.25">
      <c r="A2350" s="26" t="s">
        <v>2020</v>
      </c>
      <c r="B2350" s="26" t="s">
        <v>1936</v>
      </c>
      <c r="C2350" s="26" t="str">
        <f t="shared" si="90"/>
        <v/>
      </c>
      <c r="D2350" s="26"/>
      <c r="E2350" s="26" t="s">
        <v>5390</v>
      </c>
      <c r="F2350" s="26" t="s">
        <v>6</v>
      </c>
      <c r="G2350" s="34" t="str">
        <f t="shared" si="89"/>
        <v>Gypsophila pilosa</v>
      </c>
      <c r="H2350" s="26" t="s">
        <v>5141</v>
      </c>
      <c r="I2350" s="26"/>
      <c r="J2350" t="s">
        <v>8569</v>
      </c>
      <c r="K2350" t="s">
        <v>11752</v>
      </c>
      <c r="L2350" t="s">
        <v>12295</v>
      </c>
      <c r="M2350" t="s">
        <v>12331</v>
      </c>
    </row>
    <row r="2351" spans="1:13" x14ac:dyDescent="0.25">
      <c r="A2351" s="26" t="s">
        <v>2020</v>
      </c>
      <c r="B2351" s="26" t="s">
        <v>408</v>
      </c>
      <c r="C2351" s="26" t="str">
        <f t="shared" si="90"/>
        <v/>
      </c>
      <c r="D2351" s="26"/>
      <c r="E2351" s="26" t="s">
        <v>6</v>
      </c>
      <c r="F2351" s="26" t="s">
        <v>6</v>
      </c>
      <c r="G2351" s="34" t="str">
        <f t="shared" si="89"/>
        <v>Gypsophila repens</v>
      </c>
      <c r="H2351" s="26" t="s">
        <v>5141</v>
      </c>
      <c r="I2351" s="26"/>
      <c r="J2351" t="s">
        <v>8570</v>
      </c>
      <c r="K2351" t="s">
        <v>11752</v>
      </c>
      <c r="L2351" t="s">
        <v>12295</v>
      </c>
      <c r="M2351" t="s">
        <v>12331</v>
      </c>
    </row>
    <row r="2352" spans="1:13" x14ac:dyDescent="0.25">
      <c r="A2352" s="26" t="s">
        <v>2020</v>
      </c>
      <c r="B2352" s="26" t="s">
        <v>2021</v>
      </c>
      <c r="C2352" s="26" t="str">
        <f t="shared" si="90"/>
        <v>subsp.</v>
      </c>
      <c r="D2352" s="26" t="s">
        <v>164</v>
      </c>
      <c r="E2352" s="26" t="s">
        <v>31</v>
      </c>
      <c r="F2352" s="26" t="s">
        <v>6</v>
      </c>
      <c r="G2352" s="34" t="str">
        <f t="shared" si="89"/>
        <v>Gypsophila struthium hispanica</v>
      </c>
      <c r="H2352" s="26" t="s">
        <v>5141</v>
      </c>
      <c r="I2352" s="26"/>
      <c r="J2352" t="s">
        <v>8571</v>
      </c>
      <c r="K2352" t="s">
        <v>11752</v>
      </c>
      <c r="L2352" t="s">
        <v>12295</v>
      </c>
      <c r="M2352" t="s">
        <v>12331</v>
      </c>
    </row>
    <row r="2353" spans="1:13" x14ac:dyDescent="0.25">
      <c r="A2353" s="26" t="s">
        <v>2020</v>
      </c>
      <c r="B2353" s="26" t="s">
        <v>2021</v>
      </c>
      <c r="C2353" s="26" t="str">
        <f t="shared" si="90"/>
        <v>subsp.</v>
      </c>
      <c r="D2353" s="26" t="s">
        <v>2021</v>
      </c>
      <c r="E2353" s="26" t="s">
        <v>31</v>
      </c>
      <c r="F2353" s="26" t="s">
        <v>6</v>
      </c>
      <c r="G2353" s="34" t="str">
        <f t="shared" si="89"/>
        <v>Gypsophila struthium struthium</v>
      </c>
      <c r="H2353" s="26" t="s">
        <v>5141</v>
      </c>
      <c r="I2353" s="26"/>
      <c r="J2353" t="s">
        <v>8572</v>
      </c>
      <c r="K2353" t="s">
        <v>11752</v>
      </c>
      <c r="L2353" t="s">
        <v>12295</v>
      </c>
      <c r="M2353" t="s">
        <v>12331</v>
      </c>
    </row>
    <row r="2354" spans="1:13" x14ac:dyDescent="0.25">
      <c r="A2354" s="26" t="s">
        <v>2020</v>
      </c>
      <c r="B2354" s="26" t="s">
        <v>453</v>
      </c>
      <c r="C2354" s="26" t="str">
        <f t="shared" si="90"/>
        <v/>
      </c>
      <c r="D2354" s="26"/>
      <c r="E2354" s="26" t="s">
        <v>31</v>
      </c>
      <c r="F2354" s="26" t="s">
        <v>6</v>
      </c>
      <c r="G2354" s="34" t="str">
        <f t="shared" si="89"/>
        <v>Gypsophila tomentosa</v>
      </c>
      <c r="H2354" s="26" t="s">
        <v>5141</v>
      </c>
      <c r="I2354" s="26"/>
      <c r="J2354" t="s">
        <v>8573</v>
      </c>
      <c r="K2354" t="s">
        <v>11752</v>
      </c>
      <c r="L2354" t="s">
        <v>12295</v>
      </c>
      <c r="M2354" t="s">
        <v>12331</v>
      </c>
    </row>
    <row r="2355" spans="1:13" x14ac:dyDescent="0.25">
      <c r="A2355" s="26" t="s">
        <v>2023</v>
      </c>
      <c r="B2355" s="26" t="s">
        <v>1200</v>
      </c>
      <c r="C2355" s="26" t="str">
        <f t="shared" si="90"/>
        <v/>
      </c>
      <c r="D2355" s="26"/>
      <c r="E2355" s="26" t="s">
        <v>31</v>
      </c>
      <c r="F2355" s="26" t="s">
        <v>6</v>
      </c>
      <c r="G2355" s="34" t="str">
        <f t="shared" si="89"/>
        <v>Gyrocaryum oppositifolium</v>
      </c>
      <c r="H2355" s="26" t="s">
        <v>5141</v>
      </c>
      <c r="I2355" s="26"/>
      <c r="J2355" t="s">
        <v>8574</v>
      </c>
      <c r="K2355" t="s">
        <v>11752</v>
      </c>
      <c r="L2355" t="s">
        <v>12486</v>
      </c>
      <c r="M2355" t="s">
        <v>12487</v>
      </c>
    </row>
    <row r="2356" spans="1:13" x14ac:dyDescent="0.25">
      <c r="A2356" s="26" t="s">
        <v>2024</v>
      </c>
      <c r="B2356" s="26" t="s">
        <v>2025</v>
      </c>
      <c r="C2356" s="26" t="str">
        <f t="shared" si="90"/>
        <v/>
      </c>
      <c r="D2356" s="26"/>
      <c r="E2356" s="26" t="s">
        <v>5390</v>
      </c>
      <c r="F2356" s="26" t="s">
        <v>6</v>
      </c>
      <c r="G2356" s="34" t="str">
        <f t="shared" si="89"/>
        <v>Hakea salicifolia</v>
      </c>
      <c r="H2356" s="26" t="s">
        <v>5141</v>
      </c>
      <c r="I2356" s="26"/>
      <c r="J2356" t="s">
        <v>8575</v>
      </c>
      <c r="K2356" t="s">
        <v>11752</v>
      </c>
      <c r="L2356" t="s">
        <v>12648</v>
      </c>
      <c r="M2356" t="s">
        <v>12649</v>
      </c>
    </row>
    <row r="2357" spans="1:13" x14ac:dyDescent="0.25">
      <c r="A2357" s="26" t="s">
        <v>2024</v>
      </c>
      <c r="B2357" s="26" t="s">
        <v>2026</v>
      </c>
      <c r="C2357" s="26" t="str">
        <f t="shared" si="90"/>
        <v/>
      </c>
      <c r="D2357" s="26"/>
      <c r="E2357" s="26" t="s">
        <v>5390</v>
      </c>
      <c r="F2357" s="26" t="s">
        <v>6</v>
      </c>
      <c r="G2357" s="34" t="str">
        <f t="shared" si="89"/>
        <v>Hakea sericea</v>
      </c>
      <c r="H2357" s="26" t="s">
        <v>5141</v>
      </c>
      <c r="I2357" s="26"/>
      <c r="J2357" t="s">
        <v>8576</v>
      </c>
      <c r="K2357" t="s">
        <v>11752</v>
      </c>
      <c r="L2357" t="s">
        <v>12648</v>
      </c>
      <c r="M2357" t="s">
        <v>12649</v>
      </c>
    </row>
    <row r="2358" spans="1:13" x14ac:dyDescent="0.25">
      <c r="A2358" s="26" t="s">
        <v>2027</v>
      </c>
      <c r="B2358" s="26" t="s">
        <v>2028</v>
      </c>
      <c r="C2358" s="26" t="str">
        <f t="shared" si="90"/>
        <v/>
      </c>
      <c r="D2358" s="26"/>
      <c r="E2358" s="26" t="s">
        <v>6</v>
      </c>
      <c r="F2358" s="26" t="s">
        <v>6</v>
      </c>
      <c r="G2358" s="34" t="str">
        <f t="shared" si="89"/>
        <v>Halimione portulacoides</v>
      </c>
      <c r="H2358" s="26" t="s">
        <v>5141</v>
      </c>
      <c r="I2358" s="26"/>
      <c r="J2358" t="s">
        <v>8577</v>
      </c>
      <c r="K2358" t="s">
        <v>11752</v>
      </c>
      <c r="L2358" t="s">
        <v>12295</v>
      </c>
      <c r="M2358" t="s">
        <v>12388</v>
      </c>
    </row>
    <row r="2359" spans="1:13" x14ac:dyDescent="0.25">
      <c r="A2359" s="26" t="s">
        <v>2029</v>
      </c>
      <c r="B2359" s="26" t="s">
        <v>2032</v>
      </c>
      <c r="C2359" s="26" t="str">
        <f t="shared" si="90"/>
        <v>subsp.</v>
      </c>
      <c r="D2359" s="26" t="s">
        <v>2032</v>
      </c>
      <c r="E2359" s="26" t="s">
        <v>31</v>
      </c>
      <c r="F2359" s="26" t="s">
        <v>31</v>
      </c>
      <c r="G2359" s="34" t="str">
        <f t="shared" si="89"/>
        <v>Halimium atriplicifolium atriplicifolium</v>
      </c>
      <c r="H2359" s="26" t="s">
        <v>5141</v>
      </c>
      <c r="I2359" s="26"/>
      <c r="J2359" t="s">
        <v>8578</v>
      </c>
      <c r="K2359" t="s">
        <v>11752</v>
      </c>
      <c r="L2359" t="s">
        <v>12338</v>
      </c>
      <c r="M2359" t="s">
        <v>12339</v>
      </c>
    </row>
    <row r="2360" spans="1:13" x14ac:dyDescent="0.25">
      <c r="A2360" s="26" t="s">
        <v>2029</v>
      </c>
      <c r="B2360" s="26" t="s">
        <v>2035</v>
      </c>
      <c r="C2360" s="26" t="str">
        <f t="shared" si="90"/>
        <v/>
      </c>
      <c r="D2360" s="26"/>
      <c r="E2360" s="26" t="s">
        <v>6</v>
      </c>
      <c r="F2360" s="26" t="s">
        <v>6</v>
      </c>
      <c r="G2360" s="34" t="str">
        <f t="shared" ref="G2360:G2423" si="91">IF(D2360="",CONCATENATE(A2360," ",B2360),CONCATENATE(A2360," ",B2360," ",D2360))</f>
        <v>Halimium calycinum</v>
      </c>
      <c r="H2360" s="26" t="s">
        <v>5141</v>
      </c>
      <c r="I2360" s="26"/>
      <c r="J2360" t="s">
        <v>8579</v>
      </c>
      <c r="K2360" t="s">
        <v>11752</v>
      </c>
      <c r="L2360" t="s">
        <v>12338</v>
      </c>
      <c r="M2360" t="s">
        <v>12339</v>
      </c>
    </row>
    <row r="2361" spans="1:13" x14ac:dyDescent="0.25">
      <c r="A2361" s="26" t="s">
        <v>2029</v>
      </c>
      <c r="B2361" s="26" t="s">
        <v>2034</v>
      </c>
      <c r="C2361" s="26" t="str">
        <f t="shared" si="90"/>
        <v>subsp.</v>
      </c>
      <c r="D2361" s="26" t="s">
        <v>2034</v>
      </c>
      <c r="E2361" s="26" t="s">
        <v>6</v>
      </c>
      <c r="F2361" s="26" t="s">
        <v>6</v>
      </c>
      <c r="G2361" s="34" t="str">
        <f t="shared" si="91"/>
        <v>Halimium halimifolium halimifolium</v>
      </c>
      <c r="H2361" s="26" t="s">
        <v>5141</v>
      </c>
      <c r="I2361" s="26"/>
      <c r="J2361" t="s">
        <v>8580</v>
      </c>
      <c r="K2361" t="s">
        <v>11752</v>
      </c>
      <c r="L2361" t="s">
        <v>12338</v>
      </c>
      <c r="M2361" t="s">
        <v>12339</v>
      </c>
    </row>
    <row r="2362" spans="1:13" x14ac:dyDescent="0.25">
      <c r="A2362" s="26" t="s">
        <v>2029</v>
      </c>
      <c r="B2362" s="26" t="s">
        <v>2034</v>
      </c>
      <c r="C2362" s="26" t="str">
        <f t="shared" si="90"/>
        <v>subsp.</v>
      </c>
      <c r="D2362" s="26" t="s">
        <v>1273</v>
      </c>
      <c r="E2362" s="26" t="s">
        <v>6</v>
      </c>
      <c r="F2362" s="26" t="s">
        <v>6</v>
      </c>
      <c r="G2362" s="34" t="str">
        <f t="shared" si="91"/>
        <v>Halimium halimifolium multiflorum</v>
      </c>
      <c r="H2362" s="26" t="s">
        <v>5141</v>
      </c>
      <c r="I2362" s="26"/>
      <c r="J2362" t="s">
        <v>8581</v>
      </c>
      <c r="K2362" t="s">
        <v>11752</v>
      </c>
      <c r="L2362" t="s">
        <v>12338</v>
      </c>
      <c r="M2362" t="s">
        <v>12339</v>
      </c>
    </row>
    <row r="2363" spans="1:13" x14ac:dyDescent="0.25">
      <c r="A2363" s="26" t="s">
        <v>2029</v>
      </c>
      <c r="B2363" s="26" t="s">
        <v>2031</v>
      </c>
      <c r="C2363" s="26" t="str">
        <f t="shared" si="90"/>
        <v>subsp.</v>
      </c>
      <c r="D2363" s="26" t="s">
        <v>265</v>
      </c>
      <c r="E2363" s="26" t="s">
        <v>6</v>
      </c>
      <c r="F2363" s="26" t="s">
        <v>6</v>
      </c>
      <c r="G2363" s="34" t="str">
        <f t="shared" si="91"/>
        <v>Halimium lasianthum alyssoides</v>
      </c>
      <c r="H2363" s="26" t="s">
        <v>5141</v>
      </c>
      <c r="I2363" s="26"/>
      <c r="J2363" t="s">
        <v>8582</v>
      </c>
      <c r="K2363" t="s">
        <v>11752</v>
      </c>
      <c r="L2363" t="s">
        <v>12338</v>
      </c>
      <c r="M2363" t="s">
        <v>12339</v>
      </c>
    </row>
    <row r="2364" spans="1:13" x14ac:dyDescent="0.25">
      <c r="A2364" s="26" t="s">
        <v>2029</v>
      </c>
      <c r="B2364" s="26" t="s">
        <v>2031</v>
      </c>
      <c r="C2364" s="26" t="str">
        <f t="shared" si="90"/>
        <v>subsp.</v>
      </c>
      <c r="D2364" s="26" t="s">
        <v>2031</v>
      </c>
      <c r="E2364" s="26" t="s">
        <v>6</v>
      </c>
      <c r="F2364" s="26" t="s">
        <v>6</v>
      </c>
      <c r="G2364" s="34" t="str">
        <f t="shared" si="91"/>
        <v>Halimium lasianthum lasianthum</v>
      </c>
      <c r="H2364" s="26" t="s">
        <v>5141</v>
      </c>
      <c r="I2364" s="26"/>
      <c r="J2364" t="s">
        <v>8583</v>
      </c>
      <c r="K2364" t="s">
        <v>11752</v>
      </c>
      <c r="L2364" t="s">
        <v>12338</v>
      </c>
      <c r="M2364" t="s">
        <v>12339</v>
      </c>
    </row>
    <row r="2365" spans="1:13" x14ac:dyDescent="0.25">
      <c r="A2365" s="26" t="s">
        <v>2029</v>
      </c>
      <c r="B2365" s="26" t="s">
        <v>2033</v>
      </c>
      <c r="C2365" s="26" t="str">
        <f t="shared" si="90"/>
        <v/>
      </c>
      <c r="D2365" s="26"/>
      <c r="E2365" s="26" t="s">
        <v>6</v>
      </c>
      <c r="F2365" s="26" t="s">
        <v>6</v>
      </c>
      <c r="G2365" s="34" t="str">
        <f t="shared" si="91"/>
        <v>Halimium ocymoides</v>
      </c>
      <c r="H2365" s="26" t="s">
        <v>5141</v>
      </c>
      <c r="I2365" s="26"/>
      <c r="J2365" t="s">
        <v>8584</v>
      </c>
      <c r="K2365" t="s">
        <v>11752</v>
      </c>
      <c r="L2365" t="s">
        <v>12338</v>
      </c>
      <c r="M2365" t="s">
        <v>12339</v>
      </c>
    </row>
    <row r="2366" spans="1:13" x14ac:dyDescent="0.25">
      <c r="A2366" s="26" t="s">
        <v>2029</v>
      </c>
      <c r="B2366" s="26" t="s">
        <v>2030</v>
      </c>
      <c r="C2366" s="26" t="str">
        <f t="shared" si="90"/>
        <v>subsp.</v>
      </c>
      <c r="D2366" s="26" t="s">
        <v>2030</v>
      </c>
      <c r="E2366" s="26" t="s">
        <v>6</v>
      </c>
      <c r="F2366" s="26" t="s">
        <v>6</v>
      </c>
      <c r="G2366" s="34" t="str">
        <f t="shared" si="91"/>
        <v>Halimium umbellatum umbellatum</v>
      </c>
      <c r="H2366" s="26" t="s">
        <v>5141</v>
      </c>
      <c r="I2366" s="26"/>
      <c r="J2366" t="s">
        <v>8585</v>
      </c>
      <c r="K2366" t="s">
        <v>11752</v>
      </c>
      <c r="L2366" t="s">
        <v>12338</v>
      </c>
      <c r="M2366" t="s">
        <v>12339</v>
      </c>
    </row>
    <row r="2367" spans="1:13" x14ac:dyDescent="0.25">
      <c r="A2367" s="26" t="s">
        <v>2029</v>
      </c>
      <c r="B2367" s="26" t="s">
        <v>2030</v>
      </c>
      <c r="C2367" s="26" t="str">
        <f t="shared" si="90"/>
        <v>subsp.</v>
      </c>
      <c r="D2367" s="26" t="s">
        <v>1920</v>
      </c>
      <c r="E2367" s="26" t="s">
        <v>6</v>
      </c>
      <c r="F2367" s="26" t="s">
        <v>6</v>
      </c>
      <c r="G2367" s="34" t="str">
        <f t="shared" si="91"/>
        <v>Halimium umbellatum viscosum</v>
      </c>
      <c r="H2367" s="26" t="s">
        <v>5141</v>
      </c>
      <c r="I2367" s="26"/>
      <c r="J2367" t="s">
        <v>8586</v>
      </c>
      <c r="K2367" t="s">
        <v>11752</v>
      </c>
      <c r="L2367" t="s">
        <v>12338</v>
      </c>
      <c r="M2367" t="s">
        <v>12339</v>
      </c>
    </row>
    <row r="2368" spans="1:13" x14ac:dyDescent="0.25">
      <c r="A2368" s="26" t="s">
        <v>2036</v>
      </c>
      <c r="B2368" s="26" t="s">
        <v>2037</v>
      </c>
      <c r="C2368" s="26" t="str">
        <f t="shared" si="90"/>
        <v/>
      </c>
      <c r="D2368" s="26"/>
      <c r="E2368" s="26" t="s">
        <v>6</v>
      </c>
      <c r="F2368" s="26" t="s">
        <v>6</v>
      </c>
      <c r="G2368" s="34" t="str">
        <f t="shared" si="91"/>
        <v>Halocnemum strobilaceum</v>
      </c>
      <c r="H2368" s="26" t="s">
        <v>5141</v>
      </c>
      <c r="I2368" s="26"/>
      <c r="J2368" t="s">
        <v>8587</v>
      </c>
      <c r="K2368" t="s">
        <v>11752</v>
      </c>
      <c r="L2368" t="s">
        <v>12295</v>
      </c>
      <c r="M2368" t="s">
        <v>12388</v>
      </c>
    </row>
    <row r="2369" spans="1:13" x14ac:dyDescent="0.25">
      <c r="A2369" s="26" t="s">
        <v>2038</v>
      </c>
      <c r="B2369" s="26" t="s">
        <v>1365</v>
      </c>
      <c r="C2369" s="26" t="str">
        <f t="shared" si="90"/>
        <v/>
      </c>
      <c r="D2369" s="26"/>
      <c r="E2369" s="26" t="s">
        <v>6</v>
      </c>
      <c r="F2369" s="26" t="s">
        <v>6</v>
      </c>
      <c r="G2369" s="34" t="str">
        <f t="shared" si="91"/>
        <v>Halogeton sativus</v>
      </c>
      <c r="H2369" s="26" t="s">
        <v>5141</v>
      </c>
      <c r="I2369" s="26"/>
      <c r="J2369" t="s">
        <v>8588</v>
      </c>
      <c r="K2369" t="s">
        <v>11752</v>
      </c>
      <c r="L2369" t="s">
        <v>12295</v>
      </c>
      <c r="M2369" t="s">
        <v>12388</v>
      </c>
    </row>
    <row r="2370" spans="1:13" x14ac:dyDescent="0.25">
      <c r="A2370" s="26" t="s">
        <v>2039</v>
      </c>
      <c r="B2370" s="26" t="s">
        <v>2040</v>
      </c>
      <c r="C2370" s="26" t="str">
        <f t="shared" si="90"/>
        <v/>
      </c>
      <c r="D2370" s="26"/>
      <c r="E2370" s="26" t="s">
        <v>6</v>
      </c>
      <c r="F2370" s="26" t="s">
        <v>6</v>
      </c>
      <c r="G2370" s="34" t="str">
        <f t="shared" si="91"/>
        <v>Halopeplis amplexicaulis</v>
      </c>
      <c r="H2370" s="26" t="s">
        <v>5141</v>
      </c>
      <c r="I2370" s="26"/>
      <c r="J2370" t="s">
        <v>8589</v>
      </c>
      <c r="K2370" t="s">
        <v>11752</v>
      </c>
      <c r="L2370" t="s">
        <v>12295</v>
      </c>
      <c r="M2370" t="s">
        <v>12388</v>
      </c>
    </row>
    <row r="2371" spans="1:13" x14ac:dyDescent="0.25">
      <c r="A2371" s="26" t="s">
        <v>2041</v>
      </c>
      <c r="B2371" s="26" t="s">
        <v>299</v>
      </c>
      <c r="C2371" s="26" t="str">
        <f t="shared" si="90"/>
        <v/>
      </c>
      <c r="D2371" s="26"/>
      <c r="E2371" s="26" t="s">
        <v>6</v>
      </c>
      <c r="F2371" s="26" t="s">
        <v>6</v>
      </c>
      <c r="G2371" s="34" t="str">
        <f t="shared" si="91"/>
        <v>Hammada articulata</v>
      </c>
      <c r="H2371" s="26" t="s">
        <v>5141</v>
      </c>
      <c r="I2371" s="26"/>
      <c r="J2371" t="s">
        <v>8590</v>
      </c>
      <c r="K2371" t="s">
        <v>11752</v>
      </c>
      <c r="L2371" t="s">
        <v>12295</v>
      </c>
      <c r="M2371" t="s">
        <v>12388</v>
      </c>
    </row>
    <row r="2372" spans="1:13" x14ac:dyDescent="0.25">
      <c r="A2372" s="26" t="s">
        <v>2042</v>
      </c>
      <c r="B2372" s="26" t="s">
        <v>2044</v>
      </c>
      <c r="C2372" s="26" t="str">
        <f t="shared" si="90"/>
        <v/>
      </c>
      <c r="D2372" s="26"/>
      <c r="E2372" s="26" t="s">
        <v>31</v>
      </c>
      <c r="F2372" s="26" t="s">
        <v>6</v>
      </c>
      <c r="G2372" s="34" t="str">
        <f t="shared" si="91"/>
        <v>Haplophyllum bastetanum</v>
      </c>
      <c r="H2372" s="26" t="s">
        <v>5141</v>
      </c>
      <c r="I2372" s="26"/>
      <c r="J2372" t="s">
        <v>8591</v>
      </c>
      <c r="K2372" t="s">
        <v>11752</v>
      </c>
      <c r="L2372" t="s">
        <v>12554</v>
      </c>
      <c r="M2372" t="s">
        <v>12611</v>
      </c>
    </row>
    <row r="2373" spans="1:13" x14ac:dyDescent="0.25">
      <c r="A2373" s="26" t="s">
        <v>2042</v>
      </c>
      <c r="B2373" s="26" t="s">
        <v>270</v>
      </c>
      <c r="C2373" s="26" t="str">
        <f t="shared" si="90"/>
        <v>subsp.</v>
      </c>
      <c r="D2373" s="26" t="s">
        <v>270</v>
      </c>
      <c r="E2373" s="26" t="s">
        <v>31</v>
      </c>
      <c r="F2373" s="26" t="s">
        <v>31</v>
      </c>
      <c r="G2373" s="34" t="str">
        <f t="shared" si="91"/>
        <v>Haplophyllum linifolium linifolium</v>
      </c>
      <c r="H2373" s="26" t="s">
        <v>5141</v>
      </c>
      <c r="I2373" s="26"/>
      <c r="J2373" t="s">
        <v>8592</v>
      </c>
      <c r="K2373" t="s">
        <v>11752</v>
      </c>
      <c r="L2373" t="s">
        <v>12554</v>
      </c>
      <c r="M2373" t="s">
        <v>12611</v>
      </c>
    </row>
    <row r="2374" spans="1:13" x14ac:dyDescent="0.25">
      <c r="A2374" s="26" t="s">
        <v>2042</v>
      </c>
      <c r="B2374" s="26" t="s">
        <v>2043</v>
      </c>
      <c r="C2374" s="26" t="str">
        <f t="shared" si="90"/>
        <v/>
      </c>
      <c r="D2374" s="26"/>
      <c r="E2374" s="26" t="s">
        <v>31</v>
      </c>
      <c r="F2374" s="26" t="s">
        <v>6</v>
      </c>
      <c r="G2374" s="34" t="str">
        <f t="shared" si="91"/>
        <v>Haplophyllum rosmarinifolium</v>
      </c>
      <c r="H2374" s="26" t="s">
        <v>5141</v>
      </c>
      <c r="I2374" s="26"/>
      <c r="J2374" t="s">
        <v>8593</v>
      </c>
      <c r="K2374" t="s">
        <v>11752</v>
      </c>
      <c r="L2374" t="s">
        <v>12554</v>
      </c>
      <c r="M2374" t="s">
        <v>12611</v>
      </c>
    </row>
    <row r="2375" spans="1:13" x14ac:dyDescent="0.25">
      <c r="A2375" s="26" t="s">
        <v>2045</v>
      </c>
      <c r="B2375" s="26" t="s">
        <v>2046</v>
      </c>
      <c r="C2375" s="26" t="str">
        <f t="shared" si="90"/>
        <v>subsp.</v>
      </c>
      <c r="D2375" s="26" t="s">
        <v>2046</v>
      </c>
      <c r="E2375" s="26" t="s">
        <v>6</v>
      </c>
      <c r="F2375" s="26" t="s">
        <v>6</v>
      </c>
      <c r="G2375" s="34" t="str">
        <f t="shared" si="91"/>
        <v>Hedera helix helix</v>
      </c>
      <c r="H2375" s="26" t="s">
        <v>5141</v>
      </c>
      <c r="I2375" s="26"/>
      <c r="J2375" t="s">
        <v>8594</v>
      </c>
      <c r="K2375" t="s">
        <v>11752</v>
      </c>
      <c r="L2375" t="s">
        <v>12382</v>
      </c>
      <c r="M2375" t="s">
        <v>12650</v>
      </c>
    </row>
    <row r="2376" spans="1:13" x14ac:dyDescent="0.25">
      <c r="A2376" s="26" t="s">
        <v>2045</v>
      </c>
      <c r="B2376" s="26" t="s">
        <v>2046</v>
      </c>
      <c r="C2376" s="26" t="str">
        <f t="shared" si="90"/>
        <v>subsp.</v>
      </c>
      <c r="D2376" s="26" t="s">
        <v>4601</v>
      </c>
      <c r="E2376" s="26" t="s">
        <v>31</v>
      </c>
      <c r="F2376" s="26" t="s">
        <v>6</v>
      </c>
      <c r="G2376" s="34" t="str">
        <f t="shared" si="91"/>
        <v>Hedera helix rhizomatifera</v>
      </c>
      <c r="H2376" s="26" t="s">
        <v>5141</v>
      </c>
      <c r="I2376" s="26"/>
      <c r="J2376" t="s">
        <v>8595</v>
      </c>
      <c r="K2376" t="s">
        <v>11752</v>
      </c>
      <c r="L2376" t="s">
        <v>12382</v>
      </c>
      <c r="M2376" t="s">
        <v>12650</v>
      </c>
    </row>
    <row r="2377" spans="1:13" x14ac:dyDescent="0.25">
      <c r="A2377" s="26" t="s">
        <v>2045</v>
      </c>
      <c r="B2377" s="26" t="s">
        <v>2047</v>
      </c>
      <c r="C2377" s="26" t="str">
        <f t="shared" si="90"/>
        <v/>
      </c>
      <c r="D2377" s="26"/>
      <c r="E2377" s="26" t="s">
        <v>6</v>
      </c>
      <c r="F2377" s="26" t="s">
        <v>6</v>
      </c>
      <c r="G2377" s="34" t="str">
        <f t="shared" si="91"/>
        <v>Hedera hibernica</v>
      </c>
      <c r="H2377" s="26" t="s">
        <v>5141</v>
      </c>
      <c r="I2377" s="26"/>
      <c r="J2377" t="s">
        <v>8596</v>
      </c>
      <c r="K2377" t="s">
        <v>11752</v>
      </c>
      <c r="L2377" t="s">
        <v>12382</v>
      </c>
      <c r="M2377" t="s">
        <v>12650</v>
      </c>
    </row>
    <row r="2378" spans="1:13" x14ac:dyDescent="0.25">
      <c r="A2378" s="26" t="s">
        <v>2045</v>
      </c>
      <c r="B2378" s="26" t="s">
        <v>1171</v>
      </c>
      <c r="C2378" s="26" t="str">
        <f t="shared" si="90"/>
        <v>subsp.</v>
      </c>
      <c r="D2378" s="26" t="s">
        <v>4379</v>
      </c>
      <c r="E2378" s="26" t="s">
        <v>31</v>
      </c>
      <c r="F2378" s="26" t="s">
        <v>31</v>
      </c>
      <c r="G2378" s="34" t="str">
        <f t="shared" si="91"/>
        <v>Hedera maderensis iberica</v>
      </c>
      <c r="H2378" s="26" t="s">
        <v>5141</v>
      </c>
      <c r="I2378" s="26"/>
      <c r="J2378" t="s">
        <v>8597</v>
      </c>
      <c r="K2378" t="s">
        <v>11752</v>
      </c>
      <c r="L2378" t="s">
        <v>12382</v>
      </c>
      <c r="M2378" t="s">
        <v>12650</v>
      </c>
    </row>
    <row r="2379" spans="1:13" x14ac:dyDescent="0.25">
      <c r="A2379" s="26" t="s">
        <v>2048</v>
      </c>
      <c r="B2379" s="26" t="s">
        <v>2049</v>
      </c>
      <c r="C2379" s="26" t="str">
        <f t="shared" si="90"/>
        <v>subsp.</v>
      </c>
      <c r="D2379" s="26" t="s">
        <v>4602</v>
      </c>
      <c r="E2379" s="26" t="s">
        <v>31</v>
      </c>
      <c r="F2379" s="26" t="s">
        <v>6</v>
      </c>
      <c r="G2379" s="34" t="str">
        <f t="shared" si="91"/>
        <v>Hedysarum boveanum costaetalentii</v>
      </c>
      <c r="H2379" s="26" t="s">
        <v>5141</v>
      </c>
      <c r="I2379" s="26"/>
      <c r="J2379" t="s">
        <v>8598</v>
      </c>
      <c r="K2379" t="s">
        <v>11752</v>
      </c>
      <c r="L2379" t="s">
        <v>12304</v>
      </c>
      <c r="M2379" t="s">
        <v>12305</v>
      </c>
    </row>
    <row r="2380" spans="1:13" x14ac:dyDescent="0.25">
      <c r="A2380" s="26" t="s">
        <v>2048</v>
      </c>
      <c r="B2380" s="26" t="s">
        <v>2049</v>
      </c>
      <c r="C2380" s="26" t="str">
        <f t="shared" si="90"/>
        <v>subsp.</v>
      </c>
      <c r="D2380" s="26" t="s">
        <v>324</v>
      </c>
      <c r="E2380" s="26" t="s">
        <v>6</v>
      </c>
      <c r="F2380" s="26" t="s">
        <v>6</v>
      </c>
      <c r="G2380" s="34" t="str">
        <f t="shared" si="91"/>
        <v>Hedysarum boveanum europaeum</v>
      </c>
      <c r="H2380" s="26" t="s">
        <v>5141</v>
      </c>
      <c r="I2380" s="26"/>
      <c r="J2380" t="s">
        <v>8599</v>
      </c>
      <c r="K2380" t="s">
        <v>11752</v>
      </c>
      <c r="L2380" t="s">
        <v>12304</v>
      </c>
      <c r="M2380" t="s">
        <v>12305</v>
      </c>
    </row>
    <row r="2381" spans="1:13" x14ac:dyDescent="0.25">
      <c r="A2381" s="26" t="s">
        <v>2048</v>
      </c>
      <c r="B2381" s="26" t="s">
        <v>2049</v>
      </c>
      <c r="C2381" s="26" t="str">
        <f t="shared" si="90"/>
        <v>subsp.</v>
      </c>
      <c r="D2381" s="26" t="s">
        <v>231</v>
      </c>
      <c r="E2381" s="26" t="s">
        <v>31</v>
      </c>
      <c r="F2381" s="26" t="s">
        <v>6</v>
      </c>
      <c r="G2381" s="34" t="str">
        <f t="shared" si="91"/>
        <v>Hedysarum boveanum palentinum</v>
      </c>
      <c r="H2381" s="26" t="s">
        <v>5141</v>
      </c>
      <c r="I2381" s="26"/>
      <c r="J2381" t="s">
        <v>8600</v>
      </c>
      <c r="K2381" t="s">
        <v>11752</v>
      </c>
      <c r="L2381" t="s">
        <v>12304</v>
      </c>
      <c r="M2381" t="s">
        <v>12305</v>
      </c>
    </row>
    <row r="2382" spans="1:13" x14ac:dyDescent="0.25">
      <c r="A2382" s="26" t="s">
        <v>2048</v>
      </c>
      <c r="B2382" s="26" t="s">
        <v>2050</v>
      </c>
      <c r="C2382" s="26" t="str">
        <f t="shared" si="90"/>
        <v/>
      </c>
      <c r="D2382" s="26"/>
      <c r="E2382" s="26" t="s">
        <v>6</v>
      </c>
      <c r="F2382" s="26" t="s">
        <v>6</v>
      </c>
      <c r="G2382" s="34" t="str">
        <f t="shared" si="91"/>
        <v>Hedysarum coronarium</v>
      </c>
      <c r="H2382" s="26" t="s">
        <v>5141</v>
      </c>
      <c r="I2382" s="26"/>
      <c r="J2382" t="s">
        <v>8601</v>
      </c>
      <c r="K2382" t="s">
        <v>11752</v>
      </c>
      <c r="L2382" t="s">
        <v>12304</v>
      </c>
      <c r="M2382" t="s">
        <v>12305</v>
      </c>
    </row>
    <row r="2383" spans="1:13" x14ac:dyDescent="0.25">
      <c r="A2383" s="26" t="s">
        <v>2048</v>
      </c>
      <c r="B2383" s="26" t="s">
        <v>2051</v>
      </c>
      <c r="C2383" s="26" t="str">
        <f t="shared" si="90"/>
        <v/>
      </c>
      <c r="D2383" s="26"/>
      <c r="E2383" s="26" t="s">
        <v>6</v>
      </c>
      <c r="F2383" s="26" t="s">
        <v>6</v>
      </c>
      <c r="G2383" s="34" t="str">
        <f t="shared" si="91"/>
        <v>Hedysarum flexuosum</v>
      </c>
      <c r="H2383" s="26" t="s">
        <v>5141</v>
      </c>
      <c r="I2383" s="26"/>
      <c r="J2383" t="s">
        <v>8602</v>
      </c>
      <c r="K2383" t="s">
        <v>11752</v>
      </c>
      <c r="L2383" t="s">
        <v>12304</v>
      </c>
      <c r="M2383" t="s">
        <v>12305</v>
      </c>
    </row>
    <row r="2384" spans="1:13" x14ac:dyDescent="0.25">
      <c r="A2384" s="26" t="s">
        <v>2048</v>
      </c>
      <c r="B2384" s="26" t="s">
        <v>1110</v>
      </c>
      <c r="C2384" s="26" t="str">
        <f t="shared" si="90"/>
        <v/>
      </c>
      <c r="D2384" s="26"/>
      <c r="E2384" s="26" t="s">
        <v>6</v>
      </c>
      <c r="F2384" s="26" t="s">
        <v>6</v>
      </c>
      <c r="G2384" s="34" t="str">
        <f t="shared" si="91"/>
        <v>Hedysarum glomeratum</v>
      </c>
      <c r="H2384" s="26" t="s">
        <v>5141</v>
      </c>
      <c r="I2384" s="26"/>
      <c r="J2384" t="s">
        <v>8603</v>
      </c>
      <c r="K2384" t="s">
        <v>11752</v>
      </c>
      <c r="L2384" t="s">
        <v>12304</v>
      </c>
      <c r="M2384" t="s">
        <v>12305</v>
      </c>
    </row>
    <row r="2385" spans="1:13" x14ac:dyDescent="0.25">
      <c r="A2385" s="26" t="s">
        <v>2048</v>
      </c>
      <c r="B2385" s="26" t="s">
        <v>2052</v>
      </c>
      <c r="C2385" s="26" t="str">
        <f t="shared" si="90"/>
        <v/>
      </c>
      <c r="D2385" s="26"/>
      <c r="E2385" s="26" t="s">
        <v>6</v>
      </c>
      <c r="F2385" s="26" t="s">
        <v>6</v>
      </c>
      <c r="G2385" s="34" t="str">
        <f t="shared" si="91"/>
        <v>Hedysarum spinosissimum</v>
      </c>
      <c r="H2385" s="26" t="s">
        <v>5141</v>
      </c>
      <c r="I2385" s="26"/>
      <c r="J2385" t="s">
        <v>8604</v>
      </c>
      <c r="K2385" t="s">
        <v>11752</v>
      </c>
      <c r="L2385" t="s">
        <v>12304</v>
      </c>
      <c r="M2385" t="s">
        <v>12305</v>
      </c>
    </row>
    <row r="2386" spans="1:13" x14ac:dyDescent="0.25">
      <c r="A2386" s="26" t="s">
        <v>2053</v>
      </c>
      <c r="B2386" s="26" t="s">
        <v>2065</v>
      </c>
      <c r="C2386" s="26" t="str">
        <f t="shared" si="90"/>
        <v/>
      </c>
      <c r="D2386" s="26"/>
      <c r="E2386" s="26" t="s">
        <v>6</v>
      </c>
      <c r="F2386" s="26" t="s">
        <v>6</v>
      </c>
      <c r="G2386" s="34" t="str">
        <f t="shared" si="91"/>
        <v>Helianthemum aegyptiacum</v>
      </c>
      <c r="H2386" s="26" t="s">
        <v>5141</v>
      </c>
      <c r="I2386" s="26"/>
      <c r="J2386" t="s">
        <v>8605</v>
      </c>
      <c r="K2386" t="s">
        <v>11752</v>
      </c>
      <c r="L2386" t="s">
        <v>12338</v>
      </c>
      <c r="M2386" t="s">
        <v>12339</v>
      </c>
    </row>
    <row r="2387" spans="1:13" x14ac:dyDescent="0.25">
      <c r="A2387" s="26" t="s">
        <v>2053</v>
      </c>
      <c r="B2387" s="26" t="s">
        <v>2060</v>
      </c>
      <c r="C2387" s="26" t="str">
        <f t="shared" si="90"/>
        <v/>
      </c>
      <c r="D2387" s="26"/>
      <c r="E2387" s="26" t="s">
        <v>31</v>
      </c>
      <c r="F2387" s="26" t="s">
        <v>6</v>
      </c>
      <c r="G2387" s="34" t="str">
        <f t="shared" si="91"/>
        <v>Helianthemum almeriense</v>
      </c>
      <c r="H2387" s="26" t="s">
        <v>5141</v>
      </c>
      <c r="I2387" s="26"/>
      <c r="J2387" t="s">
        <v>8606</v>
      </c>
      <c r="K2387" t="s">
        <v>11752</v>
      </c>
      <c r="L2387" t="s">
        <v>12338</v>
      </c>
      <c r="M2387" t="s">
        <v>12339</v>
      </c>
    </row>
    <row r="2388" spans="1:13" x14ac:dyDescent="0.25">
      <c r="A2388" s="26" t="s">
        <v>2053</v>
      </c>
      <c r="B2388" s="26" t="s">
        <v>2059</v>
      </c>
      <c r="C2388" s="26" t="str">
        <f t="shared" si="90"/>
        <v/>
      </c>
      <c r="D2388" s="26"/>
      <c r="E2388" s="26" t="s">
        <v>31</v>
      </c>
      <c r="F2388" s="26" t="s">
        <v>6</v>
      </c>
      <c r="G2388" s="34" t="str">
        <f t="shared" si="91"/>
        <v>Helianthemum alypoides</v>
      </c>
      <c r="H2388" s="26" t="s">
        <v>5141</v>
      </c>
      <c r="I2388" s="26"/>
      <c r="J2388" t="s">
        <v>8607</v>
      </c>
      <c r="K2388" t="s">
        <v>11752</v>
      </c>
      <c r="L2388" t="s">
        <v>12338</v>
      </c>
      <c r="M2388" t="s">
        <v>12339</v>
      </c>
    </row>
    <row r="2389" spans="1:13" x14ac:dyDescent="0.25">
      <c r="A2389" s="26" t="s">
        <v>2053</v>
      </c>
      <c r="B2389" s="26" t="s">
        <v>2066</v>
      </c>
      <c r="C2389" s="26" t="str">
        <f t="shared" si="90"/>
        <v/>
      </c>
      <c r="D2389" s="26"/>
      <c r="E2389" s="26" t="s">
        <v>6</v>
      </c>
      <c r="F2389" s="26" t="s">
        <v>6</v>
      </c>
      <c r="G2389" s="34" t="str">
        <f t="shared" si="91"/>
        <v>Helianthemum angustatum</v>
      </c>
      <c r="H2389" s="26" t="s">
        <v>5141</v>
      </c>
      <c r="I2389" s="26"/>
      <c r="J2389" t="s">
        <v>8608</v>
      </c>
      <c r="K2389" t="s">
        <v>11752</v>
      </c>
      <c r="L2389" t="s">
        <v>12338</v>
      </c>
      <c r="M2389" t="s">
        <v>12339</v>
      </c>
    </row>
    <row r="2390" spans="1:13" x14ac:dyDescent="0.25">
      <c r="A2390" s="26" t="s">
        <v>2053</v>
      </c>
      <c r="B2390" s="26" t="s">
        <v>2062</v>
      </c>
      <c r="C2390" s="26" t="str">
        <f t="shared" si="90"/>
        <v>subsp.</v>
      </c>
      <c r="D2390" s="26" t="s">
        <v>2062</v>
      </c>
      <c r="E2390" s="26" t="s">
        <v>6</v>
      </c>
      <c r="F2390" s="26" t="s">
        <v>6</v>
      </c>
      <c r="G2390" s="34" t="str">
        <f t="shared" si="91"/>
        <v>Helianthemum apenninum apenninum</v>
      </c>
      <c r="H2390" s="26" t="s">
        <v>5141</v>
      </c>
      <c r="I2390" s="26"/>
      <c r="J2390" t="s">
        <v>8609</v>
      </c>
      <c r="K2390" t="s">
        <v>11752</v>
      </c>
      <c r="L2390" t="s">
        <v>12338</v>
      </c>
      <c r="M2390" t="s">
        <v>12339</v>
      </c>
    </row>
    <row r="2391" spans="1:13" x14ac:dyDescent="0.25">
      <c r="A2391" s="26" t="s">
        <v>2053</v>
      </c>
      <c r="B2391" s="26" t="s">
        <v>2062</v>
      </c>
      <c r="C2391" s="26" t="str">
        <f t="shared" si="90"/>
        <v>subsp.</v>
      </c>
      <c r="D2391" s="26" t="s">
        <v>1586</v>
      </c>
      <c r="E2391" s="26" t="s">
        <v>31</v>
      </c>
      <c r="F2391" s="26" t="s">
        <v>6</v>
      </c>
      <c r="G2391" s="34" t="str">
        <f t="shared" si="91"/>
        <v>Helianthemum apenninum cantabricum</v>
      </c>
      <c r="H2391" s="26" t="s">
        <v>5141</v>
      </c>
      <c r="I2391" s="26"/>
      <c r="J2391" t="s">
        <v>8610</v>
      </c>
      <c r="K2391" t="s">
        <v>11752</v>
      </c>
      <c r="L2391" t="s">
        <v>12338</v>
      </c>
      <c r="M2391" t="s">
        <v>12339</v>
      </c>
    </row>
    <row r="2392" spans="1:13" x14ac:dyDescent="0.25">
      <c r="A2392" s="26" t="s">
        <v>2053</v>
      </c>
      <c r="B2392" s="26" t="s">
        <v>2062</v>
      </c>
      <c r="C2392" s="26" t="str">
        <f t="shared" si="90"/>
        <v>subsp.</v>
      </c>
      <c r="D2392" s="26" t="s">
        <v>3686</v>
      </c>
      <c r="E2392" s="26" t="s">
        <v>31</v>
      </c>
      <c r="F2392" s="26" t="s">
        <v>6</v>
      </c>
      <c r="G2392" s="34" t="str">
        <f t="shared" si="91"/>
        <v>Helianthemum apenninum cavanillesianum</v>
      </c>
      <c r="H2392" s="26" t="s">
        <v>5141</v>
      </c>
      <c r="I2392" s="26"/>
      <c r="J2392" t="s">
        <v>8611</v>
      </c>
      <c r="K2392" t="s">
        <v>11752</v>
      </c>
      <c r="L2392" t="s">
        <v>12338</v>
      </c>
      <c r="M2392" t="s">
        <v>12339</v>
      </c>
    </row>
    <row r="2393" spans="1:13" x14ac:dyDescent="0.25">
      <c r="A2393" s="26" t="s">
        <v>2053</v>
      </c>
      <c r="B2393" s="26" t="s">
        <v>2062</v>
      </c>
      <c r="C2393" s="26" t="str">
        <f t="shared" si="90"/>
        <v>subsp.</v>
      </c>
      <c r="D2393" s="26" t="s">
        <v>2424</v>
      </c>
      <c r="E2393" s="26" t="s">
        <v>31</v>
      </c>
      <c r="F2393" s="26" t="s">
        <v>6</v>
      </c>
      <c r="G2393" s="34" t="str">
        <f t="shared" si="91"/>
        <v>Helianthemum apenninum estevei</v>
      </c>
      <c r="H2393" s="26" t="s">
        <v>5141</v>
      </c>
      <c r="I2393" s="26"/>
      <c r="J2393" t="s">
        <v>8612</v>
      </c>
      <c r="K2393" t="s">
        <v>11752</v>
      </c>
      <c r="L2393" t="s">
        <v>12338</v>
      </c>
      <c r="M2393" t="s">
        <v>12339</v>
      </c>
    </row>
    <row r="2394" spans="1:13" x14ac:dyDescent="0.25">
      <c r="A2394" s="26" t="s">
        <v>2053</v>
      </c>
      <c r="B2394" s="26" t="s">
        <v>2062</v>
      </c>
      <c r="C2394" s="26" t="str">
        <f t="shared" si="90"/>
        <v>subsp.</v>
      </c>
      <c r="D2394" s="26" t="s">
        <v>4455</v>
      </c>
      <c r="E2394" s="26" t="s">
        <v>6</v>
      </c>
      <c r="F2394" s="26" t="s">
        <v>6</v>
      </c>
      <c r="G2394" s="34" t="str">
        <f t="shared" si="91"/>
        <v>Helianthemum apenninum stoechadifolium</v>
      </c>
      <c r="H2394" s="26" t="s">
        <v>5141</v>
      </c>
      <c r="I2394" s="26"/>
      <c r="J2394" t="s">
        <v>8613</v>
      </c>
      <c r="K2394" t="s">
        <v>11752</v>
      </c>
      <c r="L2394" t="s">
        <v>12338</v>
      </c>
      <c r="M2394" t="s">
        <v>12339</v>
      </c>
    </row>
    <row r="2395" spans="1:13" x14ac:dyDescent="0.25">
      <c r="A2395" s="26" t="s">
        <v>2053</v>
      </c>
      <c r="B2395" s="26" t="s">
        <v>2062</v>
      </c>
      <c r="C2395" s="26" t="str">
        <f t="shared" si="90"/>
        <v>subsp.</v>
      </c>
      <c r="D2395" s="26" t="s">
        <v>1076</v>
      </c>
      <c r="E2395" s="26" t="s">
        <v>31</v>
      </c>
      <c r="F2395" s="26" t="s">
        <v>6</v>
      </c>
      <c r="G2395" s="34" t="str">
        <f t="shared" si="91"/>
        <v>Helianthemum apenninum suffruticosum</v>
      </c>
      <c r="H2395" s="26" t="s">
        <v>5141</v>
      </c>
      <c r="I2395" s="26"/>
      <c r="J2395" t="s">
        <v>8614</v>
      </c>
      <c r="K2395" t="s">
        <v>11752</v>
      </c>
      <c r="L2395" t="s">
        <v>12338</v>
      </c>
      <c r="M2395" t="s">
        <v>12339</v>
      </c>
    </row>
    <row r="2396" spans="1:13" x14ac:dyDescent="0.25">
      <c r="A2396" s="26" t="s">
        <v>2053</v>
      </c>
      <c r="B2396" s="26" t="s">
        <v>2062</v>
      </c>
      <c r="C2396" s="26" t="str">
        <f t="shared" si="90"/>
        <v>subsp.</v>
      </c>
      <c r="D2396" s="26" t="s">
        <v>4603</v>
      </c>
      <c r="E2396" s="26" t="s">
        <v>31</v>
      </c>
      <c r="F2396" s="26" t="s">
        <v>6</v>
      </c>
      <c r="G2396" s="34" t="str">
        <f t="shared" si="91"/>
        <v>Helianthemum apenninum urrielense</v>
      </c>
      <c r="H2396" s="26" t="s">
        <v>5141</v>
      </c>
      <c r="I2396" s="26"/>
      <c r="J2396" t="s">
        <v>8615</v>
      </c>
      <c r="K2396" t="s">
        <v>11752</v>
      </c>
      <c r="L2396" t="s">
        <v>12338</v>
      </c>
      <c r="M2396" t="s">
        <v>12339</v>
      </c>
    </row>
    <row r="2397" spans="1:13" x14ac:dyDescent="0.25">
      <c r="A2397" s="26" t="s">
        <v>2053</v>
      </c>
      <c r="B2397" s="26" t="s">
        <v>724</v>
      </c>
      <c r="C2397" s="26" t="str">
        <f t="shared" si="90"/>
        <v>subsp.</v>
      </c>
      <c r="D2397" s="26" t="s">
        <v>724</v>
      </c>
      <c r="E2397" s="26" t="s">
        <v>31</v>
      </c>
      <c r="F2397" s="26" t="s">
        <v>6</v>
      </c>
      <c r="G2397" s="34" t="str">
        <f t="shared" si="91"/>
        <v>Helianthemum asperum asperum</v>
      </c>
      <c r="H2397" s="26" t="s">
        <v>5141</v>
      </c>
      <c r="I2397" s="26" t="s">
        <v>6157</v>
      </c>
      <c r="J2397" t="s">
        <v>8616</v>
      </c>
      <c r="K2397" t="s">
        <v>11752</v>
      </c>
      <c r="L2397" t="s">
        <v>12338</v>
      </c>
      <c r="M2397" t="s">
        <v>12339</v>
      </c>
    </row>
    <row r="2398" spans="1:13" x14ac:dyDescent="0.25">
      <c r="A2398" s="26" t="s">
        <v>2053</v>
      </c>
      <c r="B2398" s="26" t="s">
        <v>2070</v>
      </c>
      <c r="C2398" s="26" t="str">
        <f t="shared" si="90"/>
        <v/>
      </c>
      <c r="D2398" s="26"/>
      <c r="E2398" s="26" t="s">
        <v>6</v>
      </c>
      <c r="F2398" s="26" t="s">
        <v>6</v>
      </c>
      <c r="G2398" s="34" t="str">
        <f t="shared" si="91"/>
        <v>Helianthemum caput-felis</v>
      </c>
      <c r="H2398" s="26" t="s">
        <v>5141</v>
      </c>
      <c r="I2398" s="26"/>
      <c r="J2398" t="s">
        <v>8617</v>
      </c>
      <c r="K2398" t="s">
        <v>11752</v>
      </c>
      <c r="L2398" t="s">
        <v>12338</v>
      </c>
      <c r="M2398" t="s">
        <v>12339</v>
      </c>
    </row>
    <row r="2399" spans="1:13" x14ac:dyDescent="0.25">
      <c r="A2399" s="26" t="s">
        <v>2053</v>
      </c>
      <c r="B2399" s="26" t="s">
        <v>1965</v>
      </c>
      <c r="C2399" s="26" t="str">
        <f t="shared" si="90"/>
        <v>subsp.</v>
      </c>
      <c r="D2399" s="26" t="s">
        <v>1965</v>
      </c>
      <c r="E2399" s="26" t="s">
        <v>31</v>
      </c>
      <c r="F2399" s="26" t="s">
        <v>6</v>
      </c>
      <c r="G2399" s="34" t="str">
        <f t="shared" si="91"/>
        <v>Helianthemum cinereum cinereum</v>
      </c>
      <c r="H2399" s="26" t="s">
        <v>5141</v>
      </c>
      <c r="I2399" s="26"/>
      <c r="J2399" t="s">
        <v>8618</v>
      </c>
      <c r="K2399" t="s">
        <v>11752</v>
      </c>
      <c r="L2399" t="s">
        <v>12338</v>
      </c>
      <c r="M2399" t="s">
        <v>12339</v>
      </c>
    </row>
    <row r="2400" spans="1:13" x14ac:dyDescent="0.25">
      <c r="A2400" s="26" t="s">
        <v>2053</v>
      </c>
      <c r="B2400" s="26" t="s">
        <v>1965</v>
      </c>
      <c r="C2400" s="26" t="str">
        <f t="shared" si="90"/>
        <v>subsp.</v>
      </c>
      <c r="D2400" s="26" t="s">
        <v>4604</v>
      </c>
      <c r="E2400" s="26" t="s">
        <v>31</v>
      </c>
      <c r="F2400" s="26" t="s">
        <v>6</v>
      </c>
      <c r="G2400" s="34" t="str">
        <f t="shared" si="91"/>
        <v>Helianthemum cinereum guadiccianum</v>
      </c>
      <c r="H2400" s="26" t="s">
        <v>5141</v>
      </c>
      <c r="I2400" s="26"/>
      <c r="J2400" t="s">
        <v>8619</v>
      </c>
      <c r="K2400" t="s">
        <v>11752</v>
      </c>
      <c r="L2400" t="s">
        <v>12338</v>
      </c>
      <c r="M2400" t="s">
        <v>12339</v>
      </c>
    </row>
    <row r="2401" spans="1:13" x14ac:dyDescent="0.25">
      <c r="A2401" s="26" t="s">
        <v>2053</v>
      </c>
      <c r="B2401" s="26" t="s">
        <v>1965</v>
      </c>
      <c r="C2401" s="26" t="str">
        <f t="shared" si="90"/>
        <v>subsp.</v>
      </c>
      <c r="D2401" s="26" t="s">
        <v>3854</v>
      </c>
      <c r="E2401" s="26" t="s">
        <v>31</v>
      </c>
      <c r="F2401" s="26" t="s">
        <v>6</v>
      </c>
      <c r="G2401" s="34" t="str">
        <f t="shared" si="91"/>
        <v>Helianthemum cinereum hieronymi</v>
      </c>
      <c r="H2401" s="26" t="s">
        <v>5141</v>
      </c>
      <c r="I2401" s="26"/>
      <c r="J2401" t="s">
        <v>8620</v>
      </c>
      <c r="K2401" t="s">
        <v>11752</v>
      </c>
      <c r="L2401" t="s">
        <v>12338</v>
      </c>
      <c r="M2401" t="s">
        <v>12339</v>
      </c>
    </row>
    <row r="2402" spans="1:13" x14ac:dyDescent="0.25">
      <c r="A2402" s="26" t="s">
        <v>2053</v>
      </c>
      <c r="B2402" s="26" t="s">
        <v>1965</v>
      </c>
      <c r="C2402" s="26" t="str">
        <f t="shared" si="90"/>
        <v>subsp.</v>
      </c>
      <c r="D2402" s="26" t="s">
        <v>770</v>
      </c>
      <c r="E2402" s="26" t="s">
        <v>6</v>
      </c>
      <c r="F2402" s="26" t="s">
        <v>6</v>
      </c>
      <c r="G2402" s="34" t="str">
        <f t="shared" si="91"/>
        <v>Helianthemum cinereum rotundifolium</v>
      </c>
      <c r="H2402" s="26" t="s">
        <v>5141</v>
      </c>
      <c r="I2402" s="26"/>
      <c r="J2402" t="s">
        <v>8621</v>
      </c>
      <c r="K2402" t="s">
        <v>11752</v>
      </c>
      <c r="L2402" t="s">
        <v>12338</v>
      </c>
      <c r="M2402" t="s">
        <v>12339</v>
      </c>
    </row>
    <row r="2403" spans="1:13" x14ac:dyDescent="0.25">
      <c r="A2403" s="26" t="s">
        <v>2053</v>
      </c>
      <c r="B2403" s="26" t="s">
        <v>2064</v>
      </c>
      <c r="C2403" s="26" t="str">
        <f t="shared" ref="C2403:C2466" si="92">IF(D2403="","","subsp.")</f>
        <v/>
      </c>
      <c r="D2403" s="26"/>
      <c r="E2403" s="26" t="s">
        <v>6</v>
      </c>
      <c r="F2403" s="26" t="s">
        <v>6</v>
      </c>
      <c r="G2403" s="34" t="str">
        <f t="shared" si="91"/>
        <v>Helianthemum hirtum</v>
      </c>
      <c r="H2403" s="26" t="s">
        <v>5141</v>
      </c>
      <c r="I2403" s="26"/>
      <c r="J2403" t="s">
        <v>8622</v>
      </c>
      <c r="K2403" t="s">
        <v>11752</v>
      </c>
      <c r="L2403" t="s">
        <v>12338</v>
      </c>
      <c r="M2403" t="s">
        <v>12339</v>
      </c>
    </row>
    <row r="2404" spans="1:13" x14ac:dyDescent="0.25">
      <c r="A2404" s="26" t="s">
        <v>2053</v>
      </c>
      <c r="B2404" s="26" t="s">
        <v>2068</v>
      </c>
      <c r="C2404" s="26" t="str">
        <f t="shared" si="92"/>
        <v/>
      </c>
      <c r="D2404" s="26"/>
      <c r="E2404" s="26" t="s">
        <v>6</v>
      </c>
      <c r="F2404" s="26" t="s">
        <v>6</v>
      </c>
      <c r="G2404" s="34" t="str">
        <f t="shared" si="91"/>
        <v>Helianthemum ledifolium</v>
      </c>
      <c r="H2404" s="26" t="s">
        <v>5141</v>
      </c>
      <c r="I2404" s="26"/>
      <c r="J2404" t="s">
        <v>8623</v>
      </c>
      <c r="K2404" t="s">
        <v>11752</v>
      </c>
      <c r="L2404" t="s">
        <v>12338</v>
      </c>
      <c r="M2404" t="s">
        <v>12339</v>
      </c>
    </row>
    <row r="2405" spans="1:13" x14ac:dyDescent="0.25">
      <c r="A2405" s="26" t="s">
        <v>2053</v>
      </c>
      <c r="B2405" s="26" t="s">
        <v>2072</v>
      </c>
      <c r="C2405" s="26" t="str">
        <f t="shared" si="92"/>
        <v>subsp.</v>
      </c>
      <c r="D2405" s="26" t="s">
        <v>4606</v>
      </c>
      <c r="E2405" s="26" t="s">
        <v>31</v>
      </c>
      <c r="F2405" s="26" t="s">
        <v>6</v>
      </c>
      <c r="G2405" s="34" t="str">
        <f t="shared" si="91"/>
        <v>Helianthemum marifolium andalusicum</v>
      </c>
      <c r="H2405" s="26" t="s">
        <v>5141</v>
      </c>
      <c r="I2405" s="26"/>
      <c r="J2405" t="s">
        <v>8624</v>
      </c>
      <c r="K2405" t="s">
        <v>11752</v>
      </c>
      <c r="L2405" t="s">
        <v>12338</v>
      </c>
      <c r="M2405" t="s">
        <v>12339</v>
      </c>
    </row>
    <row r="2406" spans="1:13" x14ac:dyDescent="0.25">
      <c r="A2406" s="26" t="s">
        <v>2053</v>
      </c>
      <c r="B2406" s="26" t="s">
        <v>2072</v>
      </c>
      <c r="C2406" s="26" t="str">
        <f t="shared" si="92"/>
        <v>subsp.</v>
      </c>
      <c r="D2406" s="26" t="s">
        <v>6078</v>
      </c>
      <c r="E2406" s="26" t="s">
        <v>31</v>
      </c>
      <c r="F2406" s="26" t="s">
        <v>6</v>
      </c>
      <c r="G2406" s="34" t="str">
        <f t="shared" si="91"/>
        <v>Helianthemum marifolium conquense</v>
      </c>
      <c r="H2406" s="26" t="s">
        <v>5141</v>
      </c>
      <c r="I2406" s="26" t="s">
        <v>6079</v>
      </c>
      <c r="J2406" t="s">
        <v>8625</v>
      </c>
      <c r="K2406" t="s">
        <v>11752</v>
      </c>
      <c r="L2406" t="s">
        <v>12338</v>
      </c>
      <c r="M2406" t="s">
        <v>12339</v>
      </c>
    </row>
    <row r="2407" spans="1:13" x14ac:dyDescent="0.25">
      <c r="A2407" s="26" t="s">
        <v>2053</v>
      </c>
      <c r="B2407" s="26" t="s">
        <v>2072</v>
      </c>
      <c r="C2407" s="26" t="str">
        <f t="shared" si="92"/>
        <v>subsp.</v>
      </c>
      <c r="D2407" s="26" t="s">
        <v>4607</v>
      </c>
      <c r="E2407" s="26" t="s">
        <v>31</v>
      </c>
      <c r="F2407" s="26" t="s">
        <v>6</v>
      </c>
      <c r="G2407" s="34" t="str">
        <f t="shared" si="91"/>
        <v>Helianthemum marifolium frigidulum</v>
      </c>
      <c r="H2407" s="26" t="s">
        <v>5141</v>
      </c>
      <c r="I2407" s="26"/>
      <c r="J2407" t="s">
        <v>8626</v>
      </c>
      <c r="K2407" t="s">
        <v>11752</v>
      </c>
      <c r="L2407" t="s">
        <v>12338</v>
      </c>
      <c r="M2407" t="s">
        <v>12339</v>
      </c>
    </row>
    <row r="2408" spans="1:13" x14ac:dyDescent="0.25">
      <c r="A2408" s="26" t="s">
        <v>2053</v>
      </c>
      <c r="B2408" s="26" t="s">
        <v>2072</v>
      </c>
      <c r="C2408" s="26" t="str">
        <f t="shared" si="92"/>
        <v>subsp.</v>
      </c>
      <c r="D2408" s="26" t="s">
        <v>2072</v>
      </c>
      <c r="E2408" s="26" t="s">
        <v>6</v>
      </c>
      <c r="F2408" s="26" t="s">
        <v>6</v>
      </c>
      <c r="G2408" s="34" t="str">
        <f t="shared" si="91"/>
        <v>Helianthemum marifolium marifolium</v>
      </c>
      <c r="H2408" s="26" t="s">
        <v>5141</v>
      </c>
      <c r="I2408" s="26"/>
      <c r="J2408" t="s">
        <v>8627</v>
      </c>
      <c r="K2408" t="s">
        <v>11752</v>
      </c>
      <c r="L2408" t="s">
        <v>12338</v>
      </c>
      <c r="M2408" t="s">
        <v>12339</v>
      </c>
    </row>
    <row r="2409" spans="1:13" x14ac:dyDescent="0.25">
      <c r="A2409" s="26" t="s">
        <v>2053</v>
      </c>
      <c r="B2409" s="26" t="s">
        <v>2072</v>
      </c>
      <c r="C2409" s="26" t="str">
        <f t="shared" si="92"/>
        <v>subsp.</v>
      </c>
      <c r="D2409" s="26" t="s">
        <v>384</v>
      </c>
      <c r="E2409" s="26" t="s">
        <v>31</v>
      </c>
      <c r="F2409" s="26" t="s">
        <v>6</v>
      </c>
      <c r="G2409" s="34" t="str">
        <f t="shared" si="91"/>
        <v>Helianthemum marifolium molle</v>
      </c>
      <c r="H2409" s="26" t="s">
        <v>5141</v>
      </c>
      <c r="I2409" s="26"/>
      <c r="J2409" t="s">
        <v>8628</v>
      </c>
      <c r="K2409" t="s">
        <v>11752</v>
      </c>
      <c r="L2409" t="s">
        <v>12338</v>
      </c>
      <c r="M2409" t="s">
        <v>12339</v>
      </c>
    </row>
    <row r="2410" spans="1:13" x14ac:dyDescent="0.25">
      <c r="A2410" s="26" t="s">
        <v>2053</v>
      </c>
      <c r="B2410" s="26" t="s">
        <v>2072</v>
      </c>
      <c r="C2410" s="26" t="str">
        <f t="shared" si="92"/>
        <v>subsp.</v>
      </c>
      <c r="D2410" s="26" t="s">
        <v>1133</v>
      </c>
      <c r="E2410" s="26" t="s">
        <v>6</v>
      </c>
      <c r="F2410" s="26" t="s">
        <v>6</v>
      </c>
      <c r="G2410" s="34" t="str">
        <f t="shared" si="91"/>
        <v>Helianthemum marifolium origanifolium</v>
      </c>
      <c r="H2410" s="26" t="s">
        <v>5141</v>
      </c>
      <c r="I2410" s="26"/>
      <c r="J2410" t="s">
        <v>8629</v>
      </c>
      <c r="K2410" t="s">
        <v>11752</v>
      </c>
      <c r="L2410" t="s">
        <v>12338</v>
      </c>
      <c r="M2410" t="s">
        <v>12339</v>
      </c>
    </row>
    <row r="2411" spans="1:13" x14ac:dyDescent="0.25">
      <c r="A2411" s="26" t="s">
        <v>2053</v>
      </c>
      <c r="B2411" s="26" t="s">
        <v>2056</v>
      </c>
      <c r="C2411" s="26" t="str">
        <f t="shared" si="92"/>
        <v/>
      </c>
      <c r="D2411" s="26"/>
      <c r="E2411" s="26" t="s">
        <v>6</v>
      </c>
      <c r="F2411" s="26" t="s">
        <v>6</v>
      </c>
      <c r="G2411" s="34" t="str">
        <f t="shared" si="91"/>
        <v>Helianthemum neopiliferum</v>
      </c>
      <c r="H2411" s="26" t="s">
        <v>5141</v>
      </c>
      <c r="I2411" s="26"/>
      <c r="J2411" t="s">
        <v>8630</v>
      </c>
      <c r="K2411" t="s">
        <v>11752</v>
      </c>
      <c r="L2411" t="s">
        <v>12338</v>
      </c>
      <c r="M2411" t="s">
        <v>12339</v>
      </c>
    </row>
    <row r="2412" spans="1:13" x14ac:dyDescent="0.25">
      <c r="A2412" s="26" t="s">
        <v>2053</v>
      </c>
      <c r="B2412" s="26" t="s">
        <v>2063</v>
      </c>
      <c r="C2412" s="26" t="str">
        <f t="shared" si="92"/>
        <v/>
      </c>
      <c r="D2412" s="26"/>
      <c r="E2412" s="26" t="s">
        <v>6</v>
      </c>
      <c r="F2412" s="26" t="s">
        <v>6</v>
      </c>
      <c r="G2412" s="34" t="str">
        <f t="shared" si="91"/>
        <v>Helianthemum nummularium</v>
      </c>
      <c r="H2412" s="26" t="s">
        <v>5141</v>
      </c>
      <c r="I2412" s="26"/>
      <c r="J2412" t="s">
        <v>8631</v>
      </c>
      <c r="K2412" t="s">
        <v>11752</v>
      </c>
      <c r="L2412" t="s">
        <v>12338</v>
      </c>
      <c r="M2412" t="s">
        <v>12339</v>
      </c>
    </row>
    <row r="2413" spans="1:13" x14ac:dyDescent="0.25">
      <c r="A2413" s="26" t="s">
        <v>2053</v>
      </c>
      <c r="B2413" s="26" t="s">
        <v>2071</v>
      </c>
      <c r="C2413" s="26" t="str">
        <f t="shared" si="92"/>
        <v>subsp.</v>
      </c>
      <c r="D2413" s="26" t="s">
        <v>264</v>
      </c>
      <c r="E2413" s="26" t="s">
        <v>6</v>
      </c>
      <c r="F2413" s="26" t="s">
        <v>6</v>
      </c>
      <c r="G2413" s="34" t="str">
        <f t="shared" si="91"/>
        <v>Helianthemum oelandicum alpestre</v>
      </c>
      <c r="H2413" s="26" t="s">
        <v>5141</v>
      </c>
      <c r="I2413" s="26"/>
      <c r="J2413" t="s">
        <v>8632</v>
      </c>
      <c r="K2413" t="s">
        <v>11752</v>
      </c>
      <c r="L2413" t="s">
        <v>12338</v>
      </c>
      <c r="M2413" t="s">
        <v>12339</v>
      </c>
    </row>
    <row r="2414" spans="1:13" x14ac:dyDescent="0.25">
      <c r="A2414" s="26" t="s">
        <v>2053</v>
      </c>
      <c r="B2414" s="26" t="s">
        <v>2071</v>
      </c>
      <c r="C2414" s="26" t="str">
        <f t="shared" si="92"/>
        <v>subsp.</v>
      </c>
      <c r="D2414" s="26" t="s">
        <v>1712</v>
      </c>
      <c r="E2414" s="26" t="s">
        <v>6</v>
      </c>
      <c r="F2414" s="26" t="s">
        <v>6</v>
      </c>
      <c r="G2414" s="34" t="str">
        <f t="shared" si="91"/>
        <v>Helianthemum oelandicum incanum</v>
      </c>
      <c r="H2414" s="26" t="s">
        <v>5141</v>
      </c>
      <c r="I2414" s="26"/>
      <c r="J2414" t="s">
        <v>8633</v>
      </c>
      <c r="K2414" t="s">
        <v>11752</v>
      </c>
      <c r="L2414" t="s">
        <v>12338</v>
      </c>
      <c r="M2414" t="s">
        <v>12339</v>
      </c>
    </row>
    <row r="2415" spans="1:13" x14ac:dyDescent="0.25">
      <c r="A2415" s="26" t="s">
        <v>2053</v>
      </c>
      <c r="B2415" s="26" t="s">
        <v>2071</v>
      </c>
      <c r="C2415" s="26" t="str">
        <f t="shared" si="92"/>
        <v>subsp.</v>
      </c>
      <c r="D2415" s="26" t="s">
        <v>553</v>
      </c>
      <c r="E2415" s="26" t="s">
        <v>6</v>
      </c>
      <c r="F2415" s="26" t="s">
        <v>6</v>
      </c>
      <c r="G2415" s="34" t="str">
        <f t="shared" si="91"/>
        <v>Helianthemum oelandicum italicum</v>
      </c>
      <c r="H2415" s="26" t="s">
        <v>5141</v>
      </c>
      <c r="I2415" s="26"/>
      <c r="J2415" t="s">
        <v>8634</v>
      </c>
      <c r="K2415" t="s">
        <v>11752</v>
      </c>
      <c r="L2415" t="s">
        <v>12338</v>
      </c>
      <c r="M2415" t="s">
        <v>12339</v>
      </c>
    </row>
    <row r="2416" spans="1:13" x14ac:dyDescent="0.25">
      <c r="A2416" s="26" t="s">
        <v>2053</v>
      </c>
      <c r="B2416" s="26" t="s">
        <v>2073</v>
      </c>
      <c r="C2416" s="26" t="str">
        <f t="shared" si="92"/>
        <v/>
      </c>
      <c r="D2416" s="26"/>
      <c r="E2416" s="26" t="s">
        <v>31</v>
      </c>
      <c r="F2416" s="26" t="s">
        <v>6</v>
      </c>
      <c r="G2416" s="34" t="str">
        <f t="shared" si="91"/>
        <v>Helianthemum pannosum</v>
      </c>
      <c r="H2416" s="26" t="s">
        <v>5141</v>
      </c>
      <c r="I2416" s="26"/>
      <c r="J2416" t="s">
        <v>8635</v>
      </c>
      <c r="K2416" t="s">
        <v>11752</v>
      </c>
      <c r="L2416" t="s">
        <v>12338</v>
      </c>
      <c r="M2416" t="s">
        <v>12339</v>
      </c>
    </row>
    <row r="2417" spans="1:13" x14ac:dyDescent="0.25">
      <c r="A2417" s="26" t="s">
        <v>2053</v>
      </c>
      <c r="B2417" s="26" t="s">
        <v>2067</v>
      </c>
      <c r="C2417" s="26" t="str">
        <f t="shared" si="92"/>
        <v/>
      </c>
      <c r="D2417" s="26"/>
      <c r="E2417" s="26" t="s">
        <v>6</v>
      </c>
      <c r="F2417" s="26" t="s">
        <v>6</v>
      </c>
      <c r="G2417" s="34" t="str">
        <f t="shared" si="91"/>
        <v>Helianthemum papillare</v>
      </c>
      <c r="H2417" s="26" t="s">
        <v>5141</v>
      </c>
      <c r="I2417" s="26"/>
      <c r="J2417" t="s">
        <v>8636</v>
      </c>
      <c r="K2417" t="s">
        <v>11752</v>
      </c>
      <c r="L2417" t="s">
        <v>12338</v>
      </c>
      <c r="M2417" t="s">
        <v>12339</v>
      </c>
    </row>
    <row r="2418" spans="1:13" x14ac:dyDescent="0.25">
      <c r="A2418" s="26" t="s">
        <v>2053</v>
      </c>
      <c r="B2418" s="26" t="s">
        <v>2058</v>
      </c>
      <c r="C2418" s="26" t="str">
        <f t="shared" si="92"/>
        <v/>
      </c>
      <c r="D2418" s="26"/>
      <c r="E2418" s="26" t="s">
        <v>31</v>
      </c>
      <c r="F2418" s="26" t="s">
        <v>6</v>
      </c>
      <c r="G2418" s="34" t="str">
        <f t="shared" si="91"/>
        <v>Helianthemum polygonoides</v>
      </c>
      <c r="H2418" s="26" t="s">
        <v>5141</v>
      </c>
      <c r="I2418" s="26"/>
      <c r="J2418" t="s">
        <v>8637</v>
      </c>
      <c r="K2418" t="s">
        <v>11752</v>
      </c>
      <c r="L2418" t="s">
        <v>12338</v>
      </c>
      <c r="M2418" t="s">
        <v>12339</v>
      </c>
    </row>
    <row r="2419" spans="1:13" x14ac:dyDescent="0.25">
      <c r="A2419" s="26" t="s">
        <v>2053</v>
      </c>
      <c r="B2419" s="26" t="s">
        <v>2069</v>
      </c>
      <c r="C2419" s="26" t="str">
        <f t="shared" si="92"/>
        <v/>
      </c>
      <c r="D2419" s="26"/>
      <c r="E2419" s="26" t="s">
        <v>6</v>
      </c>
      <c r="F2419" s="26" t="s">
        <v>6</v>
      </c>
      <c r="G2419" s="34" t="str">
        <f t="shared" si="91"/>
        <v>Helianthemum salicifolium</v>
      </c>
      <c r="H2419" s="26" t="s">
        <v>5141</v>
      </c>
      <c r="I2419" s="26"/>
      <c r="J2419" t="s">
        <v>8638</v>
      </c>
      <c r="K2419" t="s">
        <v>11752</v>
      </c>
      <c r="L2419" t="s">
        <v>12338</v>
      </c>
      <c r="M2419" t="s">
        <v>12339</v>
      </c>
    </row>
    <row r="2420" spans="1:13" x14ac:dyDescent="0.25">
      <c r="A2420" s="26" t="s">
        <v>2053</v>
      </c>
      <c r="B2420" s="26" t="s">
        <v>1971</v>
      </c>
      <c r="C2420" s="26" t="str">
        <f t="shared" si="92"/>
        <v/>
      </c>
      <c r="D2420" s="26"/>
      <c r="E2420" s="26" t="s">
        <v>6</v>
      </c>
      <c r="F2420" s="26" t="s">
        <v>6</v>
      </c>
      <c r="G2420" s="34" t="str">
        <f t="shared" si="91"/>
        <v>Helianthemum sanguineum</v>
      </c>
      <c r="H2420" s="26" t="s">
        <v>5141</v>
      </c>
      <c r="I2420" s="26"/>
      <c r="J2420" t="s">
        <v>8639</v>
      </c>
      <c r="K2420" t="s">
        <v>11752</v>
      </c>
      <c r="L2420" t="s">
        <v>12338</v>
      </c>
      <c r="M2420" t="s">
        <v>12339</v>
      </c>
    </row>
    <row r="2421" spans="1:13" x14ac:dyDescent="0.25">
      <c r="A2421" s="26" t="s">
        <v>2053</v>
      </c>
      <c r="B2421" s="26" t="s">
        <v>2054</v>
      </c>
      <c r="C2421" s="26" t="str">
        <f t="shared" si="92"/>
        <v/>
      </c>
      <c r="D2421" s="26"/>
      <c r="E2421" s="26" t="s">
        <v>6</v>
      </c>
      <c r="F2421" s="26" t="s">
        <v>6</v>
      </c>
      <c r="G2421" s="34" t="str">
        <f t="shared" si="91"/>
        <v>Helianthemum squamatum</v>
      </c>
      <c r="H2421" s="26" t="s">
        <v>5141</v>
      </c>
      <c r="I2421" s="26"/>
      <c r="J2421" t="s">
        <v>8640</v>
      </c>
      <c r="K2421" t="s">
        <v>11752</v>
      </c>
      <c r="L2421" t="s">
        <v>12338</v>
      </c>
      <c r="M2421" t="s">
        <v>12339</v>
      </c>
    </row>
    <row r="2422" spans="1:13" x14ac:dyDescent="0.25">
      <c r="A2422" s="26" t="s">
        <v>2053</v>
      </c>
      <c r="B2422" s="26" t="s">
        <v>2055</v>
      </c>
      <c r="C2422" s="26" t="str">
        <f t="shared" si="92"/>
        <v/>
      </c>
      <c r="D2422" s="26"/>
      <c r="E2422" s="26" t="s">
        <v>6</v>
      </c>
      <c r="F2422" s="26" t="s">
        <v>6</v>
      </c>
      <c r="G2422" s="34" t="str">
        <f t="shared" si="91"/>
        <v>Helianthemum syriacum</v>
      </c>
      <c r="H2422" s="26" t="s">
        <v>5141</v>
      </c>
      <c r="I2422" s="26"/>
      <c r="J2422" t="s">
        <v>8641</v>
      </c>
      <c r="K2422" t="s">
        <v>11752</v>
      </c>
      <c r="L2422" t="s">
        <v>12338</v>
      </c>
      <c r="M2422" t="s">
        <v>12339</v>
      </c>
    </row>
    <row r="2423" spans="1:13" x14ac:dyDescent="0.25">
      <c r="A2423" s="26" t="s">
        <v>2053</v>
      </c>
      <c r="B2423" s="26" t="s">
        <v>2061</v>
      </c>
      <c r="C2423" s="26" t="str">
        <f t="shared" si="92"/>
        <v/>
      </c>
      <c r="D2423" s="26"/>
      <c r="E2423" s="26" t="s">
        <v>6</v>
      </c>
      <c r="F2423" s="26" t="s">
        <v>6</v>
      </c>
      <c r="G2423" s="34" t="str">
        <f t="shared" si="91"/>
        <v>Helianthemum violaceum</v>
      </c>
      <c r="H2423" s="26" t="s">
        <v>5141</v>
      </c>
      <c r="I2423" s="26"/>
      <c r="J2423" t="s">
        <v>8642</v>
      </c>
      <c r="K2423" t="s">
        <v>11752</v>
      </c>
      <c r="L2423" t="s">
        <v>12338</v>
      </c>
      <c r="M2423" t="s">
        <v>12339</v>
      </c>
    </row>
    <row r="2424" spans="1:13" x14ac:dyDescent="0.25">
      <c r="A2424" s="26" t="s">
        <v>2053</v>
      </c>
      <c r="B2424" s="26" t="s">
        <v>2057</v>
      </c>
      <c r="C2424" s="26" t="str">
        <f t="shared" si="92"/>
        <v/>
      </c>
      <c r="D2424" s="26"/>
      <c r="E2424" s="26" t="s">
        <v>6</v>
      </c>
      <c r="F2424" s="26" t="s">
        <v>6</v>
      </c>
      <c r="G2424" s="34" t="str">
        <f t="shared" ref="G2424:G2487" si="93">IF(D2424="",CONCATENATE(A2424," ",B2424),CONCATENATE(A2424," ",B2424," ",D2424))</f>
        <v>Helianthemum viscarium</v>
      </c>
      <c r="H2424" s="26" t="s">
        <v>5141</v>
      </c>
      <c r="I2424" s="26"/>
      <c r="J2424" t="s">
        <v>8643</v>
      </c>
      <c r="K2424" t="s">
        <v>11752</v>
      </c>
      <c r="L2424" t="s">
        <v>12338</v>
      </c>
      <c r="M2424" t="s">
        <v>12339</v>
      </c>
    </row>
    <row r="2425" spans="1:13" x14ac:dyDescent="0.25">
      <c r="A2425" s="26" t="s">
        <v>2053</v>
      </c>
      <c r="B2425" s="26" t="s">
        <v>2074</v>
      </c>
      <c r="C2425" s="26" t="str">
        <f t="shared" si="92"/>
        <v>subsp.</v>
      </c>
      <c r="D2425" s="26" t="s">
        <v>4608</v>
      </c>
      <c r="E2425" s="26" t="s">
        <v>31</v>
      </c>
      <c r="F2425" s="26" t="s">
        <v>6</v>
      </c>
      <c r="G2425" s="34" t="str">
        <f t="shared" si="93"/>
        <v>Helianthemum viscidulum raynaudii</v>
      </c>
      <c r="H2425" s="26" t="s">
        <v>5141</v>
      </c>
      <c r="I2425" s="26"/>
      <c r="J2425" t="s">
        <v>8644</v>
      </c>
      <c r="K2425" t="s">
        <v>11752</v>
      </c>
      <c r="L2425" t="s">
        <v>12338</v>
      </c>
      <c r="M2425" t="s">
        <v>12339</v>
      </c>
    </row>
    <row r="2426" spans="1:13" x14ac:dyDescent="0.25">
      <c r="A2426" s="26" t="s">
        <v>2053</v>
      </c>
      <c r="B2426" s="26" t="s">
        <v>2074</v>
      </c>
      <c r="C2426" s="26" t="str">
        <f t="shared" si="92"/>
        <v>subsp.</v>
      </c>
      <c r="D2426" s="26" t="s">
        <v>2074</v>
      </c>
      <c r="E2426" s="26" t="s">
        <v>31</v>
      </c>
      <c r="F2426" s="26" t="s">
        <v>6</v>
      </c>
      <c r="G2426" s="34" t="str">
        <f t="shared" si="93"/>
        <v>Helianthemum viscidulum viscidulum</v>
      </c>
      <c r="H2426" s="26" t="s">
        <v>5141</v>
      </c>
      <c r="I2426" s="26"/>
      <c r="J2426" t="s">
        <v>8645</v>
      </c>
      <c r="K2426" t="s">
        <v>11752</v>
      </c>
      <c r="L2426" t="s">
        <v>12338</v>
      </c>
      <c r="M2426" t="s">
        <v>12339</v>
      </c>
    </row>
    <row r="2427" spans="1:13" x14ac:dyDescent="0.25">
      <c r="A2427" s="26" t="s">
        <v>2075</v>
      </c>
      <c r="B2427" s="26" t="s">
        <v>2076</v>
      </c>
      <c r="C2427" s="26" t="str">
        <f t="shared" si="92"/>
        <v/>
      </c>
      <c r="D2427" s="26"/>
      <c r="E2427" s="26" t="s">
        <v>6</v>
      </c>
      <c r="F2427" s="26" t="s">
        <v>6</v>
      </c>
      <c r="G2427" s="34" t="str">
        <f t="shared" si="93"/>
        <v>Helicodiceros muscivorus</v>
      </c>
      <c r="H2427" s="26" t="s">
        <v>5141</v>
      </c>
      <c r="I2427" s="26"/>
      <c r="J2427" t="s">
        <v>8646</v>
      </c>
      <c r="K2427" t="s">
        <v>11752</v>
      </c>
      <c r="L2427" t="s">
        <v>12560</v>
      </c>
      <c r="M2427" t="s">
        <v>12575</v>
      </c>
    </row>
    <row r="2428" spans="1:13" x14ac:dyDescent="0.25">
      <c r="A2428" s="26" t="s">
        <v>2077</v>
      </c>
      <c r="B2428" s="26" t="s">
        <v>2079</v>
      </c>
      <c r="C2428" s="26" t="str">
        <f t="shared" si="92"/>
        <v/>
      </c>
      <c r="D2428" s="26"/>
      <c r="E2428" s="26" t="s">
        <v>5390</v>
      </c>
      <c r="F2428" s="26" t="s">
        <v>6</v>
      </c>
      <c r="G2428" s="34" t="str">
        <f t="shared" si="93"/>
        <v>Heliotropium curassavicum</v>
      </c>
      <c r="H2428" s="26" t="s">
        <v>5141</v>
      </c>
      <c r="I2428" s="26"/>
      <c r="J2428" t="s">
        <v>8647</v>
      </c>
      <c r="K2428" t="s">
        <v>11752</v>
      </c>
      <c r="L2428" t="s">
        <v>12486</v>
      </c>
      <c r="M2428" t="s">
        <v>12651</v>
      </c>
    </row>
    <row r="2429" spans="1:13" x14ac:dyDescent="0.25">
      <c r="A2429" s="26" t="s">
        <v>2077</v>
      </c>
      <c r="B2429" s="26" t="s">
        <v>324</v>
      </c>
      <c r="C2429" s="26" t="str">
        <f t="shared" si="92"/>
        <v/>
      </c>
      <c r="D2429" s="26"/>
      <c r="E2429" s="26" t="s">
        <v>6</v>
      </c>
      <c r="F2429" s="26" t="s">
        <v>6</v>
      </c>
      <c r="G2429" s="34" t="str">
        <f t="shared" si="93"/>
        <v>Heliotropium europaeum</v>
      </c>
      <c r="H2429" s="26" t="s">
        <v>5141</v>
      </c>
      <c r="I2429" s="26"/>
      <c r="J2429" t="s">
        <v>8648</v>
      </c>
      <c r="K2429" t="s">
        <v>11752</v>
      </c>
      <c r="L2429" t="s">
        <v>12486</v>
      </c>
      <c r="M2429" t="s">
        <v>12651</v>
      </c>
    </row>
    <row r="2430" spans="1:13" x14ac:dyDescent="0.25">
      <c r="A2430" s="26" t="s">
        <v>2077</v>
      </c>
      <c r="B2430" s="26" t="s">
        <v>2078</v>
      </c>
      <c r="C2430" s="26" t="str">
        <f t="shared" si="92"/>
        <v/>
      </c>
      <c r="D2430" s="26"/>
      <c r="E2430" s="26" t="s">
        <v>6</v>
      </c>
      <c r="F2430" s="26" t="s">
        <v>6</v>
      </c>
      <c r="G2430" s="34" t="str">
        <f t="shared" si="93"/>
        <v>Heliotropium supinum</v>
      </c>
      <c r="H2430" s="26" t="s">
        <v>5141</v>
      </c>
      <c r="I2430" s="26"/>
      <c r="J2430" t="s">
        <v>8649</v>
      </c>
      <c r="K2430" t="s">
        <v>11752</v>
      </c>
      <c r="L2430" t="s">
        <v>12486</v>
      </c>
      <c r="M2430" t="s">
        <v>12651</v>
      </c>
    </row>
    <row r="2431" spans="1:13" x14ac:dyDescent="0.25">
      <c r="A2431" s="26" t="s">
        <v>2080</v>
      </c>
      <c r="B2431" s="26" t="s">
        <v>2081</v>
      </c>
      <c r="C2431" s="26" t="str">
        <f t="shared" si="92"/>
        <v/>
      </c>
      <c r="D2431" s="26"/>
      <c r="E2431" s="26" t="s">
        <v>6</v>
      </c>
      <c r="F2431" s="26" t="s">
        <v>6</v>
      </c>
      <c r="G2431" s="34" t="str">
        <f t="shared" si="93"/>
        <v>Helleborus foetidus</v>
      </c>
      <c r="H2431" s="26" t="s">
        <v>5141</v>
      </c>
      <c r="I2431" s="26"/>
      <c r="J2431" t="s">
        <v>8650</v>
      </c>
      <c r="K2431" t="s">
        <v>11752</v>
      </c>
      <c r="L2431" t="s">
        <v>12329</v>
      </c>
      <c r="M2431" t="s">
        <v>12330</v>
      </c>
    </row>
    <row r="2432" spans="1:13" x14ac:dyDescent="0.25">
      <c r="A2432" s="26" t="s">
        <v>2080</v>
      </c>
      <c r="B2432" s="26" t="s">
        <v>2082</v>
      </c>
      <c r="C2432" s="26" t="str">
        <f t="shared" si="92"/>
        <v>subsp.</v>
      </c>
      <c r="D2432" s="26" t="s">
        <v>2082</v>
      </c>
      <c r="E2432" s="26" t="s">
        <v>31</v>
      </c>
      <c r="F2432" s="26" t="s">
        <v>31</v>
      </c>
      <c r="G2432" s="34" t="str">
        <f t="shared" si="93"/>
        <v>Helleborus lividus lividus</v>
      </c>
      <c r="H2432" s="26" t="s">
        <v>5141</v>
      </c>
      <c r="I2432" s="26"/>
      <c r="J2432" t="s">
        <v>8651</v>
      </c>
      <c r="K2432" t="s">
        <v>11752</v>
      </c>
      <c r="L2432" t="s">
        <v>12329</v>
      </c>
      <c r="M2432" t="s">
        <v>12330</v>
      </c>
    </row>
    <row r="2433" spans="1:13" x14ac:dyDescent="0.25">
      <c r="A2433" s="26" t="s">
        <v>2080</v>
      </c>
      <c r="B2433" s="26" t="s">
        <v>283</v>
      </c>
      <c r="C2433" s="26" t="str">
        <f t="shared" si="92"/>
        <v>subsp.</v>
      </c>
      <c r="D2433" s="26" t="s">
        <v>2345</v>
      </c>
      <c r="E2433" s="26" t="s">
        <v>6</v>
      </c>
      <c r="F2433" s="26" t="s">
        <v>31</v>
      </c>
      <c r="G2433" s="34" t="str">
        <f t="shared" si="93"/>
        <v>Helleborus viridis occidentalis</v>
      </c>
      <c r="H2433" s="26" t="s">
        <v>5141</v>
      </c>
      <c r="I2433" s="26"/>
      <c r="J2433" t="s">
        <v>8652</v>
      </c>
      <c r="K2433" t="s">
        <v>11752</v>
      </c>
      <c r="L2433" t="s">
        <v>12329</v>
      </c>
      <c r="M2433" t="s">
        <v>12330</v>
      </c>
    </row>
    <row r="2434" spans="1:13" x14ac:dyDescent="0.25">
      <c r="A2434" s="26" t="s">
        <v>2083</v>
      </c>
      <c r="B2434" s="26" t="s">
        <v>2084</v>
      </c>
      <c r="C2434" s="26" t="str">
        <f t="shared" si="92"/>
        <v/>
      </c>
      <c r="D2434" s="26"/>
      <c r="E2434" s="26" t="s">
        <v>6</v>
      </c>
      <c r="F2434" s="26" t="s">
        <v>6</v>
      </c>
      <c r="G2434" s="34" t="str">
        <f t="shared" si="93"/>
        <v>Hepatica nobilis</v>
      </c>
      <c r="H2434" s="26" t="s">
        <v>5141</v>
      </c>
      <c r="I2434" s="26"/>
      <c r="J2434" t="s">
        <v>8653</v>
      </c>
      <c r="K2434" t="s">
        <v>11752</v>
      </c>
      <c r="L2434" t="s">
        <v>12329</v>
      </c>
      <c r="M2434" t="s">
        <v>12330</v>
      </c>
    </row>
    <row r="2435" spans="1:13" x14ac:dyDescent="0.25">
      <c r="A2435" s="26" t="s">
        <v>2085</v>
      </c>
      <c r="B2435" s="26" t="s">
        <v>2086</v>
      </c>
      <c r="C2435" s="26" t="str">
        <f t="shared" si="92"/>
        <v/>
      </c>
      <c r="D2435" s="26"/>
      <c r="E2435" s="26" t="s">
        <v>6</v>
      </c>
      <c r="F2435" s="26" t="s">
        <v>6</v>
      </c>
      <c r="G2435" s="34" t="str">
        <f t="shared" si="93"/>
        <v>Heracleum sphondylium</v>
      </c>
      <c r="H2435" s="26" t="s">
        <v>5141</v>
      </c>
      <c r="I2435" s="26"/>
      <c r="J2435" t="s">
        <v>8654</v>
      </c>
      <c r="K2435" t="s">
        <v>11752</v>
      </c>
      <c r="L2435" t="s">
        <v>12382</v>
      </c>
      <c r="M2435" t="s">
        <v>12383</v>
      </c>
    </row>
    <row r="2436" spans="1:13" x14ac:dyDescent="0.25">
      <c r="A2436" s="26" t="s">
        <v>2087</v>
      </c>
      <c r="B2436" s="26" t="s">
        <v>2088</v>
      </c>
      <c r="C2436" s="26" t="str">
        <f t="shared" si="92"/>
        <v/>
      </c>
      <c r="D2436" s="26"/>
      <c r="E2436" s="26" t="s">
        <v>5390</v>
      </c>
      <c r="F2436" s="26" t="s">
        <v>6</v>
      </c>
      <c r="G2436" s="34" t="str">
        <f t="shared" si="93"/>
        <v>Hermodactylus tuberosus</v>
      </c>
      <c r="H2436" s="26" t="s">
        <v>5141</v>
      </c>
      <c r="I2436" s="26"/>
      <c r="J2436" t="s">
        <v>8655</v>
      </c>
      <c r="K2436" t="s">
        <v>11752</v>
      </c>
      <c r="L2436" t="s">
        <v>12327</v>
      </c>
      <c r="M2436" t="s">
        <v>12615</v>
      </c>
    </row>
    <row r="2437" spans="1:13" x14ac:dyDescent="0.25">
      <c r="A2437" s="26" t="s">
        <v>2089</v>
      </c>
      <c r="B2437" s="26" t="s">
        <v>2091</v>
      </c>
      <c r="C2437" s="26" t="str">
        <f t="shared" si="92"/>
        <v/>
      </c>
      <c r="D2437" s="26"/>
      <c r="E2437" s="26" t="s">
        <v>31</v>
      </c>
      <c r="F2437" s="26" t="s">
        <v>6</v>
      </c>
      <c r="G2437" s="34" t="str">
        <f t="shared" si="93"/>
        <v>Herniaria algarvica</v>
      </c>
      <c r="H2437" s="26" t="s">
        <v>5141</v>
      </c>
      <c r="I2437" s="26"/>
      <c r="J2437" t="s">
        <v>8656</v>
      </c>
      <c r="K2437" t="s">
        <v>11752</v>
      </c>
      <c r="L2437" t="s">
        <v>12295</v>
      </c>
      <c r="M2437" t="s">
        <v>12331</v>
      </c>
    </row>
    <row r="2438" spans="1:13" x14ac:dyDescent="0.25">
      <c r="A2438" s="26" t="s">
        <v>2089</v>
      </c>
      <c r="B2438" s="26" t="s">
        <v>494</v>
      </c>
      <c r="C2438" s="26" t="str">
        <f t="shared" si="92"/>
        <v/>
      </c>
      <c r="D2438" s="26"/>
      <c r="E2438" s="26" t="s">
        <v>31</v>
      </c>
      <c r="F2438" s="26" t="s">
        <v>6</v>
      </c>
      <c r="G2438" s="34" t="str">
        <f t="shared" si="93"/>
        <v>Herniaria baetica</v>
      </c>
      <c r="H2438" s="26" t="s">
        <v>5141</v>
      </c>
      <c r="I2438" s="26"/>
      <c r="J2438" t="s">
        <v>8657</v>
      </c>
      <c r="K2438" t="s">
        <v>11752</v>
      </c>
      <c r="L2438" t="s">
        <v>12295</v>
      </c>
      <c r="M2438" t="s">
        <v>12331</v>
      </c>
    </row>
    <row r="2439" spans="1:13" x14ac:dyDescent="0.25">
      <c r="A2439" s="26" t="s">
        <v>2089</v>
      </c>
      <c r="B2439" s="26" t="s">
        <v>1008</v>
      </c>
      <c r="C2439" s="26" t="str">
        <f t="shared" si="92"/>
        <v>subsp.</v>
      </c>
      <c r="D2439" s="26" t="s">
        <v>1008</v>
      </c>
      <c r="E2439" s="26" t="s">
        <v>31</v>
      </c>
      <c r="F2439" s="26" t="s">
        <v>31</v>
      </c>
      <c r="G2439" s="34" t="str">
        <f t="shared" si="93"/>
        <v>Herniaria boissieri boissieri</v>
      </c>
      <c r="H2439" s="26" t="s">
        <v>5141</v>
      </c>
      <c r="I2439" s="26"/>
      <c r="J2439" t="s">
        <v>8658</v>
      </c>
      <c r="K2439" t="s">
        <v>11752</v>
      </c>
      <c r="L2439" t="s">
        <v>12295</v>
      </c>
      <c r="M2439" t="s">
        <v>12331</v>
      </c>
    </row>
    <row r="2440" spans="1:13" x14ac:dyDescent="0.25">
      <c r="A2440" s="26" t="s">
        <v>2089</v>
      </c>
      <c r="B2440" s="26" t="s">
        <v>2090</v>
      </c>
      <c r="C2440" s="26" t="str">
        <f t="shared" si="92"/>
        <v>subsp.</v>
      </c>
      <c r="D2440" s="26" t="s">
        <v>288</v>
      </c>
      <c r="E2440" s="26" t="s">
        <v>6</v>
      </c>
      <c r="F2440" s="26" t="s">
        <v>31</v>
      </c>
      <c r="G2440" s="34" t="str">
        <f t="shared" si="93"/>
        <v>Herniaria ciliolata robusta</v>
      </c>
      <c r="H2440" s="26" t="s">
        <v>5141</v>
      </c>
      <c r="I2440" s="26"/>
      <c r="J2440" t="s">
        <v>8659</v>
      </c>
      <c r="K2440" t="s">
        <v>11752</v>
      </c>
      <c r="L2440" t="s">
        <v>12295</v>
      </c>
      <c r="M2440" t="s">
        <v>12331</v>
      </c>
    </row>
    <row r="2441" spans="1:13" x14ac:dyDescent="0.25">
      <c r="A2441" s="26" t="s">
        <v>2089</v>
      </c>
      <c r="B2441" s="26" t="s">
        <v>1652</v>
      </c>
      <c r="C2441" s="26" t="str">
        <f t="shared" si="92"/>
        <v/>
      </c>
      <c r="D2441" s="26"/>
      <c r="E2441" s="26" t="s">
        <v>6</v>
      </c>
      <c r="F2441" s="26" t="s">
        <v>6</v>
      </c>
      <c r="G2441" s="34" t="str">
        <f t="shared" si="93"/>
        <v>Herniaria cinerea</v>
      </c>
      <c r="H2441" s="26" t="s">
        <v>5141</v>
      </c>
      <c r="I2441" s="26"/>
      <c r="J2441" t="s">
        <v>8660</v>
      </c>
      <c r="K2441" t="s">
        <v>11752</v>
      </c>
      <c r="L2441" t="s">
        <v>12295</v>
      </c>
      <c r="M2441" t="s">
        <v>12331</v>
      </c>
    </row>
    <row r="2442" spans="1:13" x14ac:dyDescent="0.25">
      <c r="A2442" s="26" t="s">
        <v>2089</v>
      </c>
      <c r="B2442" s="26" t="s">
        <v>1433</v>
      </c>
      <c r="C2442" s="26" t="str">
        <f t="shared" si="92"/>
        <v>subsp.</v>
      </c>
      <c r="D2442" s="26" t="s">
        <v>4456</v>
      </c>
      <c r="E2442" s="26" t="s">
        <v>6</v>
      </c>
      <c r="F2442" s="26" t="s">
        <v>31</v>
      </c>
      <c r="G2442" s="34" t="str">
        <f t="shared" si="93"/>
        <v>Herniaria fontanesii almeriana</v>
      </c>
      <c r="H2442" s="26" t="s">
        <v>5141</v>
      </c>
      <c r="I2442" s="26"/>
      <c r="J2442" t="s">
        <v>8661</v>
      </c>
      <c r="K2442" t="s">
        <v>11752</v>
      </c>
      <c r="L2442" t="s">
        <v>12295</v>
      </c>
      <c r="M2442" t="s">
        <v>12331</v>
      </c>
    </row>
    <row r="2443" spans="1:13" x14ac:dyDescent="0.25">
      <c r="A2443" s="26" t="s">
        <v>2089</v>
      </c>
      <c r="B2443" s="26" t="s">
        <v>2093</v>
      </c>
      <c r="C2443" s="26" t="str">
        <f t="shared" si="92"/>
        <v/>
      </c>
      <c r="D2443" s="26"/>
      <c r="E2443" s="26" t="s">
        <v>31</v>
      </c>
      <c r="F2443" s="26" t="s">
        <v>6</v>
      </c>
      <c r="G2443" s="34" t="str">
        <f t="shared" si="93"/>
        <v>Herniaria fruticosa</v>
      </c>
      <c r="H2443" s="26" t="s">
        <v>5141</v>
      </c>
      <c r="I2443" s="26"/>
      <c r="J2443" t="s">
        <v>8662</v>
      </c>
      <c r="K2443" t="s">
        <v>11752</v>
      </c>
      <c r="L2443" t="s">
        <v>12295</v>
      </c>
      <c r="M2443" t="s">
        <v>12331</v>
      </c>
    </row>
    <row r="2444" spans="1:13" x14ac:dyDescent="0.25">
      <c r="A2444" s="26" t="s">
        <v>2089</v>
      </c>
      <c r="B2444" s="26" t="s">
        <v>125</v>
      </c>
      <c r="C2444" s="26" t="str">
        <f t="shared" si="92"/>
        <v/>
      </c>
      <c r="D2444" s="26"/>
      <c r="E2444" s="26" t="s">
        <v>6</v>
      </c>
      <c r="F2444" s="26" t="s">
        <v>6</v>
      </c>
      <c r="G2444" s="34" t="str">
        <f t="shared" si="93"/>
        <v>Herniaria glabra</v>
      </c>
      <c r="H2444" s="26" t="s">
        <v>5141</v>
      </c>
      <c r="I2444" s="26"/>
      <c r="J2444" t="s">
        <v>8663</v>
      </c>
      <c r="K2444" t="s">
        <v>11752</v>
      </c>
      <c r="L2444" t="s">
        <v>12295</v>
      </c>
      <c r="M2444" t="s">
        <v>12331</v>
      </c>
    </row>
    <row r="2445" spans="1:13" x14ac:dyDescent="0.25">
      <c r="A2445" s="26" t="s">
        <v>2089</v>
      </c>
      <c r="B2445" s="26" t="s">
        <v>250</v>
      </c>
      <c r="C2445" s="26" t="str">
        <f t="shared" si="92"/>
        <v>subsp.</v>
      </c>
      <c r="D2445" s="26" t="s">
        <v>250</v>
      </c>
      <c r="E2445" s="26" t="s">
        <v>6</v>
      </c>
      <c r="F2445" s="26" t="s">
        <v>31</v>
      </c>
      <c r="G2445" s="34" t="str">
        <f t="shared" si="93"/>
        <v>Herniaria hirsuta hirsuta</v>
      </c>
      <c r="H2445" s="26" t="s">
        <v>5141</v>
      </c>
      <c r="I2445" s="26"/>
      <c r="J2445" t="s">
        <v>8664</v>
      </c>
      <c r="K2445" t="s">
        <v>11752</v>
      </c>
      <c r="L2445" t="s">
        <v>12295</v>
      </c>
      <c r="M2445" t="s">
        <v>12331</v>
      </c>
    </row>
    <row r="2446" spans="1:13" x14ac:dyDescent="0.25">
      <c r="A2446" s="26" t="s">
        <v>2089</v>
      </c>
      <c r="B2446" s="26" t="s">
        <v>821</v>
      </c>
      <c r="C2446" s="26" t="str">
        <f t="shared" si="92"/>
        <v/>
      </c>
      <c r="D2446" s="26"/>
      <c r="E2446" s="26" t="s">
        <v>13111</v>
      </c>
      <c r="F2446" s="26" t="s">
        <v>6</v>
      </c>
      <c r="G2446" s="34" t="str">
        <f t="shared" si="93"/>
        <v>Herniaria latifolia</v>
      </c>
      <c r="H2446" s="26" t="s">
        <v>5141</v>
      </c>
      <c r="I2446" s="26"/>
      <c r="J2446" t="s">
        <v>8665</v>
      </c>
      <c r="K2446" t="s">
        <v>11752</v>
      </c>
      <c r="L2446" t="s">
        <v>12295</v>
      </c>
      <c r="M2446" t="s">
        <v>12331</v>
      </c>
    </row>
    <row r="2447" spans="1:13" x14ac:dyDescent="0.25">
      <c r="A2447" s="26" t="s">
        <v>2089</v>
      </c>
      <c r="B2447" s="26" t="s">
        <v>402</v>
      </c>
      <c r="C2447" s="26" t="str">
        <f t="shared" si="92"/>
        <v>subsp.</v>
      </c>
      <c r="D2447" s="26" t="s">
        <v>4609</v>
      </c>
      <c r="E2447" s="26" t="s">
        <v>31</v>
      </c>
      <c r="F2447" s="26" t="s">
        <v>6</v>
      </c>
      <c r="G2447" s="34" t="str">
        <f t="shared" si="93"/>
        <v>Herniaria lusitanica berlengiana</v>
      </c>
      <c r="H2447" s="26" t="s">
        <v>5141</v>
      </c>
      <c r="I2447" s="26"/>
      <c r="J2447" t="s">
        <v>8666</v>
      </c>
      <c r="K2447" t="s">
        <v>11752</v>
      </c>
      <c r="L2447" t="s">
        <v>12295</v>
      </c>
      <c r="M2447" t="s">
        <v>12331</v>
      </c>
    </row>
    <row r="2448" spans="1:13" x14ac:dyDescent="0.25">
      <c r="A2448" s="26" t="s">
        <v>2089</v>
      </c>
      <c r="B2448" s="26" t="s">
        <v>402</v>
      </c>
      <c r="C2448" s="26" t="str">
        <f t="shared" si="92"/>
        <v>subsp.</v>
      </c>
      <c r="D2448" s="26" t="s">
        <v>402</v>
      </c>
      <c r="E2448" s="26" t="s">
        <v>31</v>
      </c>
      <c r="F2448" s="26" t="s">
        <v>6</v>
      </c>
      <c r="G2448" s="34" t="str">
        <f t="shared" si="93"/>
        <v>Herniaria lusitanica lusitanica</v>
      </c>
      <c r="H2448" s="26" t="s">
        <v>5141</v>
      </c>
      <c r="I2448" s="26"/>
      <c r="J2448" t="s">
        <v>8667</v>
      </c>
      <c r="K2448" t="s">
        <v>11752</v>
      </c>
      <c r="L2448" t="s">
        <v>12295</v>
      </c>
      <c r="M2448" t="s">
        <v>12331</v>
      </c>
    </row>
    <row r="2449" spans="1:13" x14ac:dyDescent="0.25">
      <c r="A2449" s="26" t="s">
        <v>2089</v>
      </c>
      <c r="B2449" s="26" t="s">
        <v>514</v>
      </c>
      <c r="C2449" s="26" t="str">
        <f t="shared" si="92"/>
        <v/>
      </c>
      <c r="D2449" s="26"/>
      <c r="E2449" s="26" t="s">
        <v>31</v>
      </c>
      <c r="F2449" s="26" t="s">
        <v>6</v>
      </c>
      <c r="G2449" s="34" t="str">
        <f t="shared" si="93"/>
        <v>Herniaria maritima</v>
      </c>
      <c r="H2449" s="26" t="s">
        <v>5141</v>
      </c>
      <c r="I2449" s="26"/>
      <c r="J2449" t="s">
        <v>8668</v>
      </c>
      <c r="K2449" t="s">
        <v>11752</v>
      </c>
      <c r="L2449" t="s">
        <v>12295</v>
      </c>
      <c r="M2449" t="s">
        <v>12331</v>
      </c>
    </row>
    <row r="2450" spans="1:13" x14ac:dyDescent="0.25">
      <c r="A2450" s="26" t="s">
        <v>2089</v>
      </c>
      <c r="B2450" s="26" t="s">
        <v>2092</v>
      </c>
      <c r="C2450" s="26" t="str">
        <f t="shared" si="92"/>
        <v>subsp.</v>
      </c>
      <c r="D2450" s="26" t="s">
        <v>4610</v>
      </c>
      <c r="E2450" s="26" t="s">
        <v>31</v>
      </c>
      <c r="F2450" s="26" t="s">
        <v>6</v>
      </c>
      <c r="G2450" s="34" t="str">
        <f t="shared" si="93"/>
        <v>Herniaria scabrida guadarramica</v>
      </c>
      <c r="H2450" s="26" t="s">
        <v>5141</v>
      </c>
      <c r="I2450" s="26"/>
      <c r="J2450" t="s">
        <v>8669</v>
      </c>
      <c r="K2450" t="s">
        <v>11752</v>
      </c>
      <c r="L2450" t="s">
        <v>12295</v>
      </c>
      <c r="M2450" t="s">
        <v>12331</v>
      </c>
    </row>
    <row r="2451" spans="1:13" x14ac:dyDescent="0.25">
      <c r="A2451" s="26" t="s">
        <v>2089</v>
      </c>
      <c r="B2451" s="26" t="s">
        <v>2092</v>
      </c>
      <c r="C2451" s="26" t="str">
        <f t="shared" si="92"/>
        <v>subsp.</v>
      </c>
      <c r="D2451" s="26" t="s">
        <v>2092</v>
      </c>
      <c r="E2451" s="26" t="s">
        <v>6</v>
      </c>
      <c r="F2451" s="26" t="s">
        <v>6</v>
      </c>
      <c r="G2451" s="34" t="str">
        <f t="shared" si="93"/>
        <v>Herniaria scabrida scabrida</v>
      </c>
      <c r="H2451" s="26" t="s">
        <v>5141</v>
      </c>
      <c r="I2451" s="26"/>
      <c r="J2451" t="s">
        <v>8670</v>
      </c>
      <c r="K2451" t="s">
        <v>11752</v>
      </c>
      <c r="L2451" t="s">
        <v>12295</v>
      </c>
      <c r="M2451" t="s">
        <v>12331</v>
      </c>
    </row>
    <row r="2452" spans="1:13" x14ac:dyDescent="0.25">
      <c r="A2452" s="26" t="s">
        <v>2094</v>
      </c>
      <c r="B2452" s="26" t="s">
        <v>656</v>
      </c>
      <c r="C2452" s="26" t="str">
        <f t="shared" si="92"/>
        <v/>
      </c>
      <c r="D2452" s="26"/>
      <c r="E2452" s="26" t="s">
        <v>6</v>
      </c>
      <c r="F2452" s="26" t="s">
        <v>6</v>
      </c>
      <c r="G2452" s="34" t="str">
        <f t="shared" si="93"/>
        <v>Hesperis laciniata</v>
      </c>
      <c r="H2452" s="26" t="s">
        <v>5141</v>
      </c>
      <c r="I2452" s="26"/>
      <c r="J2452" t="s">
        <v>8671</v>
      </c>
      <c r="K2452" t="s">
        <v>11752</v>
      </c>
      <c r="L2452" t="s">
        <v>12287</v>
      </c>
      <c r="M2452" t="s">
        <v>12288</v>
      </c>
    </row>
    <row r="2453" spans="1:13" x14ac:dyDescent="0.25">
      <c r="A2453" s="26" t="s">
        <v>2094</v>
      </c>
      <c r="B2453" s="26" t="s">
        <v>2095</v>
      </c>
      <c r="C2453" s="26" t="str">
        <f t="shared" si="92"/>
        <v/>
      </c>
      <c r="D2453" s="26"/>
      <c r="E2453" s="26" t="s">
        <v>6</v>
      </c>
      <c r="F2453" s="26" t="s">
        <v>6</v>
      </c>
      <c r="G2453" s="34" t="str">
        <f t="shared" si="93"/>
        <v>Hesperis matronalis</v>
      </c>
      <c r="H2453" s="26" t="s">
        <v>5141</v>
      </c>
      <c r="I2453" s="26"/>
      <c r="J2453" t="s">
        <v>8672</v>
      </c>
      <c r="K2453" t="s">
        <v>11752</v>
      </c>
      <c r="L2453" t="s">
        <v>12287</v>
      </c>
      <c r="M2453" t="s">
        <v>12288</v>
      </c>
    </row>
    <row r="2454" spans="1:13" x14ac:dyDescent="0.25">
      <c r="A2454" s="26" t="s">
        <v>2096</v>
      </c>
      <c r="B2454" s="26" t="s">
        <v>958</v>
      </c>
      <c r="C2454" s="26" t="str">
        <f t="shared" si="92"/>
        <v/>
      </c>
      <c r="D2454" s="26"/>
      <c r="E2454" s="26" t="s">
        <v>5390</v>
      </c>
      <c r="F2454" s="26" t="s">
        <v>6</v>
      </c>
      <c r="G2454" s="34" t="str">
        <f t="shared" si="93"/>
        <v>Heteranthera limosa</v>
      </c>
      <c r="H2454" s="26" t="s">
        <v>5141</v>
      </c>
      <c r="I2454" s="26"/>
      <c r="J2454" t="s">
        <v>8673</v>
      </c>
      <c r="K2454" t="s">
        <v>11752</v>
      </c>
      <c r="L2454" t="s">
        <v>12628</v>
      </c>
      <c r="M2454" t="s">
        <v>12629</v>
      </c>
    </row>
    <row r="2455" spans="1:13" x14ac:dyDescent="0.25">
      <c r="A2455" s="26" t="s">
        <v>2096</v>
      </c>
      <c r="B2455" s="26" t="s">
        <v>2097</v>
      </c>
      <c r="C2455" s="26" t="str">
        <f t="shared" si="92"/>
        <v/>
      </c>
      <c r="D2455" s="26"/>
      <c r="E2455" s="26" t="s">
        <v>5390</v>
      </c>
      <c r="F2455" s="26" t="s">
        <v>6</v>
      </c>
      <c r="G2455" s="34" t="str">
        <f t="shared" si="93"/>
        <v>Heteranthera reniformis</v>
      </c>
      <c r="H2455" s="26" t="s">
        <v>5141</v>
      </c>
      <c r="I2455" s="26"/>
      <c r="J2455" t="s">
        <v>8674</v>
      </c>
      <c r="K2455" t="s">
        <v>11752</v>
      </c>
      <c r="L2455" t="s">
        <v>12628</v>
      </c>
      <c r="M2455" t="s">
        <v>12629</v>
      </c>
    </row>
    <row r="2456" spans="1:13" x14ac:dyDescent="0.25">
      <c r="A2456" s="26" t="s">
        <v>2096</v>
      </c>
      <c r="B2456" s="26" t="s">
        <v>670</v>
      </c>
      <c r="C2456" s="26" t="str">
        <f t="shared" si="92"/>
        <v/>
      </c>
      <c r="D2456" s="26"/>
      <c r="E2456" s="26" t="s">
        <v>5390</v>
      </c>
      <c r="F2456" s="26" t="s">
        <v>6</v>
      </c>
      <c r="G2456" s="34" t="str">
        <f t="shared" si="93"/>
        <v>Heteranthera rotundifolia</v>
      </c>
      <c r="H2456" s="26" t="s">
        <v>5141</v>
      </c>
      <c r="I2456" s="26"/>
      <c r="J2456" t="s">
        <v>8675</v>
      </c>
      <c r="K2456" t="s">
        <v>11752</v>
      </c>
      <c r="L2456" t="s">
        <v>12628</v>
      </c>
      <c r="M2456" t="s">
        <v>12629</v>
      </c>
    </row>
    <row r="2457" spans="1:13" x14ac:dyDescent="0.25">
      <c r="A2457" s="26" t="s">
        <v>2098</v>
      </c>
      <c r="B2457" s="26" t="s">
        <v>802</v>
      </c>
      <c r="C2457" s="26" t="str">
        <f t="shared" si="92"/>
        <v/>
      </c>
      <c r="D2457" s="26"/>
      <c r="E2457" s="26" t="s">
        <v>6</v>
      </c>
      <c r="F2457" s="26" t="s">
        <v>6</v>
      </c>
      <c r="G2457" s="34" t="str">
        <f t="shared" si="93"/>
        <v>Hibiscus palustris</v>
      </c>
      <c r="H2457" s="26" t="s">
        <v>5141</v>
      </c>
      <c r="I2457" s="26"/>
      <c r="J2457" t="s">
        <v>8676</v>
      </c>
      <c r="K2457" t="s">
        <v>11752</v>
      </c>
      <c r="L2457" t="s">
        <v>12338</v>
      </c>
      <c r="M2457" t="s">
        <v>12552</v>
      </c>
    </row>
    <row r="2458" spans="1:13" x14ac:dyDescent="0.25">
      <c r="A2458" s="26" t="s">
        <v>2098</v>
      </c>
      <c r="B2458" s="26" t="s">
        <v>2099</v>
      </c>
      <c r="C2458" s="26" t="str">
        <f t="shared" si="92"/>
        <v/>
      </c>
      <c r="D2458" s="26"/>
      <c r="E2458" s="26" t="s">
        <v>5390</v>
      </c>
      <c r="F2458" s="26" t="s">
        <v>6</v>
      </c>
      <c r="G2458" s="34" t="str">
        <f t="shared" si="93"/>
        <v>Hibiscus trionum</v>
      </c>
      <c r="H2458" s="26" t="s">
        <v>5141</v>
      </c>
      <c r="I2458" s="26"/>
      <c r="J2458" t="s">
        <v>8677</v>
      </c>
      <c r="K2458" t="s">
        <v>11752</v>
      </c>
      <c r="L2458" t="s">
        <v>12338</v>
      </c>
      <c r="M2458" t="s">
        <v>12552</v>
      </c>
    </row>
    <row r="2459" spans="1:13" x14ac:dyDescent="0.25">
      <c r="A2459" s="26" t="s">
        <v>2132</v>
      </c>
      <c r="B2459" s="26" t="s">
        <v>2133</v>
      </c>
      <c r="C2459" s="26" t="str">
        <f t="shared" si="92"/>
        <v/>
      </c>
      <c r="D2459" s="26"/>
      <c r="E2459" s="26" t="s">
        <v>6</v>
      </c>
      <c r="F2459" s="26" t="s">
        <v>6</v>
      </c>
      <c r="G2459" s="34" t="str">
        <f t="shared" si="93"/>
        <v>Himantoglossum hircinum</v>
      </c>
      <c r="H2459" s="26" t="s">
        <v>5141</v>
      </c>
      <c r="I2459" s="26"/>
      <c r="J2459" t="s">
        <v>8678</v>
      </c>
      <c r="K2459" t="s">
        <v>11752</v>
      </c>
      <c r="L2459" t="s">
        <v>12327</v>
      </c>
      <c r="M2459" t="s">
        <v>12328</v>
      </c>
    </row>
    <row r="2460" spans="1:13" x14ac:dyDescent="0.25">
      <c r="A2460" s="26" t="s">
        <v>2134</v>
      </c>
      <c r="B2460" s="26" t="s">
        <v>463</v>
      </c>
      <c r="C2460" s="26" t="str">
        <f t="shared" si="92"/>
        <v/>
      </c>
      <c r="D2460" s="26"/>
      <c r="E2460" s="26" t="s">
        <v>31</v>
      </c>
      <c r="F2460" s="26" t="s">
        <v>6</v>
      </c>
      <c r="G2460" s="34" t="str">
        <f t="shared" si="93"/>
        <v>Hippocrepis balearica</v>
      </c>
      <c r="H2460" s="26" t="s">
        <v>5141</v>
      </c>
      <c r="I2460" s="26"/>
      <c r="J2460" t="s">
        <v>8679</v>
      </c>
      <c r="K2460" t="s">
        <v>11752</v>
      </c>
      <c r="L2460" t="s">
        <v>12304</v>
      </c>
      <c r="M2460" t="s">
        <v>12305</v>
      </c>
    </row>
    <row r="2461" spans="1:13" x14ac:dyDescent="0.25">
      <c r="A2461" s="26" t="s">
        <v>2134</v>
      </c>
      <c r="B2461" s="26" t="s">
        <v>464</v>
      </c>
      <c r="C2461" s="26" t="str">
        <f t="shared" si="92"/>
        <v/>
      </c>
      <c r="D2461" s="26"/>
      <c r="E2461" s="26" t="s">
        <v>6</v>
      </c>
      <c r="F2461" s="26" t="s">
        <v>6</v>
      </c>
      <c r="G2461" s="34" t="str">
        <f t="shared" si="93"/>
        <v>Hippocrepis biflora</v>
      </c>
      <c r="H2461" s="26" t="s">
        <v>5141</v>
      </c>
      <c r="I2461" s="26"/>
      <c r="J2461" t="s">
        <v>8680</v>
      </c>
      <c r="K2461" t="s">
        <v>11752</v>
      </c>
      <c r="L2461" t="s">
        <v>12304</v>
      </c>
      <c r="M2461" t="s">
        <v>12305</v>
      </c>
    </row>
    <row r="2462" spans="1:13" x14ac:dyDescent="0.25">
      <c r="A2462" s="26" t="s">
        <v>2134</v>
      </c>
      <c r="B2462" s="26" t="s">
        <v>530</v>
      </c>
      <c r="C2462" s="26" t="str">
        <f t="shared" si="92"/>
        <v/>
      </c>
      <c r="D2462" s="26"/>
      <c r="E2462" s="26" t="s">
        <v>31</v>
      </c>
      <c r="F2462" s="26" t="s">
        <v>6</v>
      </c>
      <c r="G2462" s="34" t="str">
        <f t="shared" si="93"/>
        <v>Hippocrepis bourgaei</v>
      </c>
      <c r="H2462" s="26" t="s">
        <v>5141</v>
      </c>
      <c r="I2462" s="26"/>
      <c r="J2462" t="s">
        <v>8681</v>
      </c>
      <c r="K2462" t="s">
        <v>11752</v>
      </c>
      <c r="L2462" t="s">
        <v>12304</v>
      </c>
      <c r="M2462" t="s">
        <v>12305</v>
      </c>
    </row>
    <row r="2463" spans="1:13" x14ac:dyDescent="0.25">
      <c r="A2463" s="26" t="s">
        <v>2134</v>
      </c>
      <c r="B2463" s="26" t="s">
        <v>1927</v>
      </c>
      <c r="C2463" s="26" t="str">
        <f t="shared" si="92"/>
        <v/>
      </c>
      <c r="D2463" s="26"/>
      <c r="E2463" s="26" t="s">
        <v>31</v>
      </c>
      <c r="F2463" s="26" t="s">
        <v>6</v>
      </c>
      <c r="G2463" s="34" t="str">
        <f t="shared" si="93"/>
        <v>Hippocrepis carpetana</v>
      </c>
      <c r="H2463" s="26" t="s">
        <v>5141</v>
      </c>
      <c r="I2463" s="26"/>
      <c r="J2463" t="s">
        <v>8682</v>
      </c>
      <c r="K2463" t="s">
        <v>11752</v>
      </c>
      <c r="L2463" t="s">
        <v>12304</v>
      </c>
      <c r="M2463" t="s">
        <v>12305</v>
      </c>
    </row>
    <row r="2464" spans="1:13" x14ac:dyDescent="0.25">
      <c r="A2464" s="26" t="s">
        <v>2134</v>
      </c>
      <c r="B2464" s="26" t="s">
        <v>522</v>
      </c>
      <c r="C2464" s="26" t="str">
        <f t="shared" si="92"/>
        <v/>
      </c>
      <c r="D2464" s="26"/>
      <c r="E2464" s="26" t="s">
        <v>31</v>
      </c>
      <c r="F2464" s="26" t="s">
        <v>6</v>
      </c>
      <c r="G2464" s="34" t="str">
        <f t="shared" si="93"/>
        <v>Hippocrepis castroviejoi</v>
      </c>
      <c r="H2464" s="26" t="s">
        <v>5141</v>
      </c>
      <c r="I2464" s="26"/>
      <c r="J2464" t="s">
        <v>8683</v>
      </c>
      <c r="K2464" t="s">
        <v>11752</v>
      </c>
      <c r="L2464" t="s">
        <v>12304</v>
      </c>
      <c r="M2464" t="s">
        <v>12305</v>
      </c>
    </row>
    <row r="2465" spans="1:13" x14ac:dyDescent="0.25">
      <c r="A2465" s="26" t="s">
        <v>2134</v>
      </c>
      <c r="B2465" s="26" t="s">
        <v>334</v>
      </c>
      <c r="C2465" s="26" t="str">
        <f t="shared" si="92"/>
        <v/>
      </c>
      <c r="D2465" s="26"/>
      <c r="E2465" s="26" t="s">
        <v>6</v>
      </c>
      <c r="F2465" s="26" t="s">
        <v>6</v>
      </c>
      <c r="G2465" s="34" t="str">
        <f t="shared" si="93"/>
        <v>Hippocrepis ciliata</v>
      </c>
      <c r="H2465" s="26" t="s">
        <v>5141</v>
      </c>
      <c r="I2465" s="26"/>
      <c r="J2465" t="s">
        <v>8684</v>
      </c>
      <c r="K2465" t="s">
        <v>11752</v>
      </c>
      <c r="L2465" t="s">
        <v>12304</v>
      </c>
      <c r="M2465" t="s">
        <v>12305</v>
      </c>
    </row>
    <row r="2466" spans="1:13" x14ac:dyDescent="0.25">
      <c r="A2466" s="26" t="s">
        <v>2134</v>
      </c>
      <c r="B2466" s="26" t="s">
        <v>2139</v>
      </c>
      <c r="C2466" s="26" t="str">
        <f t="shared" si="92"/>
        <v/>
      </c>
      <c r="D2466" s="26"/>
      <c r="E2466" s="26" t="s">
        <v>31</v>
      </c>
      <c r="F2466" s="26" t="s">
        <v>6</v>
      </c>
      <c r="G2466" s="34" t="str">
        <f t="shared" si="93"/>
        <v>Hippocrepis commutata</v>
      </c>
      <c r="H2466" s="26" t="s">
        <v>5141</v>
      </c>
      <c r="I2466" s="26"/>
      <c r="J2466" t="s">
        <v>8685</v>
      </c>
      <c r="K2466" t="s">
        <v>11752</v>
      </c>
      <c r="L2466" t="s">
        <v>12304</v>
      </c>
      <c r="M2466" t="s">
        <v>12305</v>
      </c>
    </row>
    <row r="2467" spans="1:13" x14ac:dyDescent="0.25">
      <c r="A2467" s="26" t="s">
        <v>2134</v>
      </c>
      <c r="B2467" s="26" t="s">
        <v>2136</v>
      </c>
      <c r="C2467" s="26" t="str">
        <f t="shared" ref="C2467:C2498" si="94">IF(D2467="","","subsp.")</f>
        <v/>
      </c>
      <c r="D2467" s="26"/>
      <c r="E2467" s="26" t="s">
        <v>6</v>
      </c>
      <c r="F2467" s="26" t="s">
        <v>6</v>
      </c>
      <c r="G2467" s="34" t="str">
        <f t="shared" si="93"/>
        <v>Hippocrepis comosa</v>
      </c>
      <c r="H2467" s="26" t="s">
        <v>5141</v>
      </c>
      <c r="I2467" s="26"/>
      <c r="J2467" t="s">
        <v>8686</v>
      </c>
      <c r="K2467" t="s">
        <v>11752</v>
      </c>
      <c r="L2467" t="s">
        <v>12304</v>
      </c>
      <c r="M2467" t="s">
        <v>12305</v>
      </c>
    </row>
    <row r="2468" spans="1:13" x14ac:dyDescent="0.25">
      <c r="A2468" s="26" t="s">
        <v>2134</v>
      </c>
      <c r="B2468" s="26" t="s">
        <v>1255</v>
      </c>
      <c r="C2468" s="26" t="str">
        <f t="shared" si="94"/>
        <v/>
      </c>
      <c r="D2468" s="26"/>
      <c r="E2468" s="26" t="s">
        <v>31</v>
      </c>
      <c r="F2468" s="26" t="s">
        <v>6</v>
      </c>
      <c r="G2468" s="34" t="str">
        <f t="shared" si="93"/>
        <v>Hippocrepis eriocarpa</v>
      </c>
      <c r="H2468" s="26" t="s">
        <v>5141</v>
      </c>
      <c r="I2468" s="26"/>
      <c r="J2468" t="s">
        <v>8687</v>
      </c>
      <c r="K2468" t="s">
        <v>11752</v>
      </c>
      <c r="L2468" t="s">
        <v>12304</v>
      </c>
      <c r="M2468" t="s">
        <v>12305</v>
      </c>
    </row>
    <row r="2469" spans="1:13" x14ac:dyDescent="0.25">
      <c r="A2469" s="26" t="s">
        <v>2134</v>
      </c>
      <c r="B2469" s="26" t="s">
        <v>780</v>
      </c>
      <c r="C2469" s="26" t="str">
        <f t="shared" si="94"/>
        <v/>
      </c>
      <c r="D2469" s="26"/>
      <c r="E2469" s="26" t="s">
        <v>31</v>
      </c>
      <c r="F2469" s="26" t="s">
        <v>6</v>
      </c>
      <c r="G2469" s="34" t="str">
        <f t="shared" si="93"/>
        <v>Hippocrepis fruticescens</v>
      </c>
      <c r="H2469" s="26" t="s">
        <v>5141</v>
      </c>
      <c r="I2469" s="26"/>
      <c r="J2469" t="s">
        <v>8688</v>
      </c>
      <c r="K2469" t="s">
        <v>11752</v>
      </c>
      <c r="L2469" t="s">
        <v>12304</v>
      </c>
      <c r="M2469" t="s">
        <v>12305</v>
      </c>
    </row>
    <row r="2470" spans="1:13" x14ac:dyDescent="0.25">
      <c r="A2470" s="26" t="s">
        <v>2134</v>
      </c>
      <c r="B2470" s="26" t="s">
        <v>218</v>
      </c>
      <c r="C2470" s="26" t="str">
        <f t="shared" si="94"/>
        <v/>
      </c>
      <c r="D2470" s="26"/>
      <c r="E2470" s="26" t="s">
        <v>31</v>
      </c>
      <c r="F2470" s="26" t="s">
        <v>6</v>
      </c>
      <c r="G2470" s="34" t="str">
        <f t="shared" si="93"/>
        <v>Hippocrepis grosii</v>
      </c>
      <c r="H2470" s="26" t="s">
        <v>5141</v>
      </c>
      <c r="I2470" s="26"/>
      <c r="J2470" t="s">
        <v>8689</v>
      </c>
      <c r="K2470" t="s">
        <v>11752</v>
      </c>
      <c r="L2470" t="s">
        <v>12304</v>
      </c>
      <c r="M2470" t="s">
        <v>12305</v>
      </c>
    </row>
    <row r="2471" spans="1:13" x14ac:dyDescent="0.25">
      <c r="A2471" s="26" t="s">
        <v>2134</v>
      </c>
      <c r="B2471" s="26" t="s">
        <v>2135</v>
      </c>
      <c r="C2471" s="26" t="str">
        <f t="shared" si="94"/>
        <v/>
      </c>
      <c r="D2471" s="26"/>
      <c r="E2471" s="26" t="s">
        <v>6</v>
      </c>
      <c r="F2471" s="26" t="s">
        <v>6</v>
      </c>
      <c r="G2471" s="34" t="str">
        <f t="shared" si="93"/>
        <v>Hippocrepis multisiliquosa</v>
      </c>
      <c r="H2471" s="26" t="s">
        <v>5141</v>
      </c>
      <c r="I2471" s="26"/>
      <c r="J2471" t="s">
        <v>8690</v>
      </c>
      <c r="K2471" t="s">
        <v>11752</v>
      </c>
      <c r="L2471" t="s">
        <v>12304</v>
      </c>
      <c r="M2471" t="s">
        <v>12305</v>
      </c>
    </row>
    <row r="2472" spans="1:13" x14ac:dyDescent="0.25">
      <c r="A2472" s="26" t="s">
        <v>2134</v>
      </c>
      <c r="B2472" s="26" t="s">
        <v>479</v>
      </c>
      <c r="C2472" s="26" t="str">
        <f t="shared" si="94"/>
        <v/>
      </c>
      <c r="D2472" s="26"/>
      <c r="E2472" s="26" t="s">
        <v>31</v>
      </c>
      <c r="F2472" s="26" t="s">
        <v>6</v>
      </c>
      <c r="G2472" s="34" t="str">
        <f t="shared" si="93"/>
        <v>Hippocrepis nevadensis</v>
      </c>
      <c r="H2472" s="26" t="s">
        <v>5141</v>
      </c>
      <c r="I2472" s="26"/>
      <c r="J2472" t="s">
        <v>8691</v>
      </c>
      <c r="K2472" t="s">
        <v>11752</v>
      </c>
      <c r="L2472" t="s">
        <v>12304</v>
      </c>
      <c r="M2472" t="s">
        <v>12305</v>
      </c>
    </row>
    <row r="2473" spans="1:13" x14ac:dyDescent="0.25">
      <c r="A2473" s="26" t="s">
        <v>2134</v>
      </c>
      <c r="B2473" s="26" t="s">
        <v>661</v>
      </c>
      <c r="C2473" s="26" t="str">
        <f t="shared" si="94"/>
        <v/>
      </c>
      <c r="D2473" s="26"/>
      <c r="E2473" s="26" t="s">
        <v>31</v>
      </c>
      <c r="F2473" s="26" t="s">
        <v>6</v>
      </c>
      <c r="G2473" s="34" t="str">
        <f t="shared" si="93"/>
        <v>Hippocrepis prostrata</v>
      </c>
      <c r="H2473" s="26" t="s">
        <v>5141</v>
      </c>
      <c r="I2473" s="26"/>
      <c r="J2473" t="s">
        <v>8692</v>
      </c>
      <c r="K2473" t="s">
        <v>11752</v>
      </c>
      <c r="L2473" t="s">
        <v>12304</v>
      </c>
      <c r="M2473" t="s">
        <v>12305</v>
      </c>
    </row>
    <row r="2474" spans="1:13" x14ac:dyDescent="0.25">
      <c r="A2474" s="26" t="s">
        <v>2134</v>
      </c>
      <c r="B2474" s="26" t="s">
        <v>374</v>
      </c>
      <c r="C2474" s="26" t="str">
        <f t="shared" si="94"/>
        <v/>
      </c>
      <c r="D2474" s="26"/>
      <c r="E2474" s="26" t="s">
        <v>31</v>
      </c>
      <c r="F2474" s="26" t="s">
        <v>6</v>
      </c>
      <c r="G2474" s="34" t="str">
        <f t="shared" si="93"/>
        <v>Hippocrepis rupestris</v>
      </c>
      <c r="H2474" s="26" t="s">
        <v>5141</v>
      </c>
      <c r="I2474" s="26"/>
      <c r="J2474" t="s">
        <v>8693</v>
      </c>
      <c r="K2474" t="s">
        <v>11752</v>
      </c>
      <c r="L2474" t="s">
        <v>12304</v>
      </c>
      <c r="M2474" t="s">
        <v>12305</v>
      </c>
    </row>
    <row r="2475" spans="1:13" x14ac:dyDescent="0.25">
      <c r="A2475" s="26" t="s">
        <v>2134</v>
      </c>
      <c r="B2475" s="26" t="s">
        <v>483</v>
      </c>
      <c r="C2475" s="26" t="str">
        <f t="shared" si="94"/>
        <v/>
      </c>
      <c r="D2475" s="26"/>
      <c r="E2475" s="26" t="s">
        <v>6</v>
      </c>
      <c r="F2475" s="26" t="s">
        <v>6</v>
      </c>
      <c r="G2475" s="34" t="str">
        <f t="shared" si="93"/>
        <v>Hippocrepis salzmannii</v>
      </c>
      <c r="H2475" s="26" t="s">
        <v>5141</v>
      </c>
      <c r="I2475" s="26"/>
      <c r="J2475" t="s">
        <v>8694</v>
      </c>
      <c r="K2475" t="s">
        <v>11752</v>
      </c>
      <c r="L2475" t="s">
        <v>12304</v>
      </c>
      <c r="M2475" t="s">
        <v>12305</v>
      </c>
    </row>
    <row r="2476" spans="1:13" x14ac:dyDescent="0.25">
      <c r="A2476" s="26" t="s">
        <v>2134</v>
      </c>
      <c r="B2476" s="26" t="s">
        <v>432</v>
      </c>
      <c r="C2476" s="26" t="str">
        <f t="shared" si="94"/>
        <v/>
      </c>
      <c r="D2476" s="26"/>
      <c r="E2476" s="26" t="s">
        <v>31</v>
      </c>
      <c r="F2476" s="26" t="s">
        <v>6</v>
      </c>
      <c r="G2476" s="34" t="str">
        <f t="shared" si="93"/>
        <v>Hippocrepis scabra</v>
      </c>
      <c r="H2476" s="26" t="s">
        <v>5141</v>
      </c>
      <c r="I2476" s="26"/>
      <c r="J2476" t="s">
        <v>8695</v>
      </c>
      <c r="K2476" t="s">
        <v>11752</v>
      </c>
      <c r="L2476" t="s">
        <v>12304</v>
      </c>
      <c r="M2476" t="s">
        <v>12305</v>
      </c>
    </row>
    <row r="2477" spans="1:13" x14ac:dyDescent="0.25">
      <c r="A2477" s="26" t="s">
        <v>2134</v>
      </c>
      <c r="B2477" s="26" t="s">
        <v>618</v>
      </c>
      <c r="C2477" s="26" t="str">
        <f t="shared" si="94"/>
        <v/>
      </c>
      <c r="D2477" s="26"/>
      <c r="E2477" s="26" t="s">
        <v>6</v>
      </c>
      <c r="F2477" s="26" t="s">
        <v>6</v>
      </c>
      <c r="G2477" s="34" t="str">
        <f t="shared" si="93"/>
        <v>Hippocrepis scorpioides</v>
      </c>
      <c r="H2477" s="26" t="s">
        <v>5141</v>
      </c>
      <c r="I2477" s="26"/>
      <c r="J2477" t="s">
        <v>8696</v>
      </c>
      <c r="K2477" t="s">
        <v>11752</v>
      </c>
      <c r="L2477" t="s">
        <v>12304</v>
      </c>
      <c r="M2477" t="s">
        <v>12305</v>
      </c>
    </row>
    <row r="2478" spans="1:13" x14ac:dyDescent="0.25">
      <c r="A2478" s="26" t="s">
        <v>2134</v>
      </c>
      <c r="B2478" s="26" t="s">
        <v>2138</v>
      </c>
      <c r="C2478" s="26" t="str">
        <f t="shared" si="94"/>
        <v/>
      </c>
      <c r="D2478" s="26"/>
      <c r="E2478" s="26" t="s">
        <v>31</v>
      </c>
      <c r="F2478" s="26" t="s">
        <v>6</v>
      </c>
      <c r="G2478" s="34" t="str">
        <f t="shared" si="93"/>
        <v>Hippocrepis squamata</v>
      </c>
      <c r="H2478" s="26" t="s">
        <v>5141</v>
      </c>
      <c r="I2478" s="26"/>
      <c r="J2478" t="s">
        <v>8697</v>
      </c>
      <c r="K2478" t="s">
        <v>11752</v>
      </c>
      <c r="L2478" t="s">
        <v>12304</v>
      </c>
      <c r="M2478" t="s">
        <v>12305</v>
      </c>
    </row>
    <row r="2479" spans="1:13" x14ac:dyDescent="0.25">
      <c r="A2479" s="26" t="s">
        <v>2134</v>
      </c>
      <c r="B2479" s="26" t="s">
        <v>2137</v>
      </c>
      <c r="C2479" s="26" t="str">
        <f t="shared" si="94"/>
        <v/>
      </c>
      <c r="D2479" s="26"/>
      <c r="E2479" s="26" t="s">
        <v>31</v>
      </c>
      <c r="F2479" s="26" t="s">
        <v>6</v>
      </c>
      <c r="G2479" s="34" t="str">
        <f t="shared" si="93"/>
        <v>Hippocrepis tavera-mendozae</v>
      </c>
      <c r="H2479" s="26" t="s">
        <v>5141</v>
      </c>
      <c r="I2479" s="26"/>
      <c r="J2479" t="s">
        <v>8698</v>
      </c>
      <c r="K2479" t="s">
        <v>11752</v>
      </c>
      <c r="L2479" t="s">
        <v>12304</v>
      </c>
      <c r="M2479" t="s">
        <v>12305</v>
      </c>
    </row>
    <row r="2480" spans="1:13" x14ac:dyDescent="0.25">
      <c r="A2480" s="26" t="s">
        <v>2134</v>
      </c>
      <c r="B2480" s="26" t="s">
        <v>449</v>
      </c>
      <c r="C2480" s="26" t="str">
        <f t="shared" si="94"/>
        <v/>
      </c>
      <c r="D2480" s="26"/>
      <c r="E2480" s="26" t="s">
        <v>31</v>
      </c>
      <c r="F2480" s="26" t="s">
        <v>6</v>
      </c>
      <c r="G2480" s="34" t="str">
        <f t="shared" si="93"/>
        <v>Hippocrepis valentina</v>
      </c>
      <c r="H2480" s="26" t="s">
        <v>5141</v>
      </c>
      <c r="I2480" s="26"/>
      <c r="J2480" t="s">
        <v>8699</v>
      </c>
      <c r="K2480" t="s">
        <v>11752</v>
      </c>
      <c r="L2480" t="s">
        <v>12304</v>
      </c>
      <c r="M2480" t="s">
        <v>12305</v>
      </c>
    </row>
    <row r="2481" spans="1:13" x14ac:dyDescent="0.25">
      <c r="A2481" s="26" t="s">
        <v>2140</v>
      </c>
      <c r="B2481" s="26" t="s">
        <v>2141</v>
      </c>
      <c r="C2481" s="26" t="str">
        <f t="shared" si="94"/>
        <v>subsp.</v>
      </c>
      <c r="D2481" s="26" t="s">
        <v>4457</v>
      </c>
      <c r="E2481" s="26" t="s">
        <v>6</v>
      </c>
      <c r="F2481" s="26" t="s">
        <v>31</v>
      </c>
      <c r="G2481" s="34" t="str">
        <f t="shared" si="93"/>
        <v>Hippophae rhamnoides fluviatilis</v>
      </c>
      <c r="H2481" s="26" t="s">
        <v>5141</v>
      </c>
      <c r="I2481" s="26"/>
      <c r="J2481" t="s">
        <v>8700</v>
      </c>
      <c r="K2481" t="s">
        <v>11752</v>
      </c>
      <c r="L2481" t="s">
        <v>12323</v>
      </c>
      <c r="M2481" t="s">
        <v>12630</v>
      </c>
    </row>
    <row r="2482" spans="1:13" x14ac:dyDescent="0.25">
      <c r="A2482" s="26" t="s">
        <v>2142</v>
      </c>
      <c r="B2482" s="26" t="s">
        <v>414</v>
      </c>
      <c r="C2482" s="26" t="str">
        <f t="shared" si="94"/>
        <v/>
      </c>
      <c r="D2482" s="26"/>
      <c r="E2482" s="26" t="s">
        <v>6</v>
      </c>
      <c r="F2482" s="26" t="s">
        <v>6</v>
      </c>
      <c r="G2482" s="34" t="str">
        <f t="shared" si="93"/>
        <v>Hippuris vulgaris</v>
      </c>
      <c r="H2482" s="26" t="s">
        <v>5141</v>
      </c>
      <c r="I2482" s="26"/>
      <c r="J2482" t="s">
        <v>8701</v>
      </c>
      <c r="K2482" t="s">
        <v>11752</v>
      </c>
      <c r="L2482" t="s">
        <v>12318</v>
      </c>
      <c r="M2482" t="s">
        <v>12319</v>
      </c>
    </row>
    <row r="2483" spans="1:13" x14ac:dyDescent="0.25">
      <c r="A2483" s="26" t="s">
        <v>2143</v>
      </c>
      <c r="B2483" s="26" t="s">
        <v>734</v>
      </c>
      <c r="C2483" s="26" t="str">
        <f t="shared" si="94"/>
        <v/>
      </c>
      <c r="D2483" s="26"/>
      <c r="E2483" s="26" t="s">
        <v>6</v>
      </c>
      <c r="F2483" s="26" t="s">
        <v>6</v>
      </c>
      <c r="G2483" s="34" t="str">
        <f t="shared" si="93"/>
        <v>Hirschfeldia incana</v>
      </c>
      <c r="H2483" s="26" t="s">
        <v>5141</v>
      </c>
      <c r="I2483" s="26"/>
      <c r="J2483" t="s">
        <v>8702</v>
      </c>
      <c r="K2483" t="s">
        <v>11752</v>
      </c>
      <c r="L2483" t="s">
        <v>12287</v>
      </c>
      <c r="M2483" t="s">
        <v>12288</v>
      </c>
    </row>
    <row r="2484" spans="1:13" x14ac:dyDescent="0.25">
      <c r="A2484" s="26" t="s">
        <v>2144</v>
      </c>
      <c r="B2484" s="26" t="s">
        <v>2145</v>
      </c>
      <c r="C2484" s="26" t="str">
        <f t="shared" si="94"/>
        <v/>
      </c>
      <c r="D2484" s="26"/>
      <c r="E2484" s="26" t="s">
        <v>6</v>
      </c>
      <c r="F2484" s="26" t="s">
        <v>6</v>
      </c>
      <c r="G2484" s="34" t="str">
        <f t="shared" si="93"/>
        <v>Hohenackeria exscapa</v>
      </c>
      <c r="H2484" s="26" t="s">
        <v>5141</v>
      </c>
      <c r="I2484" s="26"/>
      <c r="J2484" t="s">
        <v>8703</v>
      </c>
      <c r="K2484" t="s">
        <v>11752</v>
      </c>
      <c r="L2484" t="s">
        <v>12382</v>
      </c>
      <c r="M2484" t="s">
        <v>12383</v>
      </c>
    </row>
    <row r="2485" spans="1:13" x14ac:dyDescent="0.25">
      <c r="A2485" s="26" t="s">
        <v>2144</v>
      </c>
      <c r="B2485" s="26" t="s">
        <v>2146</v>
      </c>
      <c r="C2485" s="26" t="str">
        <f t="shared" si="94"/>
        <v/>
      </c>
      <c r="D2485" s="26"/>
      <c r="E2485" s="26" t="s">
        <v>6</v>
      </c>
      <c r="F2485" s="26" t="s">
        <v>6</v>
      </c>
      <c r="G2485" s="34" t="str">
        <f t="shared" si="93"/>
        <v>Hohenackeria polyodon</v>
      </c>
      <c r="H2485" s="26" t="s">
        <v>5141</v>
      </c>
      <c r="I2485" s="26"/>
      <c r="J2485" t="s">
        <v>8704</v>
      </c>
      <c r="K2485" t="s">
        <v>11752</v>
      </c>
      <c r="L2485" t="s">
        <v>12382</v>
      </c>
      <c r="M2485" t="s">
        <v>12383</v>
      </c>
    </row>
    <row r="2486" spans="1:13" x14ac:dyDescent="0.25">
      <c r="A2486" s="26" t="s">
        <v>2147</v>
      </c>
      <c r="B2486" s="26" t="s">
        <v>2030</v>
      </c>
      <c r="C2486" s="26" t="str">
        <f t="shared" si="94"/>
        <v/>
      </c>
      <c r="D2486" s="26"/>
      <c r="E2486" s="26" t="s">
        <v>6</v>
      </c>
      <c r="F2486" s="26" t="s">
        <v>6</v>
      </c>
      <c r="G2486" s="34" t="str">
        <f t="shared" si="93"/>
        <v>Holosteum umbellatum</v>
      </c>
      <c r="H2486" s="26" t="s">
        <v>5141</v>
      </c>
      <c r="I2486" s="26"/>
      <c r="J2486" t="s">
        <v>8705</v>
      </c>
      <c r="K2486" t="s">
        <v>11752</v>
      </c>
      <c r="L2486" t="s">
        <v>12295</v>
      </c>
      <c r="M2486" t="s">
        <v>12331</v>
      </c>
    </row>
    <row r="2487" spans="1:13" x14ac:dyDescent="0.25">
      <c r="A2487" s="26" t="s">
        <v>2148</v>
      </c>
      <c r="B2487" s="26" t="s">
        <v>2149</v>
      </c>
      <c r="C2487" s="26" t="str">
        <f t="shared" si="94"/>
        <v/>
      </c>
      <c r="D2487" s="26"/>
      <c r="E2487" s="26" t="s">
        <v>6</v>
      </c>
      <c r="F2487" s="26" t="s">
        <v>6</v>
      </c>
      <c r="G2487" s="34" t="str">
        <f t="shared" si="93"/>
        <v>Honckenya peploides</v>
      </c>
      <c r="H2487" s="26" t="s">
        <v>5141</v>
      </c>
      <c r="I2487" s="26"/>
      <c r="J2487" t="s">
        <v>8706</v>
      </c>
      <c r="K2487" t="s">
        <v>11752</v>
      </c>
      <c r="L2487" t="s">
        <v>12295</v>
      </c>
      <c r="M2487" t="s">
        <v>12331</v>
      </c>
    </row>
    <row r="2488" spans="1:13" x14ac:dyDescent="0.25">
      <c r="A2488" s="26" t="s">
        <v>2150</v>
      </c>
      <c r="B2488" s="26" t="s">
        <v>494</v>
      </c>
      <c r="C2488" s="26" t="str">
        <f t="shared" si="94"/>
        <v/>
      </c>
      <c r="D2488" s="26"/>
      <c r="E2488" s="26" t="s">
        <v>31</v>
      </c>
      <c r="F2488" s="26" t="s">
        <v>6</v>
      </c>
      <c r="G2488" s="34" t="str">
        <f t="shared" ref="G2488:G2551" si="95">IF(D2488="",CONCATENATE(A2488," ",B2488),CONCATENATE(A2488," ",B2488," ",D2488))</f>
        <v>Hormathophylla baetica</v>
      </c>
      <c r="H2488" s="26" t="s">
        <v>5141</v>
      </c>
      <c r="I2488" s="26"/>
      <c r="J2488" t="s">
        <v>8707</v>
      </c>
      <c r="K2488" t="s">
        <v>11752</v>
      </c>
      <c r="L2488" t="s">
        <v>12287</v>
      </c>
      <c r="M2488" t="s">
        <v>12288</v>
      </c>
    </row>
    <row r="2489" spans="1:13" x14ac:dyDescent="0.25">
      <c r="A2489" s="26" t="s">
        <v>2150</v>
      </c>
      <c r="B2489" s="26" t="s">
        <v>2151</v>
      </c>
      <c r="C2489" s="26" t="str">
        <f t="shared" si="94"/>
        <v/>
      </c>
      <c r="D2489" s="26"/>
      <c r="E2489" s="26" t="s">
        <v>31</v>
      </c>
      <c r="F2489" s="26" t="s">
        <v>6</v>
      </c>
      <c r="G2489" s="34" t="str">
        <f t="shared" si="95"/>
        <v>Hormathophylla cadevalliana</v>
      </c>
      <c r="H2489" s="26" t="s">
        <v>5141</v>
      </c>
      <c r="I2489" s="26"/>
      <c r="J2489" t="s">
        <v>8708</v>
      </c>
      <c r="K2489" t="s">
        <v>11752</v>
      </c>
      <c r="L2489" t="s">
        <v>12287</v>
      </c>
      <c r="M2489" t="s">
        <v>12288</v>
      </c>
    </row>
    <row r="2490" spans="1:13" x14ac:dyDescent="0.25">
      <c r="A2490" s="26" t="s">
        <v>2150</v>
      </c>
      <c r="B2490" s="26" t="s">
        <v>2153</v>
      </c>
      <c r="C2490" s="26" t="str">
        <f t="shared" si="94"/>
        <v/>
      </c>
      <c r="D2490" s="26"/>
      <c r="E2490" s="26" t="s">
        <v>6</v>
      </c>
      <c r="F2490" s="26" t="s">
        <v>6</v>
      </c>
      <c r="G2490" s="34" t="str">
        <f t="shared" si="95"/>
        <v>Hormathophylla lapeyrousiana</v>
      </c>
      <c r="H2490" s="26" t="s">
        <v>5141</v>
      </c>
      <c r="I2490" s="26"/>
      <c r="J2490" t="s">
        <v>8709</v>
      </c>
      <c r="K2490" t="s">
        <v>11752</v>
      </c>
      <c r="L2490" t="s">
        <v>12287</v>
      </c>
      <c r="M2490" t="s">
        <v>12288</v>
      </c>
    </row>
    <row r="2491" spans="1:13" x14ac:dyDescent="0.25">
      <c r="A2491" s="26" t="s">
        <v>2150</v>
      </c>
      <c r="B2491" s="26" t="s">
        <v>2152</v>
      </c>
      <c r="C2491" s="26" t="str">
        <f t="shared" si="94"/>
        <v/>
      </c>
      <c r="D2491" s="26"/>
      <c r="E2491" s="26" t="s">
        <v>31</v>
      </c>
      <c r="F2491" s="26" t="s">
        <v>6</v>
      </c>
      <c r="G2491" s="34" t="str">
        <f t="shared" si="95"/>
        <v>Hormathophylla longicaulis</v>
      </c>
      <c r="H2491" s="26" t="s">
        <v>5141</v>
      </c>
      <c r="I2491" s="26"/>
      <c r="J2491" t="s">
        <v>8710</v>
      </c>
      <c r="K2491" t="s">
        <v>11752</v>
      </c>
      <c r="L2491" t="s">
        <v>12287</v>
      </c>
      <c r="M2491" t="s">
        <v>12288</v>
      </c>
    </row>
    <row r="2492" spans="1:13" x14ac:dyDescent="0.25">
      <c r="A2492" s="26" t="s">
        <v>2150</v>
      </c>
      <c r="B2492" s="26" t="s">
        <v>1508</v>
      </c>
      <c r="C2492" s="26" t="str">
        <f t="shared" si="94"/>
        <v/>
      </c>
      <c r="D2492" s="26"/>
      <c r="E2492" s="26" t="s">
        <v>31</v>
      </c>
      <c r="F2492" s="26" t="s">
        <v>6</v>
      </c>
      <c r="G2492" s="34" t="str">
        <f t="shared" si="95"/>
        <v>Hormathophylla purpurea</v>
      </c>
      <c r="H2492" s="26" t="s">
        <v>5141</v>
      </c>
      <c r="I2492" s="26"/>
      <c r="J2492" t="s">
        <v>8711</v>
      </c>
      <c r="K2492" t="s">
        <v>11752</v>
      </c>
      <c r="L2492" t="s">
        <v>12287</v>
      </c>
      <c r="M2492" t="s">
        <v>12288</v>
      </c>
    </row>
    <row r="2493" spans="1:13" x14ac:dyDescent="0.25">
      <c r="A2493" s="26" t="s">
        <v>2150</v>
      </c>
      <c r="B2493" s="26" t="s">
        <v>1868</v>
      </c>
      <c r="C2493" s="26" t="str">
        <f t="shared" si="94"/>
        <v/>
      </c>
      <c r="D2493" s="26"/>
      <c r="E2493" s="26" t="s">
        <v>31</v>
      </c>
      <c r="F2493" s="26" t="s">
        <v>6</v>
      </c>
      <c r="G2493" s="34" t="str">
        <f t="shared" si="95"/>
        <v>Hormathophylla reverchonii</v>
      </c>
      <c r="H2493" s="26" t="s">
        <v>5141</v>
      </c>
      <c r="I2493" s="26"/>
      <c r="J2493" t="s">
        <v>8712</v>
      </c>
      <c r="K2493" t="s">
        <v>11752</v>
      </c>
      <c r="L2493" t="s">
        <v>12287</v>
      </c>
      <c r="M2493" t="s">
        <v>12288</v>
      </c>
    </row>
    <row r="2494" spans="1:13" x14ac:dyDescent="0.25">
      <c r="A2494" s="26" t="s">
        <v>2150</v>
      </c>
      <c r="B2494" s="26" t="s">
        <v>481</v>
      </c>
      <c r="C2494" s="26" t="str">
        <f t="shared" si="94"/>
        <v/>
      </c>
      <c r="D2494" s="26"/>
      <c r="E2494" s="26" t="s">
        <v>6</v>
      </c>
      <c r="F2494" s="26" t="s">
        <v>6</v>
      </c>
      <c r="G2494" s="34" t="str">
        <f t="shared" si="95"/>
        <v>Hormathophylla spinosa</v>
      </c>
      <c r="H2494" s="26" t="s">
        <v>5141</v>
      </c>
      <c r="I2494" s="26"/>
      <c r="J2494" t="s">
        <v>8713</v>
      </c>
      <c r="K2494" t="s">
        <v>11752</v>
      </c>
      <c r="L2494" t="s">
        <v>12287</v>
      </c>
      <c r="M2494" t="s">
        <v>12288</v>
      </c>
    </row>
    <row r="2495" spans="1:13" x14ac:dyDescent="0.25">
      <c r="A2495" s="26" t="s">
        <v>2154</v>
      </c>
      <c r="B2495" s="26" t="s">
        <v>205</v>
      </c>
      <c r="C2495" s="26" t="str">
        <f t="shared" si="94"/>
        <v/>
      </c>
      <c r="D2495" s="26"/>
      <c r="E2495" s="26" t="s">
        <v>6</v>
      </c>
      <c r="F2495" s="26" t="s">
        <v>6</v>
      </c>
      <c r="G2495" s="34" t="str">
        <f t="shared" si="95"/>
        <v>Horminum pyrenaicum</v>
      </c>
      <c r="H2495" s="26" t="s">
        <v>5141</v>
      </c>
      <c r="I2495" s="26"/>
      <c r="J2495" t="s">
        <v>8714</v>
      </c>
      <c r="K2495" t="s">
        <v>11752</v>
      </c>
      <c r="L2495" t="s">
        <v>12318</v>
      </c>
      <c r="M2495" t="s">
        <v>12395</v>
      </c>
    </row>
    <row r="2496" spans="1:13" x14ac:dyDescent="0.25">
      <c r="A2496" s="26" t="s">
        <v>2155</v>
      </c>
      <c r="B2496" s="26" t="s">
        <v>2156</v>
      </c>
      <c r="C2496" s="26" t="str">
        <f t="shared" si="94"/>
        <v>subsp.</v>
      </c>
      <c r="D2496" s="26" t="s">
        <v>1262</v>
      </c>
      <c r="E2496" s="26" t="s">
        <v>31</v>
      </c>
      <c r="F2496" s="26" t="s">
        <v>6</v>
      </c>
      <c r="G2496" s="34" t="str">
        <f t="shared" si="95"/>
        <v>Hornungia petraea aragonensis</v>
      </c>
      <c r="H2496" s="26" t="s">
        <v>5141</v>
      </c>
      <c r="I2496" s="26"/>
      <c r="J2496" t="s">
        <v>8715</v>
      </c>
      <c r="K2496" t="s">
        <v>11752</v>
      </c>
      <c r="L2496" t="s">
        <v>12287</v>
      </c>
      <c r="M2496" t="s">
        <v>12288</v>
      </c>
    </row>
    <row r="2497" spans="1:13" x14ac:dyDescent="0.25">
      <c r="A2497" s="26" t="s">
        <v>2155</v>
      </c>
      <c r="B2497" s="26" t="s">
        <v>2156</v>
      </c>
      <c r="C2497" s="26" t="str">
        <f t="shared" si="94"/>
        <v>subsp.</v>
      </c>
      <c r="D2497" s="26" t="s">
        <v>2156</v>
      </c>
      <c r="E2497" s="26" t="s">
        <v>6</v>
      </c>
      <c r="F2497" s="26" t="s">
        <v>6</v>
      </c>
      <c r="G2497" s="34" t="str">
        <f t="shared" si="95"/>
        <v>Hornungia petraea petraea</v>
      </c>
      <c r="H2497" s="26" t="s">
        <v>5141</v>
      </c>
      <c r="I2497" s="26"/>
      <c r="J2497" t="s">
        <v>8716</v>
      </c>
      <c r="K2497" t="s">
        <v>11752</v>
      </c>
      <c r="L2497" t="s">
        <v>12287</v>
      </c>
      <c r="M2497" t="s">
        <v>12288</v>
      </c>
    </row>
    <row r="2498" spans="1:13" x14ac:dyDescent="0.25">
      <c r="A2498" s="26" t="s">
        <v>2157</v>
      </c>
      <c r="B2498" s="26" t="s">
        <v>2158</v>
      </c>
      <c r="C2498" s="26" t="str">
        <f t="shared" si="94"/>
        <v>subsp.</v>
      </c>
      <c r="D2498" s="26" t="s">
        <v>2660</v>
      </c>
      <c r="E2498" s="26" t="s">
        <v>13111</v>
      </c>
      <c r="F2498" s="26" t="s">
        <v>31</v>
      </c>
      <c r="G2498" s="34" t="str">
        <f t="shared" si="95"/>
        <v>Hugueninia tanacetifolia suffruticosa</v>
      </c>
      <c r="H2498" s="26" t="s">
        <v>5141</v>
      </c>
      <c r="I2498" s="26"/>
      <c r="J2498" t="s">
        <v>8717</v>
      </c>
      <c r="K2498" t="s">
        <v>11752</v>
      </c>
      <c r="L2498" t="s">
        <v>12287</v>
      </c>
      <c r="M2498" t="s">
        <v>12288</v>
      </c>
    </row>
    <row r="2499" spans="1:13" x14ac:dyDescent="0.25">
      <c r="A2499" s="26" t="s">
        <v>2159</v>
      </c>
      <c r="B2499" s="26" t="s">
        <v>2160</v>
      </c>
      <c r="C2499" s="26" t="str">
        <f t="shared" ref="C2499:C2530" si="96">IF(D2499="","","subsp.")</f>
        <v/>
      </c>
      <c r="D2499" s="26"/>
      <c r="E2499" s="26" t="s">
        <v>6</v>
      </c>
      <c r="F2499" s="26" t="s">
        <v>6</v>
      </c>
      <c r="G2499" s="34" t="str">
        <f t="shared" si="95"/>
        <v>Humulus lupulus</v>
      </c>
      <c r="H2499" s="26" t="s">
        <v>5141</v>
      </c>
      <c r="I2499" s="26"/>
      <c r="J2499" t="s">
        <v>8718</v>
      </c>
      <c r="K2499" t="s">
        <v>11752</v>
      </c>
      <c r="L2499" t="s">
        <v>12323</v>
      </c>
      <c r="M2499" t="s">
        <v>12600</v>
      </c>
    </row>
    <row r="2500" spans="1:13" x14ac:dyDescent="0.25">
      <c r="A2500" s="26" t="s">
        <v>2163</v>
      </c>
      <c r="B2500" s="26" t="s">
        <v>164</v>
      </c>
      <c r="C2500" s="26" t="str">
        <f t="shared" si="96"/>
        <v/>
      </c>
      <c r="D2500" s="26"/>
      <c r="E2500" s="26" t="s">
        <v>31</v>
      </c>
      <c r="F2500" s="26" t="s">
        <v>6</v>
      </c>
      <c r="G2500" s="34" t="str">
        <f t="shared" si="95"/>
        <v>Hyacinthoides hispanica</v>
      </c>
      <c r="H2500" s="26" t="s">
        <v>5141</v>
      </c>
      <c r="I2500" s="26"/>
      <c r="J2500" t="s">
        <v>8719</v>
      </c>
      <c r="K2500" t="s">
        <v>11752</v>
      </c>
      <c r="L2500" t="s">
        <v>12327</v>
      </c>
      <c r="M2500" t="s">
        <v>12581</v>
      </c>
    </row>
    <row r="2501" spans="1:13" x14ac:dyDescent="0.25">
      <c r="A2501" s="26" t="s">
        <v>2163</v>
      </c>
      <c r="B2501" s="26" t="s">
        <v>1292</v>
      </c>
      <c r="C2501" s="26" t="str">
        <f t="shared" si="96"/>
        <v/>
      </c>
      <c r="D2501" s="26"/>
      <c r="E2501" s="26" t="s">
        <v>6</v>
      </c>
      <c r="F2501" s="26" t="s">
        <v>6</v>
      </c>
      <c r="G2501" s="34" t="str">
        <f t="shared" si="95"/>
        <v>Hyacinthoides mauritanica</v>
      </c>
      <c r="H2501" s="26" t="s">
        <v>5141</v>
      </c>
      <c r="I2501" s="26"/>
      <c r="J2501" t="s">
        <v>8720</v>
      </c>
      <c r="K2501" t="s">
        <v>11752</v>
      </c>
      <c r="L2501" t="s">
        <v>12327</v>
      </c>
      <c r="M2501" t="s">
        <v>12581</v>
      </c>
    </row>
    <row r="2502" spans="1:13" x14ac:dyDescent="0.25">
      <c r="A2502" s="26" t="s">
        <v>2163</v>
      </c>
      <c r="B2502" s="26" t="s">
        <v>2164</v>
      </c>
      <c r="C2502" s="26" t="str">
        <f t="shared" si="96"/>
        <v/>
      </c>
      <c r="D2502" s="26"/>
      <c r="E2502" s="26" t="s">
        <v>6</v>
      </c>
      <c r="F2502" s="26" t="s">
        <v>6</v>
      </c>
      <c r="G2502" s="34" t="str">
        <f t="shared" si="95"/>
        <v>Hyacinthoides non-scripta</v>
      </c>
      <c r="H2502" s="26" t="s">
        <v>5141</v>
      </c>
      <c r="I2502" s="26"/>
      <c r="J2502" t="s">
        <v>8721</v>
      </c>
      <c r="K2502" t="s">
        <v>11752</v>
      </c>
      <c r="L2502" t="s">
        <v>12327</v>
      </c>
      <c r="M2502" t="s">
        <v>12581</v>
      </c>
    </row>
    <row r="2503" spans="1:13" x14ac:dyDescent="0.25">
      <c r="A2503" s="26" t="s">
        <v>2163</v>
      </c>
      <c r="B2503" s="26" t="s">
        <v>2165</v>
      </c>
      <c r="C2503" s="26" t="str">
        <f t="shared" si="96"/>
        <v/>
      </c>
      <c r="D2503" s="26"/>
      <c r="E2503" s="26" t="s">
        <v>31</v>
      </c>
      <c r="F2503" s="26" t="s">
        <v>6</v>
      </c>
      <c r="G2503" s="34" t="str">
        <f t="shared" si="95"/>
        <v>Hyacinthoides paivae</v>
      </c>
      <c r="H2503" s="26" t="s">
        <v>5141</v>
      </c>
      <c r="I2503" s="26"/>
      <c r="J2503" t="s">
        <v>8722</v>
      </c>
      <c r="K2503" t="s">
        <v>11752</v>
      </c>
      <c r="L2503" t="s">
        <v>12327</v>
      </c>
      <c r="M2503" t="s">
        <v>12581</v>
      </c>
    </row>
    <row r="2504" spans="1:13" x14ac:dyDescent="0.25">
      <c r="A2504" s="26" t="s">
        <v>2163</v>
      </c>
      <c r="B2504" s="26" t="s">
        <v>1868</v>
      </c>
      <c r="C2504" s="26" t="str">
        <f t="shared" si="96"/>
        <v/>
      </c>
      <c r="D2504" s="26"/>
      <c r="E2504" s="26" t="s">
        <v>31</v>
      </c>
      <c r="F2504" s="26" t="s">
        <v>6</v>
      </c>
      <c r="G2504" s="34" t="str">
        <f t="shared" si="95"/>
        <v>Hyacinthoides reverchonii</v>
      </c>
      <c r="H2504" s="26" t="s">
        <v>5141</v>
      </c>
      <c r="I2504" s="26"/>
      <c r="J2504" t="s">
        <v>8723</v>
      </c>
      <c r="K2504" t="s">
        <v>11752</v>
      </c>
      <c r="L2504" t="s">
        <v>12327</v>
      </c>
      <c r="M2504" t="s">
        <v>12581</v>
      </c>
    </row>
    <row r="2505" spans="1:13" x14ac:dyDescent="0.25">
      <c r="A2505" s="26" t="s">
        <v>2166</v>
      </c>
      <c r="B2505" s="26" t="s">
        <v>506</v>
      </c>
      <c r="C2505" s="26" t="str">
        <f t="shared" si="96"/>
        <v/>
      </c>
      <c r="D2505" s="26"/>
      <c r="E2505" s="26" t="s">
        <v>5390</v>
      </c>
      <c r="F2505" s="26" t="s">
        <v>6</v>
      </c>
      <c r="G2505" s="34" t="str">
        <f t="shared" si="95"/>
        <v>Hydrangea macrophylla</v>
      </c>
      <c r="H2505" s="26" t="s">
        <v>5141</v>
      </c>
      <c r="I2505" s="26"/>
      <c r="J2505" t="s">
        <v>8724</v>
      </c>
      <c r="K2505" t="s">
        <v>11752</v>
      </c>
      <c r="L2505" t="s">
        <v>12613</v>
      </c>
      <c r="M2505" t="s">
        <v>12652</v>
      </c>
    </row>
    <row r="2506" spans="1:13" x14ac:dyDescent="0.25">
      <c r="A2506" s="26" t="s">
        <v>2167</v>
      </c>
      <c r="B2506" s="26" t="s">
        <v>2168</v>
      </c>
      <c r="C2506" s="26" t="str">
        <f t="shared" si="96"/>
        <v/>
      </c>
      <c r="D2506" s="26"/>
      <c r="E2506" s="26" t="s">
        <v>6</v>
      </c>
      <c r="F2506" s="26" t="s">
        <v>6</v>
      </c>
      <c r="G2506" s="34" t="str">
        <f t="shared" si="95"/>
        <v>Hydrocharis morsus-ranae</v>
      </c>
      <c r="H2506" s="26" t="s">
        <v>5141</v>
      </c>
      <c r="I2506" s="26"/>
      <c r="J2506" t="s">
        <v>8725</v>
      </c>
      <c r="K2506" t="s">
        <v>11752</v>
      </c>
      <c r="L2506" t="s">
        <v>12560</v>
      </c>
      <c r="M2506" t="s">
        <v>12585</v>
      </c>
    </row>
    <row r="2507" spans="1:13" x14ac:dyDescent="0.25">
      <c r="A2507" s="26" t="s">
        <v>2169</v>
      </c>
      <c r="B2507" s="26" t="s">
        <v>1606</v>
      </c>
      <c r="C2507" s="26" t="str">
        <f t="shared" si="96"/>
        <v/>
      </c>
      <c r="D2507" s="26"/>
      <c r="E2507" s="26" t="s">
        <v>5390</v>
      </c>
      <c r="F2507" s="26" t="s">
        <v>6</v>
      </c>
      <c r="G2507" s="34" t="str">
        <f t="shared" si="95"/>
        <v>Hydrocotyle bonariensis</v>
      </c>
      <c r="H2507" s="26" t="s">
        <v>5141</v>
      </c>
      <c r="I2507" s="26"/>
      <c r="J2507" t="s">
        <v>8726</v>
      </c>
      <c r="K2507" t="s">
        <v>11752</v>
      </c>
      <c r="L2507" t="s">
        <v>12382</v>
      </c>
      <c r="M2507" t="s">
        <v>12650</v>
      </c>
    </row>
    <row r="2508" spans="1:13" x14ac:dyDescent="0.25">
      <c r="A2508" s="26" t="s">
        <v>2169</v>
      </c>
      <c r="B2508" s="26" t="s">
        <v>24</v>
      </c>
      <c r="C2508" s="26" t="str">
        <f t="shared" si="96"/>
        <v/>
      </c>
      <c r="D2508" s="26"/>
      <c r="E2508" s="26" t="s">
        <v>5390</v>
      </c>
      <c r="F2508" s="26" t="s">
        <v>6</v>
      </c>
      <c r="G2508" s="34" t="str">
        <f t="shared" si="95"/>
        <v>Hydrocotyle verticillata</v>
      </c>
      <c r="H2508" s="26" t="s">
        <v>5141</v>
      </c>
      <c r="I2508" s="26"/>
      <c r="J2508" t="s">
        <v>8727</v>
      </c>
      <c r="K2508" t="s">
        <v>11752</v>
      </c>
      <c r="L2508" t="s">
        <v>12382</v>
      </c>
      <c r="M2508" t="s">
        <v>12650</v>
      </c>
    </row>
    <row r="2509" spans="1:13" x14ac:dyDescent="0.25">
      <c r="A2509" s="26" t="s">
        <v>2169</v>
      </c>
      <c r="B2509" s="26" t="s">
        <v>414</v>
      </c>
      <c r="C2509" s="26" t="str">
        <f t="shared" si="96"/>
        <v/>
      </c>
      <c r="D2509" s="26"/>
      <c r="E2509" s="26" t="s">
        <v>6</v>
      </c>
      <c r="F2509" s="26" t="s">
        <v>6</v>
      </c>
      <c r="G2509" s="34" t="str">
        <f t="shared" si="95"/>
        <v>Hydrocotyle vulgaris</v>
      </c>
      <c r="H2509" s="26" t="s">
        <v>5141</v>
      </c>
      <c r="I2509" s="26"/>
      <c r="J2509" t="s">
        <v>8728</v>
      </c>
      <c r="K2509" t="s">
        <v>11752</v>
      </c>
      <c r="L2509" t="s">
        <v>12382</v>
      </c>
      <c r="M2509" t="s">
        <v>12650</v>
      </c>
    </row>
    <row r="2510" spans="1:13" x14ac:dyDescent="0.25">
      <c r="A2510" s="26" t="s">
        <v>2170</v>
      </c>
      <c r="B2510" s="26" t="s">
        <v>2172</v>
      </c>
      <c r="C2510" s="26" t="str">
        <f t="shared" si="96"/>
        <v/>
      </c>
      <c r="D2510" s="26"/>
      <c r="E2510" s="26" t="s">
        <v>6</v>
      </c>
      <c r="F2510" s="26" t="s">
        <v>6</v>
      </c>
      <c r="G2510" s="34" t="str">
        <f t="shared" si="95"/>
        <v>Hylotelephium maximum</v>
      </c>
      <c r="H2510" s="26" t="s">
        <v>5141</v>
      </c>
      <c r="I2510" s="26"/>
      <c r="J2510" t="s">
        <v>8729</v>
      </c>
      <c r="K2510" t="s">
        <v>11752</v>
      </c>
      <c r="L2510" t="s">
        <v>12390</v>
      </c>
      <c r="M2510" t="s">
        <v>12391</v>
      </c>
    </row>
    <row r="2511" spans="1:13" x14ac:dyDescent="0.25">
      <c r="A2511" s="26" t="s">
        <v>2170</v>
      </c>
      <c r="B2511" s="26" t="s">
        <v>2171</v>
      </c>
      <c r="C2511" s="26" t="str">
        <f t="shared" si="96"/>
        <v/>
      </c>
      <c r="D2511" s="26"/>
      <c r="E2511" s="26" t="s">
        <v>6</v>
      </c>
      <c r="F2511" s="26" t="s">
        <v>6</v>
      </c>
      <c r="G2511" s="34" t="str">
        <f t="shared" si="95"/>
        <v>Hylotelephium telephium</v>
      </c>
      <c r="H2511" s="26" t="s">
        <v>5141</v>
      </c>
      <c r="I2511" s="26"/>
      <c r="J2511" t="s">
        <v>8730</v>
      </c>
      <c r="K2511" t="s">
        <v>11752</v>
      </c>
      <c r="L2511" t="s">
        <v>12390</v>
      </c>
      <c r="M2511" t="s">
        <v>12391</v>
      </c>
    </row>
    <row r="2512" spans="1:13" x14ac:dyDescent="0.25">
      <c r="A2512" s="26" t="s">
        <v>2173</v>
      </c>
      <c r="B2512" s="26" t="s">
        <v>2174</v>
      </c>
      <c r="C2512" s="26" t="str">
        <f t="shared" si="96"/>
        <v/>
      </c>
      <c r="D2512" s="26"/>
      <c r="E2512" s="26" t="s">
        <v>6</v>
      </c>
      <c r="F2512" s="26" t="s">
        <v>6</v>
      </c>
      <c r="G2512" s="34" t="str">
        <f t="shared" si="95"/>
        <v>Hymenocarpos cornicina</v>
      </c>
      <c r="H2512" s="26" t="s">
        <v>5141</v>
      </c>
      <c r="I2512" s="26"/>
      <c r="J2512" t="s">
        <v>8731</v>
      </c>
      <c r="K2512" t="s">
        <v>11752</v>
      </c>
      <c r="L2512" t="s">
        <v>12304</v>
      </c>
      <c r="M2512" t="s">
        <v>12305</v>
      </c>
    </row>
    <row r="2513" spans="1:13" x14ac:dyDescent="0.25">
      <c r="A2513" s="26" t="s">
        <v>2173</v>
      </c>
      <c r="B2513" s="26" t="s">
        <v>611</v>
      </c>
      <c r="C2513" s="26" t="str">
        <f t="shared" si="96"/>
        <v/>
      </c>
      <c r="D2513" s="26"/>
      <c r="E2513" s="26" t="s">
        <v>6</v>
      </c>
      <c r="F2513" s="26" t="s">
        <v>6</v>
      </c>
      <c r="G2513" s="34" t="str">
        <f t="shared" si="95"/>
        <v>Hymenocarpos hamosus</v>
      </c>
      <c r="H2513" s="26" t="s">
        <v>5141</v>
      </c>
      <c r="I2513" s="26"/>
      <c r="J2513" t="s">
        <v>8732</v>
      </c>
      <c r="K2513" t="s">
        <v>11752</v>
      </c>
      <c r="L2513" t="s">
        <v>12304</v>
      </c>
      <c r="M2513" t="s">
        <v>12305</v>
      </c>
    </row>
    <row r="2514" spans="1:13" x14ac:dyDescent="0.25">
      <c r="A2514" s="26" t="s">
        <v>2173</v>
      </c>
      <c r="B2514" s="26" t="s">
        <v>1432</v>
      </c>
      <c r="C2514" s="26" t="str">
        <f t="shared" si="96"/>
        <v/>
      </c>
      <c r="D2514" s="26"/>
      <c r="E2514" s="26" t="s">
        <v>6</v>
      </c>
      <c r="F2514" s="26" t="s">
        <v>6</v>
      </c>
      <c r="G2514" s="34" t="str">
        <f t="shared" si="95"/>
        <v>Hymenocarpos lotoides</v>
      </c>
      <c r="H2514" s="26" t="s">
        <v>5141</v>
      </c>
      <c r="I2514" s="26"/>
      <c r="J2514" t="s">
        <v>8733</v>
      </c>
      <c r="K2514" t="s">
        <v>11752</v>
      </c>
      <c r="L2514" t="s">
        <v>12304</v>
      </c>
      <c r="M2514" t="s">
        <v>12305</v>
      </c>
    </row>
    <row r="2515" spans="1:13" x14ac:dyDescent="0.25">
      <c r="A2515" s="26" t="s">
        <v>2175</v>
      </c>
      <c r="B2515" s="26" t="s">
        <v>559</v>
      </c>
      <c r="C2515" s="26" t="str">
        <f t="shared" si="96"/>
        <v>subsp.</v>
      </c>
      <c r="D2515" s="26" t="s">
        <v>4458</v>
      </c>
      <c r="E2515" s="26" t="s">
        <v>6</v>
      </c>
      <c r="F2515" s="26" t="s">
        <v>6</v>
      </c>
      <c r="G2515" s="34" t="str">
        <f t="shared" si="95"/>
        <v>Hymenolobus procumbens pauciflorus</v>
      </c>
      <c r="H2515" s="26" t="s">
        <v>5141</v>
      </c>
      <c r="I2515" s="26"/>
      <c r="J2515" t="s">
        <v>8734</v>
      </c>
      <c r="K2515" t="s">
        <v>11752</v>
      </c>
      <c r="L2515" t="s">
        <v>12287</v>
      </c>
      <c r="M2515" t="s">
        <v>12288</v>
      </c>
    </row>
    <row r="2516" spans="1:13" x14ac:dyDescent="0.25">
      <c r="A2516" s="26" t="s">
        <v>2175</v>
      </c>
      <c r="B2516" s="26" t="s">
        <v>559</v>
      </c>
      <c r="C2516" s="26" t="str">
        <f t="shared" si="96"/>
        <v>subsp.</v>
      </c>
      <c r="D2516" s="26" t="s">
        <v>559</v>
      </c>
      <c r="E2516" s="26" t="s">
        <v>6</v>
      </c>
      <c r="F2516" s="26" t="s">
        <v>6</v>
      </c>
      <c r="G2516" s="34" t="str">
        <f t="shared" si="95"/>
        <v>Hymenolobus procumbens procumbens</v>
      </c>
      <c r="H2516" s="26" t="s">
        <v>5141</v>
      </c>
      <c r="I2516" s="26"/>
      <c r="J2516" t="s">
        <v>8735</v>
      </c>
      <c r="K2516" t="s">
        <v>11752</v>
      </c>
      <c r="L2516" t="s">
        <v>12287</v>
      </c>
      <c r="M2516" t="s">
        <v>12288</v>
      </c>
    </row>
    <row r="2517" spans="1:13" x14ac:dyDescent="0.25">
      <c r="A2517" s="26" t="s">
        <v>2176</v>
      </c>
      <c r="B2517" s="26" t="s">
        <v>2177</v>
      </c>
      <c r="C2517" s="26" t="str">
        <f t="shared" si="96"/>
        <v/>
      </c>
      <c r="D2517" s="26"/>
      <c r="E2517" s="26" t="s">
        <v>6</v>
      </c>
      <c r="F2517" s="26" t="s">
        <v>6</v>
      </c>
      <c r="G2517" s="34" t="str">
        <f t="shared" si="95"/>
        <v>Hymenophyllum tunbrigense</v>
      </c>
      <c r="H2517" s="26" t="s">
        <v>5141</v>
      </c>
      <c r="I2517" s="26"/>
      <c r="J2517" t="s">
        <v>8736</v>
      </c>
      <c r="K2517" t="s">
        <v>12300</v>
      </c>
      <c r="L2517" t="s">
        <v>12419</v>
      </c>
      <c r="M2517" t="s">
        <v>12420</v>
      </c>
    </row>
    <row r="2518" spans="1:13" x14ac:dyDescent="0.25">
      <c r="A2518" s="26" t="s">
        <v>2178</v>
      </c>
      <c r="B2518" s="26" t="s">
        <v>277</v>
      </c>
      <c r="C2518" s="26" t="str">
        <f t="shared" si="96"/>
        <v/>
      </c>
      <c r="D2518" s="26"/>
      <c r="E2518" s="26" t="s">
        <v>6</v>
      </c>
      <c r="F2518" s="26" t="s">
        <v>6</v>
      </c>
      <c r="G2518" s="34" t="str">
        <f t="shared" si="95"/>
        <v>Hyoscyamus albus</v>
      </c>
      <c r="H2518" s="26" t="s">
        <v>5141</v>
      </c>
      <c r="I2518" s="26"/>
      <c r="J2518" t="s">
        <v>8737</v>
      </c>
      <c r="K2518" t="s">
        <v>11752</v>
      </c>
      <c r="L2518" t="s">
        <v>12577</v>
      </c>
      <c r="M2518" t="s">
        <v>12578</v>
      </c>
    </row>
    <row r="2519" spans="1:13" x14ac:dyDescent="0.25">
      <c r="A2519" s="26" t="s">
        <v>2178</v>
      </c>
      <c r="B2519" s="26" t="s">
        <v>2179</v>
      </c>
      <c r="C2519" s="26" t="str">
        <f t="shared" si="96"/>
        <v/>
      </c>
      <c r="D2519" s="26"/>
      <c r="E2519" s="26" t="s">
        <v>6</v>
      </c>
      <c r="F2519" s="26" t="s">
        <v>6</v>
      </c>
      <c r="G2519" s="34" t="str">
        <f t="shared" si="95"/>
        <v>Hyoscyamus niger</v>
      </c>
      <c r="H2519" s="26" t="s">
        <v>5141</v>
      </c>
      <c r="I2519" s="26"/>
      <c r="J2519" t="s">
        <v>8738</v>
      </c>
      <c r="K2519" t="s">
        <v>11752</v>
      </c>
      <c r="L2519" t="s">
        <v>12577</v>
      </c>
      <c r="M2519" t="s">
        <v>12578</v>
      </c>
    </row>
    <row r="2520" spans="1:13" x14ac:dyDescent="0.25">
      <c r="A2520" s="26" t="s">
        <v>2180</v>
      </c>
      <c r="B2520" s="26" t="s">
        <v>2181</v>
      </c>
      <c r="C2520" s="26" t="str">
        <f t="shared" si="96"/>
        <v/>
      </c>
      <c r="D2520" s="26"/>
      <c r="E2520" s="26" t="s">
        <v>6</v>
      </c>
      <c r="F2520" s="26" t="s">
        <v>6</v>
      </c>
      <c r="G2520" s="34" t="str">
        <f t="shared" si="95"/>
        <v>Hypecoum imberbe</v>
      </c>
      <c r="H2520" s="26" t="s">
        <v>5141</v>
      </c>
      <c r="I2520" s="26"/>
      <c r="J2520" t="s">
        <v>8739</v>
      </c>
      <c r="K2520" t="s">
        <v>11752</v>
      </c>
      <c r="L2520" t="s">
        <v>12329</v>
      </c>
      <c r="M2520" t="s">
        <v>12385</v>
      </c>
    </row>
    <row r="2521" spans="1:13" x14ac:dyDescent="0.25">
      <c r="A2521" s="26" t="s">
        <v>2180</v>
      </c>
      <c r="B2521" s="26" t="s">
        <v>2182</v>
      </c>
      <c r="C2521" s="26" t="str">
        <f t="shared" si="96"/>
        <v/>
      </c>
      <c r="D2521" s="26"/>
      <c r="E2521" s="26" t="s">
        <v>6</v>
      </c>
      <c r="F2521" s="26" t="s">
        <v>6</v>
      </c>
      <c r="G2521" s="34" t="str">
        <f t="shared" si="95"/>
        <v>Hypecoum littorale</v>
      </c>
      <c r="H2521" s="26" t="s">
        <v>5141</v>
      </c>
      <c r="I2521" s="26"/>
      <c r="J2521" t="s">
        <v>8740</v>
      </c>
      <c r="K2521" t="s">
        <v>11752</v>
      </c>
      <c r="L2521" t="s">
        <v>12329</v>
      </c>
      <c r="M2521" t="s">
        <v>12385</v>
      </c>
    </row>
    <row r="2522" spans="1:13" x14ac:dyDescent="0.25">
      <c r="A2522" s="26" t="s">
        <v>2180</v>
      </c>
      <c r="B2522" s="26" t="s">
        <v>2183</v>
      </c>
      <c r="C2522" s="26" t="str">
        <f t="shared" si="96"/>
        <v/>
      </c>
      <c r="D2522" s="26"/>
      <c r="E2522" s="26" t="s">
        <v>6</v>
      </c>
      <c r="F2522" s="26" t="s">
        <v>6</v>
      </c>
      <c r="G2522" s="34" t="str">
        <f t="shared" si="95"/>
        <v>Hypecoum pendulum</v>
      </c>
      <c r="H2522" s="26" t="s">
        <v>5141</v>
      </c>
      <c r="I2522" s="26"/>
      <c r="J2522" t="s">
        <v>8741</v>
      </c>
      <c r="K2522" t="s">
        <v>11752</v>
      </c>
      <c r="L2522" t="s">
        <v>12329</v>
      </c>
      <c r="M2522" t="s">
        <v>12385</v>
      </c>
    </row>
    <row r="2523" spans="1:13" x14ac:dyDescent="0.25">
      <c r="A2523" s="26" t="s">
        <v>2180</v>
      </c>
      <c r="B2523" s="26" t="s">
        <v>559</v>
      </c>
      <c r="C2523" s="26" t="str">
        <f t="shared" si="96"/>
        <v/>
      </c>
      <c r="D2523" s="26"/>
      <c r="E2523" s="26" t="s">
        <v>6</v>
      </c>
      <c r="F2523" s="26" t="s">
        <v>6</v>
      </c>
      <c r="G2523" s="34" t="str">
        <f t="shared" si="95"/>
        <v>Hypecoum procumbens</v>
      </c>
      <c r="H2523" s="26" t="s">
        <v>5141</v>
      </c>
      <c r="I2523" s="26"/>
      <c r="J2523" t="s">
        <v>8742</v>
      </c>
      <c r="K2523" t="s">
        <v>11752</v>
      </c>
      <c r="L2523" t="s">
        <v>12329</v>
      </c>
      <c r="M2523" t="s">
        <v>12385</v>
      </c>
    </row>
    <row r="2524" spans="1:13" x14ac:dyDescent="0.25">
      <c r="A2524" s="26" t="s">
        <v>2184</v>
      </c>
      <c r="B2524" s="26" t="s">
        <v>2185</v>
      </c>
      <c r="C2524" s="26" t="str">
        <f t="shared" si="96"/>
        <v/>
      </c>
      <c r="D2524" s="26"/>
      <c r="E2524" s="26" t="s">
        <v>6</v>
      </c>
      <c r="F2524" s="26" t="s">
        <v>6</v>
      </c>
      <c r="G2524" s="34" t="str">
        <f t="shared" si="95"/>
        <v>Hypericum androsaemum</v>
      </c>
      <c r="H2524" s="26" t="s">
        <v>5141</v>
      </c>
      <c r="I2524" s="26"/>
      <c r="J2524" t="s">
        <v>8743</v>
      </c>
      <c r="K2524" t="s">
        <v>11752</v>
      </c>
      <c r="L2524" t="s">
        <v>12336</v>
      </c>
      <c r="M2524" t="s">
        <v>12653</v>
      </c>
    </row>
    <row r="2525" spans="1:13" x14ac:dyDescent="0.25">
      <c r="A2525" s="26" t="s">
        <v>2184</v>
      </c>
      <c r="B2525" s="26" t="s">
        <v>391</v>
      </c>
      <c r="C2525" s="26" t="str">
        <f t="shared" si="96"/>
        <v/>
      </c>
      <c r="D2525" s="26"/>
      <c r="E2525" s="26" t="s">
        <v>6</v>
      </c>
      <c r="F2525" s="26" t="s">
        <v>6</v>
      </c>
      <c r="G2525" s="34" t="str">
        <f t="shared" si="95"/>
        <v>Hypericum australe</v>
      </c>
      <c r="H2525" s="26" t="s">
        <v>5141</v>
      </c>
      <c r="I2525" s="26"/>
      <c r="J2525" t="s">
        <v>8744</v>
      </c>
      <c r="K2525" t="s">
        <v>11752</v>
      </c>
      <c r="L2525" t="s">
        <v>12336</v>
      </c>
      <c r="M2525" t="s">
        <v>12653</v>
      </c>
    </row>
    <row r="2526" spans="1:13" x14ac:dyDescent="0.25">
      <c r="A2526" s="26" t="s">
        <v>2184</v>
      </c>
      <c r="B2526" s="26" t="s">
        <v>598</v>
      </c>
      <c r="C2526" s="26" t="str">
        <f t="shared" si="96"/>
        <v/>
      </c>
      <c r="D2526" s="26"/>
      <c r="E2526" s="26" t="s">
        <v>31</v>
      </c>
      <c r="F2526" s="26" t="s">
        <v>6</v>
      </c>
      <c r="G2526" s="34" t="str">
        <f t="shared" si="95"/>
        <v>Hypericum balearicum</v>
      </c>
      <c r="H2526" s="26" t="s">
        <v>5141</v>
      </c>
      <c r="I2526" s="26"/>
      <c r="J2526" t="s">
        <v>8745</v>
      </c>
      <c r="K2526" t="s">
        <v>11752</v>
      </c>
      <c r="L2526" t="s">
        <v>12336</v>
      </c>
      <c r="M2526" t="s">
        <v>12653</v>
      </c>
    </row>
    <row r="2527" spans="1:13" x14ac:dyDescent="0.25">
      <c r="A2527" s="26" t="s">
        <v>2184</v>
      </c>
      <c r="B2527" s="26" t="s">
        <v>2035</v>
      </c>
      <c r="C2527" s="26" t="str">
        <f t="shared" si="96"/>
        <v/>
      </c>
      <c r="D2527" s="26"/>
      <c r="E2527" s="26" t="s">
        <v>5390</v>
      </c>
      <c r="F2527" s="26" t="s">
        <v>6</v>
      </c>
      <c r="G2527" s="34" t="str">
        <f t="shared" si="95"/>
        <v>Hypericum calycinum</v>
      </c>
      <c r="H2527" s="26" t="s">
        <v>5141</v>
      </c>
      <c r="I2527" s="26" t="s">
        <v>13597</v>
      </c>
      <c r="J2527" t="s">
        <v>8746</v>
      </c>
      <c r="K2527" t="s">
        <v>11752</v>
      </c>
      <c r="L2527" t="s">
        <v>12336</v>
      </c>
      <c r="M2527" t="s">
        <v>12653</v>
      </c>
    </row>
    <row r="2528" spans="1:13" x14ac:dyDescent="0.25">
      <c r="A2528" s="26" t="s">
        <v>2184</v>
      </c>
      <c r="B2528" s="26" t="s">
        <v>2196</v>
      </c>
      <c r="C2528" s="26" t="str">
        <f t="shared" si="96"/>
        <v/>
      </c>
      <c r="D2528" s="26"/>
      <c r="E2528" s="26" t="s">
        <v>31</v>
      </c>
      <c r="F2528" s="26" t="s">
        <v>6</v>
      </c>
      <c r="G2528" s="34" t="str">
        <f t="shared" si="95"/>
        <v>Hypericum caprifolium</v>
      </c>
      <c r="H2528" s="26" t="s">
        <v>5141</v>
      </c>
      <c r="I2528" s="26"/>
      <c r="J2528" t="s">
        <v>8747</v>
      </c>
      <c r="K2528" t="s">
        <v>11752</v>
      </c>
      <c r="L2528" t="s">
        <v>12336</v>
      </c>
      <c r="M2528" t="s">
        <v>12653</v>
      </c>
    </row>
    <row r="2529" spans="1:13" x14ac:dyDescent="0.25">
      <c r="A2529" s="26" t="s">
        <v>2184</v>
      </c>
      <c r="B2529" s="26" t="s">
        <v>2198</v>
      </c>
      <c r="C2529" s="26" t="str">
        <f t="shared" si="96"/>
        <v/>
      </c>
      <c r="D2529" s="26"/>
      <c r="E2529" s="26" t="s">
        <v>6</v>
      </c>
      <c r="F2529" s="26" t="s">
        <v>6</v>
      </c>
      <c r="G2529" s="34" t="str">
        <f t="shared" si="95"/>
        <v>Hypericum elodes</v>
      </c>
      <c r="H2529" s="26" t="s">
        <v>5141</v>
      </c>
      <c r="I2529" s="26"/>
      <c r="J2529" t="s">
        <v>8748</v>
      </c>
      <c r="K2529" t="s">
        <v>11752</v>
      </c>
      <c r="L2529" t="s">
        <v>12336</v>
      </c>
      <c r="M2529" t="s">
        <v>12653</v>
      </c>
    </row>
    <row r="2530" spans="1:13" x14ac:dyDescent="0.25">
      <c r="A2530" s="26" t="s">
        <v>2184</v>
      </c>
      <c r="B2530" s="26" t="s">
        <v>2193</v>
      </c>
      <c r="C2530" s="26" t="str">
        <f t="shared" si="96"/>
        <v>subsp.</v>
      </c>
      <c r="D2530" s="26" t="s">
        <v>4459</v>
      </c>
      <c r="E2530" s="26" t="s">
        <v>6</v>
      </c>
      <c r="F2530" s="26" t="s">
        <v>31</v>
      </c>
      <c r="G2530" s="34" t="str">
        <f t="shared" si="95"/>
        <v>Hypericum elongatum callithyrsum</v>
      </c>
      <c r="H2530" s="26" t="s">
        <v>5141</v>
      </c>
      <c r="I2530" s="26"/>
      <c r="J2530" t="s">
        <v>8749</v>
      </c>
      <c r="K2530" t="s">
        <v>11752</v>
      </c>
      <c r="L2530" t="s">
        <v>12336</v>
      </c>
      <c r="M2530" t="s">
        <v>12653</v>
      </c>
    </row>
    <row r="2531" spans="1:13" x14ac:dyDescent="0.25">
      <c r="A2531" s="26" t="s">
        <v>2184</v>
      </c>
      <c r="B2531" s="26" t="s">
        <v>1845</v>
      </c>
      <c r="C2531" s="26" t="str">
        <f t="shared" ref="C2531:C2562" si="97">IF(D2531="","","subsp.")</f>
        <v>subsp.</v>
      </c>
      <c r="D2531" s="26" t="s">
        <v>1845</v>
      </c>
      <c r="E2531" s="26" t="s">
        <v>31</v>
      </c>
      <c r="F2531" s="26" t="s">
        <v>31</v>
      </c>
      <c r="G2531" s="34" t="str">
        <f t="shared" si="95"/>
        <v>Hypericum ericoides ericoides</v>
      </c>
      <c r="H2531" s="26" t="s">
        <v>5141</v>
      </c>
      <c r="I2531" s="26"/>
      <c r="J2531" t="s">
        <v>8750</v>
      </c>
      <c r="K2531" t="s">
        <v>11752</v>
      </c>
      <c r="L2531" t="s">
        <v>12336</v>
      </c>
      <c r="M2531" t="s">
        <v>12653</v>
      </c>
    </row>
    <row r="2532" spans="1:13" x14ac:dyDescent="0.25">
      <c r="A2532" s="26" t="s">
        <v>2184</v>
      </c>
      <c r="B2532" s="26" t="s">
        <v>2133</v>
      </c>
      <c r="C2532" s="26" t="str">
        <f t="shared" si="97"/>
        <v>subsp.</v>
      </c>
      <c r="D2532" s="26" t="s">
        <v>1349</v>
      </c>
      <c r="E2532" s="26" t="s">
        <v>31</v>
      </c>
      <c r="F2532" s="26" t="s">
        <v>6</v>
      </c>
      <c r="G2532" s="34" t="str">
        <f t="shared" si="95"/>
        <v>Hypericum hircinum cambessedesii</v>
      </c>
      <c r="H2532" s="26" t="s">
        <v>5141</v>
      </c>
      <c r="I2532" s="26"/>
      <c r="J2532" t="s">
        <v>8751</v>
      </c>
      <c r="K2532" t="s">
        <v>11752</v>
      </c>
      <c r="L2532" t="s">
        <v>12336</v>
      </c>
      <c r="M2532" t="s">
        <v>12653</v>
      </c>
    </row>
    <row r="2533" spans="1:13" x14ac:dyDescent="0.25">
      <c r="A2533" s="26" t="s">
        <v>2184</v>
      </c>
      <c r="B2533" s="26" t="s">
        <v>2133</v>
      </c>
      <c r="C2533" s="26" t="str">
        <f t="shared" si="97"/>
        <v>subsp.</v>
      </c>
      <c r="D2533" s="26" t="s">
        <v>291</v>
      </c>
      <c r="E2533" s="26" t="s">
        <v>5390</v>
      </c>
      <c r="F2533" s="26" t="s">
        <v>6</v>
      </c>
      <c r="G2533" s="34" t="str">
        <f t="shared" si="95"/>
        <v>Hypericum hircinum majus</v>
      </c>
      <c r="H2533" s="26" t="s">
        <v>5141</v>
      </c>
      <c r="I2533" s="26"/>
      <c r="J2533" t="s">
        <v>8752</v>
      </c>
      <c r="K2533" t="s">
        <v>11752</v>
      </c>
      <c r="L2533" t="s">
        <v>12336</v>
      </c>
      <c r="M2533" t="s">
        <v>12653</v>
      </c>
    </row>
    <row r="2534" spans="1:13" x14ac:dyDescent="0.25">
      <c r="A2534" s="26" t="s">
        <v>2184</v>
      </c>
      <c r="B2534" s="26" t="s">
        <v>1149</v>
      </c>
      <c r="C2534" s="26" t="str">
        <f t="shared" si="97"/>
        <v/>
      </c>
      <c r="D2534" s="26"/>
      <c r="E2534" s="26" t="s">
        <v>6</v>
      </c>
      <c r="F2534" s="26" t="s">
        <v>6</v>
      </c>
      <c r="G2534" s="34" t="str">
        <f t="shared" si="95"/>
        <v>Hypericum hirsutum</v>
      </c>
      <c r="H2534" s="26" t="s">
        <v>5141</v>
      </c>
      <c r="I2534" s="26"/>
      <c r="J2534" t="s">
        <v>8753</v>
      </c>
      <c r="K2534" t="s">
        <v>11752</v>
      </c>
      <c r="L2534" t="s">
        <v>12336</v>
      </c>
      <c r="M2534" t="s">
        <v>12653</v>
      </c>
    </row>
    <row r="2535" spans="1:13" x14ac:dyDescent="0.25">
      <c r="A2535" s="26" t="s">
        <v>2184</v>
      </c>
      <c r="B2535" s="26" t="s">
        <v>2190</v>
      </c>
      <c r="C2535" s="26" t="str">
        <f t="shared" si="97"/>
        <v/>
      </c>
      <c r="D2535" s="26"/>
      <c r="E2535" s="26" t="s">
        <v>6</v>
      </c>
      <c r="F2535" s="26" t="s">
        <v>6</v>
      </c>
      <c r="G2535" s="34" t="str">
        <f t="shared" si="95"/>
        <v>Hypericum humifusum</v>
      </c>
      <c r="H2535" s="26" t="s">
        <v>5141</v>
      </c>
      <c r="I2535" s="26"/>
      <c r="J2535" t="s">
        <v>8754</v>
      </c>
      <c r="K2535" t="s">
        <v>11752</v>
      </c>
      <c r="L2535" t="s">
        <v>12336</v>
      </c>
      <c r="M2535" t="s">
        <v>12653</v>
      </c>
    </row>
    <row r="2536" spans="1:13" x14ac:dyDescent="0.25">
      <c r="A2536" s="26" t="s">
        <v>2184</v>
      </c>
      <c r="B2536" s="26" t="s">
        <v>2192</v>
      </c>
      <c r="C2536" s="26" t="str">
        <f t="shared" si="97"/>
        <v/>
      </c>
      <c r="D2536" s="26"/>
      <c r="E2536" s="26" t="s">
        <v>6</v>
      </c>
      <c r="F2536" s="26" t="s">
        <v>6</v>
      </c>
      <c r="G2536" s="34" t="str">
        <f t="shared" si="95"/>
        <v>Hypericum hyssopifolium</v>
      </c>
      <c r="H2536" s="26" t="s">
        <v>5141</v>
      </c>
      <c r="I2536" s="26"/>
      <c r="J2536" t="s">
        <v>8755</v>
      </c>
      <c r="K2536" t="s">
        <v>11752</v>
      </c>
      <c r="L2536" t="s">
        <v>12336</v>
      </c>
      <c r="M2536" t="s">
        <v>12653</v>
      </c>
    </row>
    <row r="2537" spans="1:13" x14ac:dyDescent="0.25">
      <c r="A2537" s="26" t="s">
        <v>2184</v>
      </c>
      <c r="B2537" s="26" t="s">
        <v>2191</v>
      </c>
      <c r="C2537" s="26" t="str">
        <f t="shared" si="97"/>
        <v/>
      </c>
      <c r="D2537" s="26"/>
      <c r="E2537" s="26" t="s">
        <v>6</v>
      </c>
      <c r="F2537" s="26" t="s">
        <v>6</v>
      </c>
      <c r="G2537" s="34" t="str">
        <f t="shared" si="95"/>
        <v>Hypericum linariifolium</v>
      </c>
      <c r="H2537" s="26" t="s">
        <v>5141</v>
      </c>
      <c r="I2537" s="26"/>
      <c r="J2537" t="s">
        <v>8756</v>
      </c>
      <c r="K2537" t="s">
        <v>11752</v>
      </c>
      <c r="L2537" t="s">
        <v>12336</v>
      </c>
      <c r="M2537" t="s">
        <v>12653</v>
      </c>
    </row>
    <row r="2538" spans="1:13" x14ac:dyDescent="0.25">
      <c r="A2538" s="26" t="s">
        <v>2184</v>
      </c>
      <c r="B2538" s="26" t="s">
        <v>552</v>
      </c>
      <c r="C2538" s="26" t="str">
        <f t="shared" si="97"/>
        <v>subsp.</v>
      </c>
      <c r="D2538" s="26" t="s">
        <v>552</v>
      </c>
      <c r="E2538" s="26" t="s">
        <v>6</v>
      </c>
      <c r="F2538" s="26" t="s">
        <v>31</v>
      </c>
      <c r="G2538" s="34" t="str">
        <f t="shared" si="95"/>
        <v>Hypericum maculatum maculatum</v>
      </c>
      <c r="H2538" s="26" t="s">
        <v>5141</v>
      </c>
      <c r="I2538" s="26"/>
      <c r="J2538" t="s">
        <v>8757</v>
      </c>
      <c r="K2538" t="s">
        <v>11752</v>
      </c>
      <c r="L2538" t="s">
        <v>12336</v>
      </c>
      <c r="M2538" t="s">
        <v>12653</v>
      </c>
    </row>
    <row r="2539" spans="1:13" x14ac:dyDescent="0.25">
      <c r="A2539" s="26" t="s">
        <v>2184</v>
      </c>
      <c r="B2539" s="26" t="s">
        <v>257</v>
      </c>
      <c r="C2539" s="26" t="str">
        <f t="shared" si="97"/>
        <v/>
      </c>
      <c r="D2539" s="26"/>
      <c r="E2539" s="26" t="s">
        <v>6</v>
      </c>
      <c r="F2539" s="26" t="s">
        <v>6</v>
      </c>
      <c r="G2539" s="34" t="str">
        <f t="shared" si="95"/>
        <v>Hypericum montanum</v>
      </c>
      <c r="H2539" s="26" t="s">
        <v>5141</v>
      </c>
      <c r="I2539" s="26"/>
      <c r="J2539" t="s">
        <v>8758</v>
      </c>
      <c r="K2539" t="s">
        <v>11752</v>
      </c>
      <c r="L2539" t="s">
        <v>12336</v>
      </c>
      <c r="M2539" t="s">
        <v>12653</v>
      </c>
    </row>
    <row r="2540" spans="1:13" x14ac:dyDescent="0.25">
      <c r="A2540" s="26" t="s">
        <v>2184</v>
      </c>
      <c r="B2540" s="26" t="s">
        <v>2063</v>
      </c>
      <c r="C2540" s="26" t="str">
        <f t="shared" si="97"/>
        <v/>
      </c>
      <c r="D2540" s="26"/>
      <c r="E2540" s="26" t="s">
        <v>6</v>
      </c>
      <c r="F2540" s="26" t="s">
        <v>6</v>
      </c>
      <c r="G2540" s="34" t="str">
        <f t="shared" si="95"/>
        <v>Hypericum nummularium</v>
      </c>
      <c r="H2540" s="26" t="s">
        <v>5141</v>
      </c>
      <c r="I2540" s="26"/>
      <c r="J2540" t="s">
        <v>8759</v>
      </c>
      <c r="K2540" t="s">
        <v>11752</v>
      </c>
      <c r="L2540" t="s">
        <v>12336</v>
      </c>
      <c r="M2540" t="s">
        <v>12653</v>
      </c>
    </row>
    <row r="2541" spans="1:13" x14ac:dyDescent="0.25">
      <c r="A2541" s="26" t="s">
        <v>2184</v>
      </c>
      <c r="B2541" s="26" t="s">
        <v>1104</v>
      </c>
      <c r="C2541" s="26" t="str">
        <f t="shared" si="97"/>
        <v/>
      </c>
      <c r="D2541" s="26"/>
      <c r="E2541" s="26" t="s">
        <v>6</v>
      </c>
      <c r="F2541" s="26" t="s">
        <v>6</v>
      </c>
      <c r="G2541" s="34" t="str">
        <f t="shared" si="95"/>
        <v>Hypericum perfoliatum</v>
      </c>
      <c r="H2541" s="26" t="s">
        <v>5141</v>
      </c>
      <c r="I2541" s="26"/>
      <c r="J2541" t="s">
        <v>8760</v>
      </c>
      <c r="K2541" t="s">
        <v>11752</v>
      </c>
      <c r="L2541" t="s">
        <v>12336</v>
      </c>
      <c r="M2541" t="s">
        <v>12653</v>
      </c>
    </row>
    <row r="2542" spans="1:13" x14ac:dyDescent="0.25">
      <c r="A2542" s="26" t="s">
        <v>2184</v>
      </c>
      <c r="B2542" s="26" t="s">
        <v>2186</v>
      </c>
      <c r="C2542" s="26" t="str">
        <f t="shared" si="97"/>
        <v>subsp.</v>
      </c>
      <c r="D2542" s="26" t="s">
        <v>1620</v>
      </c>
      <c r="E2542" s="26" t="s">
        <v>6</v>
      </c>
      <c r="F2542" s="26" t="s">
        <v>6</v>
      </c>
      <c r="G2542" s="34" t="str">
        <f t="shared" si="95"/>
        <v>Hypericum perforatum angustifolium</v>
      </c>
      <c r="H2542" s="26" t="s">
        <v>5141</v>
      </c>
      <c r="I2542" s="26"/>
      <c r="J2542" t="s">
        <v>8761</v>
      </c>
      <c r="K2542" t="s">
        <v>11752</v>
      </c>
      <c r="L2542" t="s">
        <v>12336</v>
      </c>
      <c r="M2542" t="s">
        <v>12653</v>
      </c>
    </row>
    <row r="2543" spans="1:13" x14ac:dyDescent="0.25">
      <c r="A2543" s="26" t="s">
        <v>2184</v>
      </c>
      <c r="B2543" s="26" t="s">
        <v>2186</v>
      </c>
      <c r="C2543" s="26" t="str">
        <f t="shared" si="97"/>
        <v>subsp.</v>
      </c>
      <c r="D2543" s="26" t="s">
        <v>2186</v>
      </c>
      <c r="E2543" s="26" t="s">
        <v>6</v>
      </c>
      <c r="F2543" s="26" t="s">
        <v>6</v>
      </c>
      <c r="G2543" s="34" t="str">
        <f t="shared" si="95"/>
        <v>Hypericum perforatum perforatum</v>
      </c>
      <c r="H2543" s="26" t="s">
        <v>5141</v>
      </c>
      <c r="I2543" s="26"/>
      <c r="J2543" t="s">
        <v>8762</v>
      </c>
      <c r="K2543" t="s">
        <v>11752</v>
      </c>
      <c r="L2543" t="s">
        <v>12336</v>
      </c>
      <c r="M2543" t="s">
        <v>12653</v>
      </c>
    </row>
    <row r="2544" spans="1:13" x14ac:dyDescent="0.25">
      <c r="A2544" s="26" t="s">
        <v>2184</v>
      </c>
      <c r="B2544" s="26" t="s">
        <v>1291</v>
      </c>
      <c r="C2544" s="26" t="str">
        <f t="shared" si="97"/>
        <v/>
      </c>
      <c r="D2544" s="26"/>
      <c r="E2544" s="26" t="s">
        <v>6</v>
      </c>
      <c r="F2544" s="26" t="s">
        <v>6</v>
      </c>
      <c r="G2544" s="34" t="str">
        <f t="shared" si="95"/>
        <v>Hypericum pubescens</v>
      </c>
      <c r="H2544" s="26" t="s">
        <v>5141</v>
      </c>
      <c r="I2544" s="26"/>
      <c r="J2544" t="s">
        <v>8763</v>
      </c>
      <c r="K2544" t="s">
        <v>11752</v>
      </c>
      <c r="L2544" t="s">
        <v>12336</v>
      </c>
      <c r="M2544" t="s">
        <v>12653</v>
      </c>
    </row>
    <row r="2545" spans="1:13" x14ac:dyDescent="0.25">
      <c r="A2545" s="26" t="s">
        <v>2184</v>
      </c>
      <c r="B2545" s="26" t="s">
        <v>2194</v>
      </c>
      <c r="C2545" s="26" t="str">
        <f t="shared" si="97"/>
        <v/>
      </c>
      <c r="D2545" s="26"/>
      <c r="E2545" s="26" t="s">
        <v>6</v>
      </c>
      <c r="F2545" s="26" t="s">
        <v>6</v>
      </c>
      <c r="G2545" s="34" t="str">
        <f t="shared" si="95"/>
        <v>Hypericum pulchrum</v>
      </c>
      <c r="H2545" s="26" t="s">
        <v>5141</v>
      </c>
      <c r="I2545" s="26"/>
      <c r="J2545" t="s">
        <v>8764</v>
      </c>
      <c r="K2545" t="s">
        <v>11752</v>
      </c>
      <c r="L2545" t="s">
        <v>12336</v>
      </c>
      <c r="M2545" t="s">
        <v>12653</v>
      </c>
    </row>
    <row r="2546" spans="1:13" x14ac:dyDescent="0.25">
      <c r="A2546" s="26" t="s">
        <v>2184</v>
      </c>
      <c r="B2546" s="26" t="s">
        <v>2189</v>
      </c>
      <c r="C2546" s="26" t="str">
        <f t="shared" si="97"/>
        <v>subsp.</v>
      </c>
      <c r="D2546" s="26" t="s">
        <v>1956</v>
      </c>
      <c r="E2546" s="26" t="s">
        <v>13111</v>
      </c>
      <c r="F2546" s="26" t="s">
        <v>31</v>
      </c>
      <c r="G2546" s="34" t="str">
        <f t="shared" si="95"/>
        <v>Hypericum richeri burseri</v>
      </c>
      <c r="H2546" s="26" t="s">
        <v>5141</v>
      </c>
      <c r="I2546" s="26"/>
      <c r="J2546" t="s">
        <v>8765</v>
      </c>
      <c r="K2546" t="s">
        <v>11752</v>
      </c>
      <c r="L2546" t="s">
        <v>12336</v>
      </c>
      <c r="M2546" t="s">
        <v>12653</v>
      </c>
    </row>
    <row r="2547" spans="1:13" x14ac:dyDescent="0.25">
      <c r="A2547" s="26" t="s">
        <v>2184</v>
      </c>
      <c r="B2547" s="26" t="s">
        <v>2195</v>
      </c>
      <c r="C2547" s="26" t="str">
        <f t="shared" si="97"/>
        <v/>
      </c>
      <c r="D2547" s="26"/>
      <c r="E2547" s="26" t="s">
        <v>6</v>
      </c>
      <c r="F2547" s="26" t="s">
        <v>6</v>
      </c>
      <c r="G2547" s="34" t="str">
        <f t="shared" si="95"/>
        <v>Hypericum robertii</v>
      </c>
      <c r="H2547" s="26" t="s">
        <v>5141</v>
      </c>
      <c r="I2547" s="26"/>
      <c r="J2547" t="s">
        <v>8766</v>
      </c>
      <c r="K2547" t="s">
        <v>11752</v>
      </c>
      <c r="L2547" t="s">
        <v>12336</v>
      </c>
      <c r="M2547" t="s">
        <v>12653</v>
      </c>
    </row>
    <row r="2548" spans="1:13" x14ac:dyDescent="0.25">
      <c r="A2548" s="26" t="s">
        <v>2184</v>
      </c>
      <c r="B2548" s="26" t="s">
        <v>2188</v>
      </c>
      <c r="C2548" s="26" t="str">
        <f t="shared" si="97"/>
        <v/>
      </c>
      <c r="D2548" s="26"/>
      <c r="E2548" s="26" t="s">
        <v>6</v>
      </c>
      <c r="F2548" s="26" t="s">
        <v>6</v>
      </c>
      <c r="G2548" s="34" t="str">
        <f t="shared" si="95"/>
        <v>Hypericum tetrapterum</v>
      </c>
      <c r="H2548" s="26" t="s">
        <v>5141</v>
      </c>
      <c r="I2548" s="26"/>
      <c r="J2548" t="s">
        <v>8767</v>
      </c>
      <c r="K2548" t="s">
        <v>11752</v>
      </c>
      <c r="L2548" t="s">
        <v>12336</v>
      </c>
      <c r="M2548" t="s">
        <v>12653</v>
      </c>
    </row>
    <row r="2549" spans="1:13" x14ac:dyDescent="0.25">
      <c r="A2549" s="26" t="s">
        <v>2184</v>
      </c>
      <c r="B2549" s="26" t="s">
        <v>2197</v>
      </c>
      <c r="C2549" s="26" t="str">
        <f t="shared" si="97"/>
        <v/>
      </c>
      <c r="D2549" s="26"/>
      <c r="E2549" s="26" t="s">
        <v>6</v>
      </c>
      <c r="F2549" s="26" t="s">
        <v>6</v>
      </c>
      <c r="G2549" s="34" t="str">
        <f t="shared" si="95"/>
        <v>Hypericum tomentosum</v>
      </c>
      <c r="H2549" s="26" t="s">
        <v>5141</v>
      </c>
      <c r="I2549" s="26"/>
      <c r="J2549" t="s">
        <v>8768</v>
      </c>
      <c r="K2549" t="s">
        <v>11752</v>
      </c>
      <c r="L2549" t="s">
        <v>12336</v>
      </c>
      <c r="M2549" t="s">
        <v>12653</v>
      </c>
    </row>
    <row r="2550" spans="1:13" x14ac:dyDescent="0.25">
      <c r="A2550" s="26" t="s">
        <v>2184</v>
      </c>
      <c r="B2550" s="26" t="s">
        <v>2187</v>
      </c>
      <c r="C2550" s="26" t="str">
        <f t="shared" si="97"/>
        <v/>
      </c>
      <c r="D2550" s="26"/>
      <c r="E2550" s="26" t="s">
        <v>5390</v>
      </c>
      <c r="F2550" s="26" t="s">
        <v>6</v>
      </c>
      <c r="G2550" s="34" t="str">
        <f t="shared" si="95"/>
        <v>Hypericum triquetrifolium</v>
      </c>
      <c r="H2550" s="26" t="s">
        <v>5141</v>
      </c>
      <c r="I2550" s="26"/>
      <c r="J2550" t="s">
        <v>8769</v>
      </c>
      <c r="K2550" t="s">
        <v>11752</v>
      </c>
      <c r="L2550" t="s">
        <v>12336</v>
      </c>
      <c r="M2550" t="s">
        <v>12653</v>
      </c>
    </row>
    <row r="2551" spans="1:13" x14ac:dyDescent="0.25">
      <c r="A2551" s="26" t="s">
        <v>2184</v>
      </c>
      <c r="B2551" s="26" t="s">
        <v>1161</v>
      </c>
      <c r="C2551" s="26" t="str">
        <f t="shared" si="97"/>
        <v/>
      </c>
      <c r="D2551" s="26"/>
      <c r="E2551" s="26" t="s">
        <v>6</v>
      </c>
      <c r="F2551" s="26" t="s">
        <v>6</v>
      </c>
      <c r="G2551" s="34" t="str">
        <f t="shared" si="95"/>
        <v>Hypericum undulatum</v>
      </c>
      <c r="H2551" s="26" t="s">
        <v>5141</v>
      </c>
      <c r="I2551" s="26"/>
      <c r="J2551" t="s">
        <v>8770</v>
      </c>
      <c r="K2551" t="s">
        <v>11752</v>
      </c>
      <c r="L2551" t="s">
        <v>12336</v>
      </c>
      <c r="M2551" t="s">
        <v>12653</v>
      </c>
    </row>
    <row r="2552" spans="1:13" x14ac:dyDescent="0.25">
      <c r="A2552" s="26" t="s">
        <v>2199</v>
      </c>
      <c r="B2552" s="26" t="s">
        <v>253</v>
      </c>
      <c r="C2552" s="26" t="str">
        <f t="shared" si="97"/>
        <v/>
      </c>
      <c r="D2552" s="26"/>
      <c r="E2552" s="26" t="s">
        <v>6</v>
      </c>
      <c r="F2552" s="26" t="s">
        <v>6</v>
      </c>
      <c r="G2552" s="34" t="str">
        <f t="shared" ref="G2552:G2615" si="98">IF(D2552="",CONCATENATE(A2552," ",B2552),CONCATENATE(A2552," ",B2552," ",D2552))</f>
        <v>Hyssopus officinalis</v>
      </c>
      <c r="H2552" s="26" t="s">
        <v>5141</v>
      </c>
      <c r="I2552" s="26"/>
      <c r="J2552" t="s">
        <v>8771</v>
      </c>
      <c r="K2552" t="s">
        <v>11752</v>
      </c>
      <c r="L2552" t="s">
        <v>12318</v>
      </c>
      <c r="M2552" t="s">
        <v>12395</v>
      </c>
    </row>
    <row r="2553" spans="1:13" x14ac:dyDescent="0.25">
      <c r="A2553" s="26" t="s">
        <v>2200</v>
      </c>
      <c r="B2553" s="26" t="s">
        <v>856</v>
      </c>
      <c r="C2553" s="26" t="str">
        <f t="shared" si="97"/>
        <v/>
      </c>
      <c r="D2553" s="26"/>
      <c r="E2553" s="26" t="s">
        <v>6</v>
      </c>
      <c r="F2553" s="26" t="s">
        <v>6</v>
      </c>
      <c r="G2553" s="34" t="str">
        <f t="shared" si="98"/>
        <v>Iberis amara</v>
      </c>
      <c r="H2553" s="26" t="s">
        <v>5141</v>
      </c>
      <c r="I2553" s="26"/>
      <c r="J2553" t="s">
        <v>8772</v>
      </c>
      <c r="K2553" t="s">
        <v>11752</v>
      </c>
      <c r="L2553" t="s">
        <v>12287</v>
      </c>
      <c r="M2553" t="s">
        <v>12288</v>
      </c>
    </row>
    <row r="2554" spans="1:13" x14ac:dyDescent="0.25">
      <c r="A2554" s="26" t="s">
        <v>2200</v>
      </c>
      <c r="B2554" s="26" t="s">
        <v>2201</v>
      </c>
      <c r="C2554" s="26" t="str">
        <f t="shared" si="97"/>
        <v/>
      </c>
      <c r="D2554" s="26"/>
      <c r="E2554" s="26" t="s">
        <v>31</v>
      </c>
      <c r="F2554" s="26" t="s">
        <v>6</v>
      </c>
      <c r="G2554" s="34" t="str">
        <f t="shared" si="98"/>
        <v>Iberis bernardiana</v>
      </c>
      <c r="H2554" s="26" t="s">
        <v>5141</v>
      </c>
      <c r="I2554" s="26"/>
      <c r="J2554" t="s">
        <v>8773</v>
      </c>
      <c r="K2554" t="s">
        <v>11752</v>
      </c>
      <c r="L2554" t="s">
        <v>12287</v>
      </c>
      <c r="M2554" t="s">
        <v>12288</v>
      </c>
    </row>
    <row r="2555" spans="1:13" x14ac:dyDescent="0.25">
      <c r="A2555" s="26" t="s">
        <v>2200</v>
      </c>
      <c r="B2555" s="26" t="s">
        <v>2203</v>
      </c>
      <c r="C2555" s="26" t="str">
        <f t="shared" si="97"/>
        <v>subsp.</v>
      </c>
      <c r="D2555" s="26" t="s">
        <v>2203</v>
      </c>
      <c r="E2555" s="26" t="s">
        <v>6</v>
      </c>
      <c r="F2555" s="26" t="s">
        <v>6</v>
      </c>
      <c r="G2555" s="34" t="str">
        <f t="shared" si="98"/>
        <v>Iberis carnosa carnosa</v>
      </c>
      <c r="H2555" s="26" t="s">
        <v>5141</v>
      </c>
      <c r="I2555" s="26"/>
      <c r="J2555" t="s">
        <v>8774</v>
      </c>
      <c r="K2555" t="s">
        <v>11752</v>
      </c>
      <c r="L2555" t="s">
        <v>12287</v>
      </c>
      <c r="M2555" t="s">
        <v>12288</v>
      </c>
    </row>
    <row r="2556" spans="1:13" x14ac:dyDescent="0.25">
      <c r="A2556" s="26" t="s">
        <v>2200</v>
      </c>
      <c r="B2556" s="26" t="s">
        <v>2203</v>
      </c>
      <c r="C2556" s="26" t="str">
        <f t="shared" si="97"/>
        <v>subsp.</v>
      </c>
      <c r="D2556" s="26" t="s">
        <v>4611</v>
      </c>
      <c r="E2556" s="26" t="s">
        <v>31</v>
      </c>
      <c r="F2556" s="26" t="s">
        <v>6</v>
      </c>
      <c r="G2556" s="34" t="str">
        <f t="shared" si="98"/>
        <v>Iberis carnosa embergeri</v>
      </c>
      <c r="H2556" s="26" t="s">
        <v>5141</v>
      </c>
      <c r="I2556" s="26"/>
      <c r="J2556" t="s">
        <v>8775</v>
      </c>
      <c r="K2556" t="s">
        <v>11752</v>
      </c>
      <c r="L2556" t="s">
        <v>12287</v>
      </c>
      <c r="M2556" t="s">
        <v>12288</v>
      </c>
    </row>
    <row r="2557" spans="1:13" x14ac:dyDescent="0.25">
      <c r="A2557" s="26" t="s">
        <v>2200</v>
      </c>
      <c r="B2557" s="26" t="s">
        <v>2203</v>
      </c>
      <c r="C2557" s="26" t="str">
        <f t="shared" si="97"/>
        <v>subsp.</v>
      </c>
      <c r="D2557" s="26" t="s">
        <v>626</v>
      </c>
      <c r="E2557" s="26" t="s">
        <v>31</v>
      </c>
      <c r="F2557" s="26" t="s">
        <v>6</v>
      </c>
      <c r="G2557" s="34" t="str">
        <f t="shared" si="98"/>
        <v>Iberis carnosa granatensis</v>
      </c>
      <c r="H2557" s="26" t="s">
        <v>5141</v>
      </c>
      <c r="I2557" s="26"/>
      <c r="J2557" t="s">
        <v>8776</v>
      </c>
      <c r="K2557" t="s">
        <v>11752</v>
      </c>
      <c r="L2557" t="s">
        <v>12287</v>
      </c>
      <c r="M2557" t="s">
        <v>12288</v>
      </c>
    </row>
    <row r="2558" spans="1:13" x14ac:dyDescent="0.25">
      <c r="A2558" s="26" t="s">
        <v>2200</v>
      </c>
      <c r="B2558" s="26" t="s">
        <v>2203</v>
      </c>
      <c r="C2558" s="26" t="str">
        <f t="shared" si="97"/>
        <v>subsp.</v>
      </c>
      <c r="D2558" s="26" t="s">
        <v>4612</v>
      </c>
      <c r="E2558" s="26" t="s">
        <v>31</v>
      </c>
      <c r="F2558" s="26" t="s">
        <v>6</v>
      </c>
      <c r="G2558" s="34" t="str">
        <f t="shared" si="98"/>
        <v>Iberis carnosa hegelmaieri</v>
      </c>
      <c r="H2558" s="26" t="s">
        <v>5141</v>
      </c>
      <c r="I2558" s="26"/>
      <c r="J2558" t="s">
        <v>8777</v>
      </c>
      <c r="K2558" t="s">
        <v>11752</v>
      </c>
      <c r="L2558" t="s">
        <v>12287</v>
      </c>
      <c r="M2558" t="s">
        <v>12288</v>
      </c>
    </row>
    <row r="2559" spans="1:13" x14ac:dyDescent="0.25">
      <c r="A2559" s="26" t="s">
        <v>2200</v>
      </c>
      <c r="B2559" s="26" t="s">
        <v>2203</v>
      </c>
      <c r="C2559" s="26" t="str">
        <f t="shared" si="97"/>
        <v>subsp.</v>
      </c>
      <c r="D2559" s="26" t="s">
        <v>153</v>
      </c>
      <c r="E2559" s="26" t="s">
        <v>31</v>
      </c>
      <c r="F2559" s="26" t="s">
        <v>6</v>
      </c>
      <c r="G2559" s="34" t="str">
        <f t="shared" si="98"/>
        <v>Iberis carnosa nafarroana</v>
      </c>
      <c r="H2559" s="26" t="s">
        <v>5141</v>
      </c>
      <c r="I2559" s="26"/>
      <c r="J2559" t="s">
        <v>8778</v>
      </c>
      <c r="K2559" t="s">
        <v>11752</v>
      </c>
      <c r="L2559" t="s">
        <v>12287</v>
      </c>
      <c r="M2559" t="s">
        <v>12288</v>
      </c>
    </row>
    <row r="2560" spans="1:13" x14ac:dyDescent="0.25">
      <c r="A2560" s="26" t="s">
        <v>2200</v>
      </c>
      <c r="B2560" s="26" t="s">
        <v>334</v>
      </c>
      <c r="C2560" s="26" t="str">
        <f t="shared" si="97"/>
        <v>subsp.</v>
      </c>
      <c r="D2560" s="26" t="s">
        <v>334</v>
      </c>
      <c r="E2560" s="26" t="s">
        <v>6</v>
      </c>
      <c r="F2560" s="26" t="s">
        <v>6</v>
      </c>
      <c r="G2560" s="34" t="str">
        <f t="shared" si="98"/>
        <v>Iberis ciliata ciliata</v>
      </c>
      <c r="H2560" s="26" t="s">
        <v>5141</v>
      </c>
      <c r="I2560" s="26"/>
      <c r="J2560" t="s">
        <v>8779</v>
      </c>
      <c r="K2560" t="s">
        <v>11752</v>
      </c>
      <c r="L2560" t="s">
        <v>12287</v>
      </c>
      <c r="M2560" t="s">
        <v>12288</v>
      </c>
    </row>
    <row r="2561" spans="1:13" x14ac:dyDescent="0.25">
      <c r="A2561" s="26" t="s">
        <v>2200</v>
      </c>
      <c r="B2561" s="26" t="s">
        <v>334</v>
      </c>
      <c r="C2561" s="26" t="str">
        <f t="shared" si="97"/>
        <v>subsp.</v>
      </c>
      <c r="D2561" s="26" t="s">
        <v>4460</v>
      </c>
      <c r="E2561" s="26" t="s">
        <v>6</v>
      </c>
      <c r="F2561" s="26" t="s">
        <v>6</v>
      </c>
      <c r="G2561" s="34" t="str">
        <f t="shared" si="98"/>
        <v>Iberis ciliata contracta</v>
      </c>
      <c r="H2561" s="26" t="s">
        <v>5141</v>
      </c>
      <c r="I2561" s="26"/>
      <c r="J2561" t="s">
        <v>8780</v>
      </c>
      <c r="K2561" t="s">
        <v>11752</v>
      </c>
      <c r="L2561" t="s">
        <v>12287</v>
      </c>
      <c r="M2561" t="s">
        <v>12288</v>
      </c>
    </row>
    <row r="2562" spans="1:13" x14ac:dyDescent="0.25">
      <c r="A2562" s="26" t="s">
        <v>2200</v>
      </c>
      <c r="B2562" s="26" t="s">
        <v>334</v>
      </c>
      <c r="C2562" s="26" t="str">
        <f t="shared" si="97"/>
        <v>subsp.</v>
      </c>
      <c r="D2562" s="26" t="s">
        <v>501</v>
      </c>
      <c r="E2562" s="26" t="s">
        <v>31</v>
      </c>
      <c r="F2562" s="26" t="s">
        <v>6</v>
      </c>
      <c r="G2562" s="34" t="str">
        <f t="shared" si="98"/>
        <v>Iberis ciliata welwitschii</v>
      </c>
      <c r="H2562" s="26" t="s">
        <v>5141</v>
      </c>
      <c r="I2562" s="26"/>
      <c r="J2562" t="s">
        <v>8781</v>
      </c>
      <c r="K2562" t="s">
        <v>11752</v>
      </c>
      <c r="L2562" t="s">
        <v>12287</v>
      </c>
      <c r="M2562" t="s">
        <v>12288</v>
      </c>
    </row>
    <row r="2563" spans="1:13" x14ac:dyDescent="0.25">
      <c r="A2563" s="26" t="s">
        <v>2200</v>
      </c>
      <c r="B2563" s="26" t="s">
        <v>466</v>
      </c>
      <c r="C2563" s="26" t="str">
        <f t="shared" ref="C2563:C2594" si="99">IF(D2563="","","subsp.")</f>
        <v/>
      </c>
      <c r="D2563" s="26"/>
      <c r="E2563" s="26" t="s">
        <v>31</v>
      </c>
      <c r="F2563" s="26" t="s">
        <v>6</v>
      </c>
      <c r="G2563" s="34" t="str">
        <f t="shared" si="98"/>
        <v>Iberis fontqueri</v>
      </c>
      <c r="H2563" s="26" t="s">
        <v>5141</v>
      </c>
      <c r="I2563" s="26"/>
      <c r="J2563" t="s">
        <v>8782</v>
      </c>
      <c r="K2563" t="s">
        <v>11752</v>
      </c>
      <c r="L2563" t="s">
        <v>12287</v>
      </c>
      <c r="M2563" t="s">
        <v>12288</v>
      </c>
    </row>
    <row r="2564" spans="1:13" x14ac:dyDescent="0.25">
      <c r="A2564" s="26" t="s">
        <v>2200</v>
      </c>
      <c r="B2564" s="26" t="s">
        <v>2202</v>
      </c>
      <c r="C2564" s="26" t="str">
        <f t="shared" si="99"/>
        <v/>
      </c>
      <c r="D2564" s="26"/>
      <c r="E2564" s="26" t="s">
        <v>6</v>
      </c>
      <c r="F2564" s="26" t="s">
        <v>6</v>
      </c>
      <c r="G2564" s="34" t="str">
        <f t="shared" si="98"/>
        <v>Iberis gibraltarica</v>
      </c>
      <c r="H2564" s="26" t="s">
        <v>5141</v>
      </c>
      <c r="I2564" s="26"/>
      <c r="J2564" t="s">
        <v>8783</v>
      </c>
      <c r="K2564" t="s">
        <v>11752</v>
      </c>
      <c r="L2564" t="s">
        <v>12287</v>
      </c>
      <c r="M2564" t="s">
        <v>12288</v>
      </c>
    </row>
    <row r="2565" spans="1:13" x14ac:dyDescent="0.25">
      <c r="A2565" s="26" t="s">
        <v>2200</v>
      </c>
      <c r="B2565" s="26" t="s">
        <v>218</v>
      </c>
      <c r="C2565" s="26" t="str">
        <f t="shared" si="99"/>
        <v/>
      </c>
      <c r="D2565" s="26"/>
      <c r="E2565" s="26" t="s">
        <v>31</v>
      </c>
      <c r="F2565" s="26" t="s">
        <v>6</v>
      </c>
      <c r="G2565" s="34" t="str">
        <f t="shared" si="98"/>
        <v>Iberis grosii</v>
      </c>
      <c r="H2565" s="26" t="s">
        <v>5141</v>
      </c>
      <c r="I2565" s="26"/>
      <c r="J2565" t="s">
        <v>8784</v>
      </c>
      <c r="K2565" t="s">
        <v>11752</v>
      </c>
      <c r="L2565" t="s">
        <v>12287</v>
      </c>
      <c r="M2565" t="s">
        <v>12288</v>
      </c>
    </row>
    <row r="2566" spans="1:13" x14ac:dyDescent="0.25">
      <c r="A2566" s="26" t="s">
        <v>2200</v>
      </c>
      <c r="B2566" s="26" t="s">
        <v>1034</v>
      </c>
      <c r="C2566" s="26" t="str">
        <f t="shared" si="99"/>
        <v/>
      </c>
      <c r="D2566" s="26"/>
      <c r="E2566" s="26" t="s">
        <v>6</v>
      </c>
      <c r="F2566" s="26" t="s">
        <v>6</v>
      </c>
      <c r="G2566" s="34" t="str">
        <f t="shared" si="98"/>
        <v>Iberis linifolia</v>
      </c>
      <c r="H2566" s="26" t="s">
        <v>5141</v>
      </c>
      <c r="I2566" s="26"/>
      <c r="J2566" t="s">
        <v>8785</v>
      </c>
      <c r="K2566" t="s">
        <v>11752</v>
      </c>
      <c r="L2566" t="s">
        <v>12287</v>
      </c>
      <c r="M2566" t="s">
        <v>12288</v>
      </c>
    </row>
    <row r="2567" spans="1:13" x14ac:dyDescent="0.25">
      <c r="A2567" s="26" t="s">
        <v>2200</v>
      </c>
      <c r="B2567" s="26" t="s">
        <v>2204</v>
      </c>
      <c r="C2567" s="26" t="str">
        <f t="shared" si="99"/>
        <v/>
      </c>
      <c r="D2567" s="26"/>
      <c r="E2567" s="26" t="s">
        <v>31</v>
      </c>
      <c r="F2567" s="26" t="s">
        <v>6</v>
      </c>
      <c r="G2567" s="34" t="str">
        <f t="shared" si="98"/>
        <v>Iberis nazarita</v>
      </c>
      <c r="H2567" s="26" t="s">
        <v>5141</v>
      </c>
      <c r="I2567" s="26"/>
      <c r="J2567" t="s">
        <v>8786</v>
      </c>
      <c r="K2567" t="s">
        <v>11752</v>
      </c>
      <c r="L2567" t="s">
        <v>12287</v>
      </c>
      <c r="M2567" t="s">
        <v>12288</v>
      </c>
    </row>
    <row r="2568" spans="1:13" x14ac:dyDescent="0.25">
      <c r="A2568" s="26" t="s">
        <v>2200</v>
      </c>
      <c r="B2568" s="26" t="s">
        <v>1029</v>
      </c>
      <c r="C2568" s="26" t="str">
        <f t="shared" si="99"/>
        <v/>
      </c>
      <c r="D2568" s="26"/>
      <c r="E2568" s="26" t="s">
        <v>31</v>
      </c>
      <c r="F2568" s="26" t="s">
        <v>6</v>
      </c>
      <c r="G2568" s="34" t="str">
        <f t="shared" si="98"/>
        <v>Iberis pectinata</v>
      </c>
      <c r="H2568" s="26" t="s">
        <v>5141</v>
      </c>
      <c r="I2568" s="26"/>
      <c r="J2568" t="s">
        <v>8787</v>
      </c>
      <c r="K2568" t="s">
        <v>11752</v>
      </c>
      <c r="L2568" t="s">
        <v>12287</v>
      </c>
      <c r="M2568" t="s">
        <v>12288</v>
      </c>
    </row>
    <row r="2569" spans="1:13" x14ac:dyDescent="0.25">
      <c r="A2569" s="26" t="s">
        <v>2200</v>
      </c>
      <c r="B2569" s="26" t="s">
        <v>1016</v>
      </c>
      <c r="C2569" s="26" t="str">
        <f t="shared" si="99"/>
        <v/>
      </c>
      <c r="D2569" s="26"/>
      <c r="E2569" s="26" t="s">
        <v>6</v>
      </c>
      <c r="F2569" s="26" t="s">
        <v>6</v>
      </c>
      <c r="G2569" s="34" t="str">
        <f t="shared" si="98"/>
        <v>Iberis pinnata</v>
      </c>
      <c r="H2569" s="26" t="s">
        <v>5141</v>
      </c>
      <c r="I2569" s="26"/>
      <c r="J2569" t="s">
        <v>8788</v>
      </c>
      <c r="K2569" t="s">
        <v>11752</v>
      </c>
      <c r="L2569" t="s">
        <v>12287</v>
      </c>
      <c r="M2569" t="s">
        <v>12288</v>
      </c>
    </row>
    <row r="2570" spans="1:13" x14ac:dyDescent="0.25">
      <c r="A2570" s="26" t="s">
        <v>2200</v>
      </c>
      <c r="B2570" s="26" t="s">
        <v>559</v>
      </c>
      <c r="C2570" s="26" t="str">
        <f t="shared" si="99"/>
        <v>subsp.</v>
      </c>
      <c r="D2570" s="26" t="s">
        <v>70</v>
      </c>
      <c r="E2570" s="26" t="s">
        <v>31</v>
      </c>
      <c r="F2570" s="26" t="s">
        <v>6</v>
      </c>
      <c r="G2570" s="34" t="str">
        <f t="shared" si="98"/>
        <v>Iberis procumbens microcarpa</v>
      </c>
      <c r="H2570" s="26" t="s">
        <v>5141</v>
      </c>
      <c r="I2570" s="26"/>
      <c r="J2570" t="s">
        <v>8789</v>
      </c>
      <c r="K2570" t="s">
        <v>11752</v>
      </c>
      <c r="L2570" t="s">
        <v>12287</v>
      </c>
      <c r="M2570" t="s">
        <v>12288</v>
      </c>
    </row>
    <row r="2571" spans="1:13" x14ac:dyDescent="0.25">
      <c r="A2571" s="26" t="s">
        <v>2200</v>
      </c>
      <c r="B2571" s="26" t="s">
        <v>559</v>
      </c>
      <c r="C2571" s="26" t="str">
        <f t="shared" si="99"/>
        <v>subsp.</v>
      </c>
      <c r="D2571" s="26" t="s">
        <v>559</v>
      </c>
      <c r="E2571" s="26" t="s">
        <v>31</v>
      </c>
      <c r="F2571" s="26" t="s">
        <v>6</v>
      </c>
      <c r="G2571" s="34" t="str">
        <f t="shared" si="98"/>
        <v>Iberis procumbens procumbens</v>
      </c>
      <c r="H2571" s="26" t="s">
        <v>5141</v>
      </c>
      <c r="I2571" s="26"/>
      <c r="J2571" t="s">
        <v>8790</v>
      </c>
      <c r="K2571" t="s">
        <v>11752</v>
      </c>
      <c r="L2571" t="s">
        <v>12287</v>
      </c>
      <c r="M2571" t="s">
        <v>12288</v>
      </c>
    </row>
    <row r="2572" spans="1:13" x14ac:dyDescent="0.25">
      <c r="A2572" s="26" t="s">
        <v>2200</v>
      </c>
      <c r="B2572" s="26" t="s">
        <v>172</v>
      </c>
      <c r="C2572" s="26" t="str">
        <f t="shared" si="99"/>
        <v>subsp.</v>
      </c>
      <c r="D2572" s="26" t="s">
        <v>1652</v>
      </c>
      <c r="E2572" s="26" t="s">
        <v>31</v>
      </c>
      <c r="F2572" s="26" t="s">
        <v>6</v>
      </c>
      <c r="G2572" s="34" t="str">
        <f t="shared" si="98"/>
        <v>Iberis saxatilis cinerea</v>
      </c>
      <c r="H2572" s="26" t="s">
        <v>5141</v>
      </c>
      <c r="I2572" s="26"/>
      <c r="J2572" t="s">
        <v>8791</v>
      </c>
      <c r="K2572" t="s">
        <v>11752</v>
      </c>
      <c r="L2572" t="s">
        <v>12287</v>
      </c>
      <c r="M2572" t="s">
        <v>12288</v>
      </c>
    </row>
    <row r="2573" spans="1:13" x14ac:dyDescent="0.25">
      <c r="A2573" s="26" t="s">
        <v>2200</v>
      </c>
      <c r="B2573" s="26" t="s">
        <v>172</v>
      </c>
      <c r="C2573" s="26" t="str">
        <f t="shared" si="99"/>
        <v>subsp.</v>
      </c>
      <c r="D2573" s="26" t="s">
        <v>172</v>
      </c>
      <c r="E2573" s="26" t="s">
        <v>6</v>
      </c>
      <c r="F2573" s="26" t="s">
        <v>6</v>
      </c>
      <c r="G2573" s="34" t="str">
        <f t="shared" si="98"/>
        <v>Iberis saxatilis saxatilis</v>
      </c>
      <c r="H2573" s="26" t="s">
        <v>5141</v>
      </c>
      <c r="I2573" s="26"/>
      <c r="J2573" t="s">
        <v>8792</v>
      </c>
      <c r="K2573" t="s">
        <v>11752</v>
      </c>
      <c r="L2573" t="s">
        <v>12287</v>
      </c>
      <c r="M2573" t="s">
        <v>12288</v>
      </c>
    </row>
    <row r="2574" spans="1:13" x14ac:dyDescent="0.25">
      <c r="A2574" s="26" t="s">
        <v>2200</v>
      </c>
      <c r="B2574" s="26" t="s">
        <v>377</v>
      </c>
      <c r="C2574" s="26" t="str">
        <f t="shared" si="99"/>
        <v/>
      </c>
      <c r="D2574" s="26"/>
      <c r="E2574" s="26" t="s">
        <v>6</v>
      </c>
      <c r="F2574" s="26" t="s">
        <v>6</v>
      </c>
      <c r="G2574" s="34" t="str">
        <f t="shared" si="98"/>
        <v>Iberis sempervirens</v>
      </c>
      <c r="H2574" s="26" t="s">
        <v>5141</v>
      </c>
      <c r="I2574" s="26"/>
      <c r="J2574" t="s">
        <v>8793</v>
      </c>
      <c r="K2574" t="s">
        <v>11752</v>
      </c>
      <c r="L2574" t="s">
        <v>12287</v>
      </c>
      <c r="M2574" t="s">
        <v>12288</v>
      </c>
    </row>
    <row r="2575" spans="1:13" x14ac:dyDescent="0.25">
      <c r="A2575" s="26" t="s">
        <v>2200</v>
      </c>
      <c r="B2575" s="26" t="s">
        <v>182</v>
      </c>
      <c r="C2575" s="26" t="str">
        <f t="shared" si="99"/>
        <v/>
      </c>
      <c r="D2575" s="26"/>
      <c r="E2575" s="26" t="s">
        <v>13111</v>
      </c>
      <c r="F2575" s="26" t="s">
        <v>6</v>
      </c>
      <c r="G2575" s="34" t="str">
        <f t="shared" si="98"/>
        <v>Iberis spathulata</v>
      </c>
      <c r="H2575" s="26" t="s">
        <v>5141</v>
      </c>
      <c r="I2575" s="26"/>
      <c r="J2575" t="s">
        <v>8794</v>
      </c>
      <c r="K2575" t="s">
        <v>11752</v>
      </c>
      <c r="L2575" t="s">
        <v>12287</v>
      </c>
      <c r="M2575" t="s">
        <v>12288</v>
      </c>
    </row>
    <row r="2576" spans="1:13" x14ac:dyDescent="0.25">
      <c r="A2576" s="26" t="s">
        <v>2205</v>
      </c>
      <c r="B2576" s="26" t="s">
        <v>1702</v>
      </c>
      <c r="C2576" s="26" t="str">
        <f t="shared" si="99"/>
        <v/>
      </c>
      <c r="D2576" s="26"/>
      <c r="E2576" s="26" t="s">
        <v>6</v>
      </c>
      <c r="F2576" s="26" t="s">
        <v>6</v>
      </c>
      <c r="G2576" s="34" t="str">
        <f t="shared" si="98"/>
        <v>Ilex aquifolium</v>
      </c>
      <c r="H2576" s="26" t="s">
        <v>5141</v>
      </c>
      <c r="I2576" s="26"/>
      <c r="J2576" t="s">
        <v>8795</v>
      </c>
      <c r="K2576" t="s">
        <v>11752</v>
      </c>
      <c r="L2576" t="s">
        <v>12654</v>
      </c>
      <c r="M2576" t="s">
        <v>12655</v>
      </c>
    </row>
    <row r="2577" spans="1:13" x14ac:dyDescent="0.25">
      <c r="A2577" s="26" t="s">
        <v>2206</v>
      </c>
      <c r="B2577" s="26" t="s">
        <v>987</v>
      </c>
      <c r="C2577" s="26" t="str">
        <f t="shared" si="99"/>
        <v/>
      </c>
      <c r="D2577" s="26"/>
      <c r="E2577" s="26" t="s">
        <v>6</v>
      </c>
      <c r="F2577" s="26" t="s">
        <v>6</v>
      </c>
      <c r="G2577" s="34" t="str">
        <f t="shared" si="98"/>
        <v>Illecebrum verticillatum</v>
      </c>
      <c r="H2577" s="26" t="s">
        <v>5141</v>
      </c>
      <c r="I2577" s="26"/>
      <c r="J2577" t="s">
        <v>8796</v>
      </c>
      <c r="K2577" t="s">
        <v>11752</v>
      </c>
      <c r="L2577" t="s">
        <v>12295</v>
      </c>
      <c r="M2577" t="s">
        <v>12331</v>
      </c>
    </row>
    <row r="2578" spans="1:13" x14ac:dyDescent="0.25">
      <c r="A2578" s="26" t="s">
        <v>2207</v>
      </c>
      <c r="B2578" s="26" t="s">
        <v>2209</v>
      </c>
      <c r="C2578" s="26" t="str">
        <f t="shared" si="99"/>
        <v/>
      </c>
      <c r="D2578" s="26"/>
      <c r="E2578" s="26" t="s">
        <v>5390</v>
      </c>
      <c r="F2578" s="26" t="s">
        <v>6</v>
      </c>
      <c r="G2578" s="34" t="str">
        <f t="shared" si="98"/>
        <v>Impatiens balfourii</v>
      </c>
      <c r="H2578" s="26" t="s">
        <v>5141</v>
      </c>
      <c r="I2578" s="26"/>
      <c r="J2578" t="s">
        <v>8797</v>
      </c>
      <c r="K2578" t="s">
        <v>11752</v>
      </c>
      <c r="L2578" t="s">
        <v>12290</v>
      </c>
      <c r="M2578" t="s">
        <v>12656</v>
      </c>
    </row>
    <row r="2579" spans="1:13" x14ac:dyDescent="0.25">
      <c r="A2579" s="26" t="s">
        <v>2207</v>
      </c>
      <c r="B2579" s="26" t="s">
        <v>2210</v>
      </c>
      <c r="C2579" s="26" t="str">
        <f t="shared" si="99"/>
        <v/>
      </c>
      <c r="D2579" s="26"/>
      <c r="E2579" s="26" t="s">
        <v>5390</v>
      </c>
      <c r="F2579" s="26" t="s">
        <v>6</v>
      </c>
      <c r="G2579" s="34" t="str">
        <f t="shared" si="98"/>
        <v>Impatiens balsamina</v>
      </c>
      <c r="H2579" s="26" t="s">
        <v>5141</v>
      </c>
      <c r="I2579" s="26"/>
      <c r="J2579" t="s">
        <v>8798</v>
      </c>
      <c r="K2579" t="s">
        <v>11752</v>
      </c>
      <c r="L2579" t="s">
        <v>12290</v>
      </c>
      <c r="M2579" t="s">
        <v>12656</v>
      </c>
    </row>
    <row r="2580" spans="1:13" x14ac:dyDescent="0.25">
      <c r="A2580" s="26" t="s">
        <v>2207</v>
      </c>
      <c r="B2580" s="26" t="s">
        <v>2208</v>
      </c>
      <c r="C2580" s="26" t="str">
        <f t="shared" si="99"/>
        <v/>
      </c>
      <c r="D2580" s="26"/>
      <c r="E2580" s="26" t="s">
        <v>6</v>
      </c>
      <c r="F2580" s="26" t="s">
        <v>6</v>
      </c>
      <c r="G2580" s="34" t="str">
        <f t="shared" si="98"/>
        <v>Impatiens noli-tangere</v>
      </c>
      <c r="H2580" s="26" t="s">
        <v>5141</v>
      </c>
      <c r="I2580" s="26"/>
      <c r="J2580" t="s">
        <v>8799</v>
      </c>
      <c r="K2580" t="s">
        <v>11752</v>
      </c>
      <c r="L2580" t="s">
        <v>12290</v>
      </c>
      <c r="M2580" t="s">
        <v>12656</v>
      </c>
    </row>
    <row r="2581" spans="1:13" x14ac:dyDescent="0.25">
      <c r="A2581" s="26" t="s">
        <v>2207</v>
      </c>
      <c r="B2581" s="26" t="s">
        <v>859</v>
      </c>
      <c r="C2581" s="26" t="str">
        <f t="shared" si="99"/>
        <v/>
      </c>
      <c r="D2581" s="26"/>
      <c r="E2581" s="26" t="s">
        <v>5390</v>
      </c>
      <c r="F2581" s="26" t="s">
        <v>6</v>
      </c>
      <c r="G2581" s="34" t="str">
        <f t="shared" si="98"/>
        <v>Impatiens parviflora</v>
      </c>
      <c r="H2581" s="26" t="s">
        <v>5141</v>
      </c>
      <c r="I2581" s="26"/>
      <c r="J2581" t="s">
        <v>8800</v>
      </c>
      <c r="K2581" t="s">
        <v>11752</v>
      </c>
      <c r="L2581" t="s">
        <v>12290</v>
      </c>
      <c r="M2581" t="s">
        <v>12656</v>
      </c>
    </row>
    <row r="2582" spans="1:13" x14ac:dyDescent="0.25">
      <c r="A2582" s="26" t="s">
        <v>2211</v>
      </c>
      <c r="B2582" s="26" t="s">
        <v>2214</v>
      </c>
      <c r="C2582" s="26" t="str">
        <f t="shared" si="99"/>
        <v/>
      </c>
      <c r="D2582" s="26"/>
      <c r="E2582" s="26" t="s">
        <v>5390</v>
      </c>
      <c r="F2582" s="26" t="s">
        <v>6</v>
      </c>
      <c r="G2582" s="34" t="str">
        <f t="shared" si="98"/>
        <v>Ipomoea imperati</v>
      </c>
      <c r="H2582" s="26" t="s">
        <v>5141</v>
      </c>
      <c r="I2582" s="26"/>
      <c r="J2582" t="s">
        <v>8801</v>
      </c>
      <c r="K2582" t="s">
        <v>11752</v>
      </c>
      <c r="L2582" t="s">
        <v>12577</v>
      </c>
      <c r="M2582" t="s">
        <v>12596</v>
      </c>
    </row>
    <row r="2583" spans="1:13" x14ac:dyDescent="0.25">
      <c r="A2583" s="26" t="s">
        <v>2211</v>
      </c>
      <c r="B2583" s="26" t="s">
        <v>845</v>
      </c>
      <c r="C2583" s="26" t="str">
        <f t="shared" si="99"/>
        <v/>
      </c>
      <c r="D2583" s="26"/>
      <c r="E2583" s="26" t="s">
        <v>5390</v>
      </c>
      <c r="F2583" s="26" t="s">
        <v>6</v>
      </c>
      <c r="G2583" s="34" t="str">
        <f t="shared" si="98"/>
        <v>Ipomoea indica</v>
      </c>
      <c r="H2583" s="26" t="s">
        <v>5141</v>
      </c>
      <c r="I2583" s="26"/>
      <c r="J2583" t="s">
        <v>8802</v>
      </c>
      <c r="K2583" t="s">
        <v>11752</v>
      </c>
      <c r="L2583" t="s">
        <v>12577</v>
      </c>
      <c r="M2583" t="s">
        <v>12596</v>
      </c>
    </row>
    <row r="2584" spans="1:13" x14ac:dyDescent="0.25">
      <c r="A2584" s="26" t="s">
        <v>2211</v>
      </c>
      <c r="B2584" s="26" t="s">
        <v>1508</v>
      </c>
      <c r="C2584" s="26" t="str">
        <f t="shared" si="99"/>
        <v/>
      </c>
      <c r="D2584" s="26"/>
      <c r="E2584" s="26" t="s">
        <v>5390</v>
      </c>
      <c r="F2584" s="26" t="s">
        <v>6</v>
      </c>
      <c r="G2584" s="34" t="str">
        <f t="shared" si="98"/>
        <v>Ipomoea purpurea</v>
      </c>
      <c r="H2584" s="26" t="s">
        <v>5141</v>
      </c>
      <c r="I2584" s="26"/>
      <c r="J2584" t="s">
        <v>8803</v>
      </c>
      <c r="K2584" t="s">
        <v>11752</v>
      </c>
      <c r="L2584" t="s">
        <v>12577</v>
      </c>
      <c r="M2584" t="s">
        <v>12596</v>
      </c>
    </row>
    <row r="2585" spans="1:13" x14ac:dyDescent="0.25">
      <c r="A2585" s="26" t="s">
        <v>2211</v>
      </c>
      <c r="B2585" s="26" t="s">
        <v>2213</v>
      </c>
      <c r="C2585" s="26" t="str">
        <f t="shared" si="99"/>
        <v/>
      </c>
      <c r="D2585" s="26"/>
      <c r="E2585" s="26" t="s">
        <v>5390</v>
      </c>
      <c r="F2585" s="26" t="s">
        <v>6</v>
      </c>
      <c r="G2585" s="34" t="str">
        <f t="shared" si="98"/>
        <v>Ipomoea sagittata</v>
      </c>
      <c r="H2585" s="26" t="s">
        <v>5141</v>
      </c>
      <c r="I2585" s="26"/>
      <c r="J2585" t="s">
        <v>8804</v>
      </c>
      <c r="K2585" t="s">
        <v>11752</v>
      </c>
      <c r="L2585" t="s">
        <v>12577</v>
      </c>
      <c r="M2585" t="s">
        <v>12596</v>
      </c>
    </row>
    <row r="2586" spans="1:13" x14ac:dyDescent="0.25">
      <c r="A2586" s="26" t="s">
        <v>2211</v>
      </c>
      <c r="B2586" s="26" t="s">
        <v>2212</v>
      </c>
      <c r="C2586" s="26" t="str">
        <f t="shared" si="99"/>
        <v/>
      </c>
      <c r="D2586" s="26"/>
      <c r="E2586" s="26" t="s">
        <v>5390</v>
      </c>
      <c r="F2586" s="26" t="s">
        <v>6</v>
      </c>
      <c r="G2586" s="34" t="str">
        <f t="shared" si="98"/>
        <v>Ipomoea triloba</v>
      </c>
      <c r="H2586" s="26" t="s">
        <v>5141</v>
      </c>
      <c r="I2586" s="26"/>
      <c r="J2586" t="s">
        <v>8805</v>
      </c>
      <c r="K2586" t="s">
        <v>11752</v>
      </c>
      <c r="L2586" t="s">
        <v>12577</v>
      </c>
      <c r="M2586" t="s">
        <v>12596</v>
      </c>
    </row>
    <row r="2587" spans="1:13" x14ac:dyDescent="0.25">
      <c r="A2587" s="26" t="s">
        <v>2215</v>
      </c>
      <c r="B2587" s="26" t="s">
        <v>1583</v>
      </c>
      <c r="C2587" s="26" t="str">
        <f t="shared" si="99"/>
        <v/>
      </c>
      <c r="D2587" s="26"/>
      <c r="E2587" s="26" t="s">
        <v>5390</v>
      </c>
      <c r="F2587" s="26" t="s">
        <v>6</v>
      </c>
      <c r="G2587" s="34" t="str">
        <f t="shared" si="98"/>
        <v>Iris albicans</v>
      </c>
      <c r="H2587" s="26" t="s">
        <v>5141</v>
      </c>
      <c r="I2587" s="26"/>
      <c r="J2587" t="s">
        <v>8806</v>
      </c>
      <c r="K2587" t="s">
        <v>11752</v>
      </c>
      <c r="L2587" t="s">
        <v>12327</v>
      </c>
      <c r="M2587" t="s">
        <v>12615</v>
      </c>
    </row>
    <row r="2588" spans="1:13" x14ac:dyDescent="0.25">
      <c r="A2588" s="26" t="s">
        <v>2215</v>
      </c>
      <c r="B2588" s="26" t="s">
        <v>2216</v>
      </c>
      <c r="C2588" s="26" t="str">
        <f t="shared" si="99"/>
        <v/>
      </c>
      <c r="D2588" s="26"/>
      <c r="E2588" s="26" t="s">
        <v>5390</v>
      </c>
      <c r="F2588" s="26" t="s">
        <v>6</v>
      </c>
      <c r="G2588" s="34" t="str">
        <f t="shared" si="98"/>
        <v>Iris germanica</v>
      </c>
      <c r="H2588" s="26" t="s">
        <v>5141</v>
      </c>
      <c r="I2588" s="26"/>
      <c r="J2588" t="s">
        <v>8807</v>
      </c>
      <c r="K2588" t="s">
        <v>11752</v>
      </c>
      <c r="L2588" t="s">
        <v>12327</v>
      </c>
      <c r="M2588" t="s">
        <v>12615</v>
      </c>
    </row>
    <row r="2589" spans="1:13" x14ac:dyDescent="0.25">
      <c r="A2589" s="26" t="s">
        <v>2215</v>
      </c>
      <c r="B2589" s="26" t="s">
        <v>1544</v>
      </c>
      <c r="C2589" s="26" t="str">
        <f t="shared" si="99"/>
        <v/>
      </c>
      <c r="D2589" s="26"/>
      <c r="E2589" s="26" t="s">
        <v>6</v>
      </c>
      <c r="F2589" s="26" t="s">
        <v>6</v>
      </c>
      <c r="G2589" s="34" t="str">
        <f t="shared" si="98"/>
        <v>Iris lutescens</v>
      </c>
      <c r="H2589" s="26" t="s">
        <v>5141</v>
      </c>
      <c r="I2589" s="26"/>
      <c r="J2589" t="s">
        <v>8808</v>
      </c>
      <c r="K2589" t="s">
        <v>11752</v>
      </c>
      <c r="L2589" t="s">
        <v>12327</v>
      </c>
      <c r="M2589" t="s">
        <v>12615</v>
      </c>
    </row>
    <row r="2590" spans="1:13" x14ac:dyDescent="0.25">
      <c r="A2590" s="26" t="s">
        <v>2217</v>
      </c>
      <c r="B2590" s="26" t="s">
        <v>2218</v>
      </c>
      <c r="C2590" s="26" t="str">
        <f t="shared" si="99"/>
        <v/>
      </c>
      <c r="D2590" s="26"/>
      <c r="E2590" s="26" t="s">
        <v>31</v>
      </c>
      <c r="F2590" s="26" t="s">
        <v>6</v>
      </c>
      <c r="G2590" s="34" t="str">
        <f t="shared" si="98"/>
        <v>Isatis platyloba</v>
      </c>
      <c r="H2590" s="26" t="s">
        <v>5141</v>
      </c>
      <c r="I2590" s="26"/>
      <c r="J2590" t="s">
        <v>8809</v>
      </c>
      <c r="K2590" t="s">
        <v>11752</v>
      </c>
      <c r="L2590" t="s">
        <v>12287</v>
      </c>
      <c r="M2590" t="s">
        <v>12288</v>
      </c>
    </row>
    <row r="2591" spans="1:13" x14ac:dyDescent="0.25">
      <c r="A2591" s="26" t="s">
        <v>2217</v>
      </c>
      <c r="B2591" s="26" t="s">
        <v>197</v>
      </c>
      <c r="C2591" s="26" t="str">
        <f t="shared" si="99"/>
        <v>subsp.</v>
      </c>
      <c r="D2591" s="26" t="s">
        <v>197</v>
      </c>
      <c r="E2591" s="26" t="s">
        <v>6</v>
      </c>
      <c r="F2591" s="26" t="s">
        <v>31</v>
      </c>
      <c r="G2591" s="34" t="str">
        <f t="shared" si="98"/>
        <v>Isatis tinctoria tinctoria</v>
      </c>
      <c r="H2591" s="26" t="s">
        <v>5141</v>
      </c>
      <c r="I2591" s="26"/>
      <c r="J2591" t="s">
        <v>8810</v>
      </c>
      <c r="K2591" t="s">
        <v>11752</v>
      </c>
      <c r="L2591" t="s">
        <v>12287</v>
      </c>
      <c r="M2591" t="s">
        <v>12288</v>
      </c>
    </row>
    <row r="2592" spans="1:13" x14ac:dyDescent="0.25">
      <c r="A2592" s="26" t="s">
        <v>2219</v>
      </c>
      <c r="B2592" s="26" t="s">
        <v>937</v>
      </c>
      <c r="C2592" s="26" t="str">
        <f t="shared" si="99"/>
        <v/>
      </c>
      <c r="D2592" s="26"/>
      <c r="E2592" s="26" t="s">
        <v>6</v>
      </c>
      <c r="F2592" s="26" t="s">
        <v>6</v>
      </c>
      <c r="G2592" s="34" t="str">
        <f t="shared" si="98"/>
        <v>Isoetes durieui</v>
      </c>
      <c r="H2592" s="26" t="s">
        <v>5141</v>
      </c>
      <c r="I2592" s="26"/>
      <c r="J2592" t="s">
        <v>8811</v>
      </c>
      <c r="K2592" t="s">
        <v>12428</v>
      </c>
      <c r="L2592" t="s">
        <v>12432</v>
      </c>
      <c r="M2592" t="s">
        <v>12433</v>
      </c>
    </row>
    <row r="2593" spans="1:13" x14ac:dyDescent="0.25">
      <c r="A2593" s="26" t="s">
        <v>2219</v>
      </c>
      <c r="B2593" s="26" t="s">
        <v>2221</v>
      </c>
      <c r="C2593" s="26" t="str">
        <f t="shared" si="99"/>
        <v/>
      </c>
      <c r="D2593" s="26"/>
      <c r="E2593" s="26" t="s">
        <v>6</v>
      </c>
      <c r="F2593" s="26" t="s">
        <v>6</v>
      </c>
      <c r="G2593" s="34" t="str">
        <f t="shared" si="98"/>
        <v>Isoetes histrix</v>
      </c>
      <c r="H2593" s="26" t="s">
        <v>5141</v>
      </c>
      <c r="I2593" s="26"/>
      <c r="J2593" t="s">
        <v>8812</v>
      </c>
      <c r="K2593" t="s">
        <v>12428</v>
      </c>
      <c r="L2593" t="s">
        <v>12432</v>
      </c>
      <c r="M2593" t="s">
        <v>12433</v>
      </c>
    </row>
    <row r="2594" spans="1:13" x14ac:dyDescent="0.25">
      <c r="A2594" s="26" t="s">
        <v>2225</v>
      </c>
      <c r="B2594" s="26" t="s">
        <v>2228</v>
      </c>
      <c r="C2594" s="26" t="str">
        <f t="shared" si="99"/>
        <v/>
      </c>
      <c r="D2594" s="26"/>
      <c r="E2594" s="26" t="s">
        <v>6</v>
      </c>
      <c r="F2594" s="26" t="s">
        <v>6</v>
      </c>
      <c r="G2594" s="34" t="str">
        <f t="shared" si="98"/>
        <v>Isolepis cernua</v>
      </c>
      <c r="H2594" s="26" t="s">
        <v>5141</v>
      </c>
      <c r="I2594" s="26"/>
      <c r="J2594" t="s">
        <v>8813</v>
      </c>
      <c r="K2594" t="s">
        <v>11752</v>
      </c>
      <c r="L2594" t="s">
        <v>12046</v>
      </c>
      <c r="M2594" t="s">
        <v>12316</v>
      </c>
    </row>
    <row r="2595" spans="1:13" x14ac:dyDescent="0.25">
      <c r="A2595" s="26" t="s">
        <v>2225</v>
      </c>
      <c r="B2595" s="26" t="s">
        <v>2229</v>
      </c>
      <c r="C2595" s="26" t="str">
        <f t="shared" ref="C2595:C2626" si="100">IF(D2595="","","subsp.")</f>
        <v/>
      </c>
      <c r="D2595" s="26"/>
      <c r="E2595" s="26" t="s">
        <v>6</v>
      </c>
      <c r="F2595" s="26" t="s">
        <v>6</v>
      </c>
      <c r="G2595" s="34" t="str">
        <f t="shared" si="98"/>
        <v>Isolepis fluitans</v>
      </c>
      <c r="H2595" s="26" t="s">
        <v>5141</v>
      </c>
      <c r="I2595" s="26"/>
      <c r="J2595" t="s">
        <v>8814</v>
      </c>
      <c r="K2595" t="s">
        <v>11752</v>
      </c>
      <c r="L2595" t="s">
        <v>12046</v>
      </c>
      <c r="M2595" t="s">
        <v>12316</v>
      </c>
    </row>
    <row r="2596" spans="1:13" x14ac:dyDescent="0.25">
      <c r="A2596" s="26" t="s">
        <v>2225</v>
      </c>
      <c r="B2596" s="26" t="s">
        <v>2227</v>
      </c>
      <c r="C2596" s="26" t="str">
        <f t="shared" si="100"/>
        <v/>
      </c>
      <c r="D2596" s="26"/>
      <c r="E2596" s="26" t="s">
        <v>6</v>
      </c>
      <c r="F2596" s="26" t="s">
        <v>6</v>
      </c>
      <c r="G2596" s="34" t="str">
        <f t="shared" si="98"/>
        <v>Isolepis pseudosetacea</v>
      </c>
      <c r="H2596" s="26" t="s">
        <v>5141</v>
      </c>
      <c r="I2596" s="26"/>
      <c r="J2596" t="s">
        <v>8815</v>
      </c>
      <c r="K2596" t="s">
        <v>11752</v>
      </c>
      <c r="L2596" t="s">
        <v>12046</v>
      </c>
      <c r="M2596" t="s">
        <v>12316</v>
      </c>
    </row>
    <row r="2597" spans="1:13" x14ac:dyDescent="0.25">
      <c r="A2597" s="26" t="s">
        <v>2225</v>
      </c>
      <c r="B2597" s="26" t="s">
        <v>2226</v>
      </c>
      <c r="C2597" s="26" t="str">
        <f t="shared" si="100"/>
        <v/>
      </c>
      <c r="D2597" s="26"/>
      <c r="E2597" s="26" t="s">
        <v>6</v>
      </c>
      <c r="F2597" s="26" t="s">
        <v>6</v>
      </c>
      <c r="G2597" s="34" t="str">
        <f t="shared" si="98"/>
        <v>Isolepis setacea</v>
      </c>
      <c r="H2597" s="26" t="s">
        <v>5141</v>
      </c>
      <c r="I2597" s="26"/>
      <c r="J2597" t="s">
        <v>8816</v>
      </c>
      <c r="K2597" t="s">
        <v>11752</v>
      </c>
      <c r="L2597" t="s">
        <v>12046</v>
      </c>
      <c r="M2597" t="s">
        <v>12316</v>
      </c>
    </row>
    <row r="2598" spans="1:13" x14ac:dyDescent="0.25">
      <c r="A2598" s="26" t="s">
        <v>2230</v>
      </c>
      <c r="B2598" s="26" t="s">
        <v>2231</v>
      </c>
      <c r="C2598" s="26" t="str">
        <f t="shared" si="100"/>
        <v/>
      </c>
      <c r="D2598" s="26"/>
      <c r="E2598" s="26" t="s">
        <v>6</v>
      </c>
      <c r="F2598" s="26" t="s">
        <v>6</v>
      </c>
      <c r="G2598" s="34" t="str">
        <f t="shared" si="98"/>
        <v>Isopyrum thalictroides</v>
      </c>
      <c r="H2598" s="26" t="s">
        <v>5141</v>
      </c>
      <c r="I2598" s="26"/>
      <c r="J2598" t="s">
        <v>8817</v>
      </c>
      <c r="K2598" t="s">
        <v>11752</v>
      </c>
      <c r="L2598" t="s">
        <v>12329</v>
      </c>
      <c r="M2598" t="s">
        <v>12330</v>
      </c>
    </row>
    <row r="2599" spans="1:13" x14ac:dyDescent="0.25">
      <c r="A2599" s="26" t="s">
        <v>2232</v>
      </c>
      <c r="B2599" s="26" t="s">
        <v>754</v>
      </c>
      <c r="C2599" s="26" t="str">
        <f t="shared" si="100"/>
        <v/>
      </c>
      <c r="D2599" s="26"/>
      <c r="E2599" s="26" t="s">
        <v>5390</v>
      </c>
      <c r="F2599" s="26" t="s">
        <v>6</v>
      </c>
      <c r="G2599" s="34" t="str">
        <f t="shared" si="98"/>
        <v>Ixia paniculata</v>
      </c>
      <c r="H2599" s="26" t="s">
        <v>5141</v>
      </c>
      <c r="I2599" s="26"/>
      <c r="J2599" t="s">
        <v>8818</v>
      </c>
      <c r="K2599" t="s">
        <v>11752</v>
      </c>
      <c r="L2599" t="s">
        <v>12327</v>
      </c>
      <c r="M2599" t="s">
        <v>12615</v>
      </c>
    </row>
    <row r="2600" spans="1:13" x14ac:dyDescent="0.25">
      <c r="A2600" s="26" t="s">
        <v>2233</v>
      </c>
      <c r="B2600" s="26" t="s">
        <v>624</v>
      </c>
      <c r="C2600" s="26" t="str">
        <f t="shared" si="100"/>
        <v/>
      </c>
      <c r="D2600" s="26"/>
      <c r="E2600" s="26" t="s">
        <v>31</v>
      </c>
      <c r="F2600" s="26" t="s">
        <v>6</v>
      </c>
      <c r="G2600" s="34" t="str">
        <f t="shared" si="98"/>
        <v>Jasione cavanillesii</v>
      </c>
      <c r="H2600" s="26" t="s">
        <v>5141</v>
      </c>
      <c r="I2600" s="26"/>
      <c r="J2600" t="s">
        <v>8819</v>
      </c>
      <c r="K2600" t="s">
        <v>11752</v>
      </c>
      <c r="L2600" t="s">
        <v>11753</v>
      </c>
      <c r="M2600" t="s">
        <v>12344</v>
      </c>
    </row>
    <row r="2601" spans="1:13" x14ac:dyDescent="0.25">
      <c r="A2601" s="26" t="s">
        <v>2233</v>
      </c>
      <c r="B2601" s="26" t="s">
        <v>969</v>
      </c>
      <c r="C2601" s="26" t="str">
        <f t="shared" si="100"/>
        <v/>
      </c>
      <c r="D2601" s="26"/>
      <c r="E2601" s="26" t="s">
        <v>6</v>
      </c>
      <c r="F2601" s="26" t="s">
        <v>6</v>
      </c>
      <c r="G2601" s="34" t="str">
        <f t="shared" si="98"/>
        <v>Jasione corymbosa</v>
      </c>
      <c r="H2601" s="26" t="s">
        <v>5141</v>
      </c>
      <c r="I2601" s="26"/>
      <c r="J2601" t="s">
        <v>8820</v>
      </c>
      <c r="K2601" t="s">
        <v>11752</v>
      </c>
      <c r="L2601" t="s">
        <v>11753</v>
      </c>
      <c r="M2601" t="s">
        <v>12344</v>
      </c>
    </row>
    <row r="2602" spans="1:13" x14ac:dyDescent="0.25">
      <c r="A2602" s="26" t="s">
        <v>2233</v>
      </c>
      <c r="B2602" s="26" t="s">
        <v>1360</v>
      </c>
      <c r="C2602" s="26" t="str">
        <f t="shared" si="100"/>
        <v>subsp.</v>
      </c>
      <c r="D2602" s="26" t="s">
        <v>1360</v>
      </c>
      <c r="E2602" s="26" t="s">
        <v>31</v>
      </c>
      <c r="F2602" s="26" t="s">
        <v>6</v>
      </c>
      <c r="G2602" s="34" t="str">
        <f t="shared" si="98"/>
        <v>Jasione crispa crispa</v>
      </c>
      <c r="H2602" s="26" t="s">
        <v>5141</v>
      </c>
      <c r="I2602" s="26"/>
      <c r="J2602" t="s">
        <v>8821</v>
      </c>
      <c r="K2602" t="s">
        <v>11752</v>
      </c>
      <c r="L2602" t="s">
        <v>11753</v>
      </c>
      <c r="M2602" t="s">
        <v>12344</v>
      </c>
    </row>
    <row r="2603" spans="1:13" x14ac:dyDescent="0.25">
      <c r="A2603" s="26" t="s">
        <v>2233</v>
      </c>
      <c r="B2603" s="26" t="s">
        <v>1360</v>
      </c>
      <c r="C2603" s="26" t="str">
        <f t="shared" si="100"/>
        <v>subsp.</v>
      </c>
      <c r="D2603" s="26" t="s">
        <v>1068</v>
      </c>
      <c r="E2603" s="26" t="s">
        <v>31</v>
      </c>
      <c r="F2603" s="26" t="s">
        <v>6</v>
      </c>
      <c r="G2603" s="34" t="str">
        <f t="shared" si="98"/>
        <v>Jasione crispa mariana</v>
      </c>
      <c r="H2603" s="26" t="s">
        <v>5141</v>
      </c>
      <c r="I2603" s="26"/>
      <c r="J2603" t="s">
        <v>8822</v>
      </c>
      <c r="K2603" t="s">
        <v>11752</v>
      </c>
      <c r="L2603" t="s">
        <v>11753</v>
      </c>
      <c r="M2603" t="s">
        <v>12344</v>
      </c>
    </row>
    <row r="2604" spans="1:13" x14ac:dyDescent="0.25">
      <c r="A2604" s="26" t="s">
        <v>2233</v>
      </c>
      <c r="B2604" s="26" t="s">
        <v>1360</v>
      </c>
      <c r="C2604" s="26" t="str">
        <f t="shared" si="100"/>
        <v>subsp.</v>
      </c>
      <c r="D2604" s="26" t="s">
        <v>453</v>
      </c>
      <c r="E2604" s="26" t="s">
        <v>31</v>
      </c>
      <c r="F2604" s="26" t="s">
        <v>6</v>
      </c>
      <c r="G2604" s="34" t="str">
        <f t="shared" si="98"/>
        <v>Jasione crispa tomentosa</v>
      </c>
      <c r="H2604" s="26" t="s">
        <v>5141</v>
      </c>
      <c r="I2604" s="26"/>
      <c r="J2604" t="s">
        <v>8823</v>
      </c>
      <c r="K2604" t="s">
        <v>11752</v>
      </c>
      <c r="L2604" t="s">
        <v>11753</v>
      </c>
      <c r="M2604" t="s">
        <v>12344</v>
      </c>
    </row>
    <row r="2605" spans="1:13" x14ac:dyDescent="0.25">
      <c r="A2605" s="26" t="s">
        <v>2233</v>
      </c>
      <c r="B2605" s="26" t="s">
        <v>1360</v>
      </c>
      <c r="C2605" s="26" t="str">
        <f t="shared" si="100"/>
        <v>subsp.</v>
      </c>
      <c r="D2605" s="26" t="s">
        <v>2495</v>
      </c>
      <c r="E2605" s="26" t="s">
        <v>31</v>
      </c>
      <c r="F2605" s="26" t="s">
        <v>6</v>
      </c>
      <c r="G2605" s="34" t="str">
        <f t="shared" si="98"/>
        <v>Jasione crispa tristis</v>
      </c>
      <c r="H2605" s="26" t="s">
        <v>5141</v>
      </c>
      <c r="I2605" s="26"/>
      <c r="J2605" t="s">
        <v>8824</v>
      </c>
      <c r="K2605" t="s">
        <v>11752</v>
      </c>
      <c r="L2605" t="s">
        <v>11753</v>
      </c>
      <c r="M2605" t="s">
        <v>12344</v>
      </c>
    </row>
    <row r="2606" spans="1:13" x14ac:dyDescent="0.25">
      <c r="A2606" s="26" t="s">
        <v>2233</v>
      </c>
      <c r="B2606" s="26" t="s">
        <v>1872</v>
      </c>
      <c r="C2606" s="26" t="str">
        <f t="shared" si="100"/>
        <v/>
      </c>
      <c r="D2606" s="26"/>
      <c r="E2606" s="26" t="s">
        <v>6</v>
      </c>
      <c r="F2606" s="26" t="s">
        <v>6</v>
      </c>
      <c r="G2606" s="34" t="str">
        <f t="shared" si="98"/>
        <v>Jasione foliosa</v>
      </c>
      <c r="H2606" s="26" t="s">
        <v>5141</v>
      </c>
      <c r="I2606" s="26"/>
      <c r="J2606" t="s">
        <v>8825</v>
      </c>
      <c r="K2606" t="s">
        <v>11752</v>
      </c>
      <c r="L2606" t="s">
        <v>11753</v>
      </c>
      <c r="M2606" t="s">
        <v>12344</v>
      </c>
    </row>
    <row r="2607" spans="1:13" x14ac:dyDescent="0.25">
      <c r="A2607" s="26" t="s">
        <v>2233</v>
      </c>
      <c r="B2607" s="26" t="s">
        <v>1831</v>
      </c>
      <c r="C2607" s="26" t="str">
        <f t="shared" si="100"/>
        <v/>
      </c>
      <c r="D2607" s="26"/>
      <c r="E2607" s="26" t="s">
        <v>6</v>
      </c>
      <c r="F2607" s="26" t="s">
        <v>6</v>
      </c>
      <c r="G2607" s="34" t="str">
        <f t="shared" si="98"/>
        <v>Jasione laevis</v>
      </c>
      <c r="H2607" s="26" t="s">
        <v>5141</v>
      </c>
      <c r="I2607" s="26"/>
      <c r="J2607" t="s">
        <v>8826</v>
      </c>
      <c r="K2607" t="s">
        <v>11752</v>
      </c>
      <c r="L2607" t="s">
        <v>11753</v>
      </c>
      <c r="M2607" t="s">
        <v>12344</v>
      </c>
    </row>
    <row r="2608" spans="1:13" x14ac:dyDescent="0.25">
      <c r="A2608" s="26" t="s">
        <v>2233</v>
      </c>
      <c r="B2608" s="26" t="s">
        <v>2234</v>
      </c>
      <c r="C2608" s="26" t="str">
        <f t="shared" si="100"/>
        <v/>
      </c>
      <c r="D2608" s="26"/>
      <c r="E2608" s="26" t="s">
        <v>31</v>
      </c>
      <c r="F2608" s="26" t="s">
        <v>6</v>
      </c>
      <c r="G2608" s="34" t="str">
        <f t="shared" si="98"/>
        <v>Jasione mansanetiana</v>
      </c>
      <c r="H2608" s="26" t="s">
        <v>5141</v>
      </c>
      <c r="I2608" s="26"/>
      <c r="J2608" t="s">
        <v>8827</v>
      </c>
      <c r="K2608" t="s">
        <v>11752</v>
      </c>
      <c r="L2608" t="s">
        <v>11753</v>
      </c>
      <c r="M2608" t="s">
        <v>12344</v>
      </c>
    </row>
    <row r="2609" spans="1:13" x14ac:dyDescent="0.25">
      <c r="A2609" s="26" t="s">
        <v>2233</v>
      </c>
      <c r="B2609" s="26" t="s">
        <v>514</v>
      </c>
      <c r="C2609" s="26" t="str">
        <f t="shared" si="100"/>
        <v>subsp.</v>
      </c>
      <c r="D2609" s="26" t="s">
        <v>514</v>
      </c>
      <c r="E2609" s="26" t="s">
        <v>6</v>
      </c>
      <c r="F2609" s="26" t="s">
        <v>6</v>
      </c>
      <c r="G2609" s="34" t="str">
        <f t="shared" si="98"/>
        <v>Jasione maritima maritima</v>
      </c>
      <c r="H2609" s="26" t="s">
        <v>5141</v>
      </c>
      <c r="I2609" s="26"/>
      <c r="J2609" t="s">
        <v>8828</v>
      </c>
      <c r="K2609" t="s">
        <v>11752</v>
      </c>
      <c r="L2609" t="s">
        <v>11753</v>
      </c>
      <c r="M2609" t="s">
        <v>12344</v>
      </c>
    </row>
    <row r="2610" spans="1:13" x14ac:dyDescent="0.25">
      <c r="A2610" s="26" t="s">
        <v>2233</v>
      </c>
      <c r="B2610" s="26" t="s">
        <v>368</v>
      </c>
      <c r="C2610" s="26" t="str">
        <f t="shared" si="100"/>
        <v>subsp.</v>
      </c>
      <c r="D2610" s="26" t="s">
        <v>368</v>
      </c>
      <c r="E2610" s="26" t="s">
        <v>6</v>
      </c>
      <c r="F2610" s="26" t="s">
        <v>6</v>
      </c>
      <c r="G2610" s="34" t="str">
        <f t="shared" si="98"/>
        <v>Jasione montana montana</v>
      </c>
      <c r="H2610" s="26" t="s">
        <v>5141</v>
      </c>
      <c r="I2610" s="26"/>
      <c r="J2610" t="s">
        <v>8829</v>
      </c>
      <c r="K2610" t="s">
        <v>11752</v>
      </c>
      <c r="L2610" t="s">
        <v>11753</v>
      </c>
      <c r="M2610" t="s">
        <v>12344</v>
      </c>
    </row>
    <row r="2611" spans="1:13" x14ac:dyDescent="0.25">
      <c r="A2611" s="26" t="s">
        <v>2233</v>
      </c>
      <c r="B2611" s="26" t="s">
        <v>2235</v>
      </c>
      <c r="C2611" s="26" t="str">
        <f t="shared" si="100"/>
        <v/>
      </c>
      <c r="D2611" s="26"/>
      <c r="E2611" s="26" t="s">
        <v>31</v>
      </c>
      <c r="F2611" s="26" t="s">
        <v>6</v>
      </c>
      <c r="G2611" s="34" t="str">
        <f t="shared" si="98"/>
        <v>Jasione penicillata</v>
      </c>
      <c r="H2611" s="26" t="s">
        <v>5141</v>
      </c>
      <c r="I2611" s="26"/>
      <c r="J2611" t="s">
        <v>8830</v>
      </c>
      <c r="K2611" t="s">
        <v>11752</v>
      </c>
      <c r="L2611" t="s">
        <v>11753</v>
      </c>
      <c r="M2611" t="s">
        <v>12344</v>
      </c>
    </row>
    <row r="2612" spans="1:13" x14ac:dyDescent="0.25">
      <c r="A2612" s="26" t="s">
        <v>2233</v>
      </c>
      <c r="B2612" s="26" t="s">
        <v>2236</v>
      </c>
      <c r="C2612" s="26" t="str">
        <f t="shared" si="100"/>
        <v/>
      </c>
      <c r="D2612" s="26"/>
      <c r="E2612" s="26" t="s">
        <v>6</v>
      </c>
      <c r="F2612" s="26" t="s">
        <v>6</v>
      </c>
      <c r="G2612" s="34" t="str">
        <f t="shared" si="98"/>
        <v>Jasione sessiliflora</v>
      </c>
      <c r="H2612" s="26" t="s">
        <v>5141</v>
      </c>
      <c r="I2612" s="26"/>
      <c r="J2612" t="s">
        <v>8831</v>
      </c>
      <c r="K2612" t="s">
        <v>11752</v>
      </c>
      <c r="L2612" t="s">
        <v>11753</v>
      </c>
      <c r="M2612" t="s">
        <v>12344</v>
      </c>
    </row>
    <row r="2613" spans="1:13" x14ac:dyDescent="0.25">
      <c r="A2613" s="26" t="s">
        <v>2237</v>
      </c>
      <c r="B2613" s="26" t="s">
        <v>2238</v>
      </c>
      <c r="C2613" s="26" t="str">
        <f t="shared" si="100"/>
        <v/>
      </c>
      <c r="D2613" s="26"/>
      <c r="E2613" s="26" t="s">
        <v>6</v>
      </c>
      <c r="F2613" s="26" t="s">
        <v>6</v>
      </c>
      <c r="G2613" s="34" t="str">
        <f t="shared" si="98"/>
        <v>Jasminum fruticans</v>
      </c>
      <c r="H2613" s="26" t="s">
        <v>5141</v>
      </c>
      <c r="I2613" s="26"/>
      <c r="J2613" t="s">
        <v>8832</v>
      </c>
      <c r="K2613" t="s">
        <v>11752</v>
      </c>
      <c r="L2613" t="s">
        <v>12318</v>
      </c>
      <c r="M2613" t="s">
        <v>12509</v>
      </c>
    </row>
    <row r="2614" spans="1:13" x14ac:dyDescent="0.25">
      <c r="A2614" s="26" t="s">
        <v>2239</v>
      </c>
      <c r="B2614" s="26" t="s">
        <v>2241</v>
      </c>
      <c r="C2614" s="26" t="str">
        <f t="shared" si="100"/>
        <v/>
      </c>
      <c r="D2614" s="26"/>
      <c r="E2614" s="26" t="s">
        <v>31</v>
      </c>
      <c r="F2614" s="26" t="s">
        <v>6</v>
      </c>
      <c r="G2614" s="34" t="str">
        <f t="shared" si="98"/>
        <v>Jonopsidium abulense</v>
      </c>
      <c r="H2614" s="26" t="s">
        <v>5141</v>
      </c>
      <c r="I2614" s="26"/>
      <c r="J2614" t="s">
        <v>8833</v>
      </c>
      <c r="K2614" t="s">
        <v>11752</v>
      </c>
      <c r="L2614" t="s">
        <v>12287</v>
      </c>
      <c r="M2614" t="s">
        <v>12288</v>
      </c>
    </row>
    <row r="2615" spans="1:13" x14ac:dyDescent="0.25">
      <c r="A2615" s="26" t="s">
        <v>2239</v>
      </c>
      <c r="B2615" s="26" t="s">
        <v>2240</v>
      </c>
      <c r="C2615" s="26" t="str">
        <f t="shared" si="100"/>
        <v/>
      </c>
      <c r="D2615" s="26"/>
      <c r="E2615" s="26" t="s">
        <v>31</v>
      </c>
      <c r="F2615" s="26" t="s">
        <v>6</v>
      </c>
      <c r="G2615" s="34" t="str">
        <f t="shared" si="98"/>
        <v>Jonopsidium acaule</v>
      </c>
      <c r="H2615" s="26" t="s">
        <v>5141</v>
      </c>
      <c r="I2615" s="26"/>
      <c r="J2615" t="s">
        <v>8834</v>
      </c>
      <c r="K2615" t="s">
        <v>11752</v>
      </c>
      <c r="L2615" t="s">
        <v>12287</v>
      </c>
      <c r="M2615" t="s">
        <v>12288</v>
      </c>
    </row>
    <row r="2616" spans="1:13" x14ac:dyDescent="0.25">
      <c r="A2616" s="26" t="s">
        <v>2239</v>
      </c>
      <c r="B2616" s="26" t="s">
        <v>1056</v>
      </c>
      <c r="C2616" s="26" t="str">
        <f t="shared" si="100"/>
        <v/>
      </c>
      <c r="D2616" s="26"/>
      <c r="E2616" s="26" t="s">
        <v>6</v>
      </c>
      <c r="F2616" s="26" t="s">
        <v>6</v>
      </c>
      <c r="G2616" s="34" t="str">
        <f t="shared" ref="G2616:G2679" si="101">IF(D2616="",CONCATENATE(A2616," ",B2616),CONCATENATE(A2616," ",B2616," ",D2616))</f>
        <v>Jonopsidium prolongoi</v>
      </c>
      <c r="H2616" s="26" t="s">
        <v>5141</v>
      </c>
      <c r="I2616" s="26"/>
      <c r="J2616" t="s">
        <v>8835</v>
      </c>
      <c r="K2616" t="s">
        <v>11752</v>
      </c>
      <c r="L2616" t="s">
        <v>12287</v>
      </c>
      <c r="M2616" t="s">
        <v>12288</v>
      </c>
    </row>
    <row r="2617" spans="1:13" x14ac:dyDescent="0.25">
      <c r="A2617" s="26" t="s">
        <v>2239</v>
      </c>
      <c r="B2617" s="26" t="s">
        <v>2242</v>
      </c>
      <c r="C2617" s="26" t="str">
        <f t="shared" si="100"/>
        <v/>
      </c>
      <c r="D2617" s="26"/>
      <c r="E2617" s="26" t="s">
        <v>6</v>
      </c>
      <c r="F2617" s="26" t="s">
        <v>6</v>
      </c>
      <c r="G2617" s="34" t="str">
        <f t="shared" si="101"/>
        <v>Jonopsidium savianum</v>
      </c>
      <c r="H2617" s="26" t="s">
        <v>5141</v>
      </c>
      <c r="I2617" s="26"/>
      <c r="J2617" t="s">
        <v>8836</v>
      </c>
      <c r="K2617" t="s">
        <v>11752</v>
      </c>
      <c r="L2617" t="s">
        <v>12287</v>
      </c>
      <c r="M2617" t="s">
        <v>12288</v>
      </c>
    </row>
    <row r="2618" spans="1:13" x14ac:dyDescent="0.25">
      <c r="A2618" s="26" t="s">
        <v>2243</v>
      </c>
      <c r="B2618" s="26" t="s">
        <v>2244</v>
      </c>
      <c r="C2618" s="26" t="str">
        <f t="shared" si="100"/>
        <v/>
      </c>
      <c r="D2618" s="26"/>
      <c r="E2618" s="26" t="s">
        <v>5390</v>
      </c>
      <c r="F2618" s="26" t="s">
        <v>6</v>
      </c>
      <c r="G2618" s="34" t="str">
        <f t="shared" si="101"/>
        <v>Juglans regia</v>
      </c>
      <c r="H2618" s="26" t="s">
        <v>5141</v>
      </c>
      <c r="I2618" s="26"/>
      <c r="J2618" t="s">
        <v>8837</v>
      </c>
      <c r="K2618" t="s">
        <v>11752</v>
      </c>
      <c r="L2618" t="s">
        <v>12375</v>
      </c>
      <c r="M2618" t="s">
        <v>12657</v>
      </c>
    </row>
    <row r="2619" spans="1:13" x14ac:dyDescent="0.25">
      <c r="A2619" s="26" t="s">
        <v>2245</v>
      </c>
      <c r="B2619" s="26" t="s">
        <v>2249</v>
      </c>
      <c r="C2619" s="26" t="str">
        <f t="shared" si="100"/>
        <v/>
      </c>
      <c r="D2619" s="26"/>
      <c r="E2619" s="26" t="s">
        <v>6</v>
      </c>
      <c r="F2619" s="26" t="s">
        <v>6</v>
      </c>
      <c r="G2619" s="34" t="str">
        <f t="shared" si="101"/>
        <v>Juncus acutiflorus</v>
      </c>
      <c r="H2619" s="26" t="s">
        <v>5141</v>
      </c>
      <c r="I2619" s="26"/>
      <c r="J2619" t="s">
        <v>8838</v>
      </c>
      <c r="K2619" t="s">
        <v>11752</v>
      </c>
      <c r="L2619" t="s">
        <v>12046</v>
      </c>
      <c r="M2619" t="s">
        <v>12346</v>
      </c>
    </row>
    <row r="2620" spans="1:13" x14ac:dyDescent="0.25">
      <c r="A2620" s="26" t="s">
        <v>2245</v>
      </c>
      <c r="B2620" s="26" t="s">
        <v>2246</v>
      </c>
      <c r="C2620" s="26" t="str">
        <f t="shared" si="100"/>
        <v>subsp.</v>
      </c>
      <c r="D2620" s="26" t="s">
        <v>2246</v>
      </c>
      <c r="E2620" s="26" t="s">
        <v>6</v>
      </c>
      <c r="F2620" s="26" t="s">
        <v>6</v>
      </c>
      <c r="G2620" s="34" t="str">
        <f t="shared" si="101"/>
        <v>Juncus acutus acutus</v>
      </c>
      <c r="H2620" s="26" t="s">
        <v>5141</v>
      </c>
      <c r="I2620" s="26"/>
      <c r="J2620" t="s">
        <v>8839</v>
      </c>
      <c r="K2620" t="s">
        <v>11752</v>
      </c>
      <c r="L2620" t="s">
        <v>12046</v>
      </c>
      <c r="M2620" t="s">
        <v>12346</v>
      </c>
    </row>
    <row r="2621" spans="1:13" x14ac:dyDescent="0.25">
      <c r="A2621" s="26" t="s">
        <v>2245</v>
      </c>
      <c r="B2621" s="26" t="s">
        <v>2246</v>
      </c>
      <c r="C2621" s="26" t="str">
        <f t="shared" si="100"/>
        <v>subsp.</v>
      </c>
      <c r="D2621" s="26" t="s">
        <v>4461</v>
      </c>
      <c r="E2621" s="26" t="s">
        <v>5390</v>
      </c>
      <c r="F2621" s="26" t="s">
        <v>6</v>
      </c>
      <c r="G2621" s="34" t="str">
        <f t="shared" si="101"/>
        <v>Juncus acutus leopoldi</v>
      </c>
      <c r="H2621" s="26" t="s">
        <v>5141</v>
      </c>
      <c r="I2621" s="26"/>
      <c r="J2621" t="s">
        <v>8840</v>
      </c>
      <c r="K2621" t="s">
        <v>11752</v>
      </c>
      <c r="L2621" t="s">
        <v>12046</v>
      </c>
      <c r="M2621" t="s">
        <v>12346</v>
      </c>
    </row>
    <row r="2622" spans="1:13" x14ac:dyDescent="0.25">
      <c r="A2622" s="26" t="s">
        <v>2245</v>
      </c>
      <c r="B2622" s="26" t="s">
        <v>2256</v>
      </c>
      <c r="C2622" s="26" t="str">
        <f t="shared" si="100"/>
        <v>subsp.</v>
      </c>
      <c r="D2622" s="26" t="s">
        <v>2256</v>
      </c>
      <c r="E2622" s="26" t="s">
        <v>6</v>
      </c>
      <c r="F2622" s="26" t="s">
        <v>31</v>
      </c>
      <c r="G2622" s="34" t="str">
        <f t="shared" si="101"/>
        <v>Juncus alpino-articulatus alpino-articulatus</v>
      </c>
      <c r="H2622" s="26" t="s">
        <v>5141</v>
      </c>
      <c r="I2622" s="26"/>
      <c r="J2622" t="s">
        <v>8841</v>
      </c>
      <c r="K2622" t="s">
        <v>11752</v>
      </c>
      <c r="L2622" t="s">
        <v>12046</v>
      </c>
      <c r="M2622" t="s">
        <v>12346</v>
      </c>
    </row>
    <row r="2623" spans="1:13" x14ac:dyDescent="0.25">
      <c r="A2623" s="26" t="s">
        <v>2245</v>
      </c>
      <c r="B2623" s="26" t="s">
        <v>2255</v>
      </c>
      <c r="C2623" s="26" t="str">
        <f t="shared" si="100"/>
        <v>subsp.</v>
      </c>
      <c r="D2623" s="26" t="s">
        <v>2255</v>
      </c>
      <c r="E2623" s="26" t="s">
        <v>6</v>
      </c>
      <c r="F2623" s="26" t="s">
        <v>31</v>
      </c>
      <c r="G2623" s="34" t="str">
        <f t="shared" si="101"/>
        <v>Juncus articulatus articulatus</v>
      </c>
      <c r="H2623" s="26" t="s">
        <v>5141</v>
      </c>
      <c r="I2623" s="26"/>
      <c r="J2623" t="s">
        <v>8842</v>
      </c>
      <c r="K2623" t="s">
        <v>11752</v>
      </c>
      <c r="L2623" t="s">
        <v>12046</v>
      </c>
      <c r="M2623" t="s">
        <v>12346</v>
      </c>
    </row>
    <row r="2624" spans="1:13" x14ac:dyDescent="0.25">
      <c r="A2624" s="26" t="s">
        <v>2245</v>
      </c>
      <c r="B2624" s="26" t="s">
        <v>2274</v>
      </c>
      <c r="C2624" s="26" t="str">
        <f t="shared" si="100"/>
        <v>subsp.</v>
      </c>
      <c r="D2624" s="26" t="s">
        <v>2861</v>
      </c>
      <c r="E2624" s="26" t="s">
        <v>13111</v>
      </c>
      <c r="F2624" s="26" t="s">
        <v>31</v>
      </c>
      <c r="G2624" s="34" t="str">
        <f t="shared" si="101"/>
        <v>Juncus balticus pyrenaeus</v>
      </c>
      <c r="H2624" s="26" t="s">
        <v>5141</v>
      </c>
      <c r="I2624" s="26"/>
      <c r="J2624" t="s">
        <v>8843</v>
      </c>
      <c r="K2624" t="s">
        <v>11752</v>
      </c>
      <c r="L2624" t="s">
        <v>12046</v>
      </c>
      <c r="M2624" t="s">
        <v>12346</v>
      </c>
    </row>
    <row r="2625" spans="1:13" x14ac:dyDescent="0.25">
      <c r="A2625" s="26" t="s">
        <v>2245</v>
      </c>
      <c r="B2625" s="26" t="s">
        <v>2261</v>
      </c>
      <c r="C2625" s="26" t="str">
        <f t="shared" si="100"/>
        <v/>
      </c>
      <c r="D2625" s="26"/>
      <c r="E2625" s="26" t="s">
        <v>6</v>
      </c>
      <c r="F2625" s="26" t="s">
        <v>6</v>
      </c>
      <c r="G2625" s="34" t="str">
        <f t="shared" si="101"/>
        <v>Juncus bufonius</v>
      </c>
      <c r="H2625" s="26" t="s">
        <v>5141</v>
      </c>
      <c r="I2625" s="26"/>
      <c r="J2625" t="s">
        <v>8844</v>
      </c>
      <c r="K2625" t="s">
        <v>11752</v>
      </c>
      <c r="L2625" t="s">
        <v>12046</v>
      </c>
      <c r="M2625" t="s">
        <v>12346</v>
      </c>
    </row>
    <row r="2626" spans="1:13" x14ac:dyDescent="0.25">
      <c r="A2626" s="26" t="s">
        <v>2245</v>
      </c>
      <c r="B2626" s="26" t="s">
        <v>2257</v>
      </c>
      <c r="C2626" s="26" t="str">
        <f t="shared" si="100"/>
        <v/>
      </c>
      <c r="D2626" s="26"/>
      <c r="E2626" s="26" t="s">
        <v>6</v>
      </c>
      <c r="F2626" s="26" t="s">
        <v>6</v>
      </c>
      <c r="G2626" s="34" t="str">
        <f t="shared" si="101"/>
        <v>Juncus bulbosus</v>
      </c>
      <c r="H2626" s="26" t="s">
        <v>5141</v>
      </c>
      <c r="I2626" s="26"/>
      <c r="J2626" t="s">
        <v>8845</v>
      </c>
      <c r="K2626" t="s">
        <v>11752</v>
      </c>
      <c r="L2626" t="s">
        <v>12046</v>
      </c>
      <c r="M2626" t="s">
        <v>12346</v>
      </c>
    </row>
    <row r="2627" spans="1:13" x14ac:dyDescent="0.25">
      <c r="A2627" s="26" t="s">
        <v>2245</v>
      </c>
      <c r="B2627" s="26" t="s">
        <v>2268</v>
      </c>
      <c r="C2627" s="26" t="str">
        <f t="shared" ref="C2627:C2651" si="102">IF(D2627="","","subsp.")</f>
        <v/>
      </c>
      <c r="D2627" s="26"/>
      <c r="E2627" s="26" t="s">
        <v>5390</v>
      </c>
      <c r="F2627" s="26" t="s">
        <v>6</v>
      </c>
      <c r="G2627" s="34" t="str">
        <f t="shared" si="101"/>
        <v>Juncus capillaceus</v>
      </c>
      <c r="H2627" s="26" t="s">
        <v>5141</v>
      </c>
      <c r="I2627" s="26"/>
      <c r="J2627" t="s">
        <v>8846</v>
      </c>
      <c r="K2627" t="s">
        <v>11752</v>
      </c>
      <c r="L2627" t="s">
        <v>12046</v>
      </c>
      <c r="M2627" t="s">
        <v>12346</v>
      </c>
    </row>
    <row r="2628" spans="1:13" x14ac:dyDescent="0.25">
      <c r="A2628" s="26" t="s">
        <v>2245</v>
      </c>
      <c r="B2628" s="26" t="s">
        <v>1417</v>
      </c>
      <c r="C2628" s="26" t="str">
        <f t="shared" si="102"/>
        <v/>
      </c>
      <c r="D2628" s="26"/>
      <c r="E2628" s="26" t="s">
        <v>6</v>
      </c>
      <c r="F2628" s="26" t="s">
        <v>6</v>
      </c>
      <c r="G2628" s="34" t="str">
        <f t="shared" si="101"/>
        <v>Juncus capitatus</v>
      </c>
      <c r="H2628" s="26" t="s">
        <v>5141</v>
      </c>
      <c r="I2628" s="26"/>
      <c r="J2628" t="s">
        <v>8847</v>
      </c>
      <c r="K2628" t="s">
        <v>11752</v>
      </c>
      <c r="L2628" t="s">
        <v>12046</v>
      </c>
      <c r="M2628" t="s">
        <v>12346</v>
      </c>
    </row>
    <row r="2629" spans="1:13" x14ac:dyDescent="0.25">
      <c r="A2629" s="26" t="s">
        <v>2245</v>
      </c>
      <c r="B2629" s="26" t="s">
        <v>717</v>
      </c>
      <c r="C2629" s="26" t="str">
        <f t="shared" si="102"/>
        <v/>
      </c>
      <c r="D2629" s="26"/>
      <c r="E2629" s="26" t="s">
        <v>6</v>
      </c>
      <c r="F2629" s="26" t="s">
        <v>6</v>
      </c>
      <c r="G2629" s="34" t="str">
        <f t="shared" si="101"/>
        <v>Juncus compressus</v>
      </c>
      <c r="H2629" s="26" t="s">
        <v>5141</v>
      </c>
      <c r="I2629" s="26"/>
      <c r="J2629" t="s">
        <v>8848</v>
      </c>
      <c r="K2629" t="s">
        <v>11752</v>
      </c>
      <c r="L2629" t="s">
        <v>12046</v>
      </c>
      <c r="M2629" t="s">
        <v>12346</v>
      </c>
    </row>
    <row r="2630" spans="1:13" x14ac:dyDescent="0.25">
      <c r="A2630" s="26" t="s">
        <v>2245</v>
      </c>
      <c r="B2630" s="26" t="s">
        <v>2271</v>
      </c>
      <c r="C2630" s="26" t="str">
        <f t="shared" si="102"/>
        <v/>
      </c>
      <c r="D2630" s="26"/>
      <c r="E2630" s="26" t="s">
        <v>6</v>
      </c>
      <c r="F2630" s="26" t="s">
        <v>6</v>
      </c>
      <c r="G2630" s="34" t="str">
        <f t="shared" si="101"/>
        <v>Juncus conglomeratus</v>
      </c>
      <c r="H2630" s="26" t="s">
        <v>5141</v>
      </c>
      <c r="I2630" s="26"/>
      <c r="J2630" t="s">
        <v>8849</v>
      </c>
      <c r="K2630" t="s">
        <v>11752</v>
      </c>
      <c r="L2630" t="s">
        <v>12046</v>
      </c>
      <c r="M2630" t="s">
        <v>12346</v>
      </c>
    </row>
    <row r="2631" spans="1:13" x14ac:dyDescent="0.25">
      <c r="A2631" s="26" t="s">
        <v>2245</v>
      </c>
      <c r="B2631" s="26" t="s">
        <v>2272</v>
      </c>
      <c r="C2631" s="26" t="str">
        <f t="shared" si="102"/>
        <v/>
      </c>
      <c r="D2631" s="26"/>
      <c r="E2631" s="26" t="s">
        <v>6</v>
      </c>
      <c r="F2631" s="26" t="s">
        <v>6</v>
      </c>
      <c r="G2631" s="34" t="str">
        <f t="shared" si="101"/>
        <v>Juncus effusus</v>
      </c>
      <c r="H2631" s="26" t="s">
        <v>5141</v>
      </c>
      <c r="I2631" s="26"/>
      <c r="J2631" t="s">
        <v>8850</v>
      </c>
      <c r="K2631" t="s">
        <v>11752</v>
      </c>
      <c r="L2631" t="s">
        <v>12046</v>
      </c>
      <c r="M2631" t="s">
        <v>12346</v>
      </c>
    </row>
    <row r="2632" spans="1:13" x14ac:dyDescent="0.25">
      <c r="A2632" s="26" t="s">
        <v>2245</v>
      </c>
      <c r="B2632" s="26" t="s">
        <v>2252</v>
      </c>
      <c r="C2632" s="26" t="str">
        <f t="shared" si="102"/>
        <v/>
      </c>
      <c r="D2632" s="26"/>
      <c r="E2632" s="26" t="s">
        <v>31</v>
      </c>
      <c r="F2632" s="26" t="s">
        <v>6</v>
      </c>
      <c r="G2632" s="34" t="str">
        <f t="shared" si="101"/>
        <v>Juncus emmanuelis</v>
      </c>
      <c r="H2632" s="26" t="s">
        <v>5141</v>
      </c>
      <c r="I2632" s="26"/>
      <c r="J2632" t="s">
        <v>8851</v>
      </c>
      <c r="K2632" t="s">
        <v>11752</v>
      </c>
      <c r="L2632" t="s">
        <v>12046</v>
      </c>
      <c r="M2632" t="s">
        <v>12346</v>
      </c>
    </row>
    <row r="2633" spans="1:13" x14ac:dyDescent="0.25">
      <c r="A2633" s="26" t="s">
        <v>2245</v>
      </c>
      <c r="B2633" s="26" t="s">
        <v>1203</v>
      </c>
      <c r="C2633" s="26" t="str">
        <f t="shared" si="102"/>
        <v/>
      </c>
      <c r="D2633" s="26"/>
      <c r="E2633" s="26" t="s">
        <v>6</v>
      </c>
      <c r="F2633" s="26" t="s">
        <v>6</v>
      </c>
      <c r="G2633" s="34" t="str">
        <f t="shared" si="101"/>
        <v>Juncus filiformis</v>
      </c>
      <c r="H2633" s="26" t="s">
        <v>5141</v>
      </c>
      <c r="I2633" s="26"/>
      <c r="J2633" t="s">
        <v>8852</v>
      </c>
      <c r="K2633" t="s">
        <v>11752</v>
      </c>
      <c r="L2633" t="s">
        <v>12046</v>
      </c>
      <c r="M2633" t="s">
        <v>12346</v>
      </c>
    </row>
    <row r="2634" spans="1:13" x14ac:dyDescent="0.25">
      <c r="A2634" s="26" t="s">
        <v>2245</v>
      </c>
      <c r="B2634" s="26" t="s">
        <v>2266</v>
      </c>
      <c r="C2634" s="26" t="str">
        <f t="shared" si="102"/>
        <v/>
      </c>
      <c r="D2634" s="26"/>
      <c r="E2634" s="26" t="s">
        <v>6</v>
      </c>
      <c r="F2634" s="26" t="s">
        <v>6</v>
      </c>
      <c r="G2634" s="34" t="str">
        <f t="shared" si="101"/>
        <v>Juncus foliosus</v>
      </c>
      <c r="H2634" s="26" t="s">
        <v>5141</v>
      </c>
      <c r="I2634" s="26"/>
      <c r="J2634" t="s">
        <v>8853</v>
      </c>
      <c r="K2634" t="s">
        <v>11752</v>
      </c>
      <c r="L2634" t="s">
        <v>12046</v>
      </c>
      <c r="M2634" t="s">
        <v>12346</v>
      </c>
    </row>
    <row r="2635" spans="1:13" x14ac:dyDescent="0.25">
      <c r="A2635" s="26" t="s">
        <v>2245</v>
      </c>
      <c r="B2635" s="26" t="s">
        <v>1433</v>
      </c>
      <c r="C2635" s="26" t="str">
        <f t="shared" si="102"/>
        <v>subsp.</v>
      </c>
      <c r="D2635" s="26" t="s">
        <v>1433</v>
      </c>
      <c r="E2635" s="26" t="s">
        <v>6</v>
      </c>
      <c r="F2635" s="26" t="s">
        <v>31</v>
      </c>
      <c r="G2635" s="34" t="str">
        <f t="shared" si="101"/>
        <v>Juncus fontanesii fontanesii</v>
      </c>
      <c r="H2635" s="26" t="s">
        <v>5141</v>
      </c>
      <c r="I2635" s="26"/>
      <c r="J2635" t="s">
        <v>8854</v>
      </c>
      <c r="K2635" t="s">
        <v>11752</v>
      </c>
      <c r="L2635" t="s">
        <v>12046</v>
      </c>
      <c r="M2635" t="s">
        <v>12346</v>
      </c>
    </row>
    <row r="2636" spans="1:13" x14ac:dyDescent="0.25">
      <c r="A2636" s="26" t="s">
        <v>2245</v>
      </c>
      <c r="B2636" s="26" t="s">
        <v>775</v>
      </c>
      <c r="C2636" s="26" t="str">
        <f t="shared" si="102"/>
        <v/>
      </c>
      <c r="D2636" s="26"/>
      <c r="E2636" s="26" t="s">
        <v>6</v>
      </c>
      <c r="F2636" s="26" t="s">
        <v>6</v>
      </c>
      <c r="G2636" s="34" t="str">
        <f t="shared" si="101"/>
        <v>Juncus gerardi</v>
      </c>
      <c r="H2636" s="26" t="s">
        <v>5141</v>
      </c>
      <c r="I2636" s="26"/>
      <c r="J2636" t="s">
        <v>8855</v>
      </c>
      <c r="K2636" t="s">
        <v>11752</v>
      </c>
      <c r="L2636" t="s">
        <v>12046</v>
      </c>
      <c r="M2636" t="s">
        <v>12346</v>
      </c>
    </row>
    <row r="2637" spans="1:13" x14ac:dyDescent="0.25">
      <c r="A2637" s="26" t="s">
        <v>2245</v>
      </c>
      <c r="B2637" s="26" t="s">
        <v>1232</v>
      </c>
      <c r="C2637" s="26" t="str">
        <f t="shared" si="102"/>
        <v/>
      </c>
      <c r="D2637" s="26"/>
      <c r="E2637" s="26" t="s">
        <v>6</v>
      </c>
      <c r="F2637" s="26" t="s">
        <v>6</v>
      </c>
      <c r="G2637" s="34" t="str">
        <f t="shared" si="101"/>
        <v>Juncus heterophyllus</v>
      </c>
      <c r="H2637" s="26" t="s">
        <v>5141</v>
      </c>
      <c r="I2637" s="26"/>
      <c r="J2637" t="s">
        <v>8856</v>
      </c>
      <c r="K2637" t="s">
        <v>11752</v>
      </c>
      <c r="L2637" t="s">
        <v>12046</v>
      </c>
      <c r="M2637" t="s">
        <v>12346</v>
      </c>
    </row>
    <row r="2638" spans="1:13" x14ac:dyDescent="0.25">
      <c r="A2638" s="26" t="s">
        <v>2245</v>
      </c>
      <c r="B2638" s="26" t="s">
        <v>273</v>
      </c>
      <c r="C2638" s="26" t="str">
        <f t="shared" si="102"/>
        <v/>
      </c>
      <c r="D2638" s="26"/>
      <c r="E2638" s="26" t="s">
        <v>6</v>
      </c>
      <c r="F2638" s="26" t="s">
        <v>6</v>
      </c>
      <c r="G2638" s="34" t="str">
        <f t="shared" si="101"/>
        <v>Juncus hybridus</v>
      </c>
      <c r="H2638" s="26" t="s">
        <v>5141</v>
      </c>
      <c r="I2638" s="26"/>
      <c r="J2638" t="s">
        <v>8857</v>
      </c>
      <c r="K2638" t="s">
        <v>11752</v>
      </c>
      <c r="L2638" t="s">
        <v>12046</v>
      </c>
      <c r="M2638" t="s">
        <v>12346</v>
      </c>
    </row>
    <row r="2639" spans="1:13" x14ac:dyDescent="0.25">
      <c r="A2639" s="26" t="s">
        <v>2245</v>
      </c>
      <c r="B2639" s="26" t="s">
        <v>2267</v>
      </c>
      <c r="C2639" s="26" t="str">
        <f t="shared" si="102"/>
        <v/>
      </c>
      <c r="D2639" s="26"/>
      <c r="E2639" s="26" t="s">
        <v>5390</v>
      </c>
      <c r="F2639" s="26" t="s">
        <v>6</v>
      </c>
      <c r="G2639" s="34" t="str">
        <f t="shared" si="101"/>
        <v>Juncus imbricatus</v>
      </c>
      <c r="H2639" s="26" t="s">
        <v>5141</v>
      </c>
      <c r="I2639" s="26"/>
      <c r="J2639" t="s">
        <v>8858</v>
      </c>
      <c r="K2639" t="s">
        <v>11752</v>
      </c>
      <c r="L2639" t="s">
        <v>12046</v>
      </c>
      <c r="M2639" t="s">
        <v>12346</v>
      </c>
    </row>
    <row r="2640" spans="1:13" x14ac:dyDescent="0.25">
      <c r="A2640" s="26" t="s">
        <v>2245</v>
      </c>
      <c r="B2640" s="26" t="s">
        <v>2273</v>
      </c>
      <c r="C2640" s="26" t="str">
        <f t="shared" si="102"/>
        <v>subsp.</v>
      </c>
      <c r="D2640" s="26" t="s">
        <v>2273</v>
      </c>
      <c r="E2640" s="26" t="s">
        <v>6</v>
      </c>
      <c r="F2640" s="26" t="s">
        <v>31</v>
      </c>
      <c r="G2640" s="34" t="str">
        <f t="shared" si="101"/>
        <v>Juncus inflexus inflexus</v>
      </c>
      <c r="H2640" s="26" t="s">
        <v>5141</v>
      </c>
      <c r="I2640" s="26"/>
      <c r="J2640" t="s">
        <v>8859</v>
      </c>
      <c r="K2640" t="s">
        <v>11752</v>
      </c>
      <c r="L2640" t="s">
        <v>12046</v>
      </c>
      <c r="M2640" t="s">
        <v>12346</v>
      </c>
    </row>
    <row r="2641" spans="1:13" x14ac:dyDescent="0.25">
      <c r="A2641" s="26" t="s">
        <v>2245</v>
      </c>
      <c r="B2641" s="26" t="s">
        <v>2247</v>
      </c>
      <c r="C2641" s="26" t="str">
        <f t="shared" si="102"/>
        <v/>
      </c>
      <c r="D2641" s="26"/>
      <c r="E2641" s="26" t="s">
        <v>6</v>
      </c>
      <c r="F2641" s="26" t="s">
        <v>6</v>
      </c>
      <c r="G2641" s="34" t="str">
        <f t="shared" si="101"/>
        <v>Juncus littoralis</v>
      </c>
      <c r="H2641" s="26" t="s">
        <v>5141</v>
      </c>
      <c r="I2641" s="26"/>
      <c r="J2641" t="s">
        <v>8860</v>
      </c>
      <c r="K2641" t="s">
        <v>11752</v>
      </c>
      <c r="L2641" t="s">
        <v>12046</v>
      </c>
      <c r="M2641" t="s">
        <v>12346</v>
      </c>
    </row>
    <row r="2642" spans="1:13" x14ac:dyDescent="0.25">
      <c r="A2642" s="26" t="s">
        <v>2245</v>
      </c>
      <c r="B2642" s="26" t="s">
        <v>721</v>
      </c>
      <c r="C2642" s="26" t="str">
        <f t="shared" si="102"/>
        <v/>
      </c>
      <c r="D2642" s="26"/>
      <c r="E2642" s="26" t="s">
        <v>6</v>
      </c>
      <c r="F2642" s="26" t="s">
        <v>6</v>
      </c>
      <c r="G2642" s="34" t="str">
        <f t="shared" si="101"/>
        <v>Juncus maritimus</v>
      </c>
      <c r="H2642" s="26" t="s">
        <v>5141</v>
      </c>
      <c r="I2642" s="26"/>
      <c r="J2642" t="s">
        <v>8861</v>
      </c>
      <c r="K2642" t="s">
        <v>11752</v>
      </c>
      <c r="L2642" t="s">
        <v>12046</v>
      </c>
      <c r="M2642" t="s">
        <v>12346</v>
      </c>
    </row>
    <row r="2643" spans="1:13" x14ac:dyDescent="0.25">
      <c r="A2643" s="26" t="s">
        <v>2245</v>
      </c>
      <c r="B2643" s="26" t="s">
        <v>2262</v>
      </c>
      <c r="C2643" s="26" t="str">
        <f t="shared" si="102"/>
        <v/>
      </c>
      <c r="D2643" s="26"/>
      <c r="E2643" s="26" t="s">
        <v>6</v>
      </c>
      <c r="F2643" s="26" t="s">
        <v>6</v>
      </c>
      <c r="G2643" s="34" t="str">
        <f t="shared" si="101"/>
        <v>Juncus minutulus</v>
      </c>
      <c r="H2643" s="26" t="s">
        <v>5141</v>
      </c>
      <c r="I2643" s="26"/>
      <c r="J2643" t="s">
        <v>8862</v>
      </c>
      <c r="K2643" t="s">
        <v>11752</v>
      </c>
      <c r="L2643" t="s">
        <v>12046</v>
      </c>
      <c r="M2643" t="s">
        <v>12346</v>
      </c>
    </row>
    <row r="2644" spans="1:13" x14ac:dyDescent="0.25">
      <c r="A2644" s="26" t="s">
        <v>2245</v>
      </c>
      <c r="B2644" s="26" t="s">
        <v>2254</v>
      </c>
      <c r="C2644" s="26" t="str">
        <f t="shared" si="102"/>
        <v/>
      </c>
      <c r="D2644" s="26"/>
      <c r="E2644" s="26" t="s">
        <v>6</v>
      </c>
      <c r="F2644" s="26" t="s">
        <v>6</v>
      </c>
      <c r="G2644" s="34" t="str">
        <f t="shared" si="101"/>
        <v>Juncus pygmaeus</v>
      </c>
      <c r="H2644" s="26" t="s">
        <v>5141</v>
      </c>
      <c r="I2644" s="26"/>
      <c r="J2644" t="s">
        <v>8863</v>
      </c>
      <c r="K2644" t="s">
        <v>11752</v>
      </c>
      <c r="L2644" t="s">
        <v>12046</v>
      </c>
      <c r="M2644" t="s">
        <v>12346</v>
      </c>
    </row>
    <row r="2645" spans="1:13" x14ac:dyDescent="0.25">
      <c r="A2645" s="26" t="s">
        <v>2245</v>
      </c>
      <c r="B2645" s="26" t="s">
        <v>2263</v>
      </c>
      <c r="C2645" s="26" t="str">
        <f t="shared" si="102"/>
        <v/>
      </c>
      <c r="D2645" s="26"/>
      <c r="E2645" s="26" t="s">
        <v>6</v>
      </c>
      <c r="F2645" s="26" t="s">
        <v>6</v>
      </c>
      <c r="G2645" s="34" t="str">
        <f t="shared" si="101"/>
        <v>Juncus ranarius</v>
      </c>
      <c r="H2645" s="26" t="s">
        <v>5141</v>
      </c>
      <c r="I2645" s="26"/>
      <c r="J2645" t="s">
        <v>8864</v>
      </c>
      <c r="K2645" t="s">
        <v>11752</v>
      </c>
      <c r="L2645" t="s">
        <v>12046</v>
      </c>
      <c r="M2645" t="s">
        <v>12346</v>
      </c>
    </row>
    <row r="2646" spans="1:13" x14ac:dyDescent="0.25">
      <c r="A2646" s="26" t="s">
        <v>2245</v>
      </c>
      <c r="B2646" s="26" t="s">
        <v>2265</v>
      </c>
      <c r="C2646" s="26" t="str">
        <f t="shared" si="102"/>
        <v/>
      </c>
      <c r="D2646" s="26"/>
      <c r="E2646" s="26" t="s">
        <v>6</v>
      </c>
      <c r="F2646" s="26" t="s">
        <v>6</v>
      </c>
      <c r="G2646" s="34" t="str">
        <f t="shared" si="101"/>
        <v>Juncus rechingeri</v>
      </c>
      <c r="H2646" s="26" t="s">
        <v>5141</v>
      </c>
      <c r="I2646" s="26"/>
      <c r="J2646" t="s">
        <v>8865</v>
      </c>
      <c r="K2646" t="s">
        <v>11752</v>
      </c>
      <c r="L2646" t="s">
        <v>12046</v>
      </c>
      <c r="M2646" t="s">
        <v>12346</v>
      </c>
    </row>
    <row r="2647" spans="1:13" x14ac:dyDescent="0.25">
      <c r="A2647" s="26" t="s">
        <v>2245</v>
      </c>
      <c r="B2647" s="26" t="s">
        <v>2250</v>
      </c>
      <c r="C2647" s="26" t="str">
        <f t="shared" si="102"/>
        <v/>
      </c>
      <c r="D2647" s="26"/>
      <c r="E2647" s="26" t="s">
        <v>31</v>
      </c>
      <c r="F2647" s="26" t="s">
        <v>6</v>
      </c>
      <c r="G2647" s="34" t="str">
        <f t="shared" si="101"/>
        <v>Juncus rugosus</v>
      </c>
      <c r="H2647" s="26" t="s">
        <v>5141</v>
      </c>
      <c r="I2647" s="26"/>
      <c r="J2647" t="s">
        <v>8866</v>
      </c>
      <c r="K2647" t="s">
        <v>11752</v>
      </c>
      <c r="L2647" t="s">
        <v>12046</v>
      </c>
      <c r="M2647" t="s">
        <v>12346</v>
      </c>
    </row>
    <row r="2648" spans="1:13" x14ac:dyDescent="0.25">
      <c r="A2648" s="26" t="s">
        <v>2245</v>
      </c>
      <c r="B2648" s="26" t="s">
        <v>2264</v>
      </c>
      <c r="C2648" s="26" t="str">
        <f t="shared" si="102"/>
        <v/>
      </c>
      <c r="D2648" s="26"/>
      <c r="E2648" s="26" t="s">
        <v>6</v>
      </c>
      <c r="F2648" s="26" t="s">
        <v>6</v>
      </c>
      <c r="G2648" s="34" t="str">
        <f t="shared" si="101"/>
        <v>Juncus sorrentinii</v>
      </c>
      <c r="H2648" s="26" t="s">
        <v>5141</v>
      </c>
      <c r="I2648" s="26"/>
      <c r="J2648" t="s">
        <v>8867</v>
      </c>
      <c r="K2648" t="s">
        <v>11752</v>
      </c>
      <c r="L2648" t="s">
        <v>12046</v>
      </c>
      <c r="M2648" t="s">
        <v>12346</v>
      </c>
    </row>
    <row r="2649" spans="1:13" x14ac:dyDescent="0.25">
      <c r="A2649" s="26" t="s">
        <v>2245</v>
      </c>
      <c r="B2649" s="26" t="s">
        <v>2260</v>
      </c>
      <c r="C2649" s="26" t="str">
        <f t="shared" si="102"/>
        <v/>
      </c>
      <c r="D2649" s="26"/>
      <c r="E2649" s="26" t="s">
        <v>6</v>
      </c>
      <c r="F2649" s="26" t="s">
        <v>6</v>
      </c>
      <c r="G2649" s="34" t="str">
        <f t="shared" si="101"/>
        <v>Juncus sphaerocarpus</v>
      </c>
      <c r="H2649" s="26" t="s">
        <v>5141</v>
      </c>
      <c r="I2649" s="26"/>
      <c r="J2649" t="s">
        <v>8868</v>
      </c>
      <c r="K2649" t="s">
        <v>11752</v>
      </c>
      <c r="L2649" t="s">
        <v>12046</v>
      </c>
      <c r="M2649" t="s">
        <v>12346</v>
      </c>
    </row>
    <row r="2650" spans="1:13" x14ac:dyDescent="0.25">
      <c r="A2650" s="26" t="s">
        <v>2245</v>
      </c>
      <c r="B2650" s="26" t="s">
        <v>2269</v>
      </c>
      <c r="C2650" s="26" t="str">
        <f t="shared" si="102"/>
        <v/>
      </c>
      <c r="D2650" s="26"/>
      <c r="E2650" s="26" t="s">
        <v>6</v>
      </c>
      <c r="F2650" s="26" t="s">
        <v>6</v>
      </c>
      <c r="G2650" s="34" t="str">
        <f t="shared" si="101"/>
        <v>Juncus squarrosus</v>
      </c>
      <c r="H2650" s="26" t="s">
        <v>5141</v>
      </c>
      <c r="I2650" s="26"/>
      <c r="J2650" t="s">
        <v>8869</v>
      </c>
      <c r="K2650" t="s">
        <v>11752</v>
      </c>
      <c r="L2650" t="s">
        <v>12046</v>
      </c>
      <c r="M2650" t="s">
        <v>12346</v>
      </c>
    </row>
    <row r="2651" spans="1:13" x14ac:dyDescent="0.25">
      <c r="A2651" s="26" t="s">
        <v>2245</v>
      </c>
      <c r="B2651" s="26" t="s">
        <v>1436</v>
      </c>
      <c r="C2651" s="26" t="str">
        <f t="shared" si="102"/>
        <v/>
      </c>
      <c r="D2651" s="26"/>
      <c r="E2651" s="26" t="s">
        <v>6</v>
      </c>
      <c r="F2651" s="26" t="s">
        <v>6</v>
      </c>
      <c r="G2651" s="34" t="str">
        <f t="shared" si="101"/>
        <v>Juncus striatus</v>
      </c>
      <c r="H2651" s="26" t="s">
        <v>5141</v>
      </c>
      <c r="I2651" s="26"/>
      <c r="J2651" t="s">
        <v>8870</v>
      </c>
      <c r="K2651" t="s">
        <v>11752</v>
      </c>
      <c r="L2651" t="s">
        <v>12046</v>
      </c>
      <c r="M2651" t="s">
        <v>12346</v>
      </c>
    </row>
    <row r="2652" spans="1:13" x14ac:dyDescent="0.25">
      <c r="A2652" s="26" t="s">
        <v>2245</v>
      </c>
      <c r="B2652" s="26" t="s">
        <v>2258</v>
      </c>
      <c r="C2652" s="26" t="str">
        <f t="shared" ref="C2652:C2715" si="103">IF(D2652="","","subsp.")</f>
        <v/>
      </c>
      <c r="D2652" s="26"/>
      <c r="E2652" s="26" t="s">
        <v>6</v>
      </c>
      <c r="F2652" s="26" t="s">
        <v>6</v>
      </c>
      <c r="G2652" s="34" t="str">
        <f t="shared" si="101"/>
        <v>Juncus subnodulosus</v>
      </c>
      <c r="H2652" s="26" t="s">
        <v>5141</v>
      </c>
      <c r="I2652" s="26"/>
      <c r="J2652" t="s">
        <v>8871</v>
      </c>
      <c r="K2652" t="s">
        <v>11752</v>
      </c>
      <c r="L2652" t="s">
        <v>12046</v>
      </c>
      <c r="M2652" t="s">
        <v>12346</v>
      </c>
    </row>
    <row r="2653" spans="1:13" x14ac:dyDescent="0.25">
      <c r="A2653" s="26" t="s">
        <v>2245</v>
      </c>
      <c r="B2653" s="26" t="s">
        <v>2275</v>
      </c>
      <c r="C2653" s="26" t="str">
        <f t="shared" si="103"/>
        <v/>
      </c>
      <c r="D2653" s="26"/>
      <c r="E2653" s="26" t="s">
        <v>6</v>
      </c>
      <c r="F2653" s="26" t="s">
        <v>6</v>
      </c>
      <c r="G2653" s="34" t="str">
        <f t="shared" si="101"/>
        <v>Juncus subulatus</v>
      </c>
      <c r="H2653" s="26" t="s">
        <v>5141</v>
      </c>
      <c r="I2653" s="26"/>
      <c r="J2653" t="s">
        <v>8872</v>
      </c>
      <c r="K2653" t="s">
        <v>11752</v>
      </c>
      <c r="L2653" t="s">
        <v>12046</v>
      </c>
      <c r="M2653" t="s">
        <v>12346</v>
      </c>
    </row>
    <row r="2654" spans="1:13" x14ac:dyDescent="0.25">
      <c r="A2654" s="26" t="s">
        <v>2245</v>
      </c>
      <c r="B2654" s="26" t="s">
        <v>2259</v>
      </c>
      <c r="C2654" s="26" t="str">
        <f t="shared" si="103"/>
        <v/>
      </c>
      <c r="D2654" s="26"/>
      <c r="E2654" s="26" t="s">
        <v>6</v>
      </c>
      <c r="F2654" s="26" t="s">
        <v>6</v>
      </c>
      <c r="G2654" s="34" t="str">
        <f t="shared" si="101"/>
        <v>Juncus tenageia</v>
      </c>
      <c r="H2654" s="26" t="s">
        <v>5141</v>
      </c>
      <c r="I2654" s="26"/>
      <c r="J2654" t="s">
        <v>8873</v>
      </c>
      <c r="K2654" t="s">
        <v>11752</v>
      </c>
      <c r="L2654" t="s">
        <v>12046</v>
      </c>
      <c r="M2654" t="s">
        <v>12346</v>
      </c>
    </row>
    <row r="2655" spans="1:13" x14ac:dyDescent="0.25">
      <c r="A2655" s="26" t="s">
        <v>2245</v>
      </c>
      <c r="B2655" s="26" t="s">
        <v>143</v>
      </c>
      <c r="C2655" s="26" t="str">
        <f t="shared" si="103"/>
        <v/>
      </c>
      <c r="D2655" s="26"/>
      <c r="E2655" s="26" t="s">
        <v>5390</v>
      </c>
      <c r="F2655" s="26" t="s">
        <v>6</v>
      </c>
      <c r="G2655" s="34" t="str">
        <f t="shared" si="101"/>
        <v>Juncus tenuis</v>
      </c>
      <c r="H2655" s="26" t="s">
        <v>5141</v>
      </c>
      <c r="I2655" s="26"/>
      <c r="J2655" t="s">
        <v>8874</v>
      </c>
      <c r="K2655" t="s">
        <v>11752</v>
      </c>
      <c r="L2655" t="s">
        <v>12046</v>
      </c>
      <c r="M2655" t="s">
        <v>12346</v>
      </c>
    </row>
    <row r="2656" spans="1:13" x14ac:dyDescent="0.25">
      <c r="A2656" s="26" t="s">
        <v>2245</v>
      </c>
      <c r="B2656" s="26" t="s">
        <v>2253</v>
      </c>
      <c r="C2656" s="26" t="str">
        <f t="shared" si="103"/>
        <v/>
      </c>
      <c r="D2656" s="26"/>
      <c r="E2656" s="26" t="s">
        <v>6</v>
      </c>
      <c r="F2656" s="26" t="s">
        <v>6</v>
      </c>
      <c r="G2656" s="34" t="str">
        <f t="shared" si="101"/>
        <v>Juncus tingitanus</v>
      </c>
      <c r="H2656" s="26" t="s">
        <v>5141</v>
      </c>
      <c r="I2656" s="26"/>
      <c r="J2656" t="s">
        <v>8875</v>
      </c>
      <c r="K2656" t="s">
        <v>11752</v>
      </c>
      <c r="L2656" t="s">
        <v>12046</v>
      </c>
      <c r="M2656" t="s">
        <v>12346</v>
      </c>
    </row>
    <row r="2657" spans="1:13" x14ac:dyDescent="0.25">
      <c r="A2657" s="26" t="s">
        <v>2245</v>
      </c>
      <c r="B2657" s="26" t="s">
        <v>2270</v>
      </c>
      <c r="C2657" s="26" t="str">
        <f t="shared" si="103"/>
        <v/>
      </c>
      <c r="D2657" s="26"/>
      <c r="E2657" s="26" t="s">
        <v>6</v>
      </c>
      <c r="F2657" s="26" t="s">
        <v>6</v>
      </c>
      <c r="G2657" s="34" t="str">
        <f t="shared" si="101"/>
        <v>Juncus trifidus</v>
      </c>
      <c r="H2657" s="26" t="s">
        <v>5141</v>
      </c>
      <c r="I2657" s="26"/>
      <c r="J2657" t="s">
        <v>8876</v>
      </c>
      <c r="K2657" t="s">
        <v>11752</v>
      </c>
      <c r="L2657" t="s">
        <v>12046</v>
      </c>
      <c r="M2657" t="s">
        <v>12346</v>
      </c>
    </row>
    <row r="2658" spans="1:13" x14ac:dyDescent="0.25">
      <c r="A2658" s="26" t="s">
        <v>2245</v>
      </c>
      <c r="B2658" s="26" t="s">
        <v>2248</v>
      </c>
      <c r="C2658" s="26" t="str">
        <f t="shared" si="103"/>
        <v>subsp.</v>
      </c>
      <c r="D2658" s="26" t="s">
        <v>2248</v>
      </c>
      <c r="E2658" s="26" t="s">
        <v>6</v>
      </c>
      <c r="F2658" s="26" t="s">
        <v>31</v>
      </c>
      <c r="G2658" s="34" t="str">
        <f t="shared" si="101"/>
        <v>Juncus triglumis triglumis</v>
      </c>
      <c r="H2658" s="26" t="s">
        <v>5141</v>
      </c>
      <c r="I2658" s="26"/>
      <c r="J2658" t="s">
        <v>8877</v>
      </c>
      <c r="K2658" t="s">
        <v>11752</v>
      </c>
      <c r="L2658" t="s">
        <v>12046</v>
      </c>
      <c r="M2658" t="s">
        <v>12346</v>
      </c>
    </row>
    <row r="2659" spans="1:13" x14ac:dyDescent="0.25">
      <c r="A2659" s="26" t="s">
        <v>2245</v>
      </c>
      <c r="B2659" s="26" t="s">
        <v>2251</v>
      </c>
      <c r="C2659" s="26" t="str">
        <f t="shared" si="103"/>
        <v/>
      </c>
      <c r="D2659" s="26"/>
      <c r="E2659" s="26" t="s">
        <v>6</v>
      </c>
      <c r="F2659" s="26" t="s">
        <v>6</v>
      </c>
      <c r="G2659" s="34" t="str">
        <f t="shared" si="101"/>
        <v>Juncus valvatus</v>
      </c>
      <c r="H2659" s="26" t="s">
        <v>5141</v>
      </c>
      <c r="I2659" s="26"/>
      <c r="J2659" t="s">
        <v>8878</v>
      </c>
      <c r="K2659" t="s">
        <v>11752</v>
      </c>
      <c r="L2659" t="s">
        <v>12046</v>
      </c>
      <c r="M2659" t="s">
        <v>12346</v>
      </c>
    </row>
    <row r="2660" spans="1:13" x14ac:dyDescent="0.25">
      <c r="A2660" s="26" t="s">
        <v>2276</v>
      </c>
      <c r="B2660" s="26" t="s">
        <v>1805</v>
      </c>
      <c r="C2660" s="26" t="str">
        <f t="shared" si="103"/>
        <v>subsp.</v>
      </c>
      <c r="D2660" s="26" t="s">
        <v>176</v>
      </c>
      <c r="E2660" s="26" t="s">
        <v>6</v>
      </c>
      <c r="F2660" s="26" t="s">
        <v>6</v>
      </c>
      <c r="G2660" s="34" t="str">
        <f t="shared" si="101"/>
        <v>Juniperus communis alpina</v>
      </c>
      <c r="H2660" s="26" t="s">
        <v>5141</v>
      </c>
      <c r="I2660" s="26"/>
      <c r="J2660" t="s">
        <v>8879</v>
      </c>
      <c r="K2660" t="s">
        <v>12549</v>
      </c>
      <c r="L2660" t="s">
        <v>12618</v>
      </c>
      <c r="M2660" t="s">
        <v>12619</v>
      </c>
    </row>
    <row r="2661" spans="1:13" x14ac:dyDescent="0.25">
      <c r="A2661" s="26" t="s">
        <v>2276</v>
      </c>
      <c r="B2661" s="26" t="s">
        <v>1805</v>
      </c>
      <c r="C2661" s="26" t="str">
        <f t="shared" si="103"/>
        <v>subsp.</v>
      </c>
      <c r="D2661" s="26" t="s">
        <v>1805</v>
      </c>
      <c r="E2661" s="26" t="s">
        <v>6</v>
      </c>
      <c r="F2661" s="26" t="s">
        <v>6</v>
      </c>
      <c r="G2661" s="34" t="str">
        <f t="shared" si="101"/>
        <v>Juniperus communis communis</v>
      </c>
      <c r="H2661" s="26" t="s">
        <v>5141</v>
      </c>
      <c r="I2661" s="26"/>
      <c r="J2661" t="s">
        <v>8880</v>
      </c>
      <c r="K2661" t="s">
        <v>12549</v>
      </c>
      <c r="L2661" t="s">
        <v>12618</v>
      </c>
      <c r="M2661" t="s">
        <v>12619</v>
      </c>
    </row>
    <row r="2662" spans="1:13" x14ac:dyDescent="0.25">
      <c r="A2662" s="26" t="s">
        <v>2276</v>
      </c>
      <c r="B2662" s="26" t="s">
        <v>1805</v>
      </c>
      <c r="C2662" s="26" t="str">
        <f t="shared" si="103"/>
        <v>subsp.</v>
      </c>
      <c r="D2662" s="26" t="s">
        <v>4462</v>
      </c>
      <c r="E2662" s="26" t="s">
        <v>6</v>
      </c>
      <c r="F2662" s="26" t="s">
        <v>6</v>
      </c>
      <c r="G2662" s="34" t="str">
        <f t="shared" si="101"/>
        <v>Juniperus communis hemisphaerica</v>
      </c>
      <c r="H2662" s="26" t="s">
        <v>5141</v>
      </c>
      <c r="I2662" s="26"/>
      <c r="J2662" t="s">
        <v>8881</v>
      </c>
      <c r="K2662" t="s">
        <v>12549</v>
      </c>
      <c r="L2662" t="s">
        <v>12618</v>
      </c>
      <c r="M2662" t="s">
        <v>12619</v>
      </c>
    </row>
    <row r="2663" spans="1:13" x14ac:dyDescent="0.25">
      <c r="A2663" s="26" t="s">
        <v>2276</v>
      </c>
      <c r="B2663" s="26" t="s">
        <v>2278</v>
      </c>
      <c r="C2663" s="26" t="str">
        <f t="shared" si="103"/>
        <v/>
      </c>
      <c r="D2663" s="26"/>
      <c r="E2663" s="26" t="s">
        <v>31</v>
      </c>
      <c r="F2663" s="26" t="s">
        <v>6</v>
      </c>
      <c r="G2663" s="34" t="str">
        <f t="shared" si="101"/>
        <v>Juniperus navicularis</v>
      </c>
      <c r="H2663" s="26" t="s">
        <v>5141</v>
      </c>
      <c r="I2663" s="26"/>
      <c r="J2663" t="s">
        <v>8882</v>
      </c>
      <c r="K2663" t="s">
        <v>12549</v>
      </c>
      <c r="L2663" t="s">
        <v>12618</v>
      </c>
      <c r="M2663" t="s">
        <v>12619</v>
      </c>
    </row>
    <row r="2664" spans="1:13" x14ac:dyDescent="0.25">
      <c r="A2664" s="26" t="s">
        <v>2276</v>
      </c>
      <c r="B2664" s="26" t="s">
        <v>2277</v>
      </c>
      <c r="C2664" s="26" t="str">
        <f t="shared" si="103"/>
        <v>subsp.</v>
      </c>
      <c r="D2664" s="26" t="s">
        <v>4463</v>
      </c>
      <c r="E2664" s="26" t="s">
        <v>6</v>
      </c>
      <c r="F2664" s="26" t="s">
        <v>6</v>
      </c>
      <c r="G2664" s="34" t="str">
        <f t="shared" si="101"/>
        <v>Juniperus oxycedrus badia</v>
      </c>
      <c r="H2664" s="26" t="s">
        <v>5141</v>
      </c>
      <c r="I2664" s="26"/>
      <c r="J2664" t="s">
        <v>8883</v>
      </c>
      <c r="K2664" t="s">
        <v>12549</v>
      </c>
      <c r="L2664" t="s">
        <v>12618</v>
      </c>
      <c r="M2664" t="s">
        <v>12619</v>
      </c>
    </row>
    <row r="2665" spans="1:13" x14ac:dyDescent="0.25">
      <c r="A2665" s="26" t="s">
        <v>2276</v>
      </c>
      <c r="B2665" s="26" t="s">
        <v>2277</v>
      </c>
      <c r="C2665" s="26" t="str">
        <f t="shared" si="103"/>
        <v>subsp.</v>
      </c>
      <c r="D2665" s="26" t="s">
        <v>692</v>
      </c>
      <c r="E2665" s="26" t="s">
        <v>6</v>
      </c>
      <c r="F2665" s="26" t="s">
        <v>6</v>
      </c>
      <c r="G2665" s="34" t="str">
        <f t="shared" si="101"/>
        <v>Juniperus oxycedrus macrocarpa</v>
      </c>
      <c r="H2665" s="26" t="s">
        <v>5141</v>
      </c>
      <c r="I2665" s="26"/>
      <c r="J2665" t="s">
        <v>8884</v>
      </c>
      <c r="K2665" t="s">
        <v>12549</v>
      </c>
      <c r="L2665" t="s">
        <v>12618</v>
      </c>
      <c r="M2665" t="s">
        <v>12619</v>
      </c>
    </row>
    <row r="2666" spans="1:13" x14ac:dyDescent="0.25">
      <c r="A2666" s="26" t="s">
        <v>2276</v>
      </c>
      <c r="B2666" s="26" t="s">
        <v>2277</v>
      </c>
      <c r="C2666" s="26" t="str">
        <f t="shared" si="103"/>
        <v>subsp.</v>
      </c>
      <c r="D2666" s="26" t="s">
        <v>2277</v>
      </c>
      <c r="E2666" s="26" t="s">
        <v>6</v>
      </c>
      <c r="F2666" s="26" t="s">
        <v>6</v>
      </c>
      <c r="G2666" s="34" t="str">
        <f t="shared" si="101"/>
        <v>Juniperus oxycedrus oxycedrus</v>
      </c>
      <c r="H2666" s="26" t="s">
        <v>5141</v>
      </c>
      <c r="I2666" s="26"/>
      <c r="J2666" t="s">
        <v>8885</v>
      </c>
      <c r="K2666" t="s">
        <v>12549</v>
      </c>
      <c r="L2666" t="s">
        <v>12618</v>
      </c>
      <c r="M2666" t="s">
        <v>12619</v>
      </c>
    </row>
    <row r="2667" spans="1:13" x14ac:dyDescent="0.25">
      <c r="A2667" s="26" t="s">
        <v>2276</v>
      </c>
      <c r="B2667" s="26" t="s">
        <v>2279</v>
      </c>
      <c r="C2667" s="26" t="str">
        <f t="shared" si="103"/>
        <v>subsp.</v>
      </c>
      <c r="D2667" s="26" t="s">
        <v>2279</v>
      </c>
      <c r="E2667" s="26" t="s">
        <v>6</v>
      </c>
      <c r="F2667" s="26" t="s">
        <v>6</v>
      </c>
      <c r="G2667" s="34" t="str">
        <f t="shared" si="101"/>
        <v>Juniperus phoenicea phoenicea</v>
      </c>
      <c r="H2667" s="26" t="s">
        <v>5141</v>
      </c>
      <c r="I2667" s="26"/>
      <c r="J2667" t="s">
        <v>8886</v>
      </c>
      <c r="K2667" t="s">
        <v>12549</v>
      </c>
      <c r="L2667" t="s">
        <v>12618</v>
      </c>
      <c r="M2667" t="s">
        <v>12619</v>
      </c>
    </row>
    <row r="2668" spans="1:13" x14ac:dyDescent="0.25">
      <c r="A2668" s="26" t="s">
        <v>2276</v>
      </c>
      <c r="B2668" s="26" t="s">
        <v>2279</v>
      </c>
      <c r="C2668" s="26" t="str">
        <f t="shared" si="103"/>
        <v>subsp.</v>
      </c>
      <c r="D2668" s="26" t="s">
        <v>2674</v>
      </c>
      <c r="E2668" s="26" t="s">
        <v>6</v>
      </c>
      <c r="F2668" s="26" t="s">
        <v>6</v>
      </c>
      <c r="G2668" s="34" t="str">
        <f t="shared" si="101"/>
        <v>Juniperus phoenicea turbinata</v>
      </c>
      <c r="H2668" s="26" t="s">
        <v>5141</v>
      </c>
      <c r="I2668" s="26"/>
      <c r="J2668" t="s">
        <v>8887</v>
      </c>
      <c r="K2668" t="s">
        <v>12549</v>
      </c>
      <c r="L2668" t="s">
        <v>12618</v>
      </c>
      <c r="M2668" t="s">
        <v>12619</v>
      </c>
    </row>
    <row r="2669" spans="1:13" x14ac:dyDescent="0.25">
      <c r="A2669" s="26" t="s">
        <v>2276</v>
      </c>
      <c r="B2669" s="26" t="s">
        <v>2281</v>
      </c>
      <c r="C2669" s="26" t="str">
        <f t="shared" si="103"/>
        <v/>
      </c>
      <c r="D2669" s="26"/>
      <c r="E2669" s="26" t="s">
        <v>6</v>
      </c>
      <c r="F2669" s="26" t="s">
        <v>6</v>
      </c>
      <c r="G2669" s="34" t="str">
        <f t="shared" si="101"/>
        <v>Juniperus sabina</v>
      </c>
      <c r="H2669" s="26" t="s">
        <v>5141</v>
      </c>
      <c r="I2669" s="26"/>
      <c r="J2669" t="s">
        <v>8888</v>
      </c>
      <c r="K2669" t="s">
        <v>12549</v>
      </c>
      <c r="L2669" t="s">
        <v>12618</v>
      </c>
      <c r="M2669" t="s">
        <v>12619</v>
      </c>
    </row>
    <row r="2670" spans="1:13" x14ac:dyDescent="0.25">
      <c r="A2670" s="26" t="s">
        <v>2276</v>
      </c>
      <c r="B2670" s="26" t="s">
        <v>2280</v>
      </c>
      <c r="C2670" s="26" t="str">
        <f t="shared" si="103"/>
        <v/>
      </c>
      <c r="D2670" s="26"/>
      <c r="E2670" s="26" t="s">
        <v>6</v>
      </c>
      <c r="F2670" s="26" t="s">
        <v>6</v>
      </c>
      <c r="G2670" s="34" t="str">
        <f t="shared" si="101"/>
        <v>Juniperus thurifera</v>
      </c>
      <c r="H2670" s="26" t="s">
        <v>5141</v>
      </c>
      <c r="I2670" s="26"/>
      <c r="J2670" t="s">
        <v>8889</v>
      </c>
      <c r="K2670" t="s">
        <v>12549</v>
      </c>
      <c r="L2670" t="s">
        <v>12618</v>
      </c>
      <c r="M2670" t="s">
        <v>12619</v>
      </c>
    </row>
    <row r="2671" spans="1:13" x14ac:dyDescent="0.25">
      <c r="A2671" s="26" t="s">
        <v>2282</v>
      </c>
      <c r="B2671" s="26" t="s">
        <v>2283</v>
      </c>
      <c r="C2671" s="26" t="str">
        <f t="shared" si="103"/>
        <v/>
      </c>
      <c r="D2671" s="26"/>
      <c r="E2671" s="26" t="s">
        <v>6</v>
      </c>
      <c r="F2671" s="26" t="s">
        <v>6</v>
      </c>
      <c r="G2671" s="34" t="str">
        <f t="shared" si="101"/>
        <v>Juno planifolia</v>
      </c>
      <c r="H2671" s="26" t="s">
        <v>5141</v>
      </c>
      <c r="I2671" s="26"/>
      <c r="J2671" t="s">
        <v>8890</v>
      </c>
      <c r="K2671" t="s">
        <v>11752</v>
      </c>
      <c r="L2671" t="s">
        <v>12327</v>
      </c>
      <c r="M2671" t="s">
        <v>12615</v>
      </c>
    </row>
    <row r="2672" spans="1:13" x14ac:dyDescent="0.25">
      <c r="A2672" s="26" t="s">
        <v>2284</v>
      </c>
      <c r="B2672" s="26" t="s">
        <v>466</v>
      </c>
      <c r="C2672" s="26" t="str">
        <f t="shared" si="103"/>
        <v/>
      </c>
      <c r="D2672" s="26"/>
      <c r="E2672" s="26" t="s">
        <v>31</v>
      </c>
      <c r="F2672" s="26" t="s">
        <v>6</v>
      </c>
      <c r="G2672" s="34" t="str">
        <f t="shared" si="101"/>
        <v>Jurinea fontqueri</v>
      </c>
      <c r="H2672" s="26" t="s">
        <v>5141</v>
      </c>
      <c r="I2672" s="26"/>
      <c r="J2672" t="s">
        <v>8891</v>
      </c>
      <c r="K2672" t="s">
        <v>11752</v>
      </c>
      <c r="L2672" t="s">
        <v>11753</v>
      </c>
      <c r="M2672" t="s">
        <v>11754</v>
      </c>
    </row>
    <row r="2673" spans="1:13" x14ac:dyDescent="0.25">
      <c r="A2673" s="26" t="s">
        <v>2284</v>
      </c>
      <c r="B2673" s="26" t="s">
        <v>538</v>
      </c>
      <c r="C2673" s="26" t="str">
        <f t="shared" si="103"/>
        <v/>
      </c>
      <c r="D2673" s="26"/>
      <c r="E2673" s="26" t="s">
        <v>6</v>
      </c>
      <c r="F2673" s="26" t="s">
        <v>6</v>
      </c>
      <c r="G2673" s="34" t="str">
        <f t="shared" si="101"/>
        <v>Jurinea humilis</v>
      </c>
      <c r="H2673" s="26" t="s">
        <v>5141</v>
      </c>
      <c r="I2673" s="26"/>
      <c r="J2673" t="s">
        <v>8892</v>
      </c>
      <c r="K2673" t="s">
        <v>11752</v>
      </c>
      <c r="L2673" t="s">
        <v>11753</v>
      </c>
      <c r="M2673" t="s">
        <v>11754</v>
      </c>
    </row>
    <row r="2674" spans="1:13" x14ac:dyDescent="0.25">
      <c r="A2674" s="26" t="s">
        <v>2284</v>
      </c>
      <c r="B2674" s="26" t="s">
        <v>1016</v>
      </c>
      <c r="C2674" s="26" t="str">
        <f t="shared" si="103"/>
        <v/>
      </c>
      <c r="D2674" s="26"/>
      <c r="E2674" s="26" t="s">
        <v>31</v>
      </c>
      <c r="F2674" s="26" t="s">
        <v>6</v>
      </c>
      <c r="G2674" s="34" t="str">
        <f t="shared" si="101"/>
        <v>Jurinea pinnata</v>
      </c>
      <c r="H2674" s="26" t="s">
        <v>5141</v>
      </c>
      <c r="I2674" s="26"/>
      <c r="J2674" t="s">
        <v>8893</v>
      </c>
      <c r="K2674" t="s">
        <v>11752</v>
      </c>
      <c r="L2674" t="s">
        <v>11753</v>
      </c>
      <c r="M2674" t="s">
        <v>11754</v>
      </c>
    </row>
    <row r="2675" spans="1:13" x14ac:dyDescent="0.25">
      <c r="A2675" s="26" t="s">
        <v>2285</v>
      </c>
      <c r="B2675" s="26" t="s">
        <v>1008</v>
      </c>
      <c r="C2675" s="26" t="str">
        <f t="shared" si="103"/>
        <v/>
      </c>
      <c r="D2675" s="26"/>
      <c r="E2675" s="26" t="s">
        <v>31</v>
      </c>
      <c r="F2675" s="26" t="s">
        <v>6</v>
      </c>
      <c r="G2675" s="34" t="str">
        <f t="shared" si="101"/>
        <v>Kernera boissieri</v>
      </c>
      <c r="H2675" s="26" t="s">
        <v>5141</v>
      </c>
      <c r="I2675" s="26"/>
      <c r="J2675" t="s">
        <v>8894</v>
      </c>
      <c r="K2675" t="s">
        <v>11752</v>
      </c>
      <c r="L2675" t="s">
        <v>12287</v>
      </c>
      <c r="M2675" t="s">
        <v>12288</v>
      </c>
    </row>
    <row r="2676" spans="1:13" x14ac:dyDescent="0.25">
      <c r="A2676" s="26" t="s">
        <v>2285</v>
      </c>
      <c r="B2676" s="26" t="s">
        <v>172</v>
      </c>
      <c r="C2676" s="26" t="str">
        <f t="shared" si="103"/>
        <v/>
      </c>
      <c r="D2676" s="26"/>
      <c r="E2676" s="26" t="s">
        <v>6</v>
      </c>
      <c r="F2676" s="26" t="s">
        <v>6</v>
      </c>
      <c r="G2676" s="34" t="str">
        <f t="shared" si="101"/>
        <v>Kernera saxatilis</v>
      </c>
      <c r="H2676" s="26" t="s">
        <v>5141</v>
      </c>
      <c r="I2676" s="26"/>
      <c r="J2676" t="s">
        <v>8895</v>
      </c>
      <c r="K2676" t="s">
        <v>11752</v>
      </c>
      <c r="L2676" t="s">
        <v>12287</v>
      </c>
      <c r="M2676" t="s">
        <v>12288</v>
      </c>
    </row>
    <row r="2677" spans="1:13" x14ac:dyDescent="0.25">
      <c r="A2677" s="26" t="s">
        <v>2286</v>
      </c>
      <c r="B2677" s="26" t="s">
        <v>1247</v>
      </c>
      <c r="C2677" s="26" t="str">
        <f t="shared" si="103"/>
        <v/>
      </c>
      <c r="D2677" s="26"/>
      <c r="E2677" s="26" t="s">
        <v>6</v>
      </c>
      <c r="F2677" s="26" t="s">
        <v>6</v>
      </c>
      <c r="G2677" s="34" t="str">
        <f t="shared" si="101"/>
        <v>Kickxia cirrhosa</v>
      </c>
      <c r="H2677" s="26" t="s">
        <v>5141</v>
      </c>
      <c r="I2677" s="26"/>
      <c r="J2677" t="s">
        <v>8896</v>
      </c>
      <c r="K2677" t="s">
        <v>11752</v>
      </c>
      <c r="L2677" t="s">
        <v>12318</v>
      </c>
      <c r="M2677" t="s">
        <v>12319</v>
      </c>
    </row>
    <row r="2678" spans="1:13" x14ac:dyDescent="0.25">
      <c r="A2678" s="26" t="s">
        <v>2286</v>
      </c>
      <c r="B2678" s="26" t="s">
        <v>2139</v>
      </c>
      <c r="C2678" s="26" t="str">
        <f t="shared" si="103"/>
        <v>subsp.</v>
      </c>
      <c r="D2678" s="26" t="s">
        <v>2139</v>
      </c>
      <c r="E2678" s="26" t="s">
        <v>6</v>
      </c>
      <c r="F2678" s="26" t="s">
        <v>31</v>
      </c>
      <c r="G2678" s="34" t="str">
        <f t="shared" si="101"/>
        <v>Kickxia commutata commutata</v>
      </c>
      <c r="H2678" s="26" t="s">
        <v>5141</v>
      </c>
      <c r="I2678" s="26"/>
      <c r="J2678" t="s">
        <v>8897</v>
      </c>
      <c r="K2678" t="s">
        <v>11752</v>
      </c>
      <c r="L2678" t="s">
        <v>12318</v>
      </c>
      <c r="M2678" t="s">
        <v>12319</v>
      </c>
    </row>
    <row r="2679" spans="1:13" x14ac:dyDescent="0.25">
      <c r="A2679" s="26" t="s">
        <v>2286</v>
      </c>
      <c r="B2679" s="26" t="s">
        <v>2287</v>
      </c>
      <c r="C2679" s="26" t="str">
        <f t="shared" si="103"/>
        <v>subsp.</v>
      </c>
      <c r="D2679" s="26" t="s">
        <v>2976</v>
      </c>
      <c r="E2679" s="26" t="s">
        <v>6</v>
      </c>
      <c r="F2679" s="26" t="s">
        <v>6</v>
      </c>
      <c r="G2679" s="34" t="str">
        <f t="shared" si="101"/>
        <v>Kickxia elatine crinita</v>
      </c>
      <c r="H2679" s="26" t="s">
        <v>5141</v>
      </c>
      <c r="I2679" s="26"/>
      <c r="J2679" t="s">
        <v>8898</v>
      </c>
      <c r="K2679" t="s">
        <v>11752</v>
      </c>
      <c r="L2679" t="s">
        <v>12318</v>
      </c>
      <c r="M2679" t="s">
        <v>12319</v>
      </c>
    </row>
    <row r="2680" spans="1:13" x14ac:dyDescent="0.25">
      <c r="A2680" s="26" t="s">
        <v>2286</v>
      </c>
      <c r="B2680" s="26" t="s">
        <v>2287</v>
      </c>
      <c r="C2680" s="26" t="str">
        <f t="shared" si="103"/>
        <v>subsp.</v>
      </c>
      <c r="D2680" s="26" t="s">
        <v>2287</v>
      </c>
      <c r="E2680" s="26" t="s">
        <v>6</v>
      </c>
      <c r="F2680" s="26" t="s">
        <v>6</v>
      </c>
      <c r="G2680" s="34" t="str">
        <f t="shared" ref="G2680:G2743" si="104">IF(D2680="",CONCATENATE(A2680," ",B2680),CONCATENATE(A2680," ",B2680," ",D2680))</f>
        <v>Kickxia elatine elatine</v>
      </c>
      <c r="H2680" s="26" t="s">
        <v>5141</v>
      </c>
      <c r="I2680" s="26"/>
      <c r="J2680" t="s">
        <v>8899</v>
      </c>
      <c r="K2680" t="s">
        <v>11752</v>
      </c>
      <c r="L2680" t="s">
        <v>12318</v>
      </c>
      <c r="M2680" t="s">
        <v>12319</v>
      </c>
    </row>
    <row r="2681" spans="1:13" x14ac:dyDescent="0.25">
      <c r="A2681" s="26" t="s">
        <v>2286</v>
      </c>
      <c r="B2681" s="26" t="s">
        <v>2289</v>
      </c>
      <c r="C2681" s="26" t="str">
        <f t="shared" si="103"/>
        <v/>
      </c>
      <c r="D2681" s="26"/>
      <c r="E2681" s="26" t="s">
        <v>6</v>
      </c>
      <c r="F2681" s="26" t="s">
        <v>6</v>
      </c>
      <c r="G2681" s="34" t="str">
        <f t="shared" si="104"/>
        <v>Kickxia lanigera</v>
      </c>
      <c r="H2681" s="26" t="s">
        <v>5141</v>
      </c>
      <c r="I2681" s="26"/>
      <c r="J2681" t="s">
        <v>8900</v>
      </c>
      <c r="K2681" t="s">
        <v>11752</v>
      </c>
      <c r="L2681" t="s">
        <v>12318</v>
      </c>
      <c r="M2681" t="s">
        <v>12319</v>
      </c>
    </row>
    <row r="2682" spans="1:13" x14ac:dyDescent="0.25">
      <c r="A2682" s="26" t="s">
        <v>2286</v>
      </c>
      <c r="B2682" s="26" t="s">
        <v>2288</v>
      </c>
      <c r="C2682" s="26" t="str">
        <f t="shared" si="103"/>
        <v>subsp.</v>
      </c>
      <c r="D2682" s="26" t="s">
        <v>2292</v>
      </c>
      <c r="E2682" s="26" t="s">
        <v>6</v>
      </c>
      <c r="F2682" s="26" t="s">
        <v>31</v>
      </c>
      <c r="G2682" s="34" t="str">
        <f t="shared" si="104"/>
        <v>Kickxia spuria integrifolia</v>
      </c>
      <c r="H2682" s="26" t="s">
        <v>5141</v>
      </c>
      <c r="I2682" s="26"/>
      <c r="J2682" t="s">
        <v>8901</v>
      </c>
      <c r="K2682" t="s">
        <v>11752</v>
      </c>
      <c r="L2682" t="s">
        <v>12318</v>
      </c>
      <c r="M2682" t="s">
        <v>12319</v>
      </c>
    </row>
    <row r="2683" spans="1:13" x14ac:dyDescent="0.25">
      <c r="A2683" s="26" t="s">
        <v>2290</v>
      </c>
      <c r="B2683" s="26" t="s">
        <v>469</v>
      </c>
      <c r="C2683" s="26" t="str">
        <f t="shared" si="103"/>
        <v/>
      </c>
      <c r="D2683" s="26"/>
      <c r="E2683" s="26" t="s">
        <v>31</v>
      </c>
      <c r="F2683" s="26" t="s">
        <v>6</v>
      </c>
      <c r="G2683" s="34" t="str">
        <f t="shared" si="104"/>
        <v>Klasea algarbiensis</v>
      </c>
      <c r="H2683" s="26" t="s">
        <v>5141</v>
      </c>
      <c r="I2683" s="26"/>
      <c r="J2683" t="s">
        <v>8902</v>
      </c>
      <c r="K2683" t="s">
        <v>11752</v>
      </c>
      <c r="L2683" t="s">
        <v>11753</v>
      </c>
      <c r="M2683" t="s">
        <v>11754</v>
      </c>
    </row>
    <row r="2684" spans="1:13" x14ac:dyDescent="0.25">
      <c r="A2684" s="26" t="s">
        <v>2290</v>
      </c>
      <c r="B2684" s="26" t="s">
        <v>1098</v>
      </c>
      <c r="C2684" s="26" t="str">
        <f t="shared" si="103"/>
        <v>subsp.</v>
      </c>
      <c r="D2684" s="26" t="s">
        <v>4464</v>
      </c>
      <c r="E2684" s="26" t="s">
        <v>6</v>
      </c>
      <c r="F2684" s="26" t="s">
        <v>6</v>
      </c>
      <c r="G2684" s="34" t="str">
        <f t="shared" si="104"/>
        <v>Klasea boetica alcalae</v>
      </c>
      <c r="H2684" s="26" t="s">
        <v>5141</v>
      </c>
      <c r="I2684" s="26"/>
      <c r="J2684" t="s">
        <v>8903</v>
      </c>
      <c r="K2684" t="s">
        <v>11752</v>
      </c>
      <c r="L2684" t="s">
        <v>11753</v>
      </c>
      <c r="M2684" t="s">
        <v>11754</v>
      </c>
    </row>
    <row r="2685" spans="1:13" x14ac:dyDescent="0.25">
      <c r="A2685" s="26" t="s">
        <v>2290</v>
      </c>
      <c r="B2685" s="26" t="s">
        <v>1098</v>
      </c>
      <c r="C2685" s="26" t="str">
        <f t="shared" si="103"/>
        <v>subsp.</v>
      </c>
      <c r="D2685" s="26" t="s">
        <v>1098</v>
      </c>
      <c r="E2685" s="26" t="s">
        <v>6</v>
      </c>
      <c r="F2685" s="26" t="s">
        <v>6</v>
      </c>
      <c r="G2685" s="34" t="str">
        <f t="shared" si="104"/>
        <v>Klasea boetica boetica</v>
      </c>
      <c r="H2685" s="26" t="s">
        <v>5141</v>
      </c>
      <c r="I2685" s="26"/>
      <c r="J2685" t="s">
        <v>8904</v>
      </c>
      <c r="K2685" t="s">
        <v>11752</v>
      </c>
      <c r="L2685" t="s">
        <v>11753</v>
      </c>
      <c r="M2685" t="s">
        <v>11754</v>
      </c>
    </row>
    <row r="2686" spans="1:13" x14ac:dyDescent="0.25">
      <c r="A2686" s="26" t="s">
        <v>2290</v>
      </c>
      <c r="B2686" s="26" t="s">
        <v>1098</v>
      </c>
      <c r="C2686" s="26" t="str">
        <f t="shared" si="103"/>
        <v>subsp.</v>
      </c>
      <c r="D2686" s="26" t="s">
        <v>402</v>
      </c>
      <c r="E2686" s="26" t="s">
        <v>31</v>
      </c>
      <c r="F2686" s="26" t="s">
        <v>6</v>
      </c>
      <c r="G2686" s="34" t="str">
        <f t="shared" si="104"/>
        <v>Klasea boetica lusitanica</v>
      </c>
      <c r="H2686" s="26" t="s">
        <v>5141</v>
      </c>
      <c r="I2686" s="26"/>
      <c r="J2686" t="s">
        <v>8905</v>
      </c>
      <c r="K2686" t="s">
        <v>11752</v>
      </c>
      <c r="L2686" t="s">
        <v>11753</v>
      </c>
      <c r="M2686" t="s">
        <v>11754</v>
      </c>
    </row>
    <row r="2687" spans="1:13" x14ac:dyDescent="0.25">
      <c r="A2687" s="26" t="s">
        <v>2290</v>
      </c>
      <c r="B2687" s="26" t="s">
        <v>1607</v>
      </c>
      <c r="C2687" s="26" t="str">
        <f t="shared" si="103"/>
        <v>subsp.</v>
      </c>
      <c r="D2687" s="26" t="s">
        <v>1607</v>
      </c>
      <c r="E2687" s="26" t="s">
        <v>31</v>
      </c>
      <c r="F2687" s="26" t="s">
        <v>6</v>
      </c>
      <c r="G2687" s="34" t="str">
        <f t="shared" si="104"/>
        <v>Klasea flavescens flavescens</v>
      </c>
      <c r="H2687" s="26" t="s">
        <v>5141</v>
      </c>
      <c r="I2687" s="26"/>
      <c r="J2687" t="s">
        <v>8906</v>
      </c>
      <c r="K2687" t="s">
        <v>11752</v>
      </c>
      <c r="L2687" t="s">
        <v>11753</v>
      </c>
      <c r="M2687" t="s">
        <v>11754</v>
      </c>
    </row>
    <row r="2688" spans="1:13" x14ac:dyDescent="0.25">
      <c r="A2688" s="26" t="s">
        <v>2290</v>
      </c>
      <c r="B2688" s="26" t="s">
        <v>1607</v>
      </c>
      <c r="C2688" s="26" t="str">
        <f t="shared" si="103"/>
        <v>subsp.</v>
      </c>
      <c r="D2688" s="26" t="s">
        <v>1097</v>
      </c>
      <c r="E2688" s="26" t="s">
        <v>31</v>
      </c>
      <c r="F2688" s="26" t="s">
        <v>6</v>
      </c>
      <c r="G2688" s="34" t="str">
        <f t="shared" si="104"/>
        <v>Klasea flavescens leucantha</v>
      </c>
      <c r="H2688" s="26" t="s">
        <v>5141</v>
      </c>
      <c r="I2688" s="26"/>
      <c r="J2688" t="s">
        <v>8907</v>
      </c>
      <c r="K2688" t="s">
        <v>11752</v>
      </c>
      <c r="L2688" t="s">
        <v>11753</v>
      </c>
      <c r="M2688" t="s">
        <v>11754</v>
      </c>
    </row>
    <row r="2689" spans="1:13" x14ac:dyDescent="0.25">
      <c r="A2689" s="26" t="s">
        <v>2290</v>
      </c>
      <c r="B2689" s="26" t="s">
        <v>1607</v>
      </c>
      <c r="C2689" s="26" t="str">
        <f t="shared" si="103"/>
        <v>subsp.</v>
      </c>
      <c r="D2689" s="26" t="s">
        <v>4465</v>
      </c>
      <c r="E2689" s="26" t="s">
        <v>6</v>
      </c>
      <c r="F2689" s="26" t="s">
        <v>6</v>
      </c>
      <c r="G2689" s="34" t="str">
        <f t="shared" si="104"/>
        <v>Klasea flavescens mucronata</v>
      </c>
      <c r="H2689" s="26" t="s">
        <v>5141</v>
      </c>
      <c r="I2689" s="26"/>
      <c r="J2689" t="s">
        <v>8908</v>
      </c>
      <c r="K2689" t="s">
        <v>11752</v>
      </c>
      <c r="L2689" t="s">
        <v>11753</v>
      </c>
      <c r="M2689" t="s">
        <v>11754</v>
      </c>
    </row>
    <row r="2690" spans="1:13" x14ac:dyDescent="0.25">
      <c r="A2690" s="26" t="s">
        <v>2290</v>
      </c>
      <c r="B2690" s="26" t="s">
        <v>1607</v>
      </c>
      <c r="C2690" s="26" t="str">
        <f t="shared" si="103"/>
        <v>subsp.</v>
      </c>
      <c r="D2690" s="26" t="s">
        <v>525</v>
      </c>
      <c r="E2690" s="26" t="s">
        <v>6</v>
      </c>
      <c r="F2690" s="26" t="s">
        <v>6</v>
      </c>
      <c r="G2690" s="34" t="str">
        <f t="shared" si="104"/>
        <v>Klasea flavescens neglecta</v>
      </c>
      <c r="H2690" s="26" t="s">
        <v>5141</v>
      </c>
      <c r="I2690" s="26"/>
      <c r="J2690" t="s">
        <v>8909</v>
      </c>
      <c r="K2690" t="s">
        <v>11752</v>
      </c>
      <c r="L2690" t="s">
        <v>11753</v>
      </c>
      <c r="M2690" t="s">
        <v>11754</v>
      </c>
    </row>
    <row r="2691" spans="1:13" x14ac:dyDescent="0.25">
      <c r="A2691" s="26" t="s">
        <v>2290</v>
      </c>
      <c r="B2691" s="26" t="s">
        <v>2292</v>
      </c>
      <c r="C2691" s="26" t="str">
        <f t="shared" si="103"/>
        <v>subsp.</v>
      </c>
      <c r="D2691" s="26" t="s">
        <v>2292</v>
      </c>
      <c r="E2691" s="26" t="s">
        <v>31</v>
      </c>
      <c r="F2691" s="26" t="s">
        <v>6</v>
      </c>
      <c r="G2691" s="34" t="str">
        <f t="shared" si="104"/>
        <v>Klasea integrifolia integrifolia</v>
      </c>
      <c r="H2691" s="26" t="s">
        <v>5141</v>
      </c>
      <c r="I2691" s="26"/>
      <c r="J2691" t="s">
        <v>8910</v>
      </c>
      <c r="K2691" t="s">
        <v>11752</v>
      </c>
      <c r="L2691" t="s">
        <v>11753</v>
      </c>
      <c r="M2691" t="s">
        <v>11754</v>
      </c>
    </row>
    <row r="2692" spans="1:13" x14ac:dyDescent="0.25">
      <c r="A2692" s="26" t="s">
        <v>2290</v>
      </c>
      <c r="B2692" s="26" t="s">
        <v>2292</v>
      </c>
      <c r="C2692" s="26" t="str">
        <f t="shared" si="103"/>
        <v>subsp.</v>
      </c>
      <c r="D2692" s="26" t="s">
        <v>4614</v>
      </c>
      <c r="E2692" s="26" t="s">
        <v>31</v>
      </c>
      <c r="F2692" s="26" t="s">
        <v>6</v>
      </c>
      <c r="G2692" s="34" t="str">
        <f t="shared" si="104"/>
        <v>Klasea integrifolia monardii</v>
      </c>
      <c r="H2692" s="26" t="s">
        <v>5141</v>
      </c>
      <c r="I2692" s="26"/>
      <c r="J2692" t="s">
        <v>8911</v>
      </c>
      <c r="K2692" t="s">
        <v>11752</v>
      </c>
      <c r="L2692" t="s">
        <v>11753</v>
      </c>
      <c r="M2692" t="s">
        <v>11754</v>
      </c>
    </row>
    <row r="2693" spans="1:13" x14ac:dyDescent="0.25">
      <c r="A2693" s="26" t="s">
        <v>2290</v>
      </c>
      <c r="B2693" s="26" t="s">
        <v>163</v>
      </c>
      <c r="C2693" s="26" t="str">
        <f t="shared" si="103"/>
        <v/>
      </c>
      <c r="D2693" s="26"/>
      <c r="E2693" s="26" t="s">
        <v>31</v>
      </c>
      <c r="F2693" s="26" t="s">
        <v>6</v>
      </c>
      <c r="G2693" s="34" t="str">
        <f t="shared" si="104"/>
        <v>Klasea legionensis</v>
      </c>
      <c r="H2693" s="26" t="s">
        <v>5141</v>
      </c>
      <c r="I2693" s="26"/>
      <c r="J2693" t="s">
        <v>8912</v>
      </c>
      <c r="K2693" t="s">
        <v>11752</v>
      </c>
      <c r="L2693" t="s">
        <v>11753</v>
      </c>
      <c r="M2693" t="s">
        <v>11754</v>
      </c>
    </row>
    <row r="2694" spans="1:13" x14ac:dyDescent="0.25">
      <c r="A2694" s="26" t="s">
        <v>2290</v>
      </c>
      <c r="B2694" s="26" t="s">
        <v>1997</v>
      </c>
      <c r="C2694" s="26" t="str">
        <f t="shared" si="103"/>
        <v/>
      </c>
      <c r="D2694" s="26"/>
      <c r="E2694" s="26" t="s">
        <v>6</v>
      </c>
      <c r="F2694" s="26" t="s">
        <v>6</v>
      </c>
      <c r="G2694" s="34" t="str">
        <f t="shared" si="104"/>
        <v>Klasea nudicaulis</v>
      </c>
      <c r="H2694" s="26" t="s">
        <v>5141</v>
      </c>
      <c r="I2694" s="26"/>
      <c r="J2694" t="s">
        <v>8913</v>
      </c>
      <c r="K2694" t="s">
        <v>11752</v>
      </c>
      <c r="L2694" t="s">
        <v>11753</v>
      </c>
      <c r="M2694" t="s">
        <v>11754</v>
      </c>
    </row>
    <row r="2695" spans="1:13" x14ac:dyDescent="0.25">
      <c r="A2695" s="26" t="s">
        <v>2290</v>
      </c>
      <c r="B2695" s="26" t="s">
        <v>2291</v>
      </c>
      <c r="C2695" s="26" t="str">
        <f t="shared" si="103"/>
        <v/>
      </c>
      <c r="D2695" s="26"/>
      <c r="E2695" s="26" t="s">
        <v>6</v>
      </c>
      <c r="F2695" s="26" t="s">
        <v>6</v>
      </c>
      <c r="G2695" s="34" t="str">
        <f t="shared" si="104"/>
        <v>Klasea pinnatifida</v>
      </c>
      <c r="H2695" s="26" t="s">
        <v>5141</v>
      </c>
      <c r="I2695" s="26"/>
      <c r="J2695" t="s">
        <v>8914</v>
      </c>
      <c r="K2695" t="s">
        <v>11752</v>
      </c>
      <c r="L2695" t="s">
        <v>11753</v>
      </c>
      <c r="M2695" t="s">
        <v>11754</v>
      </c>
    </row>
    <row r="2696" spans="1:13" x14ac:dyDescent="0.25">
      <c r="A2696" s="26" t="s">
        <v>2293</v>
      </c>
      <c r="B2696" s="26" t="s">
        <v>41</v>
      </c>
      <c r="C2696" s="26" t="str">
        <f t="shared" si="103"/>
        <v/>
      </c>
      <c r="D2696" s="26"/>
      <c r="E2696" s="26" t="s">
        <v>6</v>
      </c>
      <c r="F2696" s="26" t="s">
        <v>6</v>
      </c>
      <c r="G2696" s="34" t="str">
        <f t="shared" si="104"/>
        <v>Knautia arvensis</v>
      </c>
      <c r="H2696" s="26" t="s">
        <v>5141</v>
      </c>
      <c r="I2696" s="26"/>
      <c r="J2696" t="s">
        <v>8915</v>
      </c>
      <c r="K2696" t="s">
        <v>11752</v>
      </c>
      <c r="L2696" t="s">
        <v>12602</v>
      </c>
      <c r="M2696" t="s">
        <v>12603</v>
      </c>
    </row>
    <row r="2697" spans="1:13" x14ac:dyDescent="0.25">
      <c r="A2697" s="26" t="s">
        <v>2293</v>
      </c>
      <c r="B2697" s="26" t="s">
        <v>426</v>
      </c>
      <c r="C2697" s="26" t="str">
        <f t="shared" si="103"/>
        <v/>
      </c>
      <c r="D2697" s="26"/>
      <c r="E2697" s="26" t="s">
        <v>6</v>
      </c>
      <c r="F2697" s="26" t="s">
        <v>6</v>
      </c>
      <c r="G2697" s="34" t="str">
        <f t="shared" si="104"/>
        <v>Knautia collina</v>
      </c>
      <c r="H2697" s="26" t="s">
        <v>5141</v>
      </c>
      <c r="I2697" s="26"/>
      <c r="J2697" t="s">
        <v>8916</v>
      </c>
      <c r="K2697" t="s">
        <v>11752</v>
      </c>
      <c r="L2697" t="s">
        <v>12602</v>
      </c>
      <c r="M2697" t="s">
        <v>12603</v>
      </c>
    </row>
    <row r="2698" spans="1:13" x14ac:dyDescent="0.25">
      <c r="A2698" s="26" t="s">
        <v>2293</v>
      </c>
      <c r="B2698" s="26" t="s">
        <v>2292</v>
      </c>
      <c r="C2698" s="26" t="str">
        <f t="shared" si="103"/>
        <v/>
      </c>
      <c r="D2698" s="26"/>
      <c r="E2698" s="26" t="s">
        <v>6</v>
      </c>
      <c r="F2698" s="26" t="s">
        <v>6</v>
      </c>
      <c r="G2698" s="34" t="str">
        <f t="shared" si="104"/>
        <v>Knautia integrifolia</v>
      </c>
      <c r="H2698" s="26" t="s">
        <v>5141</v>
      </c>
      <c r="I2698" s="26"/>
      <c r="J2698" t="s">
        <v>8917</v>
      </c>
      <c r="K2698" t="s">
        <v>11752</v>
      </c>
      <c r="L2698" t="s">
        <v>12602</v>
      </c>
      <c r="M2698" t="s">
        <v>12603</v>
      </c>
    </row>
    <row r="2699" spans="1:13" x14ac:dyDescent="0.25">
      <c r="A2699" s="26" t="s">
        <v>2293</v>
      </c>
      <c r="B2699" s="26" t="s">
        <v>2296</v>
      </c>
      <c r="C2699" s="26" t="str">
        <f t="shared" si="103"/>
        <v/>
      </c>
      <c r="D2699" s="26"/>
      <c r="E2699" s="26" t="s">
        <v>13111</v>
      </c>
      <c r="F2699" s="26" t="s">
        <v>6</v>
      </c>
      <c r="G2699" s="34" t="str">
        <f t="shared" si="104"/>
        <v>Knautia lebrunii</v>
      </c>
      <c r="H2699" s="26" t="s">
        <v>5141</v>
      </c>
      <c r="I2699" s="26"/>
      <c r="J2699" t="s">
        <v>8918</v>
      </c>
      <c r="K2699" t="s">
        <v>11752</v>
      </c>
      <c r="L2699" t="s">
        <v>12602</v>
      </c>
      <c r="M2699" t="s">
        <v>12603</v>
      </c>
    </row>
    <row r="2700" spans="1:13" x14ac:dyDescent="0.25">
      <c r="A2700" s="26" t="s">
        <v>2293</v>
      </c>
      <c r="B2700" s="26" t="s">
        <v>163</v>
      </c>
      <c r="C2700" s="26" t="str">
        <f t="shared" si="103"/>
        <v/>
      </c>
      <c r="D2700" s="26"/>
      <c r="E2700" s="26" t="s">
        <v>13111</v>
      </c>
      <c r="F2700" s="26" t="s">
        <v>6</v>
      </c>
      <c r="G2700" s="34" t="str">
        <f t="shared" si="104"/>
        <v>Knautia legionensis</v>
      </c>
      <c r="H2700" s="26" t="s">
        <v>5141</v>
      </c>
      <c r="I2700" s="26"/>
      <c r="J2700" t="s">
        <v>8919</v>
      </c>
      <c r="K2700" t="s">
        <v>11752</v>
      </c>
      <c r="L2700" t="s">
        <v>12602</v>
      </c>
      <c r="M2700" t="s">
        <v>12603</v>
      </c>
    </row>
    <row r="2701" spans="1:13" x14ac:dyDescent="0.25">
      <c r="A2701" s="26" t="s">
        <v>2293</v>
      </c>
      <c r="B2701" s="26" t="s">
        <v>479</v>
      </c>
      <c r="C2701" s="26" t="str">
        <f t="shared" si="103"/>
        <v/>
      </c>
      <c r="D2701" s="26"/>
      <c r="E2701" s="26" t="s">
        <v>6</v>
      </c>
      <c r="F2701" s="26" t="s">
        <v>6</v>
      </c>
      <c r="G2701" s="34" t="str">
        <f t="shared" si="104"/>
        <v>Knautia nevadensis</v>
      </c>
      <c r="H2701" s="26" t="s">
        <v>5141</v>
      </c>
      <c r="I2701" s="26"/>
      <c r="J2701" t="s">
        <v>8920</v>
      </c>
      <c r="K2701" t="s">
        <v>11752</v>
      </c>
      <c r="L2701" t="s">
        <v>12602</v>
      </c>
      <c r="M2701" t="s">
        <v>12603</v>
      </c>
    </row>
    <row r="2702" spans="1:13" x14ac:dyDescent="0.25">
      <c r="A2702" s="26" t="s">
        <v>2293</v>
      </c>
      <c r="B2702" s="26" t="s">
        <v>2295</v>
      </c>
      <c r="C2702" s="26" t="str">
        <f t="shared" si="103"/>
        <v/>
      </c>
      <c r="D2702" s="26"/>
      <c r="E2702" s="26" t="s">
        <v>31</v>
      </c>
      <c r="F2702" s="26" t="s">
        <v>6</v>
      </c>
      <c r="G2702" s="34" t="str">
        <f t="shared" si="104"/>
        <v>Knautia numantina</v>
      </c>
      <c r="H2702" s="26" t="s">
        <v>5141</v>
      </c>
      <c r="I2702" s="26"/>
      <c r="J2702" t="s">
        <v>8921</v>
      </c>
      <c r="K2702" t="s">
        <v>11752</v>
      </c>
      <c r="L2702" t="s">
        <v>12602</v>
      </c>
      <c r="M2702" t="s">
        <v>12603</v>
      </c>
    </row>
    <row r="2703" spans="1:13" x14ac:dyDescent="0.25">
      <c r="A2703" s="26" t="s">
        <v>2293</v>
      </c>
      <c r="B2703" s="26" t="s">
        <v>1502</v>
      </c>
      <c r="C2703" s="26" t="str">
        <f t="shared" si="103"/>
        <v/>
      </c>
      <c r="D2703" s="26"/>
      <c r="E2703" s="26" t="s">
        <v>31</v>
      </c>
      <c r="F2703" s="26" t="s">
        <v>6</v>
      </c>
      <c r="G2703" s="34" t="str">
        <f t="shared" si="104"/>
        <v>Knautia rupicola</v>
      </c>
      <c r="H2703" s="26" t="s">
        <v>5141</v>
      </c>
      <c r="I2703" s="26"/>
      <c r="J2703" t="s">
        <v>8922</v>
      </c>
      <c r="K2703" t="s">
        <v>11752</v>
      </c>
      <c r="L2703" t="s">
        <v>12602</v>
      </c>
      <c r="M2703" t="s">
        <v>12603</v>
      </c>
    </row>
    <row r="2704" spans="1:13" x14ac:dyDescent="0.25">
      <c r="A2704" s="26" t="s">
        <v>2293</v>
      </c>
      <c r="B2704" s="26" t="s">
        <v>2294</v>
      </c>
      <c r="C2704" s="26" t="str">
        <f t="shared" si="103"/>
        <v/>
      </c>
      <c r="D2704" s="26"/>
      <c r="E2704" s="26" t="s">
        <v>31</v>
      </c>
      <c r="F2704" s="26" t="s">
        <v>6</v>
      </c>
      <c r="G2704" s="34" t="str">
        <f t="shared" si="104"/>
        <v>Knautia subscaposa</v>
      </c>
      <c r="H2704" s="26" t="s">
        <v>5141</v>
      </c>
      <c r="I2704" s="26"/>
      <c r="J2704" t="s">
        <v>8923</v>
      </c>
      <c r="K2704" t="s">
        <v>11752</v>
      </c>
      <c r="L2704" t="s">
        <v>12602</v>
      </c>
      <c r="M2704" t="s">
        <v>12603</v>
      </c>
    </row>
    <row r="2705" spans="1:13" x14ac:dyDescent="0.25">
      <c r="A2705" s="26" t="s">
        <v>897</v>
      </c>
      <c r="B2705" s="26" t="s">
        <v>2297</v>
      </c>
      <c r="C2705" s="26" t="str">
        <f t="shared" si="103"/>
        <v/>
      </c>
      <c r="D2705" s="26"/>
      <c r="E2705" s="26" t="s">
        <v>6</v>
      </c>
      <c r="F2705" s="26" t="s">
        <v>6</v>
      </c>
      <c r="G2705" s="34" t="str">
        <f t="shared" si="104"/>
        <v>Carex myosuroides</v>
      </c>
      <c r="H2705" s="26" t="s">
        <v>5141</v>
      </c>
      <c r="I2705" s="34" t="s">
        <v>13619</v>
      </c>
      <c r="J2705" t="s">
        <v>13620</v>
      </c>
      <c r="K2705" t="s">
        <v>11752</v>
      </c>
      <c r="L2705" t="s">
        <v>12046</v>
      </c>
      <c r="M2705" t="s">
        <v>12316</v>
      </c>
    </row>
    <row r="2706" spans="1:13" x14ac:dyDescent="0.25">
      <c r="A2706" s="34" t="s">
        <v>897</v>
      </c>
      <c r="B2706" s="26" t="s">
        <v>2298</v>
      </c>
      <c r="C2706" s="26" t="str">
        <f t="shared" si="103"/>
        <v/>
      </c>
      <c r="D2706" s="26"/>
      <c r="E2706" s="26" t="s">
        <v>6</v>
      </c>
      <c r="F2706" s="26" t="s">
        <v>6</v>
      </c>
      <c r="G2706" s="34" t="str">
        <f t="shared" si="104"/>
        <v>Carex simpliciuscula</v>
      </c>
      <c r="H2706" s="26" t="s">
        <v>5141</v>
      </c>
      <c r="I2706" s="34" t="s">
        <v>13619</v>
      </c>
      <c r="J2706" t="s">
        <v>13621</v>
      </c>
      <c r="K2706" t="s">
        <v>11752</v>
      </c>
      <c r="L2706" t="s">
        <v>12046</v>
      </c>
      <c r="M2706" t="s">
        <v>12316</v>
      </c>
    </row>
    <row r="2707" spans="1:13" x14ac:dyDescent="0.25">
      <c r="A2707" s="26" t="s">
        <v>2299</v>
      </c>
      <c r="B2707" s="26" t="s">
        <v>754</v>
      </c>
      <c r="C2707" s="26" t="str">
        <f t="shared" si="103"/>
        <v/>
      </c>
      <c r="D2707" s="26"/>
      <c r="E2707" s="26" t="s">
        <v>5390</v>
      </c>
      <c r="F2707" s="26" t="s">
        <v>6</v>
      </c>
      <c r="G2707" s="34" t="str">
        <f t="shared" si="104"/>
        <v>Koelreuteria paniculata</v>
      </c>
      <c r="H2707" s="26" t="s">
        <v>5141</v>
      </c>
      <c r="I2707" s="26"/>
      <c r="J2707" t="s">
        <v>8924</v>
      </c>
      <c r="K2707" t="s">
        <v>11752</v>
      </c>
      <c r="L2707" t="s">
        <v>12554</v>
      </c>
      <c r="M2707" t="s">
        <v>12555</v>
      </c>
    </row>
    <row r="2708" spans="1:13" x14ac:dyDescent="0.25">
      <c r="A2708" s="26" t="s">
        <v>2300</v>
      </c>
      <c r="B2708" s="26" t="s">
        <v>2301</v>
      </c>
      <c r="C2708" s="26" t="str">
        <f t="shared" si="103"/>
        <v/>
      </c>
      <c r="D2708" s="26"/>
      <c r="E2708" s="26" t="s">
        <v>6</v>
      </c>
      <c r="F2708" s="26" t="s">
        <v>6</v>
      </c>
      <c r="G2708" s="34" t="str">
        <f t="shared" si="104"/>
        <v>Kosteletzkya pentacarpa</v>
      </c>
      <c r="H2708" s="26" t="s">
        <v>5141</v>
      </c>
      <c r="I2708" s="26"/>
      <c r="J2708" t="s">
        <v>8925</v>
      </c>
      <c r="K2708" t="s">
        <v>11752</v>
      </c>
      <c r="L2708" t="s">
        <v>12338</v>
      </c>
      <c r="M2708" t="s">
        <v>12552</v>
      </c>
    </row>
    <row r="2709" spans="1:13" x14ac:dyDescent="0.25">
      <c r="A2709" s="26" t="s">
        <v>2302</v>
      </c>
      <c r="B2709" s="26" t="s">
        <v>2303</v>
      </c>
      <c r="C2709" s="26" t="str">
        <f t="shared" si="103"/>
        <v/>
      </c>
      <c r="D2709" s="26"/>
      <c r="E2709" s="26" t="s">
        <v>6</v>
      </c>
      <c r="F2709" s="26" t="s">
        <v>6</v>
      </c>
      <c r="G2709" s="34" t="str">
        <f t="shared" si="104"/>
        <v>Krascheninnikovia ceratoides</v>
      </c>
      <c r="H2709" s="26" t="s">
        <v>5141</v>
      </c>
      <c r="I2709" s="26"/>
      <c r="J2709" t="s">
        <v>8926</v>
      </c>
      <c r="K2709" t="s">
        <v>11752</v>
      </c>
      <c r="L2709" t="s">
        <v>12295</v>
      </c>
      <c r="M2709" t="s">
        <v>12388</v>
      </c>
    </row>
    <row r="2710" spans="1:13" x14ac:dyDescent="0.25">
      <c r="A2710" s="26" t="s">
        <v>2304</v>
      </c>
      <c r="B2710" s="26" t="s">
        <v>2305</v>
      </c>
      <c r="C2710" s="26" t="str">
        <f t="shared" si="103"/>
        <v/>
      </c>
      <c r="D2710" s="26"/>
      <c r="E2710" s="26" t="s">
        <v>6</v>
      </c>
      <c r="F2710" s="26" t="s">
        <v>6</v>
      </c>
      <c r="G2710" s="34" t="str">
        <f t="shared" si="104"/>
        <v>Krubera peregrina</v>
      </c>
      <c r="H2710" s="26" t="s">
        <v>5141</v>
      </c>
      <c r="I2710" s="26"/>
      <c r="J2710" t="s">
        <v>8927</v>
      </c>
      <c r="K2710" t="s">
        <v>11752</v>
      </c>
      <c r="L2710" t="s">
        <v>12382</v>
      </c>
      <c r="M2710" t="s">
        <v>12383</v>
      </c>
    </row>
    <row r="2711" spans="1:13" x14ac:dyDescent="0.25">
      <c r="A2711" s="26" t="s">
        <v>2306</v>
      </c>
      <c r="B2711" s="26" t="s">
        <v>38</v>
      </c>
      <c r="C2711" s="26" t="str">
        <f t="shared" si="103"/>
        <v/>
      </c>
      <c r="D2711" s="26"/>
      <c r="E2711" s="26" t="s">
        <v>6</v>
      </c>
      <c r="F2711" s="26" t="s">
        <v>6</v>
      </c>
      <c r="G2711" s="34" t="str">
        <f t="shared" si="104"/>
        <v>Kundmannia sicula</v>
      </c>
      <c r="H2711" s="26" t="s">
        <v>5141</v>
      </c>
      <c r="I2711" s="26"/>
      <c r="J2711" t="s">
        <v>8928</v>
      </c>
      <c r="K2711" t="s">
        <v>11752</v>
      </c>
      <c r="L2711" t="s">
        <v>12382</v>
      </c>
      <c r="M2711" t="s">
        <v>12383</v>
      </c>
    </row>
    <row r="2712" spans="1:13" x14ac:dyDescent="0.25">
      <c r="A2712" s="26" t="s">
        <v>1408</v>
      </c>
      <c r="B2712" s="26" t="s">
        <v>13614</v>
      </c>
      <c r="C2712" s="26" t="str">
        <f t="shared" si="103"/>
        <v/>
      </c>
      <c r="D2712" s="26"/>
      <c r="E2712" s="26" t="s">
        <v>5390</v>
      </c>
      <c r="F2712" s="26" t="s">
        <v>6</v>
      </c>
      <c r="G2712" s="34" t="str">
        <f t="shared" si="104"/>
        <v>Cyperus brevifolius</v>
      </c>
      <c r="H2712" s="26" t="s">
        <v>5141</v>
      </c>
      <c r="I2712" s="26"/>
      <c r="J2712" t="s">
        <v>13613</v>
      </c>
      <c r="K2712" t="s">
        <v>11752</v>
      </c>
      <c r="L2712" t="s">
        <v>12046</v>
      </c>
      <c r="M2712" t="s">
        <v>12316</v>
      </c>
    </row>
    <row r="2713" spans="1:13" x14ac:dyDescent="0.25">
      <c r="A2713" s="26" t="s">
        <v>2307</v>
      </c>
      <c r="B2713" s="26" t="s">
        <v>2308</v>
      </c>
      <c r="C2713" s="26" t="str">
        <f t="shared" si="103"/>
        <v>subsp.</v>
      </c>
      <c r="D2713" s="26" t="s">
        <v>2308</v>
      </c>
      <c r="E2713" s="26" t="s">
        <v>5390</v>
      </c>
      <c r="F2713" s="26" t="s">
        <v>31</v>
      </c>
      <c r="G2713" s="34" t="str">
        <f t="shared" si="104"/>
        <v>Laburnum anagyroides anagyroides</v>
      </c>
      <c r="H2713" s="26" t="s">
        <v>5141</v>
      </c>
      <c r="I2713" s="26"/>
      <c r="J2713" t="s">
        <v>8929</v>
      </c>
      <c r="K2713" t="s">
        <v>11752</v>
      </c>
      <c r="L2713" t="s">
        <v>12304</v>
      </c>
      <c r="M2713" t="s">
        <v>12305</v>
      </c>
    </row>
    <row r="2714" spans="1:13" x14ac:dyDescent="0.25">
      <c r="A2714" s="26" t="s">
        <v>2309</v>
      </c>
      <c r="B2714" s="26" t="s">
        <v>670</v>
      </c>
      <c r="C2714" s="26" t="str">
        <f t="shared" si="103"/>
        <v/>
      </c>
      <c r="D2714" s="26"/>
      <c r="E2714" s="26" t="s">
        <v>31</v>
      </c>
      <c r="F2714" s="26" t="s">
        <v>6</v>
      </c>
      <c r="G2714" s="34" t="str">
        <f t="shared" si="104"/>
        <v>Lafuentea rotundifolia</v>
      </c>
      <c r="H2714" s="26" t="s">
        <v>5141</v>
      </c>
      <c r="I2714" s="26"/>
      <c r="J2714" t="s">
        <v>8930</v>
      </c>
      <c r="K2714" t="s">
        <v>11752</v>
      </c>
      <c r="L2714" t="s">
        <v>12318</v>
      </c>
      <c r="M2714" t="s">
        <v>12319</v>
      </c>
    </row>
    <row r="2715" spans="1:13" x14ac:dyDescent="0.25">
      <c r="A2715" s="26" t="s">
        <v>2310</v>
      </c>
      <c r="B2715" s="26" t="s">
        <v>2311</v>
      </c>
      <c r="C2715" s="26" t="str">
        <f t="shared" si="103"/>
        <v/>
      </c>
      <c r="D2715" s="26"/>
      <c r="E2715" s="26" t="s">
        <v>6</v>
      </c>
      <c r="F2715" s="26" t="s">
        <v>6</v>
      </c>
      <c r="G2715" s="34" t="str">
        <f t="shared" si="104"/>
        <v>Lagoecia cuminoides</v>
      </c>
      <c r="H2715" s="26" t="s">
        <v>5141</v>
      </c>
      <c r="I2715" s="26"/>
      <c r="J2715" t="s">
        <v>8931</v>
      </c>
      <c r="K2715" t="s">
        <v>11752</v>
      </c>
      <c r="L2715" t="s">
        <v>12382</v>
      </c>
      <c r="M2715" t="s">
        <v>12383</v>
      </c>
    </row>
    <row r="2716" spans="1:13" x14ac:dyDescent="0.25">
      <c r="A2716" s="26" t="s">
        <v>2312</v>
      </c>
      <c r="B2716" s="26" t="s">
        <v>1190</v>
      </c>
      <c r="C2716" s="26" t="str">
        <f t="shared" ref="C2716:C2747" si="105">IF(D2716="","","subsp.")</f>
        <v>subsp.</v>
      </c>
      <c r="D2716" s="26" t="s">
        <v>1190</v>
      </c>
      <c r="E2716" s="26" t="s">
        <v>6</v>
      </c>
      <c r="F2716" s="26" t="s">
        <v>31</v>
      </c>
      <c r="G2716" s="34" t="str">
        <f t="shared" si="104"/>
        <v>Lamium album album</v>
      </c>
      <c r="H2716" s="26" t="s">
        <v>5141</v>
      </c>
      <c r="I2716" s="26"/>
      <c r="J2716" t="s">
        <v>8932</v>
      </c>
      <c r="K2716" t="s">
        <v>11752</v>
      </c>
      <c r="L2716" t="s">
        <v>12318</v>
      </c>
      <c r="M2716" t="s">
        <v>12395</v>
      </c>
    </row>
    <row r="2717" spans="1:13" x14ac:dyDescent="0.25">
      <c r="A2717" s="26" t="s">
        <v>2312</v>
      </c>
      <c r="B2717" s="26" t="s">
        <v>2123</v>
      </c>
      <c r="C2717" s="26" t="str">
        <f t="shared" si="105"/>
        <v/>
      </c>
      <c r="D2717" s="26"/>
      <c r="E2717" s="26" t="s">
        <v>6</v>
      </c>
      <c r="F2717" s="26" t="s">
        <v>6</v>
      </c>
      <c r="G2717" s="34" t="str">
        <f t="shared" si="104"/>
        <v>Lamium amplexicaule</v>
      </c>
      <c r="H2717" s="26" t="s">
        <v>5141</v>
      </c>
      <c r="I2717" s="26"/>
      <c r="J2717" t="s">
        <v>8933</v>
      </c>
      <c r="K2717" t="s">
        <v>11752</v>
      </c>
      <c r="L2717" t="s">
        <v>12318</v>
      </c>
      <c r="M2717" t="s">
        <v>12395</v>
      </c>
    </row>
    <row r="2718" spans="1:13" x14ac:dyDescent="0.25">
      <c r="A2718" s="26" t="s">
        <v>2312</v>
      </c>
      <c r="B2718" s="26" t="s">
        <v>2103</v>
      </c>
      <c r="C2718" s="26" t="str">
        <f t="shared" si="105"/>
        <v/>
      </c>
      <c r="D2718" s="26"/>
      <c r="E2718" s="26" t="s">
        <v>6</v>
      </c>
      <c r="F2718" s="26" t="s">
        <v>6</v>
      </c>
      <c r="G2718" s="34" t="str">
        <f t="shared" si="104"/>
        <v>Lamium bifidum</v>
      </c>
      <c r="H2718" s="26" t="s">
        <v>5141</v>
      </c>
      <c r="I2718" s="26"/>
      <c r="J2718" t="s">
        <v>8934</v>
      </c>
      <c r="K2718" t="s">
        <v>11752</v>
      </c>
      <c r="L2718" t="s">
        <v>12318</v>
      </c>
      <c r="M2718" t="s">
        <v>12395</v>
      </c>
    </row>
    <row r="2719" spans="1:13" x14ac:dyDescent="0.25">
      <c r="A2719" s="26" t="s">
        <v>2312</v>
      </c>
      <c r="B2719" s="26" t="s">
        <v>2315</v>
      </c>
      <c r="C2719" s="26" t="str">
        <f t="shared" si="105"/>
        <v/>
      </c>
      <c r="D2719" s="26"/>
      <c r="E2719" s="26" t="s">
        <v>31</v>
      </c>
      <c r="F2719" s="26" t="s">
        <v>6</v>
      </c>
      <c r="G2719" s="34" t="str">
        <f t="shared" si="104"/>
        <v>Lamium coutinhoi</v>
      </c>
      <c r="H2719" s="26" t="s">
        <v>5141</v>
      </c>
      <c r="I2719" s="26"/>
      <c r="J2719" t="s">
        <v>8935</v>
      </c>
      <c r="K2719" t="s">
        <v>11752</v>
      </c>
      <c r="L2719" t="s">
        <v>12318</v>
      </c>
      <c r="M2719" t="s">
        <v>12395</v>
      </c>
    </row>
    <row r="2720" spans="1:13" x14ac:dyDescent="0.25">
      <c r="A2720" s="26" t="s">
        <v>2312</v>
      </c>
      <c r="B2720" s="26" t="s">
        <v>2051</v>
      </c>
      <c r="C2720" s="26" t="str">
        <f t="shared" si="105"/>
        <v/>
      </c>
      <c r="D2720" s="26"/>
      <c r="E2720" s="26" t="s">
        <v>6</v>
      </c>
      <c r="F2720" s="26" t="s">
        <v>6</v>
      </c>
      <c r="G2720" s="34" t="str">
        <f t="shared" si="104"/>
        <v>Lamium flexuosum</v>
      </c>
      <c r="H2720" s="26" t="s">
        <v>5141</v>
      </c>
      <c r="I2720" s="26"/>
      <c r="J2720" t="s">
        <v>8936</v>
      </c>
      <c r="K2720" t="s">
        <v>11752</v>
      </c>
      <c r="L2720" t="s">
        <v>12318</v>
      </c>
      <c r="M2720" t="s">
        <v>12395</v>
      </c>
    </row>
    <row r="2721" spans="1:13" x14ac:dyDescent="0.25">
      <c r="A2721" s="26" t="s">
        <v>2312</v>
      </c>
      <c r="B2721" s="26" t="s">
        <v>2313</v>
      </c>
      <c r="C2721" s="26" t="str">
        <f t="shared" si="105"/>
        <v>subsp.</v>
      </c>
      <c r="D2721" s="26" t="s">
        <v>257</v>
      </c>
      <c r="E2721" s="26" t="s">
        <v>6</v>
      </c>
      <c r="F2721" s="26" t="s">
        <v>31</v>
      </c>
      <c r="G2721" s="34" t="str">
        <f t="shared" si="104"/>
        <v>Lamium galeobdolon montanum</v>
      </c>
      <c r="H2721" s="26" t="s">
        <v>5141</v>
      </c>
      <c r="I2721" s="26"/>
      <c r="J2721" t="s">
        <v>8937</v>
      </c>
      <c r="K2721" t="s">
        <v>11752</v>
      </c>
      <c r="L2721" t="s">
        <v>12318</v>
      </c>
      <c r="M2721" t="s">
        <v>12395</v>
      </c>
    </row>
    <row r="2722" spans="1:13" x14ac:dyDescent="0.25">
      <c r="A2722" s="26" t="s">
        <v>2312</v>
      </c>
      <c r="B2722" s="26" t="s">
        <v>2314</v>
      </c>
      <c r="C2722" s="26" t="str">
        <f t="shared" si="105"/>
        <v/>
      </c>
      <c r="D2722" s="26"/>
      <c r="E2722" s="26" t="s">
        <v>31</v>
      </c>
      <c r="F2722" s="26" t="s">
        <v>6</v>
      </c>
      <c r="G2722" s="34" t="str">
        <f t="shared" si="104"/>
        <v>Lamium gevorense</v>
      </c>
      <c r="H2722" s="26" t="s">
        <v>5141</v>
      </c>
      <c r="I2722" s="26"/>
      <c r="J2722" t="s">
        <v>8938</v>
      </c>
      <c r="K2722" t="s">
        <v>11752</v>
      </c>
      <c r="L2722" t="s">
        <v>12318</v>
      </c>
      <c r="M2722" t="s">
        <v>12395</v>
      </c>
    </row>
    <row r="2723" spans="1:13" x14ac:dyDescent="0.25">
      <c r="A2723" s="26" t="s">
        <v>2312</v>
      </c>
      <c r="B2723" s="26" t="s">
        <v>1186</v>
      </c>
      <c r="C2723" s="26" t="str">
        <f t="shared" si="105"/>
        <v/>
      </c>
      <c r="D2723" s="26"/>
      <c r="E2723" s="26" t="s">
        <v>6</v>
      </c>
      <c r="F2723" s="26" t="s">
        <v>6</v>
      </c>
      <c r="G2723" s="34" t="str">
        <f t="shared" si="104"/>
        <v>Lamium hybridum</v>
      </c>
      <c r="H2723" s="26" t="s">
        <v>5141</v>
      </c>
      <c r="I2723" s="26"/>
      <c r="J2723" t="s">
        <v>8939</v>
      </c>
      <c r="K2723" t="s">
        <v>11752</v>
      </c>
      <c r="L2723" t="s">
        <v>12318</v>
      </c>
      <c r="M2723" t="s">
        <v>12395</v>
      </c>
    </row>
    <row r="2724" spans="1:13" x14ac:dyDescent="0.25">
      <c r="A2724" s="26" t="s">
        <v>2312</v>
      </c>
      <c r="B2724" s="26" t="s">
        <v>552</v>
      </c>
      <c r="C2724" s="26" t="str">
        <f t="shared" si="105"/>
        <v/>
      </c>
      <c r="D2724" s="26"/>
      <c r="E2724" s="26" t="s">
        <v>6</v>
      </c>
      <c r="F2724" s="26" t="s">
        <v>6</v>
      </c>
      <c r="G2724" s="34" t="str">
        <f t="shared" si="104"/>
        <v>Lamium maculatum</v>
      </c>
      <c r="H2724" s="26" t="s">
        <v>5141</v>
      </c>
      <c r="I2724" s="26"/>
      <c r="J2724" t="s">
        <v>8940</v>
      </c>
      <c r="K2724" t="s">
        <v>11752</v>
      </c>
      <c r="L2724" t="s">
        <v>12318</v>
      </c>
      <c r="M2724" t="s">
        <v>12395</v>
      </c>
    </row>
    <row r="2725" spans="1:13" x14ac:dyDescent="0.25">
      <c r="A2725" s="26" t="s">
        <v>2312</v>
      </c>
      <c r="B2725" s="26" t="s">
        <v>1977</v>
      </c>
      <c r="C2725" s="26" t="str">
        <f t="shared" si="105"/>
        <v/>
      </c>
      <c r="D2725" s="26"/>
      <c r="E2725" s="26" t="s">
        <v>6</v>
      </c>
      <c r="F2725" s="26" t="s">
        <v>6</v>
      </c>
      <c r="G2725" s="34" t="str">
        <f t="shared" si="104"/>
        <v>Lamium purpureum</v>
      </c>
      <c r="H2725" s="26" t="s">
        <v>5141</v>
      </c>
      <c r="I2725" s="26"/>
      <c r="J2725" t="s">
        <v>8941</v>
      </c>
      <c r="K2725" t="s">
        <v>11752</v>
      </c>
      <c r="L2725" t="s">
        <v>12318</v>
      </c>
      <c r="M2725" t="s">
        <v>12395</v>
      </c>
    </row>
    <row r="2726" spans="1:13" x14ac:dyDescent="0.25">
      <c r="A2726" s="26" t="s">
        <v>2316</v>
      </c>
      <c r="B2726" s="26" t="s">
        <v>2317</v>
      </c>
      <c r="C2726" s="26" t="str">
        <f t="shared" si="105"/>
        <v/>
      </c>
      <c r="D2726" s="26"/>
      <c r="E2726" s="26" t="s">
        <v>5390</v>
      </c>
      <c r="F2726" s="26" t="s">
        <v>6</v>
      </c>
      <c r="G2726" s="34" t="str">
        <f t="shared" si="104"/>
        <v>Lampranthus multiradiatus</v>
      </c>
      <c r="H2726" s="26" t="s">
        <v>5141</v>
      </c>
      <c r="I2726" s="26"/>
      <c r="J2726" t="s">
        <v>8942</v>
      </c>
      <c r="K2726" t="s">
        <v>11752</v>
      </c>
      <c r="L2726" t="s">
        <v>12295</v>
      </c>
      <c r="M2726" t="s">
        <v>12559</v>
      </c>
    </row>
    <row r="2727" spans="1:13" x14ac:dyDescent="0.25">
      <c r="A2727" s="26" t="s">
        <v>2318</v>
      </c>
      <c r="B2727" s="26" t="s">
        <v>2319</v>
      </c>
      <c r="C2727" s="26" t="str">
        <f t="shared" si="105"/>
        <v/>
      </c>
      <c r="D2727" s="26"/>
      <c r="E2727" s="26" t="s">
        <v>5390</v>
      </c>
      <c r="F2727" s="26" t="s">
        <v>6</v>
      </c>
      <c r="G2727" s="34" t="str">
        <f t="shared" si="104"/>
        <v>Lantana camara</v>
      </c>
      <c r="H2727" s="26" t="s">
        <v>5141</v>
      </c>
      <c r="I2727" s="26"/>
      <c r="J2727" t="s">
        <v>8943</v>
      </c>
      <c r="K2727" t="s">
        <v>11752</v>
      </c>
      <c r="L2727" t="s">
        <v>12318</v>
      </c>
      <c r="M2727" t="s">
        <v>12564</v>
      </c>
    </row>
    <row r="2728" spans="1:13" x14ac:dyDescent="0.25">
      <c r="A2728" s="26" t="s">
        <v>2320</v>
      </c>
      <c r="B2728" s="26" t="s">
        <v>2321</v>
      </c>
      <c r="C2728" s="26" t="str">
        <f t="shared" si="105"/>
        <v/>
      </c>
      <c r="D2728" s="26"/>
      <c r="E2728" s="26" t="s">
        <v>6</v>
      </c>
      <c r="F2728" s="26" t="s">
        <v>6</v>
      </c>
      <c r="G2728" s="34" t="str">
        <f t="shared" si="104"/>
        <v>Lapiedra martinezii</v>
      </c>
      <c r="H2728" s="26" t="s">
        <v>5141</v>
      </c>
      <c r="I2728" s="26"/>
      <c r="J2728" t="s">
        <v>8944</v>
      </c>
      <c r="K2728" t="s">
        <v>11752</v>
      </c>
      <c r="L2728" t="s">
        <v>12327</v>
      </c>
      <c r="M2728" t="s">
        <v>12446</v>
      </c>
    </row>
    <row r="2729" spans="1:13" x14ac:dyDescent="0.25">
      <c r="A2729" s="26" t="s">
        <v>2322</v>
      </c>
      <c r="B2729" s="26" t="s">
        <v>2324</v>
      </c>
      <c r="C2729" s="26" t="str">
        <f t="shared" si="105"/>
        <v/>
      </c>
      <c r="D2729" s="26"/>
      <c r="E2729" s="26" t="s">
        <v>6</v>
      </c>
      <c r="F2729" s="26" t="s">
        <v>6</v>
      </c>
      <c r="G2729" s="34" t="str">
        <f t="shared" si="104"/>
        <v>Lappula barbata</v>
      </c>
      <c r="H2729" s="26" t="s">
        <v>5141</v>
      </c>
      <c r="I2729" s="26"/>
      <c r="J2729" t="s">
        <v>8945</v>
      </c>
      <c r="K2729" t="s">
        <v>11752</v>
      </c>
      <c r="L2729" t="s">
        <v>12486</v>
      </c>
      <c r="M2729" t="s">
        <v>12487</v>
      </c>
    </row>
    <row r="2730" spans="1:13" x14ac:dyDescent="0.25">
      <c r="A2730" s="26" t="s">
        <v>2322</v>
      </c>
      <c r="B2730" s="26" t="s">
        <v>2325</v>
      </c>
      <c r="C2730" s="26" t="str">
        <f t="shared" si="105"/>
        <v/>
      </c>
      <c r="D2730" s="26"/>
      <c r="E2730" s="26" t="s">
        <v>6</v>
      </c>
      <c r="F2730" s="26" t="s">
        <v>6</v>
      </c>
      <c r="G2730" s="34" t="str">
        <f t="shared" si="104"/>
        <v>Lappula deflexa</v>
      </c>
      <c r="H2730" s="26" t="s">
        <v>5141</v>
      </c>
      <c r="I2730" s="26"/>
      <c r="J2730" t="s">
        <v>8946</v>
      </c>
      <c r="K2730" t="s">
        <v>11752</v>
      </c>
      <c r="L2730" t="s">
        <v>12486</v>
      </c>
      <c r="M2730" t="s">
        <v>12487</v>
      </c>
    </row>
    <row r="2731" spans="1:13" x14ac:dyDescent="0.25">
      <c r="A2731" s="26" t="s">
        <v>2322</v>
      </c>
      <c r="B2731" s="26" t="s">
        <v>660</v>
      </c>
      <c r="C2731" s="26" t="str">
        <f t="shared" si="105"/>
        <v/>
      </c>
      <c r="D2731" s="26"/>
      <c r="E2731" s="26" t="s">
        <v>6</v>
      </c>
      <c r="F2731" s="26" t="s">
        <v>6</v>
      </c>
      <c r="G2731" s="34" t="str">
        <f t="shared" si="104"/>
        <v>Lappula patula</v>
      </c>
      <c r="H2731" s="26" t="s">
        <v>5141</v>
      </c>
      <c r="I2731" s="26"/>
      <c r="J2731" t="s">
        <v>8947</v>
      </c>
      <c r="K2731" t="s">
        <v>11752</v>
      </c>
      <c r="L2731" t="s">
        <v>12486</v>
      </c>
      <c r="M2731" t="s">
        <v>12487</v>
      </c>
    </row>
    <row r="2732" spans="1:13" x14ac:dyDescent="0.25">
      <c r="A2732" s="26" t="s">
        <v>2322</v>
      </c>
      <c r="B2732" s="26" t="s">
        <v>2323</v>
      </c>
      <c r="C2732" s="26" t="str">
        <f t="shared" si="105"/>
        <v>subsp.</v>
      </c>
      <c r="D2732" s="26" t="s">
        <v>2323</v>
      </c>
      <c r="E2732" s="26" t="s">
        <v>6</v>
      </c>
      <c r="F2732" s="26" t="s">
        <v>31</v>
      </c>
      <c r="G2732" s="34" t="str">
        <f t="shared" si="104"/>
        <v>Lappula squarrosa squarrosa</v>
      </c>
      <c r="H2732" s="26" t="s">
        <v>5141</v>
      </c>
      <c r="I2732" s="26"/>
      <c r="J2732" t="s">
        <v>8948</v>
      </c>
      <c r="K2732" t="s">
        <v>11752</v>
      </c>
      <c r="L2732" t="s">
        <v>12486</v>
      </c>
      <c r="M2732" t="s">
        <v>12487</v>
      </c>
    </row>
    <row r="2733" spans="1:13" x14ac:dyDescent="0.25">
      <c r="A2733" s="26" t="s">
        <v>2326</v>
      </c>
      <c r="B2733" s="26" t="s">
        <v>2330</v>
      </c>
      <c r="C2733" s="26" t="str">
        <f t="shared" si="105"/>
        <v>subsp.</v>
      </c>
      <c r="D2733" s="26" t="s">
        <v>2330</v>
      </c>
      <c r="E2733" s="26" t="s">
        <v>31</v>
      </c>
      <c r="F2733" s="26" t="s">
        <v>6</v>
      </c>
      <c r="G2733" s="34" t="str">
        <f t="shared" si="104"/>
        <v>Laserpitium eliasii eliasii</v>
      </c>
      <c r="H2733" s="26" t="s">
        <v>5141</v>
      </c>
      <c r="I2733" s="26"/>
      <c r="J2733" t="s">
        <v>8949</v>
      </c>
      <c r="K2733" t="s">
        <v>11752</v>
      </c>
      <c r="L2733" t="s">
        <v>12382</v>
      </c>
      <c r="M2733" t="s">
        <v>12383</v>
      </c>
    </row>
    <row r="2734" spans="1:13" x14ac:dyDescent="0.25">
      <c r="A2734" s="26" t="s">
        <v>2326</v>
      </c>
      <c r="B2734" s="26" t="s">
        <v>2330</v>
      </c>
      <c r="C2734" s="26" t="str">
        <f t="shared" si="105"/>
        <v>subsp.</v>
      </c>
      <c r="D2734" s="26" t="s">
        <v>4615</v>
      </c>
      <c r="E2734" s="26" t="s">
        <v>31</v>
      </c>
      <c r="F2734" s="26" t="s">
        <v>6</v>
      </c>
      <c r="G2734" s="34" t="str">
        <f t="shared" si="104"/>
        <v>Laserpitium eliasii ordunae</v>
      </c>
      <c r="H2734" s="26" t="s">
        <v>5141</v>
      </c>
      <c r="I2734" s="26"/>
      <c r="J2734" t="s">
        <v>8950</v>
      </c>
      <c r="K2734" t="s">
        <v>11752</v>
      </c>
      <c r="L2734" t="s">
        <v>12382</v>
      </c>
      <c r="M2734" t="s">
        <v>12383</v>
      </c>
    </row>
    <row r="2735" spans="1:13" x14ac:dyDescent="0.25">
      <c r="A2735" s="26" t="s">
        <v>2326</v>
      </c>
      <c r="B2735" s="26" t="s">
        <v>2330</v>
      </c>
      <c r="C2735" s="26" t="str">
        <f t="shared" si="105"/>
        <v>subsp.</v>
      </c>
      <c r="D2735" s="26" t="s">
        <v>1287</v>
      </c>
      <c r="E2735" s="26" t="s">
        <v>31</v>
      </c>
      <c r="F2735" s="26" t="s">
        <v>6</v>
      </c>
      <c r="G2735" s="34" t="str">
        <f t="shared" si="104"/>
        <v>Laserpitium eliasii thalictrifolium</v>
      </c>
      <c r="H2735" s="26" t="s">
        <v>5141</v>
      </c>
      <c r="I2735" s="26"/>
      <c r="J2735" t="s">
        <v>8951</v>
      </c>
      <c r="K2735" t="s">
        <v>11752</v>
      </c>
      <c r="L2735" t="s">
        <v>12382</v>
      </c>
      <c r="M2735" t="s">
        <v>12383</v>
      </c>
    </row>
    <row r="2736" spans="1:13" x14ac:dyDescent="0.25">
      <c r="A2736" s="26" t="s">
        <v>2326</v>
      </c>
      <c r="B2736" s="26" t="s">
        <v>1693</v>
      </c>
      <c r="C2736" s="26" t="str">
        <f t="shared" si="105"/>
        <v>subsp.</v>
      </c>
      <c r="D2736" s="26" t="s">
        <v>1693</v>
      </c>
      <c r="E2736" s="26" t="s">
        <v>6</v>
      </c>
      <c r="F2736" s="26" t="s">
        <v>6</v>
      </c>
      <c r="G2736" s="34" t="str">
        <f t="shared" si="104"/>
        <v>Laserpitium gallicum gallicum</v>
      </c>
      <c r="H2736" s="26" t="s">
        <v>5141</v>
      </c>
      <c r="I2736" s="26"/>
      <c r="J2736" t="s">
        <v>8952</v>
      </c>
      <c r="K2736" t="s">
        <v>11752</v>
      </c>
      <c r="L2736" t="s">
        <v>12382</v>
      </c>
      <c r="M2736" t="s">
        <v>12383</v>
      </c>
    </row>
    <row r="2737" spans="1:13" x14ac:dyDescent="0.25">
      <c r="A2737" s="26" t="s">
        <v>2326</v>
      </c>
      <c r="B2737" s="26" t="s">
        <v>1693</v>
      </c>
      <c r="C2737" s="26" t="str">
        <f t="shared" si="105"/>
        <v>subsp.</v>
      </c>
      <c r="D2737" s="26" t="s">
        <v>595</v>
      </c>
      <c r="E2737" s="26" t="s">
        <v>31</v>
      </c>
      <c r="F2737" s="26" t="s">
        <v>6</v>
      </c>
      <c r="G2737" s="34" t="str">
        <f t="shared" si="104"/>
        <v>Laserpitium gallicum majoricum</v>
      </c>
      <c r="H2737" s="26" t="s">
        <v>5141</v>
      </c>
      <c r="I2737" s="26"/>
      <c r="J2737" t="s">
        <v>8953</v>
      </c>
      <c r="K2737" t="s">
        <v>11752</v>
      </c>
      <c r="L2737" t="s">
        <v>12382</v>
      </c>
      <c r="M2737" t="s">
        <v>12383</v>
      </c>
    </row>
    <row r="2738" spans="1:13" x14ac:dyDescent="0.25">
      <c r="A2738" s="26" t="s">
        <v>2326</v>
      </c>
      <c r="B2738" s="26" t="s">
        <v>1693</v>
      </c>
      <c r="C2738" s="26" t="str">
        <f t="shared" si="105"/>
        <v>subsp.</v>
      </c>
      <c r="D2738" s="26" t="s">
        <v>4617</v>
      </c>
      <c r="E2738" s="26" t="s">
        <v>31</v>
      </c>
      <c r="F2738" s="26" t="s">
        <v>6</v>
      </c>
      <c r="G2738" s="34" t="str">
        <f t="shared" si="104"/>
        <v>Laserpitium gallicum orospedanum</v>
      </c>
      <c r="H2738" s="26" t="s">
        <v>5141</v>
      </c>
      <c r="I2738" s="26"/>
      <c r="J2738" t="s">
        <v>8954</v>
      </c>
      <c r="K2738" t="s">
        <v>11752</v>
      </c>
      <c r="L2738" t="s">
        <v>12382</v>
      </c>
      <c r="M2738" t="s">
        <v>12383</v>
      </c>
    </row>
    <row r="2739" spans="1:13" x14ac:dyDescent="0.25">
      <c r="A2739" s="26" t="s">
        <v>2326</v>
      </c>
      <c r="B2739" s="26" t="s">
        <v>1693</v>
      </c>
      <c r="C2739" s="26" t="str">
        <f t="shared" si="105"/>
        <v>subsp.</v>
      </c>
      <c r="D2739" s="26" t="s">
        <v>4616</v>
      </c>
      <c r="E2739" s="26" t="s">
        <v>31</v>
      </c>
      <c r="F2739" s="26" t="s">
        <v>6</v>
      </c>
      <c r="G2739" s="34" t="str">
        <f t="shared" si="104"/>
        <v>Laserpitium gallicum paradoxum</v>
      </c>
      <c r="H2739" s="26" t="s">
        <v>5141</v>
      </c>
      <c r="I2739" s="26"/>
      <c r="J2739" t="s">
        <v>8955</v>
      </c>
      <c r="K2739" t="s">
        <v>11752</v>
      </c>
      <c r="L2739" t="s">
        <v>12382</v>
      </c>
      <c r="M2739" t="s">
        <v>12383</v>
      </c>
    </row>
    <row r="2740" spans="1:13" x14ac:dyDescent="0.25">
      <c r="A2740" s="26" t="s">
        <v>2326</v>
      </c>
      <c r="B2740" s="26" t="s">
        <v>392</v>
      </c>
      <c r="C2740" s="26" t="str">
        <f t="shared" si="105"/>
        <v>subsp.</v>
      </c>
      <c r="D2740" s="26" t="s">
        <v>392</v>
      </c>
      <c r="E2740" s="26" t="s">
        <v>6</v>
      </c>
      <c r="F2740" s="26" t="s">
        <v>6</v>
      </c>
      <c r="G2740" s="34" t="str">
        <f t="shared" si="104"/>
        <v>Laserpitium latifolium latifolium</v>
      </c>
      <c r="H2740" s="26" t="s">
        <v>5141</v>
      </c>
      <c r="I2740" s="26"/>
      <c r="J2740" t="s">
        <v>8956</v>
      </c>
      <c r="K2740" t="s">
        <v>11752</v>
      </c>
      <c r="L2740" t="s">
        <v>12382</v>
      </c>
      <c r="M2740" t="s">
        <v>12383</v>
      </c>
    </row>
    <row r="2741" spans="1:13" x14ac:dyDescent="0.25">
      <c r="A2741" s="26" t="s">
        <v>2326</v>
      </c>
      <c r="B2741" s="26" t="s">
        <v>392</v>
      </c>
      <c r="C2741" s="26" t="str">
        <f t="shared" si="105"/>
        <v>subsp.</v>
      </c>
      <c r="D2741" s="26" t="s">
        <v>515</v>
      </c>
      <c r="E2741" s="26" t="s">
        <v>31</v>
      </c>
      <c r="F2741" s="26" t="s">
        <v>6</v>
      </c>
      <c r="G2741" s="34" t="str">
        <f t="shared" si="104"/>
        <v>Laserpitium latifolium merinoi</v>
      </c>
      <c r="H2741" s="26" t="s">
        <v>5141</v>
      </c>
      <c r="I2741" s="26"/>
      <c r="J2741" t="s">
        <v>8957</v>
      </c>
      <c r="K2741" t="s">
        <v>11752</v>
      </c>
      <c r="L2741" t="s">
        <v>12382</v>
      </c>
      <c r="M2741" t="s">
        <v>12383</v>
      </c>
    </row>
    <row r="2742" spans="1:13" x14ac:dyDescent="0.25">
      <c r="A2742" s="26" t="s">
        <v>2326</v>
      </c>
      <c r="B2742" s="26" t="s">
        <v>392</v>
      </c>
      <c r="C2742" s="26" t="str">
        <f t="shared" si="105"/>
        <v>subsp.</v>
      </c>
      <c r="D2742" s="26" t="s">
        <v>261</v>
      </c>
      <c r="E2742" s="26" t="s">
        <v>31</v>
      </c>
      <c r="F2742" s="26" t="s">
        <v>6</v>
      </c>
      <c r="G2742" s="34" t="str">
        <f t="shared" si="104"/>
        <v>Laserpitium latifolium nevadense</v>
      </c>
      <c r="H2742" s="26" t="s">
        <v>5141</v>
      </c>
      <c r="I2742" s="26"/>
      <c r="J2742" t="s">
        <v>8958</v>
      </c>
      <c r="K2742" t="s">
        <v>11752</v>
      </c>
      <c r="L2742" t="s">
        <v>12382</v>
      </c>
      <c r="M2742" t="s">
        <v>12383</v>
      </c>
    </row>
    <row r="2743" spans="1:13" x14ac:dyDescent="0.25">
      <c r="A2743" s="26" t="s">
        <v>2326</v>
      </c>
      <c r="B2743" s="26" t="s">
        <v>2328</v>
      </c>
      <c r="C2743" s="26" t="str">
        <f t="shared" si="105"/>
        <v/>
      </c>
      <c r="D2743" s="26"/>
      <c r="E2743" s="26" t="s">
        <v>31</v>
      </c>
      <c r="F2743" s="26" t="s">
        <v>6</v>
      </c>
      <c r="G2743" s="34" t="str">
        <f t="shared" si="104"/>
        <v>Laserpitium longiradium</v>
      </c>
      <c r="H2743" s="26" t="s">
        <v>5141</v>
      </c>
      <c r="I2743" s="26"/>
      <c r="J2743" t="s">
        <v>8959</v>
      </c>
      <c r="K2743" t="s">
        <v>11752</v>
      </c>
      <c r="L2743" t="s">
        <v>12382</v>
      </c>
      <c r="M2743" t="s">
        <v>12383</v>
      </c>
    </row>
    <row r="2744" spans="1:13" x14ac:dyDescent="0.25">
      <c r="A2744" s="26" t="s">
        <v>2326</v>
      </c>
      <c r="B2744" s="26" t="s">
        <v>2329</v>
      </c>
      <c r="C2744" s="26" t="str">
        <f t="shared" si="105"/>
        <v>subsp.</v>
      </c>
      <c r="D2744" s="26" t="s">
        <v>4466</v>
      </c>
      <c r="E2744" s="26" t="s">
        <v>13111</v>
      </c>
      <c r="F2744" s="26" t="s">
        <v>6</v>
      </c>
      <c r="G2744" s="34" t="str">
        <f t="shared" ref="G2744:G2775" si="106">IF(D2744="",CONCATENATE(A2744," ",B2744),CONCATENATE(A2744," ",B2744," ",D2744))</f>
        <v>Laserpitium nestleri flabellatum</v>
      </c>
      <c r="H2744" s="26" t="s">
        <v>5141</v>
      </c>
      <c r="I2744" s="26"/>
      <c r="J2744" t="s">
        <v>8960</v>
      </c>
      <c r="K2744" t="s">
        <v>11752</v>
      </c>
      <c r="L2744" t="s">
        <v>12382</v>
      </c>
      <c r="M2744" t="s">
        <v>12383</v>
      </c>
    </row>
    <row r="2745" spans="1:13" x14ac:dyDescent="0.25">
      <c r="A2745" s="26" t="s">
        <v>2326</v>
      </c>
      <c r="B2745" s="26" t="s">
        <v>2329</v>
      </c>
      <c r="C2745" s="26" t="str">
        <f t="shared" si="105"/>
        <v>subsp.</v>
      </c>
      <c r="D2745" s="26" t="s">
        <v>53</v>
      </c>
      <c r="E2745" s="26" t="s">
        <v>31</v>
      </c>
      <c r="F2745" s="26" t="s">
        <v>6</v>
      </c>
      <c r="G2745" s="34" t="str">
        <f t="shared" si="106"/>
        <v>Laserpitium nestleri lainzii</v>
      </c>
      <c r="H2745" s="26" t="s">
        <v>5141</v>
      </c>
      <c r="I2745" s="26"/>
      <c r="J2745" t="s">
        <v>8961</v>
      </c>
      <c r="K2745" t="s">
        <v>11752</v>
      </c>
      <c r="L2745" t="s">
        <v>12382</v>
      </c>
      <c r="M2745" t="s">
        <v>12383</v>
      </c>
    </row>
    <row r="2746" spans="1:13" x14ac:dyDescent="0.25">
      <c r="A2746" s="26" t="s">
        <v>2326</v>
      </c>
      <c r="B2746" s="26" t="s">
        <v>2329</v>
      </c>
      <c r="C2746" s="26" t="str">
        <f t="shared" si="105"/>
        <v>subsp.</v>
      </c>
      <c r="D2746" s="26" t="s">
        <v>2329</v>
      </c>
      <c r="E2746" s="26" t="s">
        <v>6</v>
      </c>
      <c r="F2746" s="26" t="s">
        <v>6</v>
      </c>
      <c r="G2746" s="34" t="str">
        <f t="shared" si="106"/>
        <v>Laserpitium nestleri nestleri</v>
      </c>
      <c r="H2746" s="26" t="s">
        <v>5141</v>
      </c>
      <c r="I2746" s="26"/>
      <c r="J2746" t="s">
        <v>8962</v>
      </c>
      <c r="K2746" t="s">
        <v>11752</v>
      </c>
      <c r="L2746" t="s">
        <v>12382</v>
      </c>
      <c r="M2746" t="s">
        <v>12383</v>
      </c>
    </row>
    <row r="2747" spans="1:13" x14ac:dyDescent="0.25">
      <c r="A2747" s="26" t="s">
        <v>2326</v>
      </c>
      <c r="B2747" s="26" t="s">
        <v>2331</v>
      </c>
      <c r="C2747" s="26" t="str">
        <f t="shared" si="105"/>
        <v>subsp.</v>
      </c>
      <c r="D2747" s="26" t="s">
        <v>4467</v>
      </c>
      <c r="E2747" s="26" t="s">
        <v>6</v>
      </c>
      <c r="F2747" s="26" t="s">
        <v>31</v>
      </c>
      <c r="G2747" s="34" t="str">
        <f t="shared" si="106"/>
        <v>Laserpitium prutenicum dufourianum</v>
      </c>
      <c r="H2747" s="26" t="s">
        <v>5141</v>
      </c>
      <c r="I2747" s="26"/>
      <c r="J2747" t="s">
        <v>8963</v>
      </c>
      <c r="K2747" t="s">
        <v>11752</v>
      </c>
      <c r="L2747" t="s">
        <v>12382</v>
      </c>
      <c r="M2747" t="s">
        <v>12383</v>
      </c>
    </row>
    <row r="2748" spans="1:13" x14ac:dyDescent="0.25">
      <c r="A2748" s="26" t="s">
        <v>2326</v>
      </c>
      <c r="B2748" s="26" t="s">
        <v>2327</v>
      </c>
      <c r="C2748" s="26" t="str">
        <f t="shared" ref="C2748:C2778" si="107">IF(D2748="","","subsp.")</f>
        <v/>
      </c>
      <c r="D2748" s="26"/>
      <c r="E2748" s="26" t="s">
        <v>6</v>
      </c>
      <c r="F2748" s="26" t="s">
        <v>6</v>
      </c>
      <c r="G2748" s="34" t="str">
        <f t="shared" si="106"/>
        <v>Laserpitium siler</v>
      </c>
      <c r="H2748" s="26" t="s">
        <v>5141</v>
      </c>
      <c r="I2748" s="26"/>
      <c r="J2748" t="s">
        <v>8964</v>
      </c>
      <c r="K2748" t="s">
        <v>11752</v>
      </c>
      <c r="L2748" t="s">
        <v>12382</v>
      </c>
      <c r="M2748" t="s">
        <v>12383</v>
      </c>
    </row>
    <row r="2749" spans="1:13" x14ac:dyDescent="0.25">
      <c r="A2749" s="26" t="s">
        <v>2334</v>
      </c>
      <c r="B2749" s="26" t="s">
        <v>2336</v>
      </c>
      <c r="C2749" s="26" t="str">
        <f t="shared" si="107"/>
        <v/>
      </c>
      <c r="D2749" s="26"/>
      <c r="E2749" s="26" t="s">
        <v>6</v>
      </c>
      <c r="F2749" s="26" t="s">
        <v>6</v>
      </c>
      <c r="G2749" s="34" t="str">
        <f t="shared" si="106"/>
        <v>Lathraea clandestina</v>
      </c>
      <c r="H2749" s="26" t="s">
        <v>5141</v>
      </c>
      <c r="I2749" s="26"/>
      <c r="J2749" t="s">
        <v>8965</v>
      </c>
      <c r="K2749" t="s">
        <v>11752</v>
      </c>
      <c r="L2749" t="s">
        <v>12318</v>
      </c>
      <c r="M2749" t="s">
        <v>12366</v>
      </c>
    </row>
    <row r="2750" spans="1:13" x14ac:dyDescent="0.25">
      <c r="A2750" s="26" t="s">
        <v>2334</v>
      </c>
      <c r="B2750" s="26" t="s">
        <v>2335</v>
      </c>
      <c r="C2750" s="26" t="str">
        <f t="shared" si="107"/>
        <v/>
      </c>
      <c r="D2750" s="26"/>
      <c r="E2750" s="26" t="s">
        <v>6</v>
      </c>
      <c r="F2750" s="26" t="s">
        <v>6</v>
      </c>
      <c r="G2750" s="34" t="str">
        <f t="shared" si="106"/>
        <v>Lathraea squamaria</v>
      </c>
      <c r="H2750" s="26" t="s">
        <v>5141</v>
      </c>
      <c r="I2750" s="26"/>
      <c r="J2750" t="s">
        <v>8966</v>
      </c>
      <c r="K2750" t="s">
        <v>11752</v>
      </c>
      <c r="L2750" t="s">
        <v>12318</v>
      </c>
      <c r="M2750" t="s">
        <v>12366</v>
      </c>
    </row>
    <row r="2751" spans="1:13" x14ac:dyDescent="0.25">
      <c r="A2751" s="26" t="s">
        <v>2337</v>
      </c>
      <c r="B2751" s="26" t="s">
        <v>2338</v>
      </c>
      <c r="C2751" s="26" t="str">
        <f t="shared" si="107"/>
        <v/>
      </c>
      <c r="D2751" s="26"/>
      <c r="E2751" s="26" t="s">
        <v>6</v>
      </c>
      <c r="F2751" s="26" t="s">
        <v>6</v>
      </c>
      <c r="G2751" s="34" t="str">
        <f t="shared" si="106"/>
        <v>Lathyrus amphicarpos</v>
      </c>
      <c r="H2751" s="26" t="s">
        <v>5141</v>
      </c>
      <c r="I2751" s="26"/>
      <c r="J2751" t="s">
        <v>8967</v>
      </c>
      <c r="K2751" t="s">
        <v>11752</v>
      </c>
      <c r="L2751" t="s">
        <v>12304</v>
      </c>
      <c r="M2751" t="s">
        <v>12305</v>
      </c>
    </row>
    <row r="2752" spans="1:13" x14ac:dyDescent="0.25">
      <c r="A2752" s="26" t="s">
        <v>2337</v>
      </c>
      <c r="B2752" s="26" t="s">
        <v>2351</v>
      </c>
      <c r="C2752" s="26" t="str">
        <f t="shared" si="107"/>
        <v/>
      </c>
      <c r="D2752" s="26"/>
      <c r="E2752" s="26" t="s">
        <v>6</v>
      </c>
      <c r="F2752" s="26" t="s">
        <v>6</v>
      </c>
      <c r="G2752" s="34" t="str">
        <f t="shared" si="106"/>
        <v>Lathyrus angulatus</v>
      </c>
      <c r="H2752" s="26" t="s">
        <v>5141</v>
      </c>
      <c r="I2752" s="26"/>
      <c r="J2752" t="s">
        <v>8968</v>
      </c>
      <c r="K2752" t="s">
        <v>11752</v>
      </c>
      <c r="L2752" t="s">
        <v>12304</v>
      </c>
      <c r="M2752" t="s">
        <v>12305</v>
      </c>
    </row>
    <row r="2753" spans="1:13" x14ac:dyDescent="0.25">
      <c r="A2753" s="26" t="s">
        <v>2337</v>
      </c>
      <c r="B2753" s="26" t="s">
        <v>2341</v>
      </c>
      <c r="C2753" s="26" t="str">
        <f t="shared" si="107"/>
        <v/>
      </c>
      <c r="D2753" s="26"/>
      <c r="E2753" s="26" t="s">
        <v>6</v>
      </c>
      <c r="F2753" s="26" t="s">
        <v>6</v>
      </c>
      <c r="G2753" s="34" t="str">
        <f t="shared" si="106"/>
        <v>Lathyrus annuus</v>
      </c>
      <c r="H2753" s="26" t="s">
        <v>5141</v>
      </c>
      <c r="I2753" s="26"/>
      <c r="J2753" t="s">
        <v>8969</v>
      </c>
      <c r="K2753" t="s">
        <v>11752</v>
      </c>
      <c r="L2753" t="s">
        <v>12304</v>
      </c>
      <c r="M2753" t="s">
        <v>12305</v>
      </c>
    </row>
    <row r="2754" spans="1:13" x14ac:dyDescent="0.25">
      <c r="A2754" s="26" t="s">
        <v>2337</v>
      </c>
      <c r="B2754" s="26" t="s">
        <v>2355</v>
      </c>
      <c r="C2754" s="26" t="str">
        <f t="shared" si="107"/>
        <v/>
      </c>
      <c r="D2754" s="26"/>
      <c r="E2754" s="26" t="s">
        <v>6</v>
      </c>
      <c r="F2754" s="26" t="s">
        <v>6</v>
      </c>
      <c r="G2754" s="34" t="str">
        <f t="shared" si="106"/>
        <v>Lathyrus aphaca</v>
      </c>
      <c r="H2754" s="26" t="s">
        <v>5141</v>
      </c>
      <c r="I2754" s="26"/>
      <c r="J2754" t="s">
        <v>8970</v>
      </c>
      <c r="K2754" t="s">
        <v>11752</v>
      </c>
      <c r="L2754" t="s">
        <v>12304</v>
      </c>
      <c r="M2754" t="s">
        <v>12305</v>
      </c>
    </row>
    <row r="2755" spans="1:13" x14ac:dyDescent="0.25">
      <c r="A2755" s="26" t="s">
        <v>2337</v>
      </c>
      <c r="B2755" s="26" t="s">
        <v>6128</v>
      </c>
      <c r="C2755" s="26" t="str">
        <f t="shared" si="107"/>
        <v/>
      </c>
      <c r="D2755" s="26"/>
      <c r="E2755" s="26" t="s">
        <v>6</v>
      </c>
      <c r="F2755" s="26" t="s">
        <v>6</v>
      </c>
      <c r="G2755" s="34" t="str">
        <f t="shared" si="106"/>
        <v>Lathyrus bauhinii</v>
      </c>
      <c r="H2755" s="26" t="s">
        <v>5141</v>
      </c>
      <c r="I2755" s="26" t="s">
        <v>6127</v>
      </c>
      <c r="J2755" t="s">
        <v>8971</v>
      </c>
      <c r="K2755" t="s">
        <v>11752</v>
      </c>
      <c r="L2755" t="s">
        <v>12304</v>
      </c>
      <c r="M2755" t="s">
        <v>12305</v>
      </c>
    </row>
    <row r="2756" spans="1:13" x14ac:dyDescent="0.25">
      <c r="A2756" s="26" t="s">
        <v>2337</v>
      </c>
      <c r="B2756" s="26" t="s">
        <v>2339</v>
      </c>
      <c r="C2756" s="26" t="str">
        <f t="shared" si="107"/>
        <v/>
      </c>
      <c r="D2756" s="26"/>
      <c r="E2756" s="26" t="s">
        <v>6</v>
      </c>
      <c r="F2756" s="26" t="s">
        <v>6</v>
      </c>
      <c r="G2756" s="34" t="str">
        <f t="shared" si="106"/>
        <v>Lathyrus cicera</v>
      </c>
      <c r="H2756" s="26" t="s">
        <v>5141</v>
      </c>
      <c r="I2756" s="26"/>
      <c r="J2756" t="s">
        <v>8972</v>
      </c>
      <c r="K2756" t="s">
        <v>11752</v>
      </c>
      <c r="L2756" t="s">
        <v>12304</v>
      </c>
      <c r="M2756" t="s">
        <v>12305</v>
      </c>
    </row>
    <row r="2757" spans="1:13" x14ac:dyDescent="0.25">
      <c r="A2757" s="26" t="s">
        <v>2337</v>
      </c>
      <c r="B2757" s="26" t="s">
        <v>2343</v>
      </c>
      <c r="C2757" s="26" t="str">
        <f t="shared" si="107"/>
        <v/>
      </c>
      <c r="D2757" s="26"/>
      <c r="E2757" s="26" t="s">
        <v>6</v>
      </c>
      <c r="F2757" s="26" t="s">
        <v>6</v>
      </c>
      <c r="G2757" s="34" t="str">
        <f t="shared" si="106"/>
        <v>Lathyrus cirrhosus</v>
      </c>
      <c r="H2757" s="26" t="s">
        <v>5141</v>
      </c>
      <c r="I2757" s="26"/>
      <c r="J2757" t="s">
        <v>8973</v>
      </c>
      <c r="K2757" t="s">
        <v>11752</v>
      </c>
      <c r="L2757" t="s">
        <v>12304</v>
      </c>
      <c r="M2757" t="s">
        <v>12305</v>
      </c>
    </row>
    <row r="2758" spans="1:13" x14ac:dyDescent="0.25">
      <c r="A2758" s="26" t="s">
        <v>2337</v>
      </c>
      <c r="B2758" s="26" t="s">
        <v>2353</v>
      </c>
      <c r="C2758" s="26" t="str">
        <f t="shared" si="107"/>
        <v/>
      </c>
      <c r="D2758" s="26"/>
      <c r="E2758" s="26" t="s">
        <v>6</v>
      </c>
      <c r="F2758" s="26" t="s">
        <v>6</v>
      </c>
      <c r="G2758" s="34" t="str">
        <f t="shared" si="106"/>
        <v>Lathyrus clymenum</v>
      </c>
      <c r="H2758" s="26" t="s">
        <v>5141</v>
      </c>
      <c r="I2758" s="26"/>
      <c r="J2758" t="s">
        <v>8974</v>
      </c>
      <c r="K2758" t="s">
        <v>11752</v>
      </c>
      <c r="L2758" t="s">
        <v>12304</v>
      </c>
      <c r="M2758" t="s">
        <v>12305</v>
      </c>
    </row>
    <row r="2759" spans="1:13" x14ac:dyDescent="0.25">
      <c r="A2759" s="26" t="s">
        <v>2337</v>
      </c>
      <c r="B2759" s="26" t="s">
        <v>1203</v>
      </c>
      <c r="C2759" s="26" t="str">
        <f t="shared" si="107"/>
        <v/>
      </c>
      <c r="D2759" s="26"/>
      <c r="E2759" s="26" t="s">
        <v>6</v>
      </c>
      <c r="F2759" s="26" t="s">
        <v>6</v>
      </c>
      <c r="G2759" s="34" t="str">
        <f t="shared" si="106"/>
        <v>Lathyrus filiformis</v>
      </c>
      <c r="H2759" s="26" t="s">
        <v>5141</v>
      </c>
      <c r="I2759" s="26"/>
      <c r="J2759" t="s">
        <v>8975</v>
      </c>
      <c r="K2759" t="s">
        <v>11752</v>
      </c>
      <c r="L2759" t="s">
        <v>12304</v>
      </c>
      <c r="M2759" t="s">
        <v>12305</v>
      </c>
    </row>
    <row r="2760" spans="1:13" x14ac:dyDescent="0.25">
      <c r="A2760" s="26" t="s">
        <v>2337</v>
      </c>
      <c r="B2760" s="26" t="s">
        <v>2340</v>
      </c>
      <c r="C2760" s="26" t="str">
        <f t="shared" si="107"/>
        <v/>
      </c>
      <c r="D2760" s="26"/>
      <c r="E2760" s="26" t="s">
        <v>6</v>
      </c>
      <c r="F2760" s="26" t="s">
        <v>6</v>
      </c>
      <c r="G2760" s="34" t="str">
        <f t="shared" si="106"/>
        <v>Lathyrus hirsutus</v>
      </c>
      <c r="H2760" s="26" t="s">
        <v>5141</v>
      </c>
      <c r="I2760" s="26"/>
      <c r="J2760" t="s">
        <v>8976</v>
      </c>
      <c r="K2760" t="s">
        <v>11752</v>
      </c>
      <c r="L2760" t="s">
        <v>12304</v>
      </c>
      <c r="M2760" t="s">
        <v>12305</v>
      </c>
    </row>
    <row r="2761" spans="1:13" x14ac:dyDescent="0.25">
      <c r="A2761" s="26" t="s">
        <v>2337</v>
      </c>
      <c r="B2761" s="26" t="s">
        <v>2350</v>
      </c>
      <c r="C2761" s="26" t="str">
        <f t="shared" si="107"/>
        <v/>
      </c>
      <c r="D2761" s="26"/>
      <c r="E2761" s="26" t="s">
        <v>6</v>
      </c>
      <c r="F2761" s="26" t="s">
        <v>6</v>
      </c>
      <c r="G2761" s="34" t="str">
        <f t="shared" si="106"/>
        <v>Lathyrus inconspicuus</v>
      </c>
      <c r="H2761" s="26" t="s">
        <v>5141</v>
      </c>
      <c r="I2761" s="26"/>
      <c r="J2761" t="s">
        <v>8977</v>
      </c>
      <c r="K2761" t="s">
        <v>11752</v>
      </c>
      <c r="L2761" t="s">
        <v>12304</v>
      </c>
      <c r="M2761" t="s">
        <v>12305</v>
      </c>
    </row>
    <row r="2762" spans="1:13" x14ac:dyDescent="0.25">
      <c r="A2762" s="26" t="s">
        <v>2337</v>
      </c>
      <c r="B2762" s="26" t="s">
        <v>1739</v>
      </c>
      <c r="C2762" s="26" t="str">
        <f t="shared" si="107"/>
        <v/>
      </c>
      <c r="D2762" s="26"/>
      <c r="E2762" s="26" t="s">
        <v>6</v>
      </c>
      <c r="F2762" s="26" t="s">
        <v>6</v>
      </c>
      <c r="G2762" s="34" t="str">
        <f t="shared" si="106"/>
        <v>Lathyrus latifolius</v>
      </c>
      <c r="H2762" s="26" t="s">
        <v>5141</v>
      </c>
      <c r="I2762" s="26"/>
      <c r="J2762" t="s">
        <v>8978</v>
      </c>
      <c r="K2762" t="s">
        <v>11752</v>
      </c>
      <c r="L2762" t="s">
        <v>12304</v>
      </c>
      <c r="M2762" t="s">
        <v>12305</v>
      </c>
    </row>
    <row r="2763" spans="1:13" x14ac:dyDescent="0.25">
      <c r="A2763" s="26" t="s">
        <v>2337</v>
      </c>
      <c r="B2763" s="26" t="s">
        <v>2347</v>
      </c>
      <c r="C2763" s="26" t="str">
        <f t="shared" si="107"/>
        <v/>
      </c>
      <c r="D2763" s="26"/>
      <c r="E2763" s="26" t="s">
        <v>6</v>
      </c>
      <c r="F2763" s="26" t="s">
        <v>6</v>
      </c>
      <c r="G2763" s="34" t="str">
        <f t="shared" si="106"/>
        <v>Lathyrus linifolius</v>
      </c>
      <c r="H2763" s="26" t="s">
        <v>5141</v>
      </c>
      <c r="I2763" s="26"/>
      <c r="J2763" t="s">
        <v>8979</v>
      </c>
      <c r="K2763" t="s">
        <v>11752</v>
      </c>
      <c r="L2763" t="s">
        <v>12304</v>
      </c>
      <c r="M2763" t="s">
        <v>12305</v>
      </c>
    </row>
    <row r="2764" spans="1:13" x14ac:dyDescent="0.25">
      <c r="A2764" s="26" t="s">
        <v>2337</v>
      </c>
      <c r="B2764" s="26" t="s">
        <v>2179</v>
      </c>
      <c r="C2764" s="26" t="str">
        <f t="shared" si="107"/>
        <v/>
      </c>
      <c r="D2764" s="26"/>
      <c r="E2764" s="26" t="s">
        <v>6</v>
      </c>
      <c r="F2764" s="26" t="s">
        <v>6</v>
      </c>
      <c r="G2764" s="34" t="str">
        <f t="shared" si="106"/>
        <v>Lathyrus niger</v>
      </c>
      <c r="H2764" s="26" t="s">
        <v>5141</v>
      </c>
      <c r="I2764" s="26"/>
      <c r="J2764" t="s">
        <v>8980</v>
      </c>
      <c r="K2764" t="s">
        <v>11752</v>
      </c>
      <c r="L2764" t="s">
        <v>12304</v>
      </c>
      <c r="M2764" t="s">
        <v>12305</v>
      </c>
    </row>
    <row r="2765" spans="1:13" x14ac:dyDescent="0.25">
      <c r="A2765" s="26" t="s">
        <v>2337</v>
      </c>
      <c r="B2765" s="26" t="s">
        <v>2352</v>
      </c>
      <c r="C2765" s="26" t="str">
        <f t="shared" si="107"/>
        <v/>
      </c>
      <c r="D2765" s="26"/>
      <c r="E2765" s="26" t="s">
        <v>6</v>
      </c>
      <c r="F2765" s="26" t="s">
        <v>6</v>
      </c>
      <c r="G2765" s="34" t="str">
        <f t="shared" si="106"/>
        <v>Lathyrus nissolia</v>
      </c>
      <c r="H2765" s="26" t="s">
        <v>5141</v>
      </c>
      <c r="I2765" s="26"/>
      <c r="J2765" t="s">
        <v>8981</v>
      </c>
      <c r="K2765" t="s">
        <v>11752</v>
      </c>
      <c r="L2765" t="s">
        <v>12304</v>
      </c>
      <c r="M2765" t="s">
        <v>12305</v>
      </c>
    </row>
    <row r="2766" spans="1:13" x14ac:dyDescent="0.25">
      <c r="A2766" s="26" t="s">
        <v>2337</v>
      </c>
      <c r="B2766" s="26" t="s">
        <v>1997</v>
      </c>
      <c r="C2766" s="26" t="str">
        <f t="shared" si="107"/>
        <v/>
      </c>
      <c r="D2766" s="26"/>
      <c r="E2766" s="26" t="s">
        <v>31</v>
      </c>
      <c r="F2766" s="26" t="s">
        <v>6</v>
      </c>
      <c r="G2766" s="34" t="str">
        <f t="shared" si="106"/>
        <v>Lathyrus nudicaulis</v>
      </c>
      <c r="H2766" s="26" t="s">
        <v>5141</v>
      </c>
      <c r="I2766" s="26"/>
      <c r="J2766" t="s">
        <v>8982</v>
      </c>
      <c r="K2766" t="s">
        <v>11752</v>
      </c>
      <c r="L2766" t="s">
        <v>12304</v>
      </c>
      <c r="M2766" t="s">
        <v>12305</v>
      </c>
    </row>
    <row r="2767" spans="1:13" x14ac:dyDescent="0.25">
      <c r="A2767" s="26" t="s">
        <v>2337</v>
      </c>
      <c r="B2767" s="26" t="s">
        <v>2345</v>
      </c>
      <c r="C2767" s="26" t="str">
        <f t="shared" si="107"/>
        <v/>
      </c>
      <c r="D2767" s="26"/>
      <c r="E2767" s="26" t="s">
        <v>6</v>
      </c>
      <c r="F2767" s="26" t="s">
        <v>6</v>
      </c>
      <c r="G2767" s="34" t="str">
        <f t="shared" si="106"/>
        <v>Lathyrus occidentalis</v>
      </c>
      <c r="H2767" s="26" t="s">
        <v>5141</v>
      </c>
      <c r="I2767" s="26"/>
      <c r="J2767" t="s">
        <v>8983</v>
      </c>
      <c r="K2767" t="s">
        <v>11752</v>
      </c>
      <c r="L2767" t="s">
        <v>12304</v>
      </c>
      <c r="M2767" t="s">
        <v>12305</v>
      </c>
    </row>
    <row r="2768" spans="1:13" x14ac:dyDescent="0.25">
      <c r="A2768" s="26" t="s">
        <v>2337</v>
      </c>
      <c r="B2768" s="26" t="s">
        <v>2354</v>
      </c>
      <c r="C2768" s="26" t="str">
        <f t="shared" si="107"/>
        <v/>
      </c>
      <c r="D2768" s="26"/>
      <c r="E2768" s="26" t="s">
        <v>6</v>
      </c>
      <c r="F2768" s="26" t="s">
        <v>6</v>
      </c>
      <c r="G2768" s="34" t="str">
        <f t="shared" si="106"/>
        <v>Lathyrus ochrus</v>
      </c>
      <c r="H2768" s="26" t="s">
        <v>5141</v>
      </c>
      <c r="I2768" s="26"/>
      <c r="J2768" t="s">
        <v>8984</v>
      </c>
      <c r="K2768" t="s">
        <v>11752</v>
      </c>
      <c r="L2768" t="s">
        <v>12304</v>
      </c>
      <c r="M2768" t="s">
        <v>12305</v>
      </c>
    </row>
    <row r="2769" spans="1:13" x14ac:dyDescent="0.25">
      <c r="A2769" s="26" t="s">
        <v>2337</v>
      </c>
      <c r="B2769" s="26" t="s">
        <v>1420</v>
      </c>
      <c r="C2769" s="26" t="str">
        <f t="shared" si="107"/>
        <v/>
      </c>
      <c r="D2769" s="26"/>
      <c r="E2769" s="26" t="s">
        <v>5390</v>
      </c>
      <c r="F2769" s="26" t="s">
        <v>6</v>
      </c>
      <c r="G2769" s="34" t="str">
        <f t="shared" si="106"/>
        <v>Lathyrus odoratus</v>
      </c>
      <c r="H2769" s="26" t="s">
        <v>5141</v>
      </c>
      <c r="I2769" s="26"/>
      <c r="J2769" t="s">
        <v>8985</v>
      </c>
      <c r="K2769" t="s">
        <v>11752</v>
      </c>
      <c r="L2769" t="s">
        <v>12304</v>
      </c>
      <c r="M2769" t="s">
        <v>12305</v>
      </c>
    </row>
    <row r="2770" spans="1:13" x14ac:dyDescent="0.25">
      <c r="A2770" s="26" t="s">
        <v>2337</v>
      </c>
      <c r="B2770" s="26" t="s">
        <v>2348</v>
      </c>
      <c r="C2770" s="26" t="str">
        <f t="shared" si="107"/>
        <v>subsp.</v>
      </c>
      <c r="D2770" s="26" t="s">
        <v>4468</v>
      </c>
      <c r="E2770" s="26" t="s">
        <v>6</v>
      </c>
      <c r="F2770" s="26" t="s">
        <v>31</v>
      </c>
      <c r="G2770" s="34" t="str">
        <f t="shared" si="106"/>
        <v>Lathyrus pannonicus longestipulatus</v>
      </c>
      <c r="H2770" s="26" t="s">
        <v>5141</v>
      </c>
      <c r="I2770" s="26"/>
      <c r="J2770" t="s">
        <v>8986</v>
      </c>
      <c r="K2770" t="s">
        <v>11752</v>
      </c>
      <c r="L2770" t="s">
        <v>12304</v>
      </c>
      <c r="M2770" t="s">
        <v>12305</v>
      </c>
    </row>
    <row r="2771" spans="1:13" x14ac:dyDescent="0.25">
      <c r="A2771" s="26" t="s">
        <v>2337</v>
      </c>
      <c r="B2771" s="26" t="s">
        <v>2344</v>
      </c>
      <c r="C2771" s="26" t="str">
        <f t="shared" si="107"/>
        <v/>
      </c>
      <c r="D2771" s="26"/>
      <c r="E2771" s="26" t="s">
        <v>6</v>
      </c>
      <c r="F2771" s="26" t="s">
        <v>6</v>
      </c>
      <c r="G2771" s="34" t="str">
        <f t="shared" si="106"/>
        <v>Lathyrus pisiformis</v>
      </c>
      <c r="H2771" s="26" t="s">
        <v>5141</v>
      </c>
      <c r="I2771" s="26"/>
      <c r="J2771" t="s">
        <v>8987</v>
      </c>
      <c r="K2771" t="s">
        <v>11752</v>
      </c>
      <c r="L2771" t="s">
        <v>12304</v>
      </c>
      <c r="M2771" t="s">
        <v>12305</v>
      </c>
    </row>
    <row r="2772" spans="1:13" x14ac:dyDescent="0.25">
      <c r="A2772" s="26" t="s">
        <v>2337</v>
      </c>
      <c r="B2772" s="26" t="s">
        <v>854</v>
      </c>
      <c r="C2772" s="26" t="str">
        <f t="shared" si="107"/>
        <v/>
      </c>
      <c r="D2772" s="26"/>
      <c r="E2772" s="26" t="s">
        <v>6</v>
      </c>
      <c r="F2772" s="26" t="s">
        <v>6</v>
      </c>
      <c r="G2772" s="34" t="str">
        <f t="shared" si="106"/>
        <v>Lathyrus pratensis</v>
      </c>
      <c r="H2772" s="26" t="s">
        <v>5141</v>
      </c>
      <c r="I2772" s="26"/>
      <c r="J2772" t="s">
        <v>8988</v>
      </c>
      <c r="K2772" t="s">
        <v>11752</v>
      </c>
      <c r="L2772" t="s">
        <v>12304</v>
      </c>
      <c r="M2772" t="s">
        <v>12305</v>
      </c>
    </row>
    <row r="2773" spans="1:13" x14ac:dyDescent="0.25">
      <c r="A2773" s="26" t="s">
        <v>2337</v>
      </c>
      <c r="B2773" s="26" t="s">
        <v>2342</v>
      </c>
      <c r="C2773" s="26" t="str">
        <f t="shared" si="107"/>
        <v/>
      </c>
      <c r="D2773" s="26"/>
      <c r="E2773" s="26" t="s">
        <v>6</v>
      </c>
      <c r="F2773" s="26" t="s">
        <v>6</v>
      </c>
      <c r="G2773" s="34" t="str">
        <f t="shared" si="106"/>
        <v>Lathyrus pulcher</v>
      </c>
      <c r="H2773" s="26" t="s">
        <v>5141</v>
      </c>
      <c r="I2773" s="26"/>
      <c r="J2773" t="s">
        <v>8989</v>
      </c>
      <c r="K2773" t="s">
        <v>11752</v>
      </c>
      <c r="L2773" t="s">
        <v>12304</v>
      </c>
      <c r="M2773" t="s">
        <v>12305</v>
      </c>
    </row>
    <row r="2774" spans="1:13" x14ac:dyDescent="0.25">
      <c r="A2774" s="26" t="s">
        <v>2337</v>
      </c>
      <c r="B2774" s="26" t="s">
        <v>1365</v>
      </c>
      <c r="C2774" s="26" t="str">
        <f t="shared" si="107"/>
        <v/>
      </c>
      <c r="D2774" s="26"/>
      <c r="E2774" s="26" t="s">
        <v>5390</v>
      </c>
      <c r="F2774" s="26" t="s">
        <v>6</v>
      </c>
      <c r="G2774" s="34" t="str">
        <f t="shared" si="106"/>
        <v>Lathyrus sativus</v>
      </c>
      <c r="H2774" s="26" t="s">
        <v>5141</v>
      </c>
      <c r="I2774" s="26"/>
      <c r="J2774" t="s">
        <v>8990</v>
      </c>
      <c r="K2774" t="s">
        <v>11752</v>
      </c>
      <c r="L2774" t="s">
        <v>12304</v>
      </c>
      <c r="M2774" t="s">
        <v>12305</v>
      </c>
    </row>
    <row r="2775" spans="1:13" x14ac:dyDescent="0.25">
      <c r="A2775" s="26" t="s">
        <v>2337</v>
      </c>
      <c r="B2775" s="26" t="s">
        <v>172</v>
      </c>
      <c r="C2775" s="26" t="str">
        <f t="shared" si="107"/>
        <v/>
      </c>
      <c r="D2775" s="26"/>
      <c r="E2775" s="26" t="s">
        <v>6</v>
      </c>
      <c r="F2775" s="26" t="s">
        <v>6</v>
      </c>
      <c r="G2775" s="34" t="str">
        <f t="shared" si="106"/>
        <v>Lathyrus saxatilis</v>
      </c>
      <c r="H2775" s="26" t="s">
        <v>5141</v>
      </c>
      <c r="I2775" s="26"/>
      <c r="J2775" t="s">
        <v>8991</v>
      </c>
      <c r="K2775" t="s">
        <v>11752</v>
      </c>
      <c r="L2775" t="s">
        <v>12304</v>
      </c>
      <c r="M2775" t="s">
        <v>12305</v>
      </c>
    </row>
    <row r="2776" spans="1:13" x14ac:dyDescent="0.25">
      <c r="A2776" s="26" t="s">
        <v>2337</v>
      </c>
      <c r="B2776" s="26" t="s">
        <v>1467</v>
      </c>
      <c r="C2776" s="26" t="str">
        <f t="shared" si="107"/>
        <v/>
      </c>
      <c r="D2776" s="26"/>
      <c r="E2776" s="26" t="s">
        <v>6</v>
      </c>
      <c r="F2776" s="26" t="s">
        <v>6</v>
      </c>
      <c r="G2776" s="34" t="str">
        <f t="shared" ref="G2776:G2806" si="108">IF(D2776="",CONCATENATE(A2776," ",B2776),CONCATENATE(A2776," ",B2776," ",D2776))</f>
        <v>Lathyrus setifolius</v>
      </c>
      <c r="H2776" s="26" t="s">
        <v>5141</v>
      </c>
      <c r="I2776" s="26"/>
      <c r="J2776" t="s">
        <v>8992</v>
      </c>
      <c r="K2776" t="s">
        <v>11752</v>
      </c>
      <c r="L2776" t="s">
        <v>12304</v>
      </c>
      <c r="M2776" t="s">
        <v>12305</v>
      </c>
    </row>
    <row r="2777" spans="1:13" x14ac:dyDescent="0.25">
      <c r="A2777" s="26" t="s">
        <v>2337</v>
      </c>
      <c r="B2777" s="26" t="s">
        <v>2349</v>
      </c>
      <c r="C2777" s="26" t="str">
        <f t="shared" si="107"/>
        <v/>
      </c>
      <c r="D2777" s="26"/>
      <c r="E2777" s="26" t="s">
        <v>6</v>
      </c>
      <c r="F2777" s="26" t="s">
        <v>6</v>
      </c>
      <c r="G2777" s="34" t="str">
        <f t="shared" si="108"/>
        <v>Lathyrus sphaericus</v>
      </c>
      <c r="H2777" s="26" t="s">
        <v>5141</v>
      </c>
      <c r="I2777" s="26"/>
      <c r="J2777" t="s">
        <v>8993</v>
      </c>
      <c r="K2777" t="s">
        <v>11752</v>
      </c>
      <c r="L2777" t="s">
        <v>12304</v>
      </c>
      <c r="M2777" t="s">
        <v>12305</v>
      </c>
    </row>
    <row r="2778" spans="1:13" x14ac:dyDescent="0.25">
      <c r="A2778" s="26" t="s">
        <v>2337</v>
      </c>
      <c r="B2778" s="26" t="s">
        <v>350</v>
      </c>
      <c r="C2778" s="26" t="str">
        <f t="shared" si="107"/>
        <v/>
      </c>
      <c r="D2778" s="26"/>
      <c r="E2778" s="26" t="s">
        <v>6</v>
      </c>
      <c r="F2778" s="26" t="s">
        <v>6</v>
      </c>
      <c r="G2778" s="34" t="str">
        <f t="shared" si="108"/>
        <v>Lathyrus sylvestris</v>
      </c>
      <c r="H2778" s="26" t="s">
        <v>5141</v>
      </c>
      <c r="I2778" s="26"/>
      <c r="J2778" t="s">
        <v>8994</v>
      </c>
      <c r="K2778" t="s">
        <v>11752</v>
      </c>
      <c r="L2778" t="s">
        <v>12304</v>
      </c>
      <c r="M2778" t="s">
        <v>12305</v>
      </c>
    </row>
    <row r="2779" spans="1:13" x14ac:dyDescent="0.25">
      <c r="A2779" s="26" t="s">
        <v>2337</v>
      </c>
      <c r="B2779" s="26" t="s">
        <v>2253</v>
      </c>
      <c r="C2779" s="26" t="str">
        <f t="shared" ref="C2779:C2810" si="109">IF(D2779="","","subsp.")</f>
        <v/>
      </c>
      <c r="D2779" s="26"/>
      <c r="E2779" s="26" t="s">
        <v>6</v>
      </c>
      <c r="F2779" s="26" t="s">
        <v>6</v>
      </c>
      <c r="G2779" s="34" t="str">
        <f t="shared" si="108"/>
        <v>Lathyrus tingitanus</v>
      </c>
      <c r="H2779" s="26" t="s">
        <v>5141</v>
      </c>
      <c r="I2779" s="26"/>
      <c r="J2779" t="s">
        <v>8995</v>
      </c>
      <c r="K2779" t="s">
        <v>11752</v>
      </c>
      <c r="L2779" t="s">
        <v>12304</v>
      </c>
      <c r="M2779" t="s">
        <v>12305</v>
      </c>
    </row>
    <row r="2780" spans="1:13" x14ac:dyDescent="0.25">
      <c r="A2780" s="26" t="s">
        <v>2337</v>
      </c>
      <c r="B2780" s="26" t="s">
        <v>2088</v>
      </c>
      <c r="C2780" s="26" t="str">
        <f t="shared" si="109"/>
        <v/>
      </c>
      <c r="D2780" s="26"/>
      <c r="E2780" s="26" t="s">
        <v>6</v>
      </c>
      <c r="F2780" s="26" t="s">
        <v>6</v>
      </c>
      <c r="G2780" s="34" t="str">
        <f t="shared" si="108"/>
        <v>Lathyrus tuberosus</v>
      </c>
      <c r="H2780" s="26" t="s">
        <v>5141</v>
      </c>
      <c r="I2780" s="26"/>
      <c r="J2780" t="s">
        <v>8996</v>
      </c>
      <c r="K2780" t="s">
        <v>11752</v>
      </c>
      <c r="L2780" t="s">
        <v>12304</v>
      </c>
      <c r="M2780" t="s">
        <v>12305</v>
      </c>
    </row>
    <row r="2781" spans="1:13" x14ac:dyDescent="0.25">
      <c r="A2781" s="26" t="s">
        <v>2337</v>
      </c>
      <c r="B2781" s="26" t="s">
        <v>1350</v>
      </c>
      <c r="C2781" s="26" t="str">
        <f t="shared" si="109"/>
        <v>subsp.</v>
      </c>
      <c r="D2781" s="26" t="s">
        <v>1350</v>
      </c>
      <c r="E2781" s="26" t="s">
        <v>6</v>
      </c>
      <c r="F2781" s="26" t="s">
        <v>31</v>
      </c>
      <c r="G2781" s="34" t="str">
        <f t="shared" si="108"/>
        <v>Lathyrus vernus vernus</v>
      </c>
      <c r="H2781" s="26" t="s">
        <v>5141</v>
      </c>
      <c r="I2781" s="26"/>
      <c r="J2781" t="s">
        <v>8997</v>
      </c>
      <c r="K2781" t="s">
        <v>11752</v>
      </c>
      <c r="L2781" t="s">
        <v>12304</v>
      </c>
      <c r="M2781" t="s">
        <v>12305</v>
      </c>
    </row>
    <row r="2782" spans="1:13" x14ac:dyDescent="0.25">
      <c r="A2782" s="26" t="s">
        <v>2337</v>
      </c>
      <c r="B2782" s="26" t="s">
        <v>2346</v>
      </c>
      <c r="C2782" s="26" t="str">
        <f t="shared" si="109"/>
        <v/>
      </c>
      <c r="D2782" s="26"/>
      <c r="E2782" s="26" t="s">
        <v>6</v>
      </c>
      <c r="F2782" s="26" t="s">
        <v>6</v>
      </c>
      <c r="G2782" s="34" t="str">
        <f t="shared" si="108"/>
        <v>Lathyrus vivantii</v>
      </c>
      <c r="H2782" s="26" t="s">
        <v>5141</v>
      </c>
      <c r="I2782" s="26"/>
      <c r="J2782" t="s">
        <v>8998</v>
      </c>
      <c r="K2782" t="s">
        <v>11752</v>
      </c>
      <c r="L2782" t="s">
        <v>12304</v>
      </c>
      <c r="M2782" t="s">
        <v>12305</v>
      </c>
    </row>
    <row r="2783" spans="1:13" x14ac:dyDescent="0.25">
      <c r="A2783" s="26" t="s">
        <v>2356</v>
      </c>
      <c r="B2783" s="26" t="s">
        <v>2084</v>
      </c>
      <c r="C2783" s="26" t="str">
        <f t="shared" si="109"/>
        <v/>
      </c>
      <c r="D2783" s="26"/>
      <c r="E2783" s="26" t="s">
        <v>6</v>
      </c>
      <c r="F2783" s="26" t="s">
        <v>6</v>
      </c>
      <c r="G2783" s="34" t="str">
        <f t="shared" si="108"/>
        <v>Laurus nobilis</v>
      </c>
      <c r="H2783" s="26" t="s">
        <v>5141</v>
      </c>
      <c r="I2783" s="26"/>
      <c r="J2783" t="s">
        <v>8999</v>
      </c>
      <c r="K2783" t="s">
        <v>11752</v>
      </c>
      <c r="L2783" t="s">
        <v>12658</v>
      </c>
      <c r="M2783" t="s">
        <v>12659</v>
      </c>
    </row>
    <row r="2784" spans="1:13" x14ac:dyDescent="0.25">
      <c r="A2784" s="26" t="s">
        <v>2357</v>
      </c>
      <c r="B2784" s="26" t="s">
        <v>1353</v>
      </c>
      <c r="C2784" s="26" t="str">
        <f t="shared" si="109"/>
        <v>subsp.</v>
      </c>
      <c r="D2784" s="26" t="s">
        <v>66</v>
      </c>
      <c r="E2784" s="26" t="s">
        <v>6</v>
      </c>
      <c r="F2784" s="26" t="s">
        <v>31</v>
      </c>
      <c r="G2784" s="34" t="str">
        <f t="shared" si="108"/>
        <v>Lavandula angustifolia pyrenaica</v>
      </c>
      <c r="H2784" s="26" t="s">
        <v>5141</v>
      </c>
      <c r="I2784" s="26"/>
      <c r="J2784" t="s">
        <v>9000</v>
      </c>
      <c r="K2784" t="s">
        <v>11752</v>
      </c>
      <c r="L2784" t="s">
        <v>12318</v>
      </c>
      <c r="M2784" t="s">
        <v>12395</v>
      </c>
    </row>
    <row r="2785" spans="1:13" x14ac:dyDescent="0.25">
      <c r="A2785" s="26" t="s">
        <v>2357</v>
      </c>
      <c r="B2785" s="26" t="s">
        <v>1196</v>
      </c>
      <c r="C2785" s="26" t="str">
        <f t="shared" si="109"/>
        <v/>
      </c>
      <c r="D2785" s="26"/>
      <c r="E2785" s="26" t="s">
        <v>6</v>
      </c>
      <c r="F2785" s="26" t="s">
        <v>6</v>
      </c>
      <c r="G2785" s="34" t="str">
        <f t="shared" si="108"/>
        <v>Lavandula dentata</v>
      </c>
      <c r="H2785" s="26" t="s">
        <v>5141</v>
      </c>
      <c r="I2785" s="26"/>
      <c r="J2785" t="s">
        <v>9001</v>
      </c>
      <c r="K2785" t="s">
        <v>11752</v>
      </c>
      <c r="L2785" t="s">
        <v>12318</v>
      </c>
      <c r="M2785" t="s">
        <v>12395</v>
      </c>
    </row>
    <row r="2786" spans="1:13" x14ac:dyDescent="0.25">
      <c r="A2786" s="26" t="s">
        <v>2357</v>
      </c>
      <c r="B2786" s="26" t="s">
        <v>968</v>
      </c>
      <c r="C2786" s="26" t="str">
        <f t="shared" si="109"/>
        <v/>
      </c>
      <c r="D2786" s="26"/>
      <c r="E2786" s="26" t="s">
        <v>31</v>
      </c>
      <c r="F2786" s="26" t="s">
        <v>6</v>
      </c>
      <c r="G2786" s="34" t="str">
        <f t="shared" si="108"/>
        <v>Lavandula lanata</v>
      </c>
      <c r="H2786" s="26" t="s">
        <v>5141</v>
      </c>
      <c r="I2786" s="26"/>
      <c r="J2786" t="s">
        <v>9002</v>
      </c>
      <c r="K2786" t="s">
        <v>11752</v>
      </c>
      <c r="L2786" t="s">
        <v>12318</v>
      </c>
      <c r="M2786" t="s">
        <v>12395</v>
      </c>
    </row>
    <row r="2787" spans="1:13" x14ac:dyDescent="0.25">
      <c r="A2787" s="26" t="s">
        <v>2357</v>
      </c>
      <c r="B2787" s="26" t="s">
        <v>821</v>
      </c>
      <c r="C2787" s="26" t="str">
        <f t="shared" si="109"/>
        <v/>
      </c>
      <c r="D2787" s="26"/>
      <c r="E2787" s="26" t="s">
        <v>6</v>
      </c>
      <c r="F2787" s="26" t="s">
        <v>6</v>
      </c>
      <c r="G2787" s="34" t="str">
        <f t="shared" si="108"/>
        <v>Lavandula latifolia</v>
      </c>
      <c r="H2787" s="26" t="s">
        <v>5141</v>
      </c>
      <c r="I2787" s="26"/>
      <c r="J2787" t="s">
        <v>9003</v>
      </c>
      <c r="K2787" t="s">
        <v>11752</v>
      </c>
      <c r="L2787" t="s">
        <v>12318</v>
      </c>
      <c r="M2787" t="s">
        <v>12395</v>
      </c>
    </row>
    <row r="2788" spans="1:13" x14ac:dyDescent="0.25">
      <c r="A2788" s="26" t="s">
        <v>2357</v>
      </c>
      <c r="B2788" s="26" t="s">
        <v>2360</v>
      </c>
      <c r="C2788" s="26" t="str">
        <f t="shared" si="109"/>
        <v/>
      </c>
      <c r="D2788" s="26"/>
      <c r="E2788" s="26" t="s">
        <v>6</v>
      </c>
      <c r="F2788" s="26" t="s">
        <v>6</v>
      </c>
      <c r="G2788" s="34" t="str">
        <f t="shared" si="108"/>
        <v>Lavandula multifida</v>
      </c>
      <c r="H2788" s="26" t="s">
        <v>5141</v>
      </c>
      <c r="I2788" s="26"/>
      <c r="J2788" t="s">
        <v>9004</v>
      </c>
      <c r="K2788" t="s">
        <v>11752</v>
      </c>
      <c r="L2788" t="s">
        <v>12318</v>
      </c>
      <c r="M2788" t="s">
        <v>12395</v>
      </c>
    </row>
    <row r="2789" spans="1:13" x14ac:dyDescent="0.25">
      <c r="A2789" s="26" t="s">
        <v>2357</v>
      </c>
      <c r="B2789" s="26" t="s">
        <v>2359</v>
      </c>
      <c r="C2789" s="26" t="str">
        <f t="shared" si="109"/>
        <v/>
      </c>
      <c r="D2789" s="26"/>
      <c r="E2789" s="26" t="s">
        <v>6</v>
      </c>
      <c r="F2789" s="26" t="s">
        <v>6</v>
      </c>
      <c r="G2789" s="34" t="str">
        <f t="shared" si="108"/>
        <v>Lavandula pedunculata</v>
      </c>
      <c r="H2789" s="26" t="s">
        <v>5141</v>
      </c>
      <c r="I2789" s="26"/>
      <c r="J2789" t="s">
        <v>9005</v>
      </c>
      <c r="K2789" t="s">
        <v>11752</v>
      </c>
      <c r="L2789" t="s">
        <v>12318</v>
      </c>
      <c r="M2789" t="s">
        <v>12395</v>
      </c>
    </row>
    <row r="2790" spans="1:13" x14ac:dyDescent="0.25">
      <c r="A2790" s="26" t="s">
        <v>2357</v>
      </c>
      <c r="B2790" s="26" t="s">
        <v>2358</v>
      </c>
      <c r="C2790" s="26" t="str">
        <f t="shared" si="109"/>
        <v>subsp.</v>
      </c>
      <c r="D2790" s="26" t="s">
        <v>4618</v>
      </c>
      <c r="E2790" s="26" t="s">
        <v>31</v>
      </c>
      <c r="F2790" s="26" t="s">
        <v>6</v>
      </c>
      <c r="G2790" s="34" t="str">
        <f t="shared" si="108"/>
        <v>Lavandula stoechas luisieri</v>
      </c>
      <c r="H2790" s="26" t="s">
        <v>5141</v>
      </c>
      <c r="I2790" s="26"/>
      <c r="J2790" t="s">
        <v>9006</v>
      </c>
      <c r="K2790" t="s">
        <v>11752</v>
      </c>
      <c r="L2790" t="s">
        <v>12318</v>
      </c>
      <c r="M2790" t="s">
        <v>12395</v>
      </c>
    </row>
    <row r="2791" spans="1:13" x14ac:dyDescent="0.25">
      <c r="A2791" s="26" t="s">
        <v>2357</v>
      </c>
      <c r="B2791" s="26" t="s">
        <v>2358</v>
      </c>
      <c r="C2791" s="26" t="str">
        <f t="shared" si="109"/>
        <v>subsp.</v>
      </c>
      <c r="D2791" s="26" t="s">
        <v>2358</v>
      </c>
      <c r="E2791" s="26" t="s">
        <v>6</v>
      </c>
      <c r="F2791" s="26" t="s">
        <v>6</v>
      </c>
      <c r="G2791" s="34" t="str">
        <f t="shared" si="108"/>
        <v>Lavandula stoechas stoechas</v>
      </c>
      <c r="H2791" s="26" t="s">
        <v>5141</v>
      </c>
      <c r="I2791" s="26"/>
      <c r="J2791" t="s">
        <v>9007</v>
      </c>
      <c r="K2791" t="s">
        <v>11752</v>
      </c>
      <c r="L2791" t="s">
        <v>12318</v>
      </c>
      <c r="M2791" t="s">
        <v>12395</v>
      </c>
    </row>
    <row r="2792" spans="1:13" x14ac:dyDescent="0.25">
      <c r="A2792" s="26" t="s">
        <v>2357</v>
      </c>
      <c r="B2792" s="26" t="s">
        <v>283</v>
      </c>
      <c r="C2792" s="26" t="str">
        <f t="shared" si="109"/>
        <v/>
      </c>
      <c r="D2792" s="26"/>
      <c r="E2792" s="26" t="s">
        <v>6</v>
      </c>
      <c r="F2792" s="26" t="s">
        <v>6</v>
      </c>
      <c r="G2792" s="34" t="str">
        <f t="shared" si="108"/>
        <v>Lavandula viridis</v>
      </c>
      <c r="H2792" s="26" t="s">
        <v>5141</v>
      </c>
      <c r="I2792" s="26"/>
      <c r="J2792" t="s">
        <v>9008</v>
      </c>
      <c r="K2792" t="s">
        <v>11752</v>
      </c>
      <c r="L2792" t="s">
        <v>12318</v>
      </c>
      <c r="M2792" t="s">
        <v>12395</v>
      </c>
    </row>
    <row r="2793" spans="1:13" x14ac:dyDescent="0.25">
      <c r="A2793" s="26" t="s">
        <v>2361</v>
      </c>
      <c r="B2793" s="26" t="s">
        <v>1656</v>
      </c>
      <c r="C2793" s="26" t="str">
        <f t="shared" si="109"/>
        <v/>
      </c>
      <c r="D2793" s="26"/>
      <c r="E2793" s="26" t="s">
        <v>6</v>
      </c>
      <c r="F2793" s="26" t="s">
        <v>6</v>
      </c>
      <c r="G2793" s="34" t="str">
        <f t="shared" si="108"/>
        <v>Lavatera arborea</v>
      </c>
      <c r="H2793" s="26" t="s">
        <v>5141</v>
      </c>
      <c r="I2793" s="26"/>
      <c r="J2793" t="s">
        <v>9009</v>
      </c>
      <c r="K2793" t="s">
        <v>11752</v>
      </c>
      <c r="L2793" t="s">
        <v>12338</v>
      </c>
      <c r="M2793" t="s">
        <v>12552</v>
      </c>
    </row>
    <row r="2794" spans="1:13" x14ac:dyDescent="0.25">
      <c r="A2794" s="26" t="s">
        <v>2361</v>
      </c>
      <c r="B2794" s="26" t="s">
        <v>1346</v>
      </c>
      <c r="C2794" s="26" t="str">
        <f t="shared" si="109"/>
        <v/>
      </c>
      <c r="D2794" s="26"/>
      <c r="E2794" s="26" t="s">
        <v>6</v>
      </c>
      <c r="F2794" s="26" t="s">
        <v>6</v>
      </c>
      <c r="G2794" s="34" t="str">
        <f t="shared" si="108"/>
        <v>Lavatera cretica</v>
      </c>
      <c r="H2794" s="26" t="s">
        <v>5141</v>
      </c>
      <c r="I2794" s="26"/>
      <c r="J2794" t="s">
        <v>9010</v>
      </c>
      <c r="K2794" t="s">
        <v>11752</v>
      </c>
      <c r="L2794" t="s">
        <v>12338</v>
      </c>
      <c r="M2794" t="s">
        <v>12552</v>
      </c>
    </row>
    <row r="2795" spans="1:13" x14ac:dyDescent="0.25">
      <c r="A2795" s="26" t="s">
        <v>2361</v>
      </c>
      <c r="B2795" s="26" t="s">
        <v>514</v>
      </c>
      <c r="C2795" s="26" t="str">
        <f t="shared" si="109"/>
        <v/>
      </c>
      <c r="D2795" s="26"/>
      <c r="E2795" s="26" t="s">
        <v>6</v>
      </c>
      <c r="F2795" s="26" t="s">
        <v>6</v>
      </c>
      <c r="G2795" s="34" t="str">
        <f t="shared" si="108"/>
        <v>Lavatera maritima</v>
      </c>
      <c r="H2795" s="26" t="s">
        <v>5141</v>
      </c>
      <c r="I2795" s="26"/>
      <c r="J2795" t="s">
        <v>9011</v>
      </c>
      <c r="K2795" t="s">
        <v>11752</v>
      </c>
      <c r="L2795" t="s">
        <v>12338</v>
      </c>
      <c r="M2795" t="s">
        <v>12552</v>
      </c>
    </row>
    <row r="2796" spans="1:13" x14ac:dyDescent="0.25">
      <c r="A2796" s="26" t="s">
        <v>2361</v>
      </c>
      <c r="B2796" s="26" t="s">
        <v>401</v>
      </c>
      <c r="C2796" s="26" t="str">
        <f t="shared" si="109"/>
        <v/>
      </c>
      <c r="D2796" s="26"/>
      <c r="E2796" s="26" t="s">
        <v>6</v>
      </c>
      <c r="F2796" s="26" t="s">
        <v>6</v>
      </c>
      <c r="G2796" s="34" t="str">
        <f t="shared" si="108"/>
        <v>Lavatera maroccana</v>
      </c>
      <c r="H2796" s="26" t="s">
        <v>5141</v>
      </c>
      <c r="I2796" s="26"/>
      <c r="J2796" t="s">
        <v>9012</v>
      </c>
      <c r="K2796" t="s">
        <v>11752</v>
      </c>
      <c r="L2796" t="s">
        <v>12338</v>
      </c>
      <c r="M2796" t="s">
        <v>12552</v>
      </c>
    </row>
    <row r="2797" spans="1:13" x14ac:dyDescent="0.25">
      <c r="A2797" s="26" t="s">
        <v>2361</v>
      </c>
      <c r="B2797" s="26" t="s">
        <v>1292</v>
      </c>
      <c r="C2797" s="26" t="str">
        <f t="shared" si="109"/>
        <v>subsp.</v>
      </c>
      <c r="D2797" s="26" t="s">
        <v>4469</v>
      </c>
      <c r="E2797" s="26" t="s">
        <v>6</v>
      </c>
      <c r="F2797" s="26" t="s">
        <v>31</v>
      </c>
      <c r="G2797" s="34" t="str">
        <f t="shared" si="108"/>
        <v>Lavatera mauritanica davaei</v>
      </c>
      <c r="H2797" s="26" t="s">
        <v>5141</v>
      </c>
      <c r="I2797" s="26"/>
      <c r="J2797" t="s">
        <v>9013</v>
      </c>
      <c r="K2797" t="s">
        <v>11752</v>
      </c>
      <c r="L2797" t="s">
        <v>12338</v>
      </c>
      <c r="M2797" t="s">
        <v>12552</v>
      </c>
    </row>
    <row r="2798" spans="1:13" x14ac:dyDescent="0.25">
      <c r="A2798" s="26" t="s">
        <v>2361</v>
      </c>
      <c r="B2798" s="26" t="s">
        <v>2364</v>
      </c>
      <c r="C2798" s="26" t="str">
        <f t="shared" si="109"/>
        <v/>
      </c>
      <c r="D2798" s="26"/>
      <c r="E2798" s="26" t="s">
        <v>31</v>
      </c>
      <c r="F2798" s="26" t="s">
        <v>6</v>
      </c>
      <c r="G2798" s="34" t="str">
        <f t="shared" si="108"/>
        <v>Lavatera oblongifolia</v>
      </c>
      <c r="H2798" s="26" t="s">
        <v>5141</v>
      </c>
      <c r="I2798" s="26"/>
      <c r="J2798" t="s">
        <v>9014</v>
      </c>
      <c r="K2798" t="s">
        <v>11752</v>
      </c>
      <c r="L2798" t="s">
        <v>12338</v>
      </c>
      <c r="M2798" t="s">
        <v>12552</v>
      </c>
    </row>
    <row r="2799" spans="1:13" x14ac:dyDescent="0.25">
      <c r="A2799" s="26" t="s">
        <v>2361</v>
      </c>
      <c r="B2799" s="26" t="s">
        <v>2363</v>
      </c>
      <c r="C2799" s="26" t="str">
        <f t="shared" si="109"/>
        <v/>
      </c>
      <c r="D2799" s="26"/>
      <c r="E2799" s="26" t="s">
        <v>6</v>
      </c>
      <c r="F2799" s="26" t="s">
        <v>6</v>
      </c>
      <c r="G2799" s="34" t="str">
        <f t="shared" si="108"/>
        <v>Lavatera olbia</v>
      </c>
      <c r="H2799" s="26" t="s">
        <v>5141</v>
      </c>
      <c r="I2799" s="26"/>
      <c r="J2799" t="s">
        <v>9015</v>
      </c>
      <c r="K2799" t="s">
        <v>11752</v>
      </c>
      <c r="L2799" t="s">
        <v>12338</v>
      </c>
      <c r="M2799" t="s">
        <v>12552</v>
      </c>
    </row>
    <row r="2800" spans="1:13" x14ac:dyDescent="0.25">
      <c r="A2800" s="26" t="s">
        <v>2361</v>
      </c>
      <c r="B2800" s="26" t="s">
        <v>934</v>
      </c>
      <c r="C2800" s="26" t="str">
        <f t="shared" si="109"/>
        <v/>
      </c>
      <c r="D2800" s="26"/>
      <c r="E2800" s="26" t="s">
        <v>6</v>
      </c>
      <c r="F2800" s="26" t="s">
        <v>6</v>
      </c>
      <c r="G2800" s="34" t="str">
        <f t="shared" si="108"/>
        <v>Lavatera punctata</v>
      </c>
      <c r="H2800" s="26" t="s">
        <v>5141</v>
      </c>
      <c r="I2800" s="26"/>
      <c r="J2800" t="s">
        <v>9016</v>
      </c>
      <c r="K2800" t="s">
        <v>11752</v>
      </c>
      <c r="L2800" t="s">
        <v>12338</v>
      </c>
      <c r="M2800" t="s">
        <v>12552</v>
      </c>
    </row>
    <row r="2801" spans="1:13" x14ac:dyDescent="0.25">
      <c r="A2801" s="26" t="s">
        <v>2361</v>
      </c>
      <c r="B2801" s="26" t="s">
        <v>2212</v>
      </c>
      <c r="C2801" s="26" t="str">
        <f t="shared" si="109"/>
        <v>subsp.</v>
      </c>
      <c r="D2801" s="26" t="s">
        <v>2212</v>
      </c>
      <c r="E2801" s="26" t="s">
        <v>6</v>
      </c>
      <c r="F2801" s="26" t="s">
        <v>6</v>
      </c>
      <c r="G2801" s="34" t="str">
        <f t="shared" si="108"/>
        <v>Lavatera triloba triloba</v>
      </c>
      <c r="H2801" s="26" t="s">
        <v>5141</v>
      </c>
      <c r="I2801" s="26"/>
      <c r="J2801" t="s">
        <v>9018</v>
      </c>
      <c r="K2801" t="s">
        <v>11752</v>
      </c>
      <c r="L2801" t="s">
        <v>12338</v>
      </c>
      <c r="M2801" t="s">
        <v>12552</v>
      </c>
    </row>
    <row r="2802" spans="1:13" x14ac:dyDescent="0.25">
      <c r="A2802" s="26" t="s">
        <v>2361</v>
      </c>
      <c r="B2802" s="26" t="s">
        <v>2362</v>
      </c>
      <c r="C2802" s="26" t="str">
        <f t="shared" si="109"/>
        <v/>
      </c>
      <c r="D2802" s="26"/>
      <c r="E2802" s="26" t="s">
        <v>6</v>
      </c>
      <c r="F2802" s="26" t="s">
        <v>6</v>
      </c>
      <c r="G2802" s="34" t="str">
        <f t="shared" si="108"/>
        <v>Lavatera trimestris</v>
      </c>
      <c r="H2802" s="26" t="s">
        <v>5141</v>
      </c>
      <c r="I2802" s="26"/>
      <c r="J2802" t="s">
        <v>9019</v>
      </c>
      <c r="K2802" t="s">
        <v>11752</v>
      </c>
      <c r="L2802" t="s">
        <v>12338</v>
      </c>
      <c r="M2802" t="s">
        <v>12552</v>
      </c>
    </row>
    <row r="2803" spans="1:13" x14ac:dyDescent="0.25">
      <c r="A2803" s="26" t="s">
        <v>2365</v>
      </c>
      <c r="B2803" s="26" t="s">
        <v>1120</v>
      </c>
      <c r="C2803" s="26" t="str">
        <f t="shared" si="109"/>
        <v/>
      </c>
      <c r="D2803" s="26"/>
      <c r="E2803" s="26" t="s">
        <v>6</v>
      </c>
      <c r="F2803" s="26" t="s">
        <v>6</v>
      </c>
      <c r="G2803" s="34" t="str">
        <f t="shared" si="108"/>
        <v>Legousia falcata</v>
      </c>
      <c r="H2803" s="26" t="s">
        <v>5141</v>
      </c>
      <c r="I2803" s="26"/>
      <c r="J2803" t="s">
        <v>9020</v>
      </c>
      <c r="K2803" t="s">
        <v>11752</v>
      </c>
      <c r="L2803" t="s">
        <v>11753</v>
      </c>
      <c r="M2803" t="s">
        <v>12344</v>
      </c>
    </row>
    <row r="2804" spans="1:13" x14ac:dyDescent="0.25">
      <c r="A2804" s="26" t="s">
        <v>2365</v>
      </c>
      <c r="B2804" s="26" t="s">
        <v>2366</v>
      </c>
      <c r="C2804" s="26" t="str">
        <f t="shared" si="109"/>
        <v/>
      </c>
      <c r="D2804" s="26"/>
      <c r="E2804" s="26" t="s">
        <v>6</v>
      </c>
      <c r="F2804" s="26" t="s">
        <v>6</v>
      </c>
      <c r="G2804" s="34" t="str">
        <f t="shared" si="108"/>
        <v>Legousia hybrida</v>
      </c>
      <c r="H2804" s="26" t="s">
        <v>5141</v>
      </c>
      <c r="I2804" s="26"/>
      <c r="J2804" t="s">
        <v>9021</v>
      </c>
      <c r="K2804" t="s">
        <v>11752</v>
      </c>
      <c r="L2804" t="s">
        <v>11753</v>
      </c>
      <c r="M2804" t="s">
        <v>12344</v>
      </c>
    </row>
    <row r="2805" spans="1:13" x14ac:dyDescent="0.25">
      <c r="A2805" s="26" t="s">
        <v>2365</v>
      </c>
      <c r="B2805" s="26" t="s">
        <v>432</v>
      </c>
      <c r="C2805" s="26" t="str">
        <f t="shared" si="109"/>
        <v/>
      </c>
      <c r="D2805" s="26"/>
      <c r="E2805" s="26" t="s">
        <v>6</v>
      </c>
      <c r="F2805" s="26" t="s">
        <v>6</v>
      </c>
      <c r="G2805" s="34" t="str">
        <f t="shared" si="108"/>
        <v>Legousia scabra</v>
      </c>
      <c r="H2805" s="26" t="s">
        <v>5141</v>
      </c>
      <c r="I2805" s="26"/>
      <c r="J2805" t="s">
        <v>9022</v>
      </c>
      <c r="K2805" t="s">
        <v>11752</v>
      </c>
      <c r="L2805" t="s">
        <v>11753</v>
      </c>
      <c r="M2805" t="s">
        <v>12344</v>
      </c>
    </row>
    <row r="2806" spans="1:13" x14ac:dyDescent="0.25">
      <c r="A2806" s="26" t="s">
        <v>2365</v>
      </c>
      <c r="B2806" s="26" t="s">
        <v>2367</v>
      </c>
      <c r="C2806" s="26" t="str">
        <f t="shared" si="109"/>
        <v/>
      </c>
      <c r="D2806" s="26"/>
      <c r="E2806" s="26" t="s">
        <v>6</v>
      </c>
      <c r="F2806" s="26" t="s">
        <v>6</v>
      </c>
      <c r="G2806" s="34" t="str">
        <f t="shared" si="108"/>
        <v>Legousia speculum-veneris</v>
      </c>
      <c r="H2806" s="26" t="s">
        <v>5141</v>
      </c>
      <c r="I2806" s="26"/>
      <c r="J2806" t="s">
        <v>9023</v>
      </c>
      <c r="K2806" t="s">
        <v>11752</v>
      </c>
      <c r="L2806" t="s">
        <v>11753</v>
      </c>
      <c r="M2806" t="s">
        <v>12344</v>
      </c>
    </row>
    <row r="2807" spans="1:13" x14ac:dyDescent="0.25">
      <c r="A2807" s="26" t="s">
        <v>2368</v>
      </c>
      <c r="B2807" s="26" t="s">
        <v>2370</v>
      </c>
      <c r="C2807" s="26" t="str">
        <f t="shared" si="109"/>
        <v/>
      </c>
      <c r="D2807" s="26"/>
      <c r="E2807" s="26" t="s">
        <v>6</v>
      </c>
      <c r="F2807" s="26" t="s">
        <v>6</v>
      </c>
      <c r="G2807" s="34" t="str">
        <f t="shared" ref="G2807:G2870" si="110">IF(D2807="",CONCATENATE(A2807," ",B2807),CONCATENATE(A2807," ",B2807," ",D2807))</f>
        <v>Lemna gibba</v>
      </c>
      <c r="H2807" s="26" t="s">
        <v>5141</v>
      </c>
      <c r="I2807" s="26"/>
      <c r="J2807" t="s">
        <v>9024</v>
      </c>
      <c r="K2807" t="s">
        <v>11752</v>
      </c>
      <c r="L2807" t="s">
        <v>12560</v>
      </c>
      <c r="M2807" t="s">
        <v>12575</v>
      </c>
    </row>
    <row r="2808" spans="1:13" x14ac:dyDescent="0.25">
      <c r="A2808" s="26" t="s">
        <v>2368</v>
      </c>
      <c r="B2808" s="26" t="s">
        <v>643</v>
      </c>
      <c r="C2808" s="26" t="str">
        <f t="shared" si="109"/>
        <v/>
      </c>
      <c r="D2808" s="26"/>
      <c r="E2808" s="26" t="s">
        <v>6</v>
      </c>
      <c r="F2808" s="26" t="s">
        <v>6</v>
      </c>
      <c r="G2808" s="34" t="str">
        <f t="shared" si="110"/>
        <v>Lemna minor</v>
      </c>
      <c r="H2808" s="26" t="s">
        <v>5141</v>
      </c>
      <c r="I2808" s="26"/>
      <c r="J2808" t="s">
        <v>9025</v>
      </c>
      <c r="K2808" t="s">
        <v>11752</v>
      </c>
      <c r="L2808" t="s">
        <v>12560</v>
      </c>
      <c r="M2808" t="s">
        <v>12575</v>
      </c>
    </row>
    <row r="2809" spans="1:13" x14ac:dyDescent="0.25">
      <c r="A2809" s="26" t="s">
        <v>2368</v>
      </c>
      <c r="B2809" s="26" t="s">
        <v>1774</v>
      </c>
      <c r="C2809" s="26" t="str">
        <f t="shared" si="109"/>
        <v/>
      </c>
      <c r="D2809" s="26"/>
      <c r="E2809" s="26" t="s">
        <v>5390</v>
      </c>
      <c r="F2809" s="26" t="s">
        <v>6</v>
      </c>
      <c r="G2809" s="34" t="str">
        <f t="shared" si="110"/>
        <v>Lemna minuta</v>
      </c>
      <c r="H2809" s="26" t="s">
        <v>5141</v>
      </c>
      <c r="I2809" s="26"/>
      <c r="J2809" t="s">
        <v>9026</v>
      </c>
      <c r="K2809" t="s">
        <v>11752</v>
      </c>
      <c r="L2809" t="s">
        <v>12560</v>
      </c>
      <c r="M2809" t="s">
        <v>12575</v>
      </c>
    </row>
    <row r="2810" spans="1:13" x14ac:dyDescent="0.25">
      <c r="A2810" s="26" t="s">
        <v>2368</v>
      </c>
      <c r="B2810" s="26" t="s">
        <v>2369</v>
      </c>
      <c r="C2810" s="26" t="str">
        <f t="shared" si="109"/>
        <v/>
      </c>
      <c r="D2810" s="26"/>
      <c r="E2810" s="26" t="s">
        <v>6</v>
      </c>
      <c r="F2810" s="26" t="s">
        <v>6</v>
      </c>
      <c r="G2810" s="34" t="str">
        <f t="shared" si="110"/>
        <v>Lemna trisulca</v>
      </c>
      <c r="H2810" s="26" t="s">
        <v>5141</v>
      </c>
      <c r="I2810" s="26"/>
      <c r="J2810" t="s">
        <v>9027</v>
      </c>
      <c r="K2810" t="s">
        <v>11752</v>
      </c>
      <c r="L2810" t="s">
        <v>12560</v>
      </c>
      <c r="M2810" t="s">
        <v>12575</v>
      </c>
    </row>
    <row r="2811" spans="1:13" x14ac:dyDescent="0.25">
      <c r="A2811" s="26" t="s">
        <v>2368</v>
      </c>
      <c r="B2811" s="26" t="s">
        <v>2371</v>
      </c>
      <c r="C2811" s="26" t="str">
        <f t="shared" ref="C2811:C2841" si="111">IF(D2811="","","subsp.")</f>
        <v/>
      </c>
      <c r="D2811" s="26"/>
      <c r="E2811" s="26" t="s">
        <v>5390</v>
      </c>
      <c r="F2811" s="26" t="s">
        <v>6</v>
      </c>
      <c r="G2811" s="34" t="str">
        <f t="shared" si="110"/>
        <v>Lemna valdiviana</v>
      </c>
      <c r="H2811" s="26" t="s">
        <v>5141</v>
      </c>
      <c r="I2811" s="26"/>
      <c r="J2811" t="s">
        <v>9028</v>
      </c>
      <c r="K2811" t="s">
        <v>11752</v>
      </c>
      <c r="L2811" t="s">
        <v>12560</v>
      </c>
      <c r="M2811" t="s">
        <v>12575</v>
      </c>
    </row>
    <row r="2812" spans="1:13" x14ac:dyDescent="0.25">
      <c r="A2812" s="26" t="s">
        <v>2372</v>
      </c>
      <c r="B2812" s="26" t="s">
        <v>2373</v>
      </c>
      <c r="C2812" s="26" t="str">
        <f t="shared" si="111"/>
        <v/>
      </c>
      <c r="D2812" s="26"/>
      <c r="E2812" s="26" t="s">
        <v>5390</v>
      </c>
      <c r="F2812" s="26" t="s">
        <v>6</v>
      </c>
      <c r="G2812" s="34" t="str">
        <f t="shared" si="110"/>
        <v>Lens culinaris</v>
      </c>
      <c r="H2812" s="26" t="s">
        <v>5141</v>
      </c>
      <c r="I2812" s="26"/>
      <c r="J2812" t="s">
        <v>9029</v>
      </c>
      <c r="K2812" t="s">
        <v>11752</v>
      </c>
      <c r="L2812" t="s">
        <v>12304</v>
      </c>
      <c r="M2812" t="s">
        <v>12305</v>
      </c>
    </row>
    <row r="2813" spans="1:13" x14ac:dyDescent="0.25">
      <c r="A2813" s="26" t="s">
        <v>2372</v>
      </c>
      <c r="B2813" s="26" t="s">
        <v>2376</v>
      </c>
      <c r="C2813" s="26" t="str">
        <f t="shared" si="111"/>
        <v/>
      </c>
      <c r="D2813" s="26"/>
      <c r="E2813" s="26" t="s">
        <v>6</v>
      </c>
      <c r="F2813" s="26" t="s">
        <v>6</v>
      </c>
      <c r="G2813" s="34" t="str">
        <f t="shared" si="110"/>
        <v>Lens ervoides</v>
      </c>
      <c r="H2813" s="26" t="s">
        <v>5141</v>
      </c>
      <c r="I2813" s="26"/>
      <c r="J2813" t="s">
        <v>9030</v>
      </c>
      <c r="K2813" t="s">
        <v>11752</v>
      </c>
      <c r="L2813" t="s">
        <v>12304</v>
      </c>
      <c r="M2813" t="s">
        <v>12305</v>
      </c>
    </row>
    <row r="2814" spans="1:13" x14ac:dyDescent="0.25">
      <c r="A2814" s="26" t="s">
        <v>2372</v>
      </c>
      <c r="B2814" s="26" t="s">
        <v>2375</v>
      </c>
      <c r="C2814" s="26" t="str">
        <f t="shared" si="111"/>
        <v/>
      </c>
      <c r="D2814" s="26"/>
      <c r="E2814" s="26" t="s">
        <v>6</v>
      </c>
      <c r="F2814" s="26" t="s">
        <v>6</v>
      </c>
      <c r="G2814" s="34" t="str">
        <f t="shared" si="110"/>
        <v>Lens lamottei</v>
      </c>
      <c r="H2814" s="26" t="s">
        <v>5141</v>
      </c>
      <c r="I2814" s="26"/>
      <c r="J2814" t="s">
        <v>9031</v>
      </c>
      <c r="K2814" t="s">
        <v>11752</v>
      </c>
      <c r="L2814" t="s">
        <v>12304</v>
      </c>
      <c r="M2814" t="s">
        <v>12305</v>
      </c>
    </row>
    <row r="2815" spans="1:13" x14ac:dyDescent="0.25">
      <c r="A2815" s="26" t="s">
        <v>2372</v>
      </c>
      <c r="B2815" s="26" t="s">
        <v>2374</v>
      </c>
      <c r="C2815" s="26" t="str">
        <f t="shared" si="111"/>
        <v/>
      </c>
      <c r="D2815" s="26"/>
      <c r="E2815" s="26" t="s">
        <v>6</v>
      </c>
      <c r="F2815" s="26" t="s">
        <v>6</v>
      </c>
      <c r="G2815" s="34" t="str">
        <f t="shared" si="110"/>
        <v>Lens nigricans</v>
      </c>
      <c r="H2815" s="26" t="s">
        <v>5141</v>
      </c>
      <c r="I2815" s="26"/>
      <c r="J2815" t="s">
        <v>9032</v>
      </c>
      <c r="K2815" t="s">
        <v>11752</v>
      </c>
      <c r="L2815" t="s">
        <v>12304</v>
      </c>
      <c r="M2815" t="s">
        <v>12305</v>
      </c>
    </row>
    <row r="2816" spans="1:13" x14ac:dyDescent="0.25">
      <c r="A2816" s="26" t="s">
        <v>2377</v>
      </c>
      <c r="B2816" s="26" t="s">
        <v>2378</v>
      </c>
      <c r="C2816" s="26" t="str">
        <f t="shared" si="111"/>
        <v/>
      </c>
      <c r="D2816" s="26"/>
      <c r="E2816" s="26" t="s">
        <v>5390</v>
      </c>
      <c r="F2816" s="26" t="s">
        <v>6</v>
      </c>
      <c r="G2816" s="34" t="str">
        <f t="shared" si="110"/>
        <v>Leonurus cardiaca</v>
      </c>
      <c r="H2816" s="26" t="s">
        <v>5141</v>
      </c>
      <c r="I2816" s="26"/>
      <c r="J2816" t="s">
        <v>9033</v>
      </c>
      <c r="K2816" t="s">
        <v>11752</v>
      </c>
      <c r="L2816" t="s">
        <v>12318</v>
      </c>
      <c r="M2816" t="s">
        <v>12395</v>
      </c>
    </row>
    <row r="2817" spans="1:13" x14ac:dyDescent="0.25">
      <c r="A2817" s="26" t="s">
        <v>2379</v>
      </c>
      <c r="B2817" s="26" t="s">
        <v>2387</v>
      </c>
      <c r="C2817" s="26" t="str">
        <f t="shared" si="111"/>
        <v/>
      </c>
      <c r="D2817" s="26"/>
      <c r="E2817" s="26" t="s">
        <v>5390</v>
      </c>
      <c r="F2817" s="26" t="s">
        <v>6</v>
      </c>
      <c r="G2817" s="34" t="str">
        <f t="shared" si="110"/>
        <v>Lepidium bonariense</v>
      </c>
      <c r="H2817" s="26" t="s">
        <v>5141</v>
      </c>
      <c r="I2817" s="26"/>
      <c r="J2817" t="s">
        <v>9034</v>
      </c>
      <c r="K2817" t="s">
        <v>11752</v>
      </c>
      <c r="L2817" t="s">
        <v>12287</v>
      </c>
      <c r="M2817" t="s">
        <v>12288</v>
      </c>
    </row>
    <row r="2818" spans="1:13" x14ac:dyDescent="0.25">
      <c r="A2818" s="26" t="s">
        <v>2379</v>
      </c>
      <c r="B2818" s="26" t="s">
        <v>2382</v>
      </c>
      <c r="C2818" s="26" t="str">
        <f t="shared" si="111"/>
        <v/>
      </c>
      <c r="D2818" s="26"/>
      <c r="E2818" s="26" t="s">
        <v>6</v>
      </c>
      <c r="F2818" s="26" t="s">
        <v>6</v>
      </c>
      <c r="G2818" s="34" t="str">
        <f t="shared" si="110"/>
        <v>Lepidium calycotrichum</v>
      </c>
      <c r="H2818" s="26" t="s">
        <v>5141</v>
      </c>
      <c r="I2818" s="26" t="s">
        <v>6127</v>
      </c>
      <c r="J2818" t="s">
        <v>9035</v>
      </c>
      <c r="K2818" t="s">
        <v>11752</v>
      </c>
      <c r="L2818" t="s">
        <v>12287</v>
      </c>
      <c r="M2818" t="s">
        <v>12288</v>
      </c>
    </row>
    <row r="2819" spans="1:13" x14ac:dyDescent="0.25">
      <c r="A2819" s="26" t="s">
        <v>2379</v>
      </c>
      <c r="B2819" s="26" t="s">
        <v>33</v>
      </c>
      <c r="C2819" s="26" t="str">
        <f t="shared" si="111"/>
        <v/>
      </c>
      <c r="D2819" s="26"/>
      <c r="E2819" s="26" t="s">
        <v>6</v>
      </c>
      <c r="F2819" s="26" t="s">
        <v>6</v>
      </c>
      <c r="G2819" s="34" t="str">
        <f t="shared" si="110"/>
        <v>Lepidium campestre</v>
      </c>
      <c r="H2819" s="26" t="s">
        <v>5141</v>
      </c>
      <c r="I2819" s="26"/>
      <c r="J2819" t="s">
        <v>9036</v>
      </c>
      <c r="K2819" t="s">
        <v>11752</v>
      </c>
      <c r="L2819" t="s">
        <v>12287</v>
      </c>
      <c r="M2819" t="s">
        <v>12288</v>
      </c>
    </row>
    <row r="2820" spans="1:13" x14ac:dyDescent="0.25">
      <c r="A2820" s="26" t="s">
        <v>2379</v>
      </c>
      <c r="B2820" s="26" t="s">
        <v>2385</v>
      </c>
      <c r="C2820" s="26" t="str">
        <f t="shared" si="111"/>
        <v/>
      </c>
      <c r="D2820" s="26"/>
      <c r="E2820" s="26" t="s">
        <v>31</v>
      </c>
      <c r="F2820" s="26" t="s">
        <v>6</v>
      </c>
      <c r="G2820" s="34" t="str">
        <f t="shared" si="110"/>
        <v>Lepidium cardamines</v>
      </c>
      <c r="H2820" s="26" t="s">
        <v>5141</v>
      </c>
      <c r="I2820" s="26"/>
      <c r="J2820" t="s">
        <v>9037</v>
      </c>
      <c r="K2820" t="s">
        <v>11752</v>
      </c>
      <c r="L2820" t="s">
        <v>12287</v>
      </c>
      <c r="M2820" t="s">
        <v>12288</v>
      </c>
    </row>
    <row r="2821" spans="1:13" x14ac:dyDescent="0.25">
      <c r="A2821" s="26" t="s">
        <v>2379</v>
      </c>
      <c r="B2821" s="26" t="s">
        <v>2389</v>
      </c>
      <c r="C2821" s="26" t="str">
        <f t="shared" si="111"/>
        <v/>
      </c>
      <c r="D2821" s="26"/>
      <c r="E2821" s="26" t="s">
        <v>6</v>
      </c>
      <c r="F2821" s="26" t="s">
        <v>6</v>
      </c>
      <c r="G2821" s="34" t="str">
        <f t="shared" si="110"/>
        <v>Lepidium graminifolium</v>
      </c>
      <c r="H2821" s="26" t="s">
        <v>5141</v>
      </c>
      <c r="I2821" s="26"/>
      <c r="J2821" t="s">
        <v>9038</v>
      </c>
      <c r="K2821" t="s">
        <v>11752</v>
      </c>
      <c r="L2821" t="s">
        <v>12287</v>
      </c>
      <c r="M2821" t="s">
        <v>12288</v>
      </c>
    </row>
    <row r="2822" spans="1:13" x14ac:dyDescent="0.25">
      <c r="A2822" s="26" t="s">
        <v>2379</v>
      </c>
      <c r="B2822" s="26" t="s">
        <v>1213</v>
      </c>
      <c r="C2822" s="26" t="str">
        <f t="shared" si="111"/>
        <v/>
      </c>
      <c r="D2822" s="26"/>
      <c r="E2822" s="26" t="s">
        <v>6</v>
      </c>
      <c r="F2822" s="26" t="s">
        <v>6</v>
      </c>
      <c r="G2822" s="34" t="str">
        <f t="shared" si="110"/>
        <v>Lepidium heterophyllum</v>
      </c>
      <c r="H2822" s="26" t="s">
        <v>5141</v>
      </c>
      <c r="I2822" s="26"/>
      <c r="J2822" t="s">
        <v>9039</v>
      </c>
      <c r="K2822" t="s">
        <v>11752</v>
      </c>
      <c r="L2822" t="s">
        <v>12287</v>
      </c>
      <c r="M2822" t="s">
        <v>12288</v>
      </c>
    </row>
    <row r="2823" spans="1:13" x14ac:dyDescent="0.25">
      <c r="A2823" s="26" t="s">
        <v>2379</v>
      </c>
      <c r="B2823" s="26" t="s">
        <v>2064</v>
      </c>
      <c r="C2823" s="26" t="str">
        <f t="shared" si="111"/>
        <v/>
      </c>
      <c r="D2823" s="26"/>
      <c r="E2823" s="26" t="s">
        <v>6</v>
      </c>
      <c r="F2823" s="26" t="s">
        <v>6</v>
      </c>
      <c r="G2823" s="34" t="str">
        <f t="shared" si="110"/>
        <v>Lepidium hirtum</v>
      </c>
      <c r="H2823" s="26" t="s">
        <v>5141</v>
      </c>
      <c r="I2823" s="26"/>
      <c r="J2823" t="s">
        <v>9040</v>
      </c>
      <c r="K2823" t="s">
        <v>11752</v>
      </c>
      <c r="L2823" t="s">
        <v>12287</v>
      </c>
      <c r="M2823" t="s">
        <v>12288</v>
      </c>
    </row>
    <row r="2824" spans="1:13" x14ac:dyDescent="0.25">
      <c r="A2824" s="26" t="s">
        <v>2379</v>
      </c>
      <c r="B2824" s="26" t="s">
        <v>392</v>
      </c>
      <c r="C2824" s="26" t="str">
        <f t="shared" si="111"/>
        <v/>
      </c>
      <c r="D2824" s="26"/>
      <c r="E2824" s="26" t="s">
        <v>6</v>
      </c>
      <c r="F2824" s="26" t="s">
        <v>6</v>
      </c>
      <c r="G2824" s="34" t="str">
        <f t="shared" si="110"/>
        <v>Lepidium latifolium</v>
      </c>
      <c r="H2824" s="26" t="s">
        <v>5141</v>
      </c>
      <c r="I2824" s="26"/>
      <c r="J2824" t="s">
        <v>9041</v>
      </c>
      <c r="K2824" t="s">
        <v>11752</v>
      </c>
      <c r="L2824" t="s">
        <v>12287</v>
      </c>
      <c r="M2824" t="s">
        <v>12288</v>
      </c>
    </row>
    <row r="2825" spans="1:13" x14ac:dyDescent="0.25">
      <c r="A2825" s="26" t="s">
        <v>2379</v>
      </c>
      <c r="B2825" s="26" t="s">
        <v>1104</v>
      </c>
      <c r="C2825" s="26" t="str">
        <f t="shared" si="111"/>
        <v/>
      </c>
      <c r="D2825" s="26"/>
      <c r="E2825" s="26" t="s">
        <v>5390</v>
      </c>
      <c r="F2825" s="26" t="s">
        <v>6</v>
      </c>
      <c r="G2825" s="34" t="str">
        <f t="shared" si="110"/>
        <v>Lepidium perfoliatum</v>
      </c>
      <c r="H2825" s="26" t="s">
        <v>5141</v>
      </c>
      <c r="I2825" s="26"/>
      <c r="J2825" t="s">
        <v>9042</v>
      </c>
      <c r="K2825" t="s">
        <v>11752</v>
      </c>
      <c r="L2825" t="s">
        <v>12287</v>
      </c>
      <c r="M2825" t="s">
        <v>12288</v>
      </c>
    </row>
    <row r="2826" spans="1:13" x14ac:dyDescent="0.25">
      <c r="A2826" s="26" t="s">
        <v>2379</v>
      </c>
      <c r="B2826" s="26" t="s">
        <v>2380</v>
      </c>
      <c r="C2826" s="26" t="str">
        <f t="shared" si="111"/>
        <v/>
      </c>
      <c r="D2826" s="26"/>
      <c r="E2826" s="26" t="s">
        <v>31</v>
      </c>
      <c r="F2826" s="26" t="s">
        <v>6</v>
      </c>
      <c r="G2826" s="34" t="str">
        <f t="shared" si="110"/>
        <v>Lepidium petrophilum</v>
      </c>
      <c r="H2826" s="26" t="s">
        <v>5141</v>
      </c>
      <c r="I2826" s="26"/>
      <c r="J2826" t="s">
        <v>9043</v>
      </c>
      <c r="K2826" t="s">
        <v>11752</v>
      </c>
      <c r="L2826" t="s">
        <v>12287</v>
      </c>
      <c r="M2826" t="s">
        <v>12288</v>
      </c>
    </row>
    <row r="2827" spans="1:13" x14ac:dyDescent="0.25">
      <c r="A2827" s="26" t="s">
        <v>2379</v>
      </c>
      <c r="B2827" s="26" t="s">
        <v>2388</v>
      </c>
      <c r="C2827" s="26" t="str">
        <f t="shared" si="111"/>
        <v/>
      </c>
      <c r="D2827" s="26"/>
      <c r="E2827" s="26" t="s">
        <v>6</v>
      </c>
      <c r="F2827" s="26" t="s">
        <v>6</v>
      </c>
      <c r="G2827" s="34" t="str">
        <f t="shared" si="110"/>
        <v>Lepidium ruderale</v>
      </c>
      <c r="H2827" s="26" t="s">
        <v>5141</v>
      </c>
      <c r="I2827" s="26"/>
      <c r="J2827" t="s">
        <v>9044</v>
      </c>
      <c r="K2827" t="s">
        <v>11752</v>
      </c>
      <c r="L2827" t="s">
        <v>12287</v>
      </c>
      <c r="M2827" t="s">
        <v>12288</v>
      </c>
    </row>
    <row r="2828" spans="1:13" x14ac:dyDescent="0.25">
      <c r="A2828" s="26" t="s">
        <v>2379</v>
      </c>
      <c r="B2828" s="26" t="s">
        <v>1310</v>
      </c>
      <c r="C2828" s="26" t="str">
        <f t="shared" si="111"/>
        <v/>
      </c>
      <c r="D2828" s="26"/>
      <c r="E2828" s="26" t="s">
        <v>5390</v>
      </c>
      <c r="F2828" s="26" t="s">
        <v>6</v>
      </c>
      <c r="G2828" s="34" t="str">
        <f t="shared" si="110"/>
        <v>Lepidium sativum</v>
      </c>
      <c r="H2828" s="26" t="s">
        <v>5141</v>
      </c>
      <c r="I2828" s="26"/>
      <c r="J2828" t="s">
        <v>9045</v>
      </c>
      <c r="K2828" t="s">
        <v>11752</v>
      </c>
      <c r="L2828" t="s">
        <v>12287</v>
      </c>
      <c r="M2828" t="s">
        <v>12288</v>
      </c>
    </row>
    <row r="2829" spans="1:13" x14ac:dyDescent="0.25">
      <c r="A2829" s="26" t="s">
        <v>2379</v>
      </c>
      <c r="B2829" s="26" t="s">
        <v>2383</v>
      </c>
      <c r="C2829" s="26" t="str">
        <f t="shared" si="111"/>
        <v/>
      </c>
      <c r="D2829" s="26"/>
      <c r="E2829" s="26" t="s">
        <v>5390</v>
      </c>
      <c r="F2829" s="26" t="s">
        <v>6</v>
      </c>
      <c r="G2829" s="34" t="str">
        <f t="shared" si="110"/>
        <v>Lepidium spinosum</v>
      </c>
      <c r="H2829" s="26" t="s">
        <v>5141</v>
      </c>
      <c r="I2829" s="26"/>
      <c r="J2829" t="s">
        <v>9046</v>
      </c>
      <c r="K2829" t="s">
        <v>11752</v>
      </c>
      <c r="L2829" t="s">
        <v>12287</v>
      </c>
      <c r="M2829" t="s">
        <v>12288</v>
      </c>
    </row>
    <row r="2830" spans="1:13" x14ac:dyDescent="0.25">
      <c r="A2830" s="26" t="s">
        <v>2379</v>
      </c>
      <c r="B2830" s="26" t="s">
        <v>2381</v>
      </c>
      <c r="C2830" s="26" t="str">
        <f t="shared" si="111"/>
        <v/>
      </c>
      <c r="D2830" s="26"/>
      <c r="E2830" s="26" t="s">
        <v>31</v>
      </c>
      <c r="F2830" s="26" t="s">
        <v>6</v>
      </c>
      <c r="G2830" s="34" t="str">
        <f t="shared" si="110"/>
        <v>Lepidium stylatum</v>
      </c>
      <c r="H2830" s="26" t="s">
        <v>5141</v>
      </c>
      <c r="I2830" s="26"/>
      <c r="J2830" t="s">
        <v>9047</v>
      </c>
      <c r="K2830" t="s">
        <v>11752</v>
      </c>
      <c r="L2830" t="s">
        <v>12287</v>
      </c>
      <c r="M2830" t="s">
        <v>12288</v>
      </c>
    </row>
    <row r="2831" spans="1:13" x14ac:dyDescent="0.25">
      <c r="A2831" s="26" t="s">
        <v>2379</v>
      </c>
      <c r="B2831" s="26" t="s">
        <v>2384</v>
      </c>
      <c r="C2831" s="26" t="str">
        <f t="shared" si="111"/>
        <v/>
      </c>
      <c r="D2831" s="26"/>
      <c r="E2831" s="26" t="s">
        <v>6</v>
      </c>
      <c r="F2831" s="26" t="s">
        <v>6</v>
      </c>
      <c r="G2831" s="34" t="str">
        <f t="shared" si="110"/>
        <v>Lepidium subulatum</v>
      </c>
      <c r="H2831" s="26" t="s">
        <v>5141</v>
      </c>
      <c r="I2831" s="26"/>
      <c r="J2831" t="s">
        <v>9048</v>
      </c>
      <c r="K2831" t="s">
        <v>11752</v>
      </c>
      <c r="L2831" t="s">
        <v>12287</v>
      </c>
      <c r="M2831" t="s">
        <v>12288</v>
      </c>
    </row>
    <row r="2832" spans="1:13" x14ac:dyDescent="0.25">
      <c r="A2832" s="26" t="s">
        <v>2379</v>
      </c>
      <c r="B2832" s="26" t="s">
        <v>1150</v>
      </c>
      <c r="C2832" s="26" t="str">
        <f t="shared" si="111"/>
        <v>subsp.</v>
      </c>
      <c r="D2832" s="26" t="s">
        <v>4619</v>
      </c>
      <c r="E2832" s="26" t="s">
        <v>31</v>
      </c>
      <c r="F2832" s="26" t="s">
        <v>6</v>
      </c>
      <c r="G2832" s="34" t="str">
        <f t="shared" si="110"/>
        <v>Lepidium villarsii anticarium</v>
      </c>
      <c r="H2832" s="26" t="s">
        <v>5141</v>
      </c>
      <c r="I2832" s="26"/>
      <c r="J2832" t="s">
        <v>9049</v>
      </c>
      <c r="K2832" t="s">
        <v>11752</v>
      </c>
      <c r="L2832" t="s">
        <v>12287</v>
      </c>
      <c r="M2832" t="s">
        <v>12288</v>
      </c>
    </row>
    <row r="2833" spans="1:13" x14ac:dyDescent="0.25">
      <c r="A2833" s="26" t="s">
        <v>2379</v>
      </c>
      <c r="B2833" s="26" t="s">
        <v>1150</v>
      </c>
      <c r="C2833" s="26" t="str">
        <f t="shared" si="111"/>
        <v>subsp.</v>
      </c>
      <c r="D2833" s="26" t="s">
        <v>1150</v>
      </c>
      <c r="E2833" s="26" t="s">
        <v>6</v>
      </c>
      <c r="F2833" s="26" t="s">
        <v>6</v>
      </c>
      <c r="G2833" s="34" t="str">
        <f t="shared" si="110"/>
        <v>Lepidium villarsii villarsii</v>
      </c>
      <c r="H2833" s="26" t="s">
        <v>5141</v>
      </c>
      <c r="I2833" s="26"/>
      <c r="J2833" t="s">
        <v>9050</v>
      </c>
      <c r="K2833" t="s">
        <v>11752</v>
      </c>
      <c r="L2833" t="s">
        <v>12287</v>
      </c>
      <c r="M2833" t="s">
        <v>12288</v>
      </c>
    </row>
    <row r="2834" spans="1:13" x14ac:dyDescent="0.25">
      <c r="A2834" s="26" t="s">
        <v>2379</v>
      </c>
      <c r="B2834" s="26" t="s">
        <v>2386</v>
      </c>
      <c r="C2834" s="26" t="str">
        <f t="shared" si="111"/>
        <v/>
      </c>
      <c r="D2834" s="26"/>
      <c r="E2834" s="26" t="s">
        <v>5390</v>
      </c>
      <c r="F2834" s="26" t="s">
        <v>6</v>
      </c>
      <c r="G2834" s="34" t="str">
        <f t="shared" si="110"/>
        <v>Lepidium virginicum</v>
      </c>
      <c r="H2834" s="26" t="s">
        <v>5141</v>
      </c>
      <c r="I2834" s="26"/>
      <c r="J2834" t="s">
        <v>9051</v>
      </c>
      <c r="K2834" t="s">
        <v>11752</v>
      </c>
      <c r="L2834" t="s">
        <v>12287</v>
      </c>
      <c r="M2834" t="s">
        <v>12288</v>
      </c>
    </row>
    <row r="2835" spans="1:13" x14ac:dyDescent="0.25">
      <c r="A2835" s="26" t="s">
        <v>2390</v>
      </c>
      <c r="B2835" s="26" t="s">
        <v>2392</v>
      </c>
      <c r="C2835" s="26" t="str">
        <f t="shared" si="111"/>
        <v/>
      </c>
      <c r="D2835" s="26"/>
      <c r="E2835" s="26" t="s">
        <v>6</v>
      </c>
      <c r="F2835" s="26" t="s">
        <v>6</v>
      </c>
      <c r="G2835" s="34" t="str">
        <f t="shared" si="110"/>
        <v>Leucojum aestivum</v>
      </c>
      <c r="H2835" s="26" t="s">
        <v>5141</v>
      </c>
      <c r="I2835" s="26"/>
      <c r="J2835" t="s">
        <v>9052</v>
      </c>
      <c r="K2835" t="s">
        <v>11752</v>
      </c>
      <c r="L2835" t="s">
        <v>12327</v>
      </c>
      <c r="M2835" t="s">
        <v>12446</v>
      </c>
    </row>
    <row r="2836" spans="1:13" x14ac:dyDescent="0.25">
      <c r="A2836" s="26" t="s">
        <v>2390</v>
      </c>
      <c r="B2836" s="26" t="s">
        <v>1271</v>
      </c>
      <c r="C2836" s="26" t="str">
        <f t="shared" si="111"/>
        <v/>
      </c>
      <c r="D2836" s="26"/>
      <c r="E2836" s="26" t="s">
        <v>6</v>
      </c>
      <c r="F2836" s="26" t="s">
        <v>6</v>
      </c>
      <c r="G2836" s="34" t="str">
        <f t="shared" si="110"/>
        <v>Leucojum autumnale</v>
      </c>
      <c r="H2836" s="26" t="s">
        <v>5141</v>
      </c>
      <c r="I2836" s="26"/>
      <c r="J2836" t="s">
        <v>9053</v>
      </c>
      <c r="K2836" t="s">
        <v>11752</v>
      </c>
      <c r="L2836" t="s">
        <v>12327</v>
      </c>
      <c r="M2836" t="s">
        <v>12446</v>
      </c>
    </row>
    <row r="2837" spans="1:13" x14ac:dyDescent="0.25">
      <c r="A2837" s="26" t="s">
        <v>2390</v>
      </c>
      <c r="B2837" s="26" t="s">
        <v>2391</v>
      </c>
      <c r="C2837" s="26" t="str">
        <f t="shared" si="111"/>
        <v/>
      </c>
      <c r="D2837" s="26"/>
      <c r="E2837" s="26" t="s">
        <v>6</v>
      </c>
      <c r="F2837" s="26" t="s">
        <v>6</v>
      </c>
      <c r="G2837" s="34" t="str">
        <f t="shared" si="110"/>
        <v>Leucojum trichophyllum</v>
      </c>
      <c r="H2837" s="26" t="s">
        <v>5141</v>
      </c>
      <c r="I2837" s="26"/>
      <c r="J2837" t="s">
        <v>9054</v>
      </c>
      <c r="K2837" t="s">
        <v>11752</v>
      </c>
      <c r="L2837" t="s">
        <v>12327</v>
      </c>
      <c r="M2837" t="s">
        <v>12446</v>
      </c>
    </row>
    <row r="2838" spans="1:13" x14ac:dyDescent="0.25">
      <c r="A2838" s="26" t="s">
        <v>2390</v>
      </c>
      <c r="B2838" s="26" t="s">
        <v>381</v>
      </c>
      <c r="C2838" s="26" t="str">
        <f t="shared" si="111"/>
        <v/>
      </c>
      <c r="D2838" s="26"/>
      <c r="E2838" s="26" t="s">
        <v>31</v>
      </c>
      <c r="F2838" s="26" t="s">
        <v>6</v>
      </c>
      <c r="G2838" s="34" t="str">
        <f t="shared" si="110"/>
        <v>Leucojum valentinum</v>
      </c>
      <c r="H2838" s="26" t="s">
        <v>5141</v>
      </c>
      <c r="I2838" s="26"/>
      <c r="J2838" t="s">
        <v>9055</v>
      </c>
      <c r="K2838" t="s">
        <v>11752</v>
      </c>
      <c r="L2838" t="s">
        <v>12327</v>
      </c>
      <c r="M2838" t="s">
        <v>12446</v>
      </c>
    </row>
    <row r="2839" spans="1:13" x14ac:dyDescent="0.25">
      <c r="A2839" s="26" t="s">
        <v>2393</v>
      </c>
      <c r="B2839" s="26" t="s">
        <v>1399</v>
      </c>
      <c r="C2839" s="26" t="str">
        <f t="shared" si="111"/>
        <v/>
      </c>
      <c r="D2839" s="26"/>
      <c r="E2839" s="26" t="s">
        <v>5390</v>
      </c>
      <c r="F2839" s="26" t="s">
        <v>6</v>
      </c>
      <c r="G2839" s="34" t="str">
        <f t="shared" si="110"/>
        <v>Levisticum officinale</v>
      </c>
      <c r="H2839" s="26" t="s">
        <v>5141</v>
      </c>
      <c r="I2839" s="26"/>
      <c r="J2839" t="s">
        <v>9056</v>
      </c>
      <c r="K2839" t="s">
        <v>11752</v>
      </c>
      <c r="L2839" t="s">
        <v>12382</v>
      </c>
      <c r="M2839" t="s">
        <v>12383</v>
      </c>
    </row>
    <row r="2840" spans="1:13" x14ac:dyDescent="0.25">
      <c r="A2840" s="26" t="s">
        <v>2394</v>
      </c>
      <c r="B2840" s="26" t="s">
        <v>1902</v>
      </c>
      <c r="C2840" s="26" t="str">
        <f t="shared" si="111"/>
        <v>subsp.</v>
      </c>
      <c r="D2840" s="26" t="s">
        <v>1701</v>
      </c>
      <c r="E2840" s="26" t="s">
        <v>31</v>
      </c>
      <c r="F2840" s="26" t="s">
        <v>6</v>
      </c>
      <c r="G2840" s="34" t="str">
        <f t="shared" si="110"/>
        <v>Ligusticum lucidum huteri</v>
      </c>
      <c r="H2840" s="26" t="s">
        <v>5141</v>
      </c>
      <c r="I2840" s="26"/>
      <c r="J2840" t="s">
        <v>9057</v>
      </c>
      <c r="K2840" t="s">
        <v>11752</v>
      </c>
      <c r="L2840" t="s">
        <v>12382</v>
      </c>
      <c r="M2840" t="s">
        <v>12383</v>
      </c>
    </row>
    <row r="2841" spans="1:13" x14ac:dyDescent="0.25">
      <c r="A2841" s="26" t="s">
        <v>2394</v>
      </c>
      <c r="B2841" s="26" t="s">
        <v>1902</v>
      </c>
      <c r="C2841" s="26" t="str">
        <f t="shared" si="111"/>
        <v>subsp.</v>
      </c>
      <c r="D2841" s="26" t="s">
        <v>1902</v>
      </c>
      <c r="E2841" s="26" t="s">
        <v>6</v>
      </c>
      <c r="F2841" s="26" t="s">
        <v>6</v>
      </c>
      <c r="G2841" s="34" t="str">
        <f t="shared" si="110"/>
        <v>Ligusticum lucidum lucidum</v>
      </c>
      <c r="H2841" s="26" t="s">
        <v>5141</v>
      </c>
      <c r="I2841" s="26"/>
      <c r="J2841" t="s">
        <v>9058</v>
      </c>
      <c r="K2841" t="s">
        <v>11752</v>
      </c>
      <c r="L2841" t="s">
        <v>12382</v>
      </c>
      <c r="M2841" t="s">
        <v>12383</v>
      </c>
    </row>
    <row r="2842" spans="1:13" x14ac:dyDescent="0.25">
      <c r="A2842" s="26" t="s">
        <v>2395</v>
      </c>
      <c r="B2842" s="26" t="s">
        <v>1902</v>
      </c>
      <c r="C2842" s="26" t="str">
        <f t="shared" ref="C2842:C2905" si="112">IF(D2842="","","subsp.")</f>
        <v/>
      </c>
      <c r="D2842" s="26"/>
      <c r="E2842" s="26" t="s">
        <v>5390</v>
      </c>
      <c r="F2842" s="26" t="s">
        <v>6</v>
      </c>
      <c r="G2842" s="34" t="str">
        <f t="shared" si="110"/>
        <v>Ligustrum lucidum</v>
      </c>
      <c r="H2842" s="26" t="s">
        <v>5141</v>
      </c>
      <c r="I2842" s="26"/>
      <c r="J2842" t="s">
        <v>9059</v>
      </c>
      <c r="K2842" t="s">
        <v>11752</v>
      </c>
      <c r="L2842" t="s">
        <v>12318</v>
      </c>
      <c r="M2842" t="s">
        <v>12509</v>
      </c>
    </row>
    <row r="2843" spans="1:13" x14ac:dyDescent="0.25">
      <c r="A2843" s="26" t="s">
        <v>2395</v>
      </c>
      <c r="B2843" s="26" t="s">
        <v>2396</v>
      </c>
      <c r="C2843" s="26" t="str">
        <f t="shared" si="112"/>
        <v/>
      </c>
      <c r="D2843" s="26"/>
      <c r="E2843" s="26" t="s">
        <v>5390</v>
      </c>
      <c r="F2843" s="26" t="s">
        <v>6</v>
      </c>
      <c r="G2843" s="34" t="str">
        <f t="shared" si="110"/>
        <v>Ligustrum ovalifolium</v>
      </c>
      <c r="H2843" s="26" t="s">
        <v>5141</v>
      </c>
      <c r="I2843" s="26"/>
      <c r="J2843" t="s">
        <v>9060</v>
      </c>
      <c r="K2843" t="s">
        <v>11752</v>
      </c>
      <c r="L2843" t="s">
        <v>12318</v>
      </c>
      <c r="M2843" t="s">
        <v>12509</v>
      </c>
    </row>
    <row r="2844" spans="1:13" x14ac:dyDescent="0.25">
      <c r="A2844" s="26" t="s">
        <v>2395</v>
      </c>
      <c r="B2844" s="26" t="s">
        <v>491</v>
      </c>
      <c r="C2844" s="26" t="str">
        <f t="shared" si="112"/>
        <v/>
      </c>
      <c r="D2844" s="26"/>
      <c r="E2844" s="26" t="s">
        <v>6</v>
      </c>
      <c r="F2844" s="26" t="s">
        <v>6</v>
      </c>
      <c r="G2844" s="34" t="str">
        <f t="shared" si="110"/>
        <v>Ligustrum vulgare</v>
      </c>
      <c r="H2844" s="26" t="s">
        <v>5141</v>
      </c>
      <c r="I2844" s="26"/>
      <c r="J2844" t="s">
        <v>9061</v>
      </c>
      <c r="K2844" t="s">
        <v>11752</v>
      </c>
      <c r="L2844" t="s">
        <v>12318</v>
      </c>
      <c r="M2844" t="s">
        <v>12509</v>
      </c>
    </row>
    <row r="2845" spans="1:13" x14ac:dyDescent="0.25">
      <c r="A2845" s="26" t="s">
        <v>2397</v>
      </c>
      <c r="B2845" s="26" t="s">
        <v>1081</v>
      </c>
      <c r="C2845" s="26" t="str">
        <f t="shared" si="112"/>
        <v/>
      </c>
      <c r="D2845" s="26"/>
      <c r="E2845" s="26" t="s">
        <v>5390</v>
      </c>
      <c r="F2845" s="26" t="s">
        <v>6</v>
      </c>
      <c r="G2845" s="34" t="str">
        <f t="shared" si="110"/>
        <v>Lilaea scilloides</v>
      </c>
      <c r="H2845" s="26" t="s">
        <v>5141</v>
      </c>
      <c r="I2845" s="26"/>
      <c r="J2845" t="s">
        <v>9062</v>
      </c>
      <c r="K2845" t="s">
        <v>11752</v>
      </c>
      <c r="L2845" t="s">
        <v>12560</v>
      </c>
      <c r="M2845" t="s">
        <v>12705</v>
      </c>
    </row>
    <row r="2846" spans="1:13" x14ac:dyDescent="0.25">
      <c r="A2846" s="26" t="s">
        <v>2398</v>
      </c>
      <c r="B2846" s="26" t="s">
        <v>2399</v>
      </c>
      <c r="C2846" s="26" t="str">
        <f t="shared" si="112"/>
        <v/>
      </c>
      <c r="D2846" s="26"/>
      <c r="E2846" s="26" t="s">
        <v>5390</v>
      </c>
      <c r="F2846" s="26" t="s">
        <v>6</v>
      </c>
      <c r="G2846" s="34" t="str">
        <f t="shared" si="110"/>
        <v>Lilaeopsis carolinensis</v>
      </c>
      <c r="H2846" s="26" t="s">
        <v>5141</v>
      </c>
      <c r="I2846" s="26"/>
      <c r="J2846" t="s">
        <v>9063</v>
      </c>
      <c r="K2846" t="s">
        <v>11752</v>
      </c>
      <c r="L2846" t="s">
        <v>12382</v>
      </c>
      <c r="M2846" t="s">
        <v>12383</v>
      </c>
    </row>
    <row r="2847" spans="1:13" x14ac:dyDescent="0.25">
      <c r="A2847" s="26" t="s">
        <v>2400</v>
      </c>
      <c r="B2847" s="26" t="s">
        <v>2111</v>
      </c>
      <c r="C2847" s="26" t="str">
        <f t="shared" si="112"/>
        <v/>
      </c>
      <c r="D2847" s="26"/>
      <c r="E2847" s="26" t="s">
        <v>5390</v>
      </c>
      <c r="F2847" s="26" t="s">
        <v>6</v>
      </c>
      <c r="G2847" s="34" t="str">
        <f t="shared" si="110"/>
        <v>Lilium candidum</v>
      </c>
      <c r="H2847" s="26" t="s">
        <v>5141</v>
      </c>
      <c r="I2847" s="26"/>
      <c r="J2847" t="s">
        <v>9064</v>
      </c>
      <c r="K2847" t="s">
        <v>11752</v>
      </c>
      <c r="L2847" t="s">
        <v>12569</v>
      </c>
      <c r="M2847" t="s">
        <v>12636</v>
      </c>
    </row>
    <row r="2848" spans="1:13" x14ac:dyDescent="0.25">
      <c r="A2848" s="26" t="s">
        <v>2400</v>
      </c>
      <c r="B2848" s="26" t="s">
        <v>2401</v>
      </c>
      <c r="C2848" s="26" t="str">
        <f t="shared" si="112"/>
        <v/>
      </c>
      <c r="D2848" s="26"/>
      <c r="E2848" s="26" t="s">
        <v>6</v>
      </c>
      <c r="F2848" s="26" t="s">
        <v>6</v>
      </c>
      <c r="G2848" s="34" t="str">
        <f t="shared" si="110"/>
        <v>Lilium martagon</v>
      </c>
      <c r="H2848" s="26" t="s">
        <v>5141</v>
      </c>
      <c r="I2848" s="26"/>
      <c r="J2848" t="s">
        <v>9065</v>
      </c>
      <c r="K2848" t="s">
        <v>11752</v>
      </c>
      <c r="L2848" t="s">
        <v>12569</v>
      </c>
      <c r="M2848" t="s">
        <v>12636</v>
      </c>
    </row>
    <row r="2849" spans="1:13" x14ac:dyDescent="0.25">
      <c r="A2849" s="26" t="s">
        <v>2400</v>
      </c>
      <c r="B2849" s="26" t="s">
        <v>205</v>
      </c>
      <c r="C2849" s="26" t="str">
        <f t="shared" si="112"/>
        <v/>
      </c>
      <c r="D2849" s="26"/>
      <c r="E2849" s="26" t="s">
        <v>13111</v>
      </c>
      <c r="F2849" s="26" t="s">
        <v>6</v>
      </c>
      <c r="G2849" s="34" t="str">
        <f t="shared" si="110"/>
        <v>Lilium pyrenaicum</v>
      </c>
      <c r="H2849" s="26" t="s">
        <v>5141</v>
      </c>
      <c r="I2849" s="26"/>
      <c r="J2849" t="s">
        <v>9066</v>
      </c>
      <c r="K2849" t="s">
        <v>11752</v>
      </c>
      <c r="L2849" t="s">
        <v>12569</v>
      </c>
      <c r="M2849" t="s">
        <v>12636</v>
      </c>
    </row>
    <row r="2850" spans="1:13" x14ac:dyDescent="0.25">
      <c r="A2850" s="26" t="s">
        <v>2402</v>
      </c>
      <c r="B2850" s="26" t="s">
        <v>2403</v>
      </c>
      <c r="C2850" s="26" t="str">
        <f t="shared" si="112"/>
        <v/>
      </c>
      <c r="D2850" s="26"/>
      <c r="E2850" s="26" t="s">
        <v>6</v>
      </c>
      <c r="F2850" s="26" t="s">
        <v>6</v>
      </c>
      <c r="G2850" s="34" t="str">
        <f t="shared" si="110"/>
        <v>Limniris pseudacorus</v>
      </c>
      <c r="H2850" s="26" t="s">
        <v>5141</v>
      </c>
      <c r="I2850" s="26"/>
      <c r="J2850" t="s">
        <v>9067</v>
      </c>
      <c r="K2850" t="s">
        <v>11752</v>
      </c>
      <c r="L2850" t="s">
        <v>12327</v>
      </c>
      <c r="M2850" t="s">
        <v>12615</v>
      </c>
    </row>
    <row r="2851" spans="1:13" x14ac:dyDescent="0.25">
      <c r="A2851" s="26" t="s">
        <v>2404</v>
      </c>
      <c r="B2851" s="26" t="s">
        <v>2405</v>
      </c>
      <c r="C2851" s="26" t="str">
        <f t="shared" si="112"/>
        <v/>
      </c>
      <c r="D2851" s="26"/>
      <c r="E2851" s="26" t="s">
        <v>6</v>
      </c>
      <c r="F2851" s="26" t="s">
        <v>6</v>
      </c>
      <c r="G2851" s="34" t="str">
        <f t="shared" si="110"/>
        <v>Limodorum abortivum</v>
      </c>
      <c r="H2851" s="26" t="s">
        <v>5141</v>
      </c>
      <c r="I2851" s="26"/>
      <c r="J2851" t="s">
        <v>9068</v>
      </c>
      <c r="K2851" t="s">
        <v>11752</v>
      </c>
      <c r="L2851" t="s">
        <v>12327</v>
      </c>
      <c r="M2851" t="s">
        <v>12328</v>
      </c>
    </row>
    <row r="2852" spans="1:13" x14ac:dyDescent="0.25">
      <c r="A2852" s="26" t="s">
        <v>2404</v>
      </c>
      <c r="B2852" s="26" t="s">
        <v>2406</v>
      </c>
      <c r="C2852" s="26" t="str">
        <f t="shared" si="112"/>
        <v/>
      </c>
      <c r="D2852" s="26"/>
      <c r="E2852" s="26" t="s">
        <v>6</v>
      </c>
      <c r="F2852" s="26" t="s">
        <v>6</v>
      </c>
      <c r="G2852" s="34" t="str">
        <f t="shared" si="110"/>
        <v>Limodorum trabutianum</v>
      </c>
      <c r="H2852" s="26" t="s">
        <v>5141</v>
      </c>
      <c r="I2852" s="26"/>
      <c r="J2852" t="s">
        <v>9069</v>
      </c>
      <c r="K2852" t="s">
        <v>11752</v>
      </c>
      <c r="L2852" t="s">
        <v>12327</v>
      </c>
      <c r="M2852" t="s">
        <v>12328</v>
      </c>
    </row>
    <row r="2853" spans="1:13" x14ac:dyDescent="0.25">
      <c r="A2853" s="26" t="s">
        <v>2407</v>
      </c>
      <c r="B2853" s="26" t="s">
        <v>2408</v>
      </c>
      <c r="C2853" s="26" t="str">
        <f t="shared" si="112"/>
        <v/>
      </c>
      <c r="D2853" s="26"/>
      <c r="E2853" s="26" t="s">
        <v>5390</v>
      </c>
      <c r="F2853" s="26" t="s">
        <v>6</v>
      </c>
      <c r="G2853" s="34" t="str">
        <f t="shared" si="110"/>
        <v>Limoniastrum monopetalum</v>
      </c>
      <c r="H2853" s="26" t="s">
        <v>5141</v>
      </c>
      <c r="I2853" s="26"/>
      <c r="J2853" t="s">
        <v>9070</v>
      </c>
      <c r="K2853" t="s">
        <v>11752</v>
      </c>
      <c r="L2853" t="s">
        <v>12295</v>
      </c>
      <c r="M2853" t="s">
        <v>12296</v>
      </c>
    </row>
    <row r="2854" spans="1:13" x14ac:dyDescent="0.25">
      <c r="A2854" s="26" t="s">
        <v>2409</v>
      </c>
      <c r="B2854" s="26" t="s">
        <v>1190</v>
      </c>
      <c r="C2854" s="26" t="str">
        <f t="shared" si="112"/>
        <v/>
      </c>
      <c r="D2854" s="26"/>
      <c r="E2854" s="26" t="s">
        <v>31</v>
      </c>
      <c r="F2854" s="26" t="s">
        <v>6</v>
      </c>
      <c r="G2854" s="34" t="str">
        <f t="shared" si="110"/>
        <v>Limonium album</v>
      </c>
      <c r="H2854" s="26" t="s">
        <v>5141</v>
      </c>
      <c r="I2854" s="26"/>
      <c r="J2854" t="s">
        <v>9071</v>
      </c>
      <c r="K2854" t="s">
        <v>11752</v>
      </c>
      <c r="L2854" t="s">
        <v>12295</v>
      </c>
      <c r="M2854" t="s">
        <v>12296</v>
      </c>
    </row>
    <row r="2855" spans="1:13" x14ac:dyDescent="0.25">
      <c r="A2855" s="26" t="s">
        <v>2409</v>
      </c>
      <c r="B2855" s="26" t="s">
        <v>2479</v>
      </c>
      <c r="C2855" s="26" t="str">
        <f t="shared" si="112"/>
        <v/>
      </c>
      <c r="D2855" s="26"/>
      <c r="E2855" s="26" t="s">
        <v>31</v>
      </c>
      <c r="F2855" s="26" t="s">
        <v>6</v>
      </c>
      <c r="G2855" s="34" t="str">
        <f t="shared" si="110"/>
        <v>Limonium alcudianum</v>
      </c>
      <c r="H2855" s="26" t="s">
        <v>5141</v>
      </c>
      <c r="I2855" s="26"/>
      <c r="J2855" t="s">
        <v>9072</v>
      </c>
      <c r="K2855" t="s">
        <v>11752</v>
      </c>
      <c r="L2855" t="s">
        <v>12295</v>
      </c>
      <c r="M2855" t="s">
        <v>12296</v>
      </c>
    </row>
    <row r="2856" spans="1:13" x14ac:dyDescent="0.25">
      <c r="A2856" s="26" t="s">
        <v>2409</v>
      </c>
      <c r="B2856" s="26" t="s">
        <v>2454</v>
      </c>
      <c r="C2856" s="26" t="str">
        <f t="shared" si="112"/>
        <v/>
      </c>
      <c r="D2856" s="26"/>
      <c r="E2856" s="26" t="s">
        <v>6</v>
      </c>
      <c r="F2856" s="26" t="s">
        <v>6</v>
      </c>
      <c r="G2856" s="34" t="str">
        <f t="shared" si="110"/>
        <v>Limonium algarvense</v>
      </c>
      <c r="H2856" s="26" t="s">
        <v>5141</v>
      </c>
      <c r="I2856" s="26"/>
      <c r="J2856" t="s">
        <v>9073</v>
      </c>
      <c r="K2856" t="s">
        <v>11752</v>
      </c>
      <c r="L2856" t="s">
        <v>12295</v>
      </c>
      <c r="M2856" t="s">
        <v>12296</v>
      </c>
    </row>
    <row r="2857" spans="1:13" x14ac:dyDescent="0.25">
      <c r="A2857" s="26" t="s">
        <v>2409</v>
      </c>
      <c r="B2857" s="26" t="s">
        <v>2429</v>
      </c>
      <c r="C2857" s="26" t="str">
        <f t="shared" si="112"/>
        <v/>
      </c>
      <c r="D2857" s="26"/>
      <c r="E2857" s="26" t="s">
        <v>31</v>
      </c>
      <c r="F2857" s="26" t="s">
        <v>6</v>
      </c>
      <c r="G2857" s="34" t="str">
        <f t="shared" si="110"/>
        <v>Limonium angustebracteatum</v>
      </c>
      <c r="H2857" s="26" t="s">
        <v>5141</v>
      </c>
      <c r="I2857" s="26"/>
      <c r="J2857" t="s">
        <v>9074</v>
      </c>
      <c r="K2857" t="s">
        <v>11752</v>
      </c>
      <c r="L2857" t="s">
        <v>12295</v>
      </c>
      <c r="M2857" t="s">
        <v>12296</v>
      </c>
    </row>
    <row r="2858" spans="1:13" x14ac:dyDescent="0.25">
      <c r="A2858" s="26" t="s">
        <v>2409</v>
      </c>
      <c r="B2858" s="26" t="s">
        <v>2484</v>
      </c>
      <c r="C2858" s="26" t="str">
        <f t="shared" si="112"/>
        <v/>
      </c>
      <c r="D2858" s="26"/>
      <c r="E2858" s="26" t="s">
        <v>31</v>
      </c>
      <c r="F2858" s="26" t="s">
        <v>6</v>
      </c>
      <c r="G2858" s="34" t="str">
        <f t="shared" si="110"/>
        <v>Limonium antonii-llorensii</v>
      </c>
      <c r="H2858" s="26" t="s">
        <v>5141</v>
      </c>
      <c r="I2858" s="26"/>
      <c r="J2858" t="s">
        <v>9075</v>
      </c>
      <c r="K2858" t="s">
        <v>11752</v>
      </c>
      <c r="L2858" t="s">
        <v>12295</v>
      </c>
      <c r="M2858" t="s">
        <v>12296</v>
      </c>
    </row>
    <row r="2859" spans="1:13" x14ac:dyDescent="0.25">
      <c r="A2859" s="26" t="s">
        <v>2409</v>
      </c>
      <c r="B2859" s="26" t="s">
        <v>2107</v>
      </c>
      <c r="C2859" s="26" t="str">
        <f t="shared" si="112"/>
        <v/>
      </c>
      <c r="D2859" s="26"/>
      <c r="E2859" s="26" t="s">
        <v>31</v>
      </c>
      <c r="F2859" s="26" t="s">
        <v>6</v>
      </c>
      <c r="G2859" s="34" t="str">
        <f t="shared" si="110"/>
        <v>Limonium aragonense</v>
      </c>
      <c r="H2859" s="26" t="s">
        <v>5141</v>
      </c>
      <c r="I2859" s="26"/>
      <c r="J2859" t="s">
        <v>9076</v>
      </c>
      <c r="K2859" t="s">
        <v>11752</v>
      </c>
      <c r="L2859" t="s">
        <v>12295</v>
      </c>
      <c r="M2859" t="s">
        <v>12296</v>
      </c>
    </row>
    <row r="2860" spans="1:13" x14ac:dyDescent="0.25">
      <c r="A2860" s="26" t="s">
        <v>2409</v>
      </c>
      <c r="B2860" s="26" t="s">
        <v>2477</v>
      </c>
      <c r="C2860" s="26" t="str">
        <f t="shared" si="112"/>
        <v/>
      </c>
      <c r="D2860" s="26"/>
      <c r="E2860" s="26" t="s">
        <v>31</v>
      </c>
      <c r="F2860" s="26" t="s">
        <v>6</v>
      </c>
      <c r="G2860" s="34" t="str">
        <f t="shared" si="110"/>
        <v>Limonium artruchium</v>
      </c>
      <c r="H2860" s="26" t="s">
        <v>5141</v>
      </c>
      <c r="I2860" s="26"/>
      <c r="J2860" t="s">
        <v>9077</v>
      </c>
      <c r="K2860" t="s">
        <v>11752</v>
      </c>
      <c r="L2860" t="s">
        <v>12295</v>
      </c>
      <c r="M2860" t="s">
        <v>12296</v>
      </c>
    </row>
    <row r="2861" spans="1:13" x14ac:dyDescent="0.25">
      <c r="A2861" s="26" t="s">
        <v>2409</v>
      </c>
      <c r="B2861" s="26" t="s">
        <v>2453</v>
      </c>
      <c r="C2861" s="26" t="str">
        <f t="shared" si="112"/>
        <v/>
      </c>
      <c r="D2861" s="26"/>
      <c r="E2861" s="26" t="s">
        <v>6</v>
      </c>
      <c r="F2861" s="26" t="s">
        <v>6</v>
      </c>
      <c r="G2861" s="34" t="str">
        <f t="shared" si="110"/>
        <v>Limonium auriculae-ursifolium</v>
      </c>
      <c r="H2861" s="26" t="s">
        <v>5141</v>
      </c>
      <c r="I2861" s="26"/>
      <c r="J2861" t="s">
        <v>9078</v>
      </c>
      <c r="K2861" t="s">
        <v>11752</v>
      </c>
      <c r="L2861" t="s">
        <v>12295</v>
      </c>
      <c r="M2861" t="s">
        <v>12296</v>
      </c>
    </row>
    <row r="2862" spans="1:13" x14ac:dyDescent="0.25">
      <c r="A2862" s="26" t="s">
        <v>2409</v>
      </c>
      <c r="B2862" s="26" t="s">
        <v>598</v>
      </c>
      <c r="C2862" s="26" t="str">
        <f t="shared" si="112"/>
        <v/>
      </c>
      <c r="D2862" s="26"/>
      <c r="E2862" s="26" t="s">
        <v>31</v>
      </c>
      <c r="F2862" s="26" t="s">
        <v>6</v>
      </c>
      <c r="G2862" s="34" t="str">
        <f t="shared" si="110"/>
        <v>Limonium balearicum</v>
      </c>
      <c r="H2862" s="26" t="s">
        <v>5141</v>
      </c>
      <c r="I2862" s="26"/>
      <c r="J2862" t="s">
        <v>9079</v>
      </c>
      <c r="K2862" t="s">
        <v>11752</v>
      </c>
      <c r="L2862" t="s">
        <v>12295</v>
      </c>
      <c r="M2862" t="s">
        <v>12296</v>
      </c>
    </row>
    <row r="2863" spans="1:13" x14ac:dyDescent="0.25">
      <c r="A2863" s="26" t="s">
        <v>2409</v>
      </c>
      <c r="B2863" s="26" t="s">
        <v>312</v>
      </c>
      <c r="C2863" s="26" t="str">
        <f t="shared" si="112"/>
        <v/>
      </c>
      <c r="D2863" s="26"/>
      <c r="E2863" s="26" t="s">
        <v>6</v>
      </c>
      <c r="F2863" s="26" t="s">
        <v>6</v>
      </c>
      <c r="G2863" s="34" t="str">
        <f t="shared" si="110"/>
        <v>Limonium bellidifolium</v>
      </c>
      <c r="H2863" s="26" t="s">
        <v>5141</v>
      </c>
      <c r="I2863" s="26"/>
      <c r="J2863" t="s">
        <v>9080</v>
      </c>
      <c r="K2863" t="s">
        <v>11752</v>
      </c>
      <c r="L2863" t="s">
        <v>12295</v>
      </c>
      <c r="M2863" t="s">
        <v>12296</v>
      </c>
    </row>
    <row r="2864" spans="1:13" x14ac:dyDescent="0.25">
      <c r="A2864" s="26" t="s">
        <v>2409</v>
      </c>
      <c r="B2864" s="26" t="s">
        <v>499</v>
      </c>
      <c r="C2864" s="26" t="str">
        <f t="shared" si="112"/>
        <v/>
      </c>
      <c r="D2864" s="26"/>
      <c r="E2864" s="26" t="s">
        <v>31</v>
      </c>
      <c r="F2864" s="26" t="s">
        <v>6</v>
      </c>
      <c r="G2864" s="34" t="str">
        <f t="shared" si="110"/>
        <v>Limonium bianorii</v>
      </c>
      <c r="H2864" s="26" t="s">
        <v>5141</v>
      </c>
      <c r="I2864" s="26"/>
      <c r="J2864" t="s">
        <v>9081</v>
      </c>
      <c r="K2864" t="s">
        <v>11752</v>
      </c>
      <c r="L2864" t="s">
        <v>12295</v>
      </c>
      <c r="M2864" t="s">
        <v>12296</v>
      </c>
    </row>
    <row r="2865" spans="1:13" x14ac:dyDescent="0.25">
      <c r="A2865" s="26" t="s">
        <v>2409</v>
      </c>
      <c r="B2865" s="26" t="s">
        <v>2482</v>
      </c>
      <c r="C2865" s="26" t="str">
        <f t="shared" si="112"/>
        <v/>
      </c>
      <c r="D2865" s="26"/>
      <c r="E2865" s="26" t="s">
        <v>31</v>
      </c>
      <c r="F2865" s="26" t="s">
        <v>6</v>
      </c>
      <c r="G2865" s="34" t="str">
        <f t="shared" si="110"/>
        <v>Limonium biflorum</v>
      </c>
      <c r="H2865" s="26" t="s">
        <v>5141</v>
      </c>
      <c r="I2865" s="26"/>
      <c r="J2865" t="s">
        <v>9082</v>
      </c>
      <c r="K2865" t="s">
        <v>11752</v>
      </c>
      <c r="L2865" t="s">
        <v>12295</v>
      </c>
      <c r="M2865" t="s">
        <v>12296</v>
      </c>
    </row>
    <row r="2866" spans="1:13" x14ac:dyDescent="0.25">
      <c r="A2866" s="26" t="s">
        <v>2409</v>
      </c>
      <c r="B2866" s="26" t="s">
        <v>2458</v>
      </c>
      <c r="C2866" s="26" t="str">
        <f t="shared" si="112"/>
        <v/>
      </c>
      <c r="D2866" s="26"/>
      <c r="E2866" s="26" t="s">
        <v>31</v>
      </c>
      <c r="F2866" s="26" t="s">
        <v>6</v>
      </c>
      <c r="G2866" s="34" t="str">
        <f t="shared" si="110"/>
        <v>Limonium binervosum</v>
      </c>
      <c r="H2866" s="26" t="s">
        <v>5141</v>
      </c>
      <c r="I2866" s="26"/>
      <c r="J2866" t="s">
        <v>9083</v>
      </c>
      <c r="K2866" t="s">
        <v>11752</v>
      </c>
      <c r="L2866" t="s">
        <v>12295</v>
      </c>
      <c r="M2866" t="s">
        <v>12296</v>
      </c>
    </row>
    <row r="2867" spans="1:13" x14ac:dyDescent="0.25">
      <c r="A2867" s="26" t="s">
        <v>2409</v>
      </c>
      <c r="B2867" s="26" t="s">
        <v>2487</v>
      </c>
      <c r="C2867" s="26" t="str">
        <f t="shared" si="112"/>
        <v/>
      </c>
      <c r="D2867" s="26"/>
      <c r="E2867" s="26" t="s">
        <v>31</v>
      </c>
      <c r="F2867" s="26" t="s">
        <v>6</v>
      </c>
      <c r="G2867" s="34" t="str">
        <f t="shared" si="110"/>
        <v>Limonium boirae</v>
      </c>
      <c r="H2867" s="26" t="s">
        <v>5141</v>
      </c>
      <c r="I2867" s="26"/>
      <c r="J2867" t="s">
        <v>9084</v>
      </c>
      <c r="K2867" t="s">
        <v>11752</v>
      </c>
      <c r="L2867" t="s">
        <v>12295</v>
      </c>
      <c r="M2867" t="s">
        <v>12296</v>
      </c>
    </row>
    <row r="2868" spans="1:13" x14ac:dyDescent="0.25">
      <c r="A2868" s="26" t="s">
        <v>2409</v>
      </c>
      <c r="B2868" s="26" t="s">
        <v>2470</v>
      </c>
      <c r="C2868" s="26" t="str">
        <f t="shared" si="112"/>
        <v/>
      </c>
      <c r="D2868" s="26"/>
      <c r="E2868" s="26" t="s">
        <v>31</v>
      </c>
      <c r="F2868" s="26" t="s">
        <v>6</v>
      </c>
      <c r="G2868" s="34" t="str">
        <f t="shared" si="110"/>
        <v>Limonium bonafei</v>
      </c>
      <c r="H2868" s="26" t="s">
        <v>5141</v>
      </c>
      <c r="I2868" s="26"/>
      <c r="J2868" t="s">
        <v>9085</v>
      </c>
      <c r="K2868" t="s">
        <v>11752</v>
      </c>
      <c r="L2868" t="s">
        <v>12295</v>
      </c>
      <c r="M2868" t="s">
        <v>12296</v>
      </c>
    </row>
    <row r="2869" spans="1:13" x14ac:dyDescent="0.25">
      <c r="A2869" s="26" t="s">
        <v>2409</v>
      </c>
      <c r="B2869" s="26" t="s">
        <v>2415</v>
      </c>
      <c r="C2869" s="26" t="str">
        <f t="shared" si="112"/>
        <v/>
      </c>
      <c r="D2869" s="26"/>
      <c r="E2869" s="26" t="s">
        <v>31</v>
      </c>
      <c r="F2869" s="26" t="s">
        <v>6</v>
      </c>
      <c r="G2869" s="34" t="str">
        <f t="shared" si="110"/>
        <v>Limonium caesium</v>
      </c>
      <c r="H2869" s="26" t="s">
        <v>5141</v>
      </c>
      <c r="I2869" s="26"/>
      <c r="J2869" t="s">
        <v>9086</v>
      </c>
      <c r="K2869" t="s">
        <v>11752</v>
      </c>
      <c r="L2869" t="s">
        <v>12295</v>
      </c>
      <c r="M2869" t="s">
        <v>12296</v>
      </c>
    </row>
    <row r="2870" spans="1:13" x14ac:dyDescent="0.25">
      <c r="A2870" s="26" t="s">
        <v>2409</v>
      </c>
      <c r="B2870" s="26" t="s">
        <v>2478</v>
      </c>
      <c r="C2870" s="26" t="str">
        <f t="shared" si="112"/>
        <v/>
      </c>
      <c r="D2870" s="26"/>
      <c r="E2870" s="26" t="s">
        <v>31</v>
      </c>
      <c r="F2870" s="26" t="s">
        <v>6</v>
      </c>
      <c r="G2870" s="34" t="str">
        <f t="shared" si="110"/>
        <v>Limonium camposanum</v>
      </c>
      <c r="H2870" s="26" t="s">
        <v>5141</v>
      </c>
      <c r="I2870" s="26"/>
      <c r="J2870" t="s">
        <v>9087</v>
      </c>
      <c r="K2870" t="s">
        <v>11752</v>
      </c>
      <c r="L2870" t="s">
        <v>12295</v>
      </c>
      <c r="M2870" t="s">
        <v>12296</v>
      </c>
    </row>
    <row r="2871" spans="1:13" x14ac:dyDescent="0.25">
      <c r="A2871" s="26" t="s">
        <v>2409</v>
      </c>
      <c r="B2871" s="26" t="s">
        <v>2464</v>
      </c>
      <c r="C2871" s="26" t="str">
        <f t="shared" si="112"/>
        <v/>
      </c>
      <c r="D2871" s="26"/>
      <c r="E2871" s="26" t="s">
        <v>31</v>
      </c>
      <c r="F2871" s="26" t="s">
        <v>6</v>
      </c>
      <c r="G2871" s="34" t="str">
        <f t="shared" ref="G2871:G2934" si="113">IF(D2871="",CONCATENATE(A2871," ",B2871),CONCATENATE(A2871," ",B2871," ",D2871))</f>
        <v>Limonium caprariense</v>
      </c>
      <c r="H2871" s="26" t="s">
        <v>5141</v>
      </c>
      <c r="I2871" s="26"/>
      <c r="J2871" t="s">
        <v>9088</v>
      </c>
      <c r="K2871" t="s">
        <v>11752</v>
      </c>
      <c r="L2871" t="s">
        <v>12295</v>
      </c>
      <c r="M2871" t="s">
        <v>12296</v>
      </c>
    </row>
    <row r="2872" spans="1:13" x14ac:dyDescent="0.25">
      <c r="A2872" s="26" t="s">
        <v>2409</v>
      </c>
      <c r="B2872" s="26" t="s">
        <v>2430</v>
      </c>
      <c r="C2872" s="26" t="str">
        <f t="shared" si="112"/>
        <v/>
      </c>
      <c r="D2872" s="26"/>
      <c r="E2872" s="26" t="s">
        <v>31</v>
      </c>
      <c r="F2872" s="26" t="s">
        <v>6</v>
      </c>
      <c r="G2872" s="34" t="str">
        <f t="shared" si="113"/>
        <v>Limonium carpetanicum</v>
      </c>
      <c r="H2872" s="26" t="s">
        <v>5141</v>
      </c>
      <c r="I2872" s="26"/>
      <c r="J2872" t="s">
        <v>9089</v>
      </c>
      <c r="K2872" t="s">
        <v>11752</v>
      </c>
      <c r="L2872" t="s">
        <v>12295</v>
      </c>
      <c r="M2872" t="s">
        <v>12296</v>
      </c>
    </row>
    <row r="2873" spans="1:13" x14ac:dyDescent="0.25">
      <c r="A2873" s="26" t="s">
        <v>2409</v>
      </c>
      <c r="B2873" s="26" t="s">
        <v>2472</v>
      </c>
      <c r="C2873" s="26" t="str">
        <f t="shared" si="112"/>
        <v/>
      </c>
      <c r="D2873" s="26"/>
      <c r="E2873" s="26" t="s">
        <v>31</v>
      </c>
      <c r="F2873" s="26" t="s">
        <v>6</v>
      </c>
      <c r="G2873" s="34" t="str">
        <f t="shared" si="113"/>
        <v>Limonium carregadorense</v>
      </c>
      <c r="H2873" s="26" t="s">
        <v>5141</v>
      </c>
      <c r="I2873" s="26"/>
      <c r="J2873" t="s">
        <v>9090</v>
      </c>
      <c r="K2873" t="s">
        <v>11752</v>
      </c>
      <c r="L2873" t="s">
        <v>12295</v>
      </c>
      <c r="M2873" t="s">
        <v>12296</v>
      </c>
    </row>
    <row r="2874" spans="1:13" x14ac:dyDescent="0.25">
      <c r="A2874" s="26" t="s">
        <v>2409</v>
      </c>
      <c r="B2874" s="26" t="s">
        <v>2445</v>
      </c>
      <c r="C2874" s="26" t="str">
        <f t="shared" si="112"/>
        <v/>
      </c>
      <c r="D2874" s="26"/>
      <c r="E2874" s="26" t="s">
        <v>31</v>
      </c>
      <c r="F2874" s="26" t="s">
        <v>6</v>
      </c>
      <c r="G2874" s="34" t="str">
        <f t="shared" si="113"/>
        <v>Limonium carthaginense</v>
      </c>
      <c r="H2874" s="26" t="s">
        <v>5141</v>
      </c>
      <c r="I2874" s="26"/>
      <c r="J2874" t="s">
        <v>9091</v>
      </c>
      <c r="K2874" t="s">
        <v>11752</v>
      </c>
      <c r="L2874" t="s">
        <v>12295</v>
      </c>
      <c r="M2874" t="s">
        <v>12296</v>
      </c>
    </row>
    <row r="2875" spans="1:13" x14ac:dyDescent="0.25">
      <c r="A2875" s="26" t="s">
        <v>2409</v>
      </c>
      <c r="B2875" s="26" t="s">
        <v>2439</v>
      </c>
      <c r="C2875" s="26" t="str">
        <f t="shared" si="112"/>
        <v/>
      </c>
      <c r="D2875" s="26"/>
      <c r="E2875" s="26" t="s">
        <v>31</v>
      </c>
      <c r="F2875" s="26" t="s">
        <v>6</v>
      </c>
      <c r="G2875" s="34" t="str">
        <f t="shared" si="113"/>
        <v>Limonium catalaunicum</v>
      </c>
      <c r="H2875" s="26" t="s">
        <v>5141</v>
      </c>
      <c r="I2875" s="26"/>
      <c r="J2875" t="s">
        <v>9092</v>
      </c>
      <c r="K2875" t="s">
        <v>11752</v>
      </c>
      <c r="L2875" t="s">
        <v>12295</v>
      </c>
      <c r="M2875" t="s">
        <v>12296</v>
      </c>
    </row>
    <row r="2876" spans="1:13" x14ac:dyDescent="0.25">
      <c r="A2876" s="26" t="s">
        <v>2409</v>
      </c>
      <c r="B2876" s="26" t="s">
        <v>624</v>
      </c>
      <c r="C2876" s="26" t="str">
        <f t="shared" si="112"/>
        <v/>
      </c>
      <c r="D2876" s="26"/>
      <c r="E2876" s="26" t="s">
        <v>31</v>
      </c>
      <c r="F2876" s="26" t="s">
        <v>6</v>
      </c>
      <c r="G2876" s="34" t="str">
        <f t="shared" si="113"/>
        <v>Limonium cavanillesii</v>
      </c>
      <c r="H2876" s="26" t="s">
        <v>5141</v>
      </c>
      <c r="I2876" s="26"/>
      <c r="J2876" t="s">
        <v>9093</v>
      </c>
      <c r="K2876" t="s">
        <v>11752</v>
      </c>
      <c r="L2876" t="s">
        <v>12295</v>
      </c>
      <c r="M2876" t="s">
        <v>12296</v>
      </c>
    </row>
    <row r="2877" spans="1:13" x14ac:dyDescent="0.25">
      <c r="A2877" s="26" t="s">
        <v>2409</v>
      </c>
      <c r="B2877" s="26" t="s">
        <v>2435</v>
      </c>
      <c r="C2877" s="26" t="str">
        <f t="shared" si="112"/>
        <v/>
      </c>
      <c r="D2877" s="26"/>
      <c r="E2877" s="26" t="s">
        <v>31</v>
      </c>
      <c r="F2877" s="26" t="s">
        <v>6</v>
      </c>
      <c r="G2877" s="34" t="str">
        <f t="shared" si="113"/>
        <v>Limonium cofrentanum</v>
      </c>
      <c r="H2877" s="26" t="s">
        <v>5141</v>
      </c>
      <c r="I2877" s="26"/>
      <c r="J2877" t="s">
        <v>9094</v>
      </c>
      <c r="K2877" t="s">
        <v>11752</v>
      </c>
      <c r="L2877" t="s">
        <v>12295</v>
      </c>
      <c r="M2877" t="s">
        <v>12296</v>
      </c>
    </row>
    <row r="2878" spans="1:13" x14ac:dyDescent="0.25">
      <c r="A2878" s="26" t="s">
        <v>2409</v>
      </c>
      <c r="B2878" s="26" t="s">
        <v>2461</v>
      </c>
      <c r="C2878" s="26" t="str">
        <f t="shared" si="112"/>
        <v/>
      </c>
      <c r="D2878" s="26"/>
      <c r="E2878" s="26" t="s">
        <v>6</v>
      </c>
      <c r="F2878" s="26" t="s">
        <v>6</v>
      </c>
      <c r="G2878" s="34" t="str">
        <f t="shared" si="113"/>
        <v>Limonium companyonis</v>
      </c>
      <c r="H2878" s="26" t="s">
        <v>5141</v>
      </c>
      <c r="I2878" s="26"/>
      <c r="J2878" t="s">
        <v>9095</v>
      </c>
      <c r="K2878" t="s">
        <v>11752</v>
      </c>
      <c r="L2878" t="s">
        <v>12295</v>
      </c>
      <c r="M2878" t="s">
        <v>12296</v>
      </c>
    </row>
    <row r="2879" spans="1:13" x14ac:dyDescent="0.25">
      <c r="A2879" s="26" t="s">
        <v>2409</v>
      </c>
      <c r="B2879" s="26" t="s">
        <v>129</v>
      </c>
      <c r="C2879" s="26" t="str">
        <f t="shared" si="112"/>
        <v/>
      </c>
      <c r="D2879" s="26"/>
      <c r="E2879" s="26" t="s">
        <v>31</v>
      </c>
      <c r="F2879" s="26" t="s">
        <v>6</v>
      </c>
      <c r="G2879" s="34" t="str">
        <f t="shared" si="113"/>
        <v>Limonium connivens</v>
      </c>
      <c r="H2879" s="26" t="s">
        <v>5141</v>
      </c>
      <c r="I2879" s="26"/>
      <c r="J2879" t="s">
        <v>9096</v>
      </c>
      <c r="K2879" t="s">
        <v>11752</v>
      </c>
      <c r="L2879" t="s">
        <v>12295</v>
      </c>
      <c r="M2879" t="s">
        <v>12296</v>
      </c>
    </row>
    <row r="2880" spans="1:13" x14ac:dyDescent="0.25">
      <c r="A2880" s="26" t="s">
        <v>2409</v>
      </c>
      <c r="B2880" s="26" t="s">
        <v>2422</v>
      </c>
      <c r="C2880" s="26" t="str">
        <f t="shared" si="112"/>
        <v/>
      </c>
      <c r="D2880" s="26"/>
      <c r="E2880" s="26" t="s">
        <v>31</v>
      </c>
      <c r="F2880" s="26" t="s">
        <v>6</v>
      </c>
      <c r="G2880" s="34" t="str">
        <f t="shared" si="113"/>
        <v>Limonium cossonianum</v>
      </c>
      <c r="H2880" s="26" t="s">
        <v>5141</v>
      </c>
      <c r="I2880" s="26"/>
      <c r="J2880" t="s">
        <v>9097</v>
      </c>
      <c r="K2880" t="s">
        <v>11752</v>
      </c>
      <c r="L2880" t="s">
        <v>12295</v>
      </c>
      <c r="M2880" t="s">
        <v>12296</v>
      </c>
    </row>
    <row r="2881" spans="1:13" x14ac:dyDescent="0.25">
      <c r="A2881" s="26" t="s">
        <v>2409</v>
      </c>
      <c r="B2881" s="26" t="s">
        <v>1022</v>
      </c>
      <c r="C2881" s="26" t="str">
        <f t="shared" si="112"/>
        <v/>
      </c>
      <c r="D2881" s="26"/>
      <c r="E2881" s="26" t="s">
        <v>31</v>
      </c>
      <c r="F2881" s="26" t="s">
        <v>6</v>
      </c>
      <c r="G2881" s="34" t="str">
        <f t="shared" si="113"/>
        <v>Limonium costae</v>
      </c>
      <c r="H2881" s="26" t="s">
        <v>5141</v>
      </c>
      <c r="I2881" s="26"/>
      <c r="J2881" t="s">
        <v>9098</v>
      </c>
      <c r="K2881" t="s">
        <v>11752</v>
      </c>
      <c r="L2881" t="s">
        <v>12295</v>
      </c>
      <c r="M2881" t="s">
        <v>12296</v>
      </c>
    </row>
    <row r="2882" spans="1:13" x14ac:dyDescent="0.25">
      <c r="A2882" s="26" t="s">
        <v>2409</v>
      </c>
      <c r="B2882" s="26" t="s">
        <v>2457</v>
      </c>
      <c r="C2882" s="26" t="str">
        <f t="shared" si="112"/>
        <v/>
      </c>
      <c r="D2882" s="26"/>
      <c r="E2882" s="26" t="s">
        <v>31</v>
      </c>
      <c r="F2882" s="26" t="s">
        <v>6</v>
      </c>
      <c r="G2882" s="34" t="str">
        <f t="shared" si="113"/>
        <v>Limonium daveaui</v>
      </c>
      <c r="H2882" s="26" t="s">
        <v>5141</v>
      </c>
      <c r="I2882" s="26"/>
      <c r="J2882" t="s">
        <v>9099</v>
      </c>
      <c r="K2882" t="s">
        <v>11752</v>
      </c>
      <c r="L2882" t="s">
        <v>12295</v>
      </c>
      <c r="M2882" t="s">
        <v>12296</v>
      </c>
    </row>
    <row r="2883" spans="1:13" x14ac:dyDescent="0.25">
      <c r="A2883" s="26" t="s">
        <v>2409</v>
      </c>
      <c r="B2883" s="26" t="s">
        <v>2427</v>
      </c>
      <c r="C2883" s="26" t="str">
        <f t="shared" si="112"/>
        <v/>
      </c>
      <c r="D2883" s="26"/>
      <c r="E2883" s="26" t="s">
        <v>31</v>
      </c>
      <c r="F2883" s="26" t="s">
        <v>6</v>
      </c>
      <c r="G2883" s="34" t="str">
        <f t="shared" si="113"/>
        <v>Limonium delicatulum</v>
      </c>
      <c r="H2883" s="26" t="s">
        <v>5141</v>
      </c>
      <c r="I2883" s="26"/>
      <c r="J2883" t="s">
        <v>9100</v>
      </c>
      <c r="K2883" t="s">
        <v>11752</v>
      </c>
      <c r="L2883" t="s">
        <v>12295</v>
      </c>
      <c r="M2883" t="s">
        <v>12296</v>
      </c>
    </row>
    <row r="2884" spans="1:13" x14ac:dyDescent="0.25">
      <c r="A2884" s="26" t="s">
        <v>2409</v>
      </c>
      <c r="B2884" s="26" t="s">
        <v>2449</v>
      </c>
      <c r="C2884" s="26" t="str">
        <f t="shared" si="112"/>
        <v/>
      </c>
      <c r="D2884" s="26"/>
      <c r="E2884" s="26" t="s">
        <v>6</v>
      </c>
      <c r="F2884" s="26" t="s">
        <v>6</v>
      </c>
      <c r="G2884" s="34" t="str">
        <f t="shared" si="113"/>
        <v>Limonium densissimum</v>
      </c>
      <c r="H2884" s="26" t="s">
        <v>5141</v>
      </c>
      <c r="I2884" s="26"/>
      <c r="J2884" t="s">
        <v>9101</v>
      </c>
      <c r="K2884" t="s">
        <v>11752</v>
      </c>
      <c r="L2884" t="s">
        <v>12295</v>
      </c>
      <c r="M2884" t="s">
        <v>12296</v>
      </c>
    </row>
    <row r="2885" spans="1:13" x14ac:dyDescent="0.25">
      <c r="A2885" s="26" t="s">
        <v>2409</v>
      </c>
      <c r="B2885" s="26" t="s">
        <v>1108</v>
      </c>
      <c r="C2885" s="26" t="str">
        <f t="shared" si="112"/>
        <v/>
      </c>
      <c r="D2885" s="26"/>
      <c r="E2885" s="26" t="s">
        <v>31</v>
      </c>
      <c r="F2885" s="26" t="s">
        <v>6</v>
      </c>
      <c r="G2885" s="34" t="str">
        <f t="shared" si="113"/>
        <v>Limonium dichotomum</v>
      </c>
      <c r="H2885" s="26" t="s">
        <v>5141</v>
      </c>
      <c r="I2885" s="26"/>
      <c r="J2885" t="s">
        <v>9102</v>
      </c>
      <c r="K2885" t="s">
        <v>11752</v>
      </c>
      <c r="L2885" t="s">
        <v>12295</v>
      </c>
      <c r="M2885" t="s">
        <v>12296</v>
      </c>
    </row>
    <row r="2886" spans="1:13" x14ac:dyDescent="0.25">
      <c r="A2886" s="26" t="s">
        <v>2409</v>
      </c>
      <c r="B2886" s="26" t="s">
        <v>1113</v>
      </c>
      <c r="C2886" s="26" t="str">
        <f t="shared" si="112"/>
        <v/>
      </c>
      <c r="D2886" s="26"/>
      <c r="E2886" s="26" t="s">
        <v>6</v>
      </c>
      <c r="F2886" s="26" t="s">
        <v>6</v>
      </c>
      <c r="G2886" s="34" t="str">
        <f t="shared" si="113"/>
        <v>Limonium diffusum</v>
      </c>
      <c r="H2886" s="26" t="s">
        <v>5141</v>
      </c>
      <c r="I2886" s="26"/>
      <c r="J2886" t="s">
        <v>9103</v>
      </c>
      <c r="K2886" t="s">
        <v>11752</v>
      </c>
      <c r="L2886" t="s">
        <v>12295</v>
      </c>
      <c r="M2886" t="s">
        <v>12296</v>
      </c>
    </row>
    <row r="2887" spans="1:13" x14ac:dyDescent="0.25">
      <c r="A2887" s="26" t="s">
        <v>2409</v>
      </c>
      <c r="B2887" s="26" t="s">
        <v>2459</v>
      </c>
      <c r="C2887" s="26" t="str">
        <f t="shared" si="112"/>
        <v/>
      </c>
      <c r="D2887" s="26"/>
      <c r="E2887" s="26" t="s">
        <v>6</v>
      </c>
      <c r="F2887" s="26" t="s">
        <v>6</v>
      </c>
      <c r="G2887" s="34" t="str">
        <f t="shared" si="113"/>
        <v>Limonium dodartii</v>
      </c>
      <c r="H2887" s="26" t="s">
        <v>5141</v>
      </c>
      <c r="I2887" s="26"/>
      <c r="J2887" t="s">
        <v>9104</v>
      </c>
      <c r="K2887" t="s">
        <v>11752</v>
      </c>
      <c r="L2887" t="s">
        <v>12295</v>
      </c>
      <c r="M2887" t="s">
        <v>12296</v>
      </c>
    </row>
    <row r="2888" spans="1:13" x14ac:dyDescent="0.25">
      <c r="A2888" s="26" t="s">
        <v>2409</v>
      </c>
      <c r="B2888" s="26" t="s">
        <v>2474</v>
      </c>
      <c r="C2888" s="26" t="str">
        <f t="shared" si="112"/>
        <v/>
      </c>
      <c r="D2888" s="26"/>
      <c r="E2888" s="26" t="s">
        <v>31</v>
      </c>
      <c r="F2888" s="26" t="s">
        <v>6</v>
      </c>
      <c r="G2888" s="34" t="str">
        <f t="shared" si="113"/>
        <v>Limonium dragonericum</v>
      </c>
      <c r="H2888" s="26" t="s">
        <v>5141</v>
      </c>
      <c r="I2888" s="26"/>
      <c r="J2888" t="s">
        <v>9105</v>
      </c>
      <c r="K2888" t="s">
        <v>11752</v>
      </c>
      <c r="L2888" t="s">
        <v>12295</v>
      </c>
      <c r="M2888" t="s">
        <v>12296</v>
      </c>
    </row>
    <row r="2889" spans="1:13" x14ac:dyDescent="0.25">
      <c r="A2889" s="26" t="s">
        <v>2409</v>
      </c>
      <c r="B2889" s="26" t="s">
        <v>2419</v>
      </c>
      <c r="C2889" s="26" t="str">
        <f t="shared" si="112"/>
        <v/>
      </c>
      <c r="D2889" s="26"/>
      <c r="E2889" s="26" t="s">
        <v>31</v>
      </c>
      <c r="F2889" s="26" t="s">
        <v>6</v>
      </c>
      <c r="G2889" s="34" t="str">
        <f t="shared" si="113"/>
        <v>Limonium dufourii</v>
      </c>
      <c r="H2889" s="26" t="s">
        <v>5141</v>
      </c>
      <c r="I2889" s="26"/>
      <c r="J2889" t="s">
        <v>9106</v>
      </c>
      <c r="K2889" t="s">
        <v>11752</v>
      </c>
      <c r="L2889" t="s">
        <v>12295</v>
      </c>
      <c r="M2889" t="s">
        <v>12296</v>
      </c>
    </row>
    <row r="2890" spans="1:13" x14ac:dyDescent="0.25">
      <c r="A2890" s="26" t="s">
        <v>2409</v>
      </c>
      <c r="B2890" s="26" t="s">
        <v>208</v>
      </c>
      <c r="C2890" s="26" t="str">
        <f t="shared" si="112"/>
        <v/>
      </c>
      <c r="D2890" s="26"/>
      <c r="E2890" s="26" t="s">
        <v>31</v>
      </c>
      <c r="F2890" s="26" t="s">
        <v>6</v>
      </c>
      <c r="G2890" s="34" t="str">
        <f t="shared" si="113"/>
        <v>Limonium ebusitanum</v>
      </c>
      <c r="H2890" s="26" t="s">
        <v>5141</v>
      </c>
      <c r="I2890" s="26"/>
      <c r="J2890" t="s">
        <v>9107</v>
      </c>
      <c r="K2890" t="s">
        <v>11752</v>
      </c>
      <c r="L2890" t="s">
        <v>12295</v>
      </c>
      <c r="M2890" t="s">
        <v>12296</v>
      </c>
    </row>
    <row r="2891" spans="1:13" x14ac:dyDescent="0.25">
      <c r="A2891" s="26" t="s">
        <v>2409</v>
      </c>
      <c r="B2891" s="26" t="s">
        <v>2416</v>
      </c>
      <c r="C2891" s="26" t="str">
        <f t="shared" si="112"/>
        <v/>
      </c>
      <c r="D2891" s="26"/>
      <c r="E2891" s="26" t="s">
        <v>6</v>
      </c>
      <c r="F2891" s="26" t="s">
        <v>6</v>
      </c>
      <c r="G2891" s="34" t="str">
        <f t="shared" si="113"/>
        <v>Limonium echioides</v>
      </c>
      <c r="H2891" s="26" t="s">
        <v>5141</v>
      </c>
      <c r="I2891" s="26"/>
      <c r="J2891" t="s">
        <v>9108</v>
      </c>
      <c r="K2891" t="s">
        <v>11752</v>
      </c>
      <c r="L2891" t="s">
        <v>12295</v>
      </c>
      <c r="M2891" t="s">
        <v>12296</v>
      </c>
    </row>
    <row r="2892" spans="1:13" x14ac:dyDescent="0.25">
      <c r="A2892" s="26" t="s">
        <v>2409</v>
      </c>
      <c r="B2892" s="26" t="s">
        <v>1473</v>
      </c>
      <c r="C2892" s="26" t="str">
        <f t="shared" si="112"/>
        <v/>
      </c>
      <c r="D2892" s="26"/>
      <c r="E2892" s="26" t="s">
        <v>6</v>
      </c>
      <c r="F2892" s="26" t="s">
        <v>6</v>
      </c>
      <c r="G2892" s="34" t="str">
        <f t="shared" si="113"/>
        <v>Limonium emarginatum</v>
      </c>
      <c r="H2892" s="26" t="s">
        <v>5141</v>
      </c>
      <c r="I2892" s="26"/>
      <c r="J2892" t="s">
        <v>9109</v>
      </c>
      <c r="K2892" t="s">
        <v>11752</v>
      </c>
      <c r="L2892" t="s">
        <v>12295</v>
      </c>
      <c r="M2892" t="s">
        <v>12296</v>
      </c>
    </row>
    <row r="2893" spans="1:13" x14ac:dyDescent="0.25">
      <c r="A2893" s="26" t="s">
        <v>2409</v>
      </c>
      <c r="B2893" s="26" t="s">
        <v>2443</v>
      </c>
      <c r="C2893" s="26" t="str">
        <f t="shared" si="112"/>
        <v/>
      </c>
      <c r="D2893" s="26"/>
      <c r="E2893" s="26" t="s">
        <v>31</v>
      </c>
      <c r="F2893" s="26" t="s">
        <v>6</v>
      </c>
      <c r="G2893" s="34" t="str">
        <f t="shared" si="113"/>
        <v>Limonium erectum</v>
      </c>
      <c r="H2893" s="26" t="s">
        <v>5141</v>
      </c>
      <c r="I2893" s="26"/>
      <c r="J2893" t="s">
        <v>9110</v>
      </c>
      <c r="K2893" t="s">
        <v>11752</v>
      </c>
      <c r="L2893" t="s">
        <v>12295</v>
      </c>
      <c r="M2893" t="s">
        <v>12296</v>
      </c>
    </row>
    <row r="2894" spans="1:13" x14ac:dyDescent="0.25">
      <c r="A2894" s="26" t="s">
        <v>2409</v>
      </c>
      <c r="B2894" s="26" t="s">
        <v>2424</v>
      </c>
      <c r="C2894" s="26" t="str">
        <f t="shared" si="112"/>
        <v/>
      </c>
      <c r="D2894" s="26"/>
      <c r="E2894" s="26" t="s">
        <v>31</v>
      </c>
      <c r="F2894" s="26" t="s">
        <v>6</v>
      </c>
      <c r="G2894" s="34" t="str">
        <f t="shared" si="113"/>
        <v>Limonium estevei</v>
      </c>
      <c r="H2894" s="26" t="s">
        <v>5141</v>
      </c>
      <c r="I2894" s="26"/>
      <c r="J2894" t="s">
        <v>9111</v>
      </c>
      <c r="K2894" t="s">
        <v>11752</v>
      </c>
      <c r="L2894" t="s">
        <v>12295</v>
      </c>
      <c r="M2894" t="s">
        <v>12296</v>
      </c>
    </row>
    <row r="2895" spans="1:13" x14ac:dyDescent="0.25">
      <c r="A2895" s="26" t="s">
        <v>2409</v>
      </c>
      <c r="B2895" s="26" t="s">
        <v>2412</v>
      </c>
      <c r="C2895" s="26" t="str">
        <f t="shared" si="112"/>
        <v/>
      </c>
      <c r="D2895" s="26"/>
      <c r="E2895" s="26" t="s">
        <v>6</v>
      </c>
      <c r="F2895" s="26" t="s">
        <v>6</v>
      </c>
      <c r="G2895" s="34" t="str">
        <f t="shared" si="113"/>
        <v>Limonium ferulaceum</v>
      </c>
      <c r="H2895" s="26" t="s">
        <v>5141</v>
      </c>
      <c r="I2895" s="26"/>
      <c r="J2895" t="s">
        <v>9112</v>
      </c>
      <c r="K2895" t="s">
        <v>11752</v>
      </c>
      <c r="L2895" t="s">
        <v>12295</v>
      </c>
      <c r="M2895" t="s">
        <v>12296</v>
      </c>
    </row>
    <row r="2896" spans="1:13" x14ac:dyDescent="0.25">
      <c r="A2896" s="26" t="s">
        <v>2409</v>
      </c>
      <c r="B2896" s="26" t="s">
        <v>466</v>
      </c>
      <c r="C2896" s="26" t="str">
        <f t="shared" si="112"/>
        <v/>
      </c>
      <c r="D2896" s="26"/>
      <c r="E2896" s="26" t="s">
        <v>31</v>
      </c>
      <c r="F2896" s="26" t="s">
        <v>6</v>
      </c>
      <c r="G2896" s="34" t="str">
        <f t="shared" si="113"/>
        <v>Limonium fontqueri</v>
      </c>
      <c r="H2896" s="26" t="s">
        <v>5141</v>
      </c>
      <c r="I2896" s="26"/>
      <c r="J2896" t="s">
        <v>9113</v>
      </c>
      <c r="K2896" t="s">
        <v>11752</v>
      </c>
      <c r="L2896" t="s">
        <v>12295</v>
      </c>
      <c r="M2896" t="s">
        <v>12296</v>
      </c>
    </row>
    <row r="2897" spans="1:13" x14ac:dyDescent="0.25">
      <c r="A2897" s="26" t="s">
        <v>2409</v>
      </c>
      <c r="B2897" s="26" t="s">
        <v>2420</v>
      </c>
      <c r="C2897" s="26" t="str">
        <f t="shared" si="112"/>
        <v/>
      </c>
      <c r="D2897" s="26"/>
      <c r="E2897" s="26" t="s">
        <v>31</v>
      </c>
      <c r="F2897" s="26" t="s">
        <v>6</v>
      </c>
      <c r="G2897" s="34" t="str">
        <f t="shared" si="113"/>
        <v>Limonium furfuraceum</v>
      </c>
      <c r="H2897" s="26" t="s">
        <v>5141</v>
      </c>
      <c r="I2897" s="26"/>
      <c r="J2897" t="s">
        <v>9114</v>
      </c>
      <c r="K2897" t="s">
        <v>11752</v>
      </c>
      <c r="L2897" t="s">
        <v>12295</v>
      </c>
      <c r="M2897" t="s">
        <v>12296</v>
      </c>
    </row>
    <row r="2898" spans="1:13" x14ac:dyDescent="0.25">
      <c r="A2898" s="26" t="s">
        <v>2409</v>
      </c>
      <c r="B2898" s="26" t="s">
        <v>2448</v>
      </c>
      <c r="C2898" s="26" t="str">
        <f t="shared" si="112"/>
        <v/>
      </c>
      <c r="D2898" s="26"/>
      <c r="E2898" s="26" t="s">
        <v>31</v>
      </c>
      <c r="F2898" s="26" t="s">
        <v>6</v>
      </c>
      <c r="G2898" s="34" t="str">
        <f t="shared" si="113"/>
        <v>Limonium geronense</v>
      </c>
      <c r="H2898" s="26" t="s">
        <v>5141</v>
      </c>
      <c r="I2898" s="26"/>
      <c r="J2898" t="s">
        <v>9115</v>
      </c>
      <c r="K2898" t="s">
        <v>11752</v>
      </c>
      <c r="L2898" t="s">
        <v>12295</v>
      </c>
      <c r="M2898" t="s">
        <v>12296</v>
      </c>
    </row>
    <row r="2899" spans="1:13" x14ac:dyDescent="0.25">
      <c r="A2899" s="26" t="s">
        <v>2409</v>
      </c>
      <c r="B2899" s="26" t="s">
        <v>2450</v>
      </c>
      <c r="C2899" s="26" t="str">
        <f t="shared" si="112"/>
        <v/>
      </c>
      <c r="D2899" s="26"/>
      <c r="E2899" s="26" t="s">
        <v>31</v>
      </c>
      <c r="F2899" s="26" t="s">
        <v>6</v>
      </c>
      <c r="G2899" s="34" t="str">
        <f t="shared" si="113"/>
        <v>Limonium gibertii</v>
      </c>
      <c r="H2899" s="26" t="s">
        <v>5141</v>
      </c>
      <c r="I2899" s="26"/>
      <c r="J2899" t="s">
        <v>9116</v>
      </c>
      <c r="K2899" t="s">
        <v>11752</v>
      </c>
      <c r="L2899" t="s">
        <v>12295</v>
      </c>
      <c r="M2899" t="s">
        <v>12296</v>
      </c>
    </row>
    <row r="2900" spans="1:13" x14ac:dyDescent="0.25">
      <c r="A2900" s="26" t="s">
        <v>2409</v>
      </c>
      <c r="B2900" s="26" t="s">
        <v>2452</v>
      </c>
      <c r="C2900" s="26" t="str">
        <f t="shared" si="112"/>
        <v/>
      </c>
      <c r="D2900" s="26"/>
      <c r="E2900" s="26" t="s">
        <v>6</v>
      </c>
      <c r="F2900" s="26" t="s">
        <v>6</v>
      </c>
      <c r="G2900" s="34" t="str">
        <f t="shared" si="113"/>
        <v>Limonium girardianum</v>
      </c>
      <c r="H2900" s="26" t="s">
        <v>5141</v>
      </c>
      <c r="I2900" s="26"/>
      <c r="J2900" t="s">
        <v>9117</v>
      </c>
      <c r="K2900" t="s">
        <v>11752</v>
      </c>
      <c r="L2900" t="s">
        <v>12295</v>
      </c>
      <c r="M2900" t="s">
        <v>12296</v>
      </c>
    </row>
    <row r="2901" spans="1:13" x14ac:dyDescent="0.25">
      <c r="A2901" s="26" t="s">
        <v>2409</v>
      </c>
      <c r="B2901" s="26" t="s">
        <v>218</v>
      </c>
      <c r="C2901" s="26" t="str">
        <f t="shared" si="112"/>
        <v/>
      </c>
      <c r="D2901" s="26"/>
      <c r="E2901" s="26" t="s">
        <v>31</v>
      </c>
      <c r="F2901" s="26" t="s">
        <v>6</v>
      </c>
      <c r="G2901" s="34" t="str">
        <f t="shared" si="113"/>
        <v>Limonium grosii</v>
      </c>
      <c r="H2901" s="26" t="s">
        <v>5141</v>
      </c>
      <c r="I2901" s="26"/>
      <c r="J2901" t="s">
        <v>9118</v>
      </c>
      <c r="K2901" t="s">
        <v>11752</v>
      </c>
      <c r="L2901" t="s">
        <v>12295</v>
      </c>
      <c r="M2901" t="s">
        <v>12296</v>
      </c>
    </row>
    <row r="2902" spans="1:13" x14ac:dyDescent="0.25">
      <c r="A2902" s="26" t="s">
        <v>2409</v>
      </c>
      <c r="B2902" s="26" t="s">
        <v>2467</v>
      </c>
      <c r="C2902" s="26" t="str">
        <f t="shared" si="112"/>
        <v/>
      </c>
      <c r="D2902" s="26"/>
      <c r="E2902" s="26" t="s">
        <v>31</v>
      </c>
      <c r="F2902" s="26" t="s">
        <v>6</v>
      </c>
      <c r="G2902" s="34" t="str">
        <f t="shared" si="113"/>
        <v>Limonium gymnesicum</v>
      </c>
      <c r="H2902" s="26" t="s">
        <v>5141</v>
      </c>
      <c r="I2902" s="26"/>
      <c r="J2902" t="s">
        <v>9119</v>
      </c>
      <c r="K2902" t="s">
        <v>11752</v>
      </c>
      <c r="L2902" t="s">
        <v>12295</v>
      </c>
      <c r="M2902" t="s">
        <v>12296</v>
      </c>
    </row>
    <row r="2903" spans="1:13" x14ac:dyDescent="0.25">
      <c r="A2903" s="26" t="s">
        <v>2409</v>
      </c>
      <c r="B2903" s="26" t="s">
        <v>2451</v>
      </c>
      <c r="C2903" s="26" t="str">
        <f t="shared" si="112"/>
        <v/>
      </c>
      <c r="D2903" s="26"/>
      <c r="E2903" s="26" t="s">
        <v>31</v>
      </c>
      <c r="F2903" s="26" t="s">
        <v>6</v>
      </c>
      <c r="G2903" s="34" t="str">
        <f t="shared" si="113"/>
        <v>Limonium heterospicatum</v>
      </c>
      <c r="H2903" s="26" t="s">
        <v>5141</v>
      </c>
      <c r="I2903" s="26"/>
      <c r="J2903" t="s">
        <v>9120</v>
      </c>
      <c r="K2903" t="s">
        <v>11752</v>
      </c>
      <c r="L2903" t="s">
        <v>12295</v>
      </c>
      <c r="M2903" t="s">
        <v>12296</v>
      </c>
    </row>
    <row r="2904" spans="1:13" x14ac:dyDescent="0.25">
      <c r="A2904" s="26" t="s">
        <v>2409</v>
      </c>
      <c r="B2904" s="26" t="s">
        <v>2442</v>
      </c>
      <c r="C2904" s="26" t="str">
        <f t="shared" si="112"/>
        <v/>
      </c>
      <c r="D2904" s="26"/>
      <c r="E2904" s="26" t="s">
        <v>31</v>
      </c>
      <c r="F2904" s="26" t="s">
        <v>6</v>
      </c>
      <c r="G2904" s="34" t="str">
        <f t="shared" si="113"/>
        <v>Limonium hibericum</v>
      </c>
      <c r="H2904" s="26" t="s">
        <v>5141</v>
      </c>
      <c r="I2904" s="26"/>
      <c r="J2904" t="s">
        <v>9121</v>
      </c>
      <c r="K2904" t="s">
        <v>11752</v>
      </c>
      <c r="L2904" t="s">
        <v>12295</v>
      </c>
      <c r="M2904" t="s">
        <v>12296</v>
      </c>
    </row>
    <row r="2905" spans="1:13" x14ac:dyDescent="0.25">
      <c r="A2905" s="26" t="s">
        <v>2409</v>
      </c>
      <c r="B2905" s="26" t="s">
        <v>1580</v>
      </c>
      <c r="C2905" s="26" t="str">
        <f t="shared" si="112"/>
        <v/>
      </c>
      <c r="D2905" s="26"/>
      <c r="E2905" s="26" t="s">
        <v>6</v>
      </c>
      <c r="F2905" s="26" t="s">
        <v>6</v>
      </c>
      <c r="G2905" s="34" t="str">
        <f t="shared" si="113"/>
        <v>Limonium humile</v>
      </c>
      <c r="H2905" s="26" t="s">
        <v>5141</v>
      </c>
      <c r="I2905" s="26"/>
      <c r="J2905" t="s">
        <v>9122</v>
      </c>
      <c r="K2905" t="s">
        <v>11752</v>
      </c>
      <c r="L2905" t="s">
        <v>12295</v>
      </c>
      <c r="M2905" t="s">
        <v>12296</v>
      </c>
    </row>
    <row r="2906" spans="1:13" x14ac:dyDescent="0.25">
      <c r="A2906" s="26" t="s">
        <v>2409</v>
      </c>
      <c r="B2906" s="26" t="s">
        <v>2414</v>
      </c>
      <c r="C2906" s="26" t="str">
        <f t="shared" ref="C2906:C2969" si="114">IF(D2906="","","subsp.")</f>
        <v/>
      </c>
      <c r="D2906" s="26"/>
      <c r="E2906" s="26" t="s">
        <v>31</v>
      </c>
      <c r="F2906" s="26" t="s">
        <v>6</v>
      </c>
      <c r="G2906" s="34" t="str">
        <f t="shared" si="113"/>
        <v>Limonium insigne</v>
      </c>
      <c r="H2906" s="26" t="s">
        <v>5141</v>
      </c>
      <c r="I2906" s="26"/>
      <c r="J2906" t="s">
        <v>9123</v>
      </c>
      <c r="K2906" t="s">
        <v>11752</v>
      </c>
      <c r="L2906" t="s">
        <v>12295</v>
      </c>
      <c r="M2906" t="s">
        <v>12296</v>
      </c>
    </row>
    <row r="2907" spans="1:13" x14ac:dyDescent="0.25">
      <c r="A2907" s="26" t="s">
        <v>2409</v>
      </c>
      <c r="B2907" s="26" t="s">
        <v>2431</v>
      </c>
      <c r="C2907" s="26" t="str">
        <f t="shared" si="114"/>
        <v/>
      </c>
      <c r="D2907" s="26"/>
      <c r="E2907" s="26" t="s">
        <v>31</v>
      </c>
      <c r="F2907" s="26" t="s">
        <v>6</v>
      </c>
      <c r="G2907" s="34" t="str">
        <f t="shared" si="113"/>
        <v>Limonium latebracteatum</v>
      </c>
      <c r="H2907" s="26" t="s">
        <v>5141</v>
      </c>
      <c r="I2907" s="26"/>
      <c r="J2907" t="s">
        <v>9124</v>
      </c>
      <c r="K2907" t="s">
        <v>11752</v>
      </c>
      <c r="L2907" t="s">
        <v>12295</v>
      </c>
      <c r="M2907" t="s">
        <v>12296</v>
      </c>
    </row>
    <row r="2908" spans="1:13" x14ac:dyDescent="0.25">
      <c r="A2908" s="26" t="s">
        <v>2409</v>
      </c>
      <c r="B2908" s="26" t="s">
        <v>2425</v>
      </c>
      <c r="C2908" s="26" t="str">
        <f t="shared" si="114"/>
        <v/>
      </c>
      <c r="D2908" s="26"/>
      <c r="E2908" s="26" t="s">
        <v>31</v>
      </c>
      <c r="F2908" s="26" t="s">
        <v>6</v>
      </c>
      <c r="G2908" s="34" t="str">
        <f t="shared" si="113"/>
        <v>Limonium laxiusculum</v>
      </c>
      <c r="H2908" s="26" t="s">
        <v>5141</v>
      </c>
      <c r="I2908" s="26"/>
      <c r="J2908" t="s">
        <v>9125</v>
      </c>
      <c r="K2908" t="s">
        <v>11752</v>
      </c>
      <c r="L2908" t="s">
        <v>12295</v>
      </c>
      <c r="M2908" t="s">
        <v>12296</v>
      </c>
    </row>
    <row r="2909" spans="1:13" x14ac:dyDescent="0.25">
      <c r="A2909" s="26" t="s">
        <v>2409</v>
      </c>
      <c r="B2909" s="26" t="s">
        <v>2411</v>
      </c>
      <c r="C2909" s="26" t="str">
        <f t="shared" si="114"/>
        <v/>
      </c>
      <c r="D2909" s="26"/>
      <c r="E2909" s="26" t="s">
        <v>6</v>
      </c>
      <c r="F2909" s="26" t="s">
        <v>6</v>
      </c>
      <c r="G2909" s="34" t="str">
        <f t="shared" si="113"/>
        <v>Limonium lobatum</v>
      </c>
      <c r="H2909" s="26" t="s">
        <v>5141</v>
      </c>
      <c r="I2909" s="26"/>
      <c r="J2909" t="s">
        <v>9126</v>
      </c>
      <c r="K2909" t="s">
        <v>11752</v>
      </c>
      <c r="L2909" t="s">
        <v>12295</v>
      </c>
      <c r="M2909" t="s">
        <v>12296</v>
      </c>
    </row>
    <row r="2910" spans="1:13" x14ac:dyDescent="0.25">
      <c r="A2910" s="26" t="s">
        <v>2409</v>
      </c>
      <c r="B2910" s="26" t="s">
        <v>2433</v>
      </c>
      <c r="C2910" s="26" t="str">
        <f t="shared" si="114"/>
        <v/>
      </c>
      <c r="D2910" s="26"/>
      <c r="E2910" s="26" t="s">
        <v>31</v>
      </c>
      <c r="F2910" s="26" t="s">
        <v>6</v>
      </c>
      <c r="G2910" s="34" t="str">
        <f t="shared" si="113"/>
        <v>Limonium lobetanicum</v>
      </c>
      <c r="H2910" s="26" t="s">
        <v>5141</v>
      </c>
      <c r="I2910" s="26"/>
      <c r="J2910" t="s">
        <v>9127</v>
      </c>
      <c r="K2910" t="s">
        <v>11752</v>
      </c>
      <c r="L2910" t="s">
        <v>12295</v>
      </c>
      <c r="M2910" t="s">
        <v>12296</v>
      </c>
    </row>
    <row r="2911" spans="1:13" x14ac:dyDescent="0.25">
      <c r="A2911" s="26" t="s">
        <v>2409</v>
      </c>
      <c r="B2911" s="26" t="s">
        <v>2440</v>
      </c>
      <c r="C2911" s="26" t="str">
        <f t="shared" si="114"/>
        <v/>
      </c>
      <c r="D2911" s="26"/>
      <c r="E2911" s="26" t="s">
        <v>31</v>
      </c>
      <c r="F2911" s="26" t="s">
        <v>6</v>
      </c>
      <c r="G2911" s="34" t="str">
        <f t="shared" si="113"/>
        <v>Limonium longebracteatum</v>
      </c>
      <c r="H2911" s="26" t="s">
        <v>5141</v>
      </c>
      <c r="I2911" s="26"/>
      <c r="J2911" t="s">
        <v>9128</v>
      </c>
      <c r="K2911" t="s">
        <v>11752</v>
      </c>
      <c r="L2911" t="s">
        <v>12295</v>
      </c>
      <c r="M2911" t="s">
        <v>12296</v>
      </c>
    </row>
    <row r="2912" spans="1:13" x14ac:dyDescent="0.25">
      <c r="A2912" s="26" t="s">
        <v>2409</v>
      </c>
      <c r="B2912" s="26" t="s">
        <v>2483</v>
      </c>
      <c r="C2912" s="26" t="str">
        <f t="shared" si="114"/>
        <v/>
      </c>
      <c r="D2912" s="26"/>
      <c r="E2912" s="26" t="s">
        <v>31</v>
      </c>
      <c r="F2912" s="26" t="s">
        <v>6</v>
      </c>
      <c r="G2912" s="34" t="str">
        <f t="shared" si="113"/>
        <v>Limonium magallufianum</v>
      </c>
      <c r="H2912" s="26" t="s">
        <v>5141</v>
      </c>
      <c r="I2912" s="26"/>
      <c r="J2912" t="s">
        <v>9129</v>
      </c>
      <c r="K2912" t="s">
        <v>11752</v>
      </c>
      <c r="L2912" t="s">
        <v>12295</v>
      </c>
      <c r="M2912" t="s">
        <v>12296</v>
      </c>
    </row>
    <row r="2913" spans="1:13" x14ac:dyDescent="0.25">
      <c r="A2913" s="26" t="s">
        <v>2409</v>
      </c>
      <c r="B2913" s="26" t="s">
        <v>595</v>
      </c>
      <c r="C2913" s="26" t="str">
        <f t="shared" si="114"/>
        <v/>
      </c>
      <c r="D2913" s="26"/>
      <c r="E2913" s="26" t="s">
        <v>31</v>
      </c>
      <c r="F2913" s="26" t="s">
        <v>6</v>
      </c>
      <c r="G2913" s="34" t="str">
        <f t="shared" si="113"/>
        <v>Limonium majoricum</v>
      </c>
      <c r="H2913" s="26" t="s">
        <v>5141</v>
      </c>
      <c r="I2913" s="26"/>
      <c r="J2913" t="s">
        <v>9130</v>
      </c>
      <c r="K2913" t="s">
        <v>11752</v>
      </c>
      <c r="L2913" t="s">
        <v>12295</v>
      </c>
      <c r="M2913" t="s">
        <v>12296</v>
      </c>
    </row>
    <row r="2914" spans="1:13" x14ac:dyDescent="0.25">
      <c r="A2914" s="26" t="s">
        <v>2409</v>
      </c>
      <c r="B2914" s="26" t="s">
        <v>291</v>
      </c>
      <c r="C2914" s="26" t="str">
        <f t="shared" si="114"/>
        <v/>
      </c>
      <c r="D2914" s="26"/>
      <c r="E2914" s="26" t="s">
        <v>31</v>
      </c>
      <c r="F2914" s="26" t="s">
        <v>6</v>
      </c>
      <c r="G2914" s="34" t="str">
        <f t="shared" si="113"/>
        <v>Limonium majus</v>
      </c>
      <c r="H2914" s="26" t="s">
        <v>5141</v>
      </c>
      <c r="I2914" s="26"/>
      <c r="J2914" t="s">
        <v>9131</v>
      </c>
      <c r="K2914" t="s">
        <v>11752</v>
      </c>
      <c r="L2914" t="s">
        <v>12295</v>
      </c>
      <c r="M2914" t="s">
        <v>12296</v>
      </c>
    </row>
    <row r="2915" spans="1:13" x14ac:dyDescent="0.25">
      <c r="A2915" s="26" t="s">
        <v>2409</v>
      </c>
      <c r="B2915" s="26" t="s">
        <v>2455</v>
      </c>
      <c r="C2915" s="26" t="str">
        <f t="shared" si="114"/>
        <v/>
      </c>
      <c r="D2915" s="26"/>
      <c r="E2915" s="26" t="s">
        <v>31</v>
      </c>
      <c r="F2915" s="26" t="s">
        <v>6</v>
      </c>
      <c r="G2915" s="34" t="str">
        <f t="shared" si="113"/>
        <v>Limonium malacitanum</v>
      </c>
      <c r="H2915" s="26" t="s">
        <v>5141</v>
      </c>
      <c r="I2915" s="26"/>
      <c r="J2915" t="s">
        <v>9132</v>
      </c>
      <c r="K2915" t="s">
        <v>11752</v>
      </c>
      <c r="L2915" t="s">
        <v>12295</v>
      </c>
      <c r="M2915" t="s">
        <v>12296</v>
      </c>
    </row>
    <row r="2916" spans="1:13" x14ac:dyDescent="0.25">
      <c r="A2916" s="26" t="s">
        <v>2409</v>
      </c>
      <c r="B2916" s="26" t="s">
        <v>2481</v>
      </c>
      <c r="C2916" s="26" t="str">
        <f t="shared" si="114"/>
        <v/>
      </c>
      <c r="D2916" s="26"/>
      <c r="E2916" s="26" t="s">
        <v>31</v>
      </c>
      <c r="F2916" s="26" t="s">
        <v>6</v>
      </c>
      <c r="G2916" s="34" t="str">
        <f t="shared" si="113"/>
        <v>Limonium marisolii</v>
      </c>
      <c r="H2916" s="26" t="s">
        <v>5141</v>
      </c>
      <c r="I2916" s="26"/>
      <c r="J2916" t="s">
        <v>9133</v>
      </c>
      <c r="K2916" t="s">
        <v>11752</v>
      </c>
      <c r="L2916" t="s">
        <v>12295</v>
      </c>
      <c r="M2916" t="s">
        <v>12296</v>
      </c>
    </row>
    <row r="2917" spans="1:13" x14ac:dyDescent="0.25">
      <c r="A2917" s="26" t="s">
        <v>2409</v>
      </c>
      <c r="B2917" s="26" t="s">
        <v>2486</v>
      </c>
      <c r="C2917" s="26" t="str">
        <f t="shared" si="114"/>
        <v/>
      </c>
      <c r="D2917" s="26"/>
      <c r="E2917" s="26" t="s">
        <v>31</v>
      </c>
      <c r="F2917" s="26" t="s">
        <v>6</v>
      </c>
      <c r="G2917" s="34" t="str">
        <f t="shared" si="113"/>
        <v>Limonium migjornense</v>
      </c>
      <c r="H2917" s="26" t="s">
        <v>5141</v>
      </c>
      <c r="I2917" s="26"/>
      <c r="J2917" t="s">
        <v>9134</v>
      </c>
      <c r="K2917" t="s">
        <v>11752</v>
      </c>
      <c r="L2917" t="s">
        <v>12295</v>
      </c>
      <c r="M2917" t="s">
        <v>12296</v>
      </c>
    </row>
    <row r="2918" spans="1:13" x14ac:dyDescent="0.25">
      <c r="A2918" s="26" t="s">
        <v>2409</v>
      </c>
      <c r="B2918" s="26" t="s">
        <v>2466</v>
      </c>
      <c r="C2918" s="26" t="str">
        <f t="shared" si="114"/>
        <v/>
      </c>
      <c r="D2918" s="26"/>
      <c r="E2918" s="26" t="s">
        <v>31</v>
      </c>
      <c r="F2918" s="26" t="s">
        <v>6</v>
      </c>
      <c r="G2918" s="34" t="str">
        <f t="shared" si="113"/>
        <v>Limonium minoricense</v>
      </c>
      <c r="H2918" s="26" t="s">
        <v>5141</v>
      </c>
      <c r="I2918" s="26"/>
      <c r="J2918" t="s">
        <v>9135</v>
      </c>
      <c r="K2918" t="s">
        <v>11752</v>
      </c>
      <c r="L2918" t="s">
        <v>12295</v>
      </c>
      <c r="M2918" t="s">
        <v>12296</v>
      </c>
    </row>
    <row r="2919" spans="1:13" x14ac:dyDescent="0.25">
      <c r="A2919" s="26" t="s">
        <v>2409</v>
      </c>
      <c r="B2919" s="26" t="s">
        <v>441</v>
      </c>
      <c r="C2919" s="26" t="str">
        <f t="shared" si="114"/>
        <v/>
      </c>
      <c r="D2919" s="26"/>
      <c r="E2919" s="26" t="s">
        <v>31</v>
      </c>
      <c r="F2919" s="26" t="s">
        <v>6</v>
      </c>
      <c r="G2919" s="34" t="str">
        <f t="shared" si="113"/>
        <v>Limonium minus</v>
      </c>
      <c r="H2919" s="26" t="s">
        <v>5141</v>
      </c>
      <c r="I2919" s="26"/>
      <c r="J2919" t="s">
        <v>9136</v>
      </c>
      <c r="K2919" t="s">
        <v>11752</v>
      </c>
      <c r="L2919" t="s">
        <v>12295</v>
      </c>
      <c r="M2919" t="s">
        <v>12296</v>
      </c>
    </row>
    <row r="2920" spans="1:13" x14ac:dyDescent="0.25">
      <c r="A2920" s="26" t="s">
        <v>2409</v>
      </c>
      <c r="B2920" s="26" t="s">
        <v>267</v>
      </c>
      <c r="C2920" s="26" t="str">
        <f t="shared" si="114"/>
        <v/>
      </c>
      <c r="D2920" s="26"/>
      <c r="E2920" s="26" t="s">
        <v>31</v>
      </c>
      <c r="F2920" s="26" t="s">
        <v>6</v>
      </c>
      <c r="G2920" s="34" t="str">
        <f t="shared" si="113"/>
        <v>Limonium minutum</v>
      </c>
      <c r="H2920" s="26" t="s">
        <v>5141</v>
      </c>
      <c r="I2920" s="26"/>
      <c r="J2920" t="s">
        <v>9137</v>
      </c>
      <c r="K2920" t="s">
        <v>11752</v>
      </c>
      <c r="L2920" t="s">
        <v>12295</v>
      </c>
      <c r="M2920" t="s">
        <v>12296</v>
      </c>
    </row>
    <row r="2921" spans="1:13" x14ac:dyDescent="0.25">
      <c r="A2921" s="26" t="s">
        <v>2409</v>
      </c>
      <c r="B2921" s="26" t="s">
        <v>1273</v>
      </c>
      <c r="C2921" s="26" t="str">
        <f t="shared" si="114"/>
        <v/>
      </c>
      <c r="D2921" s="26"/>
      <c r="E2921" s="26" t="s">
        <v>31</v>
      </c>
      <c r="F2921" s="26" t="s">
        <v>6</v>
      </c>
      <c r="G2921" s="34" t="str">
        <f t="shared" si="113"/>
        <v>Limonium multiflorum</v>
      </c>
      <c r="H2921" s="26" t="s">
        <v>5141</v>
      </c>
      <c r="I2921" s="26"/>
      <c r="J2921" t="s">
        <v>9138</v>
      </c>
      <c r="K2921" t="s">
        <v>11752</v>
      </c>
      <c r="L2921" t="s">
        <v>12295</v>
      </c>
      <c r="M2921" t="s">
        <v>12296</v>
      </c>
    </row>
    <row r="2922" spans="1:13" x14ac:dyDescent="0.25">
      <c r="A2922" s="26" t="s">
        <v>2409</v>
      </c>
      <c r="B2922" s="26" t="s">
        <v>2469</v>
      </c>
      <c r="C2922" s="26" t="str">
        <f t="shared" si="114"/>
        <v/>
      </c>
      <c r="D2922" s="26"/>
      <c r="E2922" s="26" t="s">
        <v>31</v>
      </c>
      <c r="F2922" s="26" t="s">
        <v>6</v>
      </c>
      <c r="G2922" s="34" t="str">
        <f t="shared" si="113"/>
        <v>Limonium muradense</v>
      </c>
      <c r="H2922" s="26" t="s">
        <v>5141</v>
      </c>
      <c r="I2922" s="26"/>
      <c r="J2922" t="s">
        <v>9139</v>
      </c>
      <c r="K2922" t="s">
        <v>11752</v>
      </c>
      <c r="L2922" t="s">
        <v>12295</v>
      </c>
      <c r="M2922" t="s">
        <v>12296</v>
      </c>
    </row>
    <row r="2923" spans="1:13" x14ac:dyDescent="0.25">
      <c r="A2923" s="26" t="s">
        <v>2409</v>
      </c>
      <c r="B2923" s="26" t="s">
        <v>2413</v>
      </c>
      <c r="C2923" s="26" t="str">
        <f t="shared" si="114"/>
        <v/>
      </c>
      <c r="D2923" s="26"/>
      <c r="E2923" s="26" t="s">
        <v>6</v>
      </c>
      <c r="F2923" s="26" t="s">
        <v>6</v>
      </c>
      <c r="G2923" s="34" t="str">
        <f t="shared" si="113"/>
        <v>Limonium narbonense</v>
      </c>
      <c r="H2923" s="26" t="s">
        <v>5141</v>
      </c>
      <c r="I2923" s="26"/>
      <c r="J2923" t="s">
        <v>9140</v>
      </c>
      <c r="K2923" t="s">
        <v>11752</v>
      </c>
      <c r="L2923" t="s">
        <v>12295</v>
      </c>
      <c r="M2923" t="s">
        <v>12296</v>
      </c>
    </row>
    <row r="2924" spans="1:13" x14ac:dyDescent="0.25">
      <c r="A2924" s="26" t="s">
        <v>2409</v>
      </c>
      <c r="B2924" s="26" t="s">
        <v>2462</v>
      </c>
      <c r="C2924" s="26" t="str">
        <f t="shared" si="114"/>
        <v/>
      </c>
      <c r="D2924" s="26"/>
      <c r="E2924" s="26" t="s">
        <v>31</v>
      </c>
      <c r="F2924" s="26" t="s">
        <v>6</v>
      </c>
      <c r="G2924" s="34" t="str">
        <f t="shared" si="113"/>
        <v>Limonium orellii</v>
      </c>
      <c r="H2924" s="26" t="s">
        <v>5141</v>
      </c>
      <c r="I2924" s="26"/>
      <c r="J2924" t="s">
        <v>9141</v>
      </c>
      <c r="K2924" t="s">
        <v>11752</v>
      </c>
      <c r="L2924" t="s">
        <v>12295</v>
      </c>
      <c r="M2924" t="s">
        <v>12296</v>
      </c>
    </row>
    <row r="2925" spans="1:13" x14ac:dyDescent="0.25">
      <c r="A2925" s="26" t="s">
        <v>2409</v>
      </c>
      <c r="B2925" s="26" t="s">
        <v>2396</v>
      </c>
      <c r="C2925" s="26" t="str">
        <f t="shared" si="114"/>
        <v/>
      </c>
      <c r="D2925" s="26"/>
      <c r="E2925" s="26" t="s">
        <v>6</v>
      </c>
      <c r="F2925" s="26" t="s">
        <v>6</v>
      </c>
      <c r="G2925" s="34" t="str">
        <f t="shared" si="113"/>
        <v>Limonium ovalifolium</v>
      </c>
      <c r="H2925" s="26" t="s">
        <v>5141</v>
      </c>
      <c r="I2925" s="26"/>
      <c r="J2925" t="s">
        <v>9142</v>
      </c>
      <c r="K2925" t="s">
        <v>11752</v>
      </c>
      <c r="L2925" t="s">
        <v>12295</v>
      </c>
      <c r="M2925" t="s">
        <v>12296</v>
      </c>
    </row>
    <row r="2926" spans="1:13" x14ac:dyDescent="0.25">
      <c r="A2926" s="26" t="s">
        <v>2409</v>
      </c>
      <c r="B2926" s="26" t="s">
        <v>2437</v>
      </c>
      <c r="C2926" s="26" t="str">
        <f t="shared" si="114"/>
        <v/>
      </c>
      <c r="D2926" s="26"/>
      <c r="E2926" s="26" t="s">
        <v>31</v>
      </c>
      <c r="F2926" s="26" t="s">
        <v>6</v>
      </c>
      <c r="G2926" s="34" t="str">
        <f t="shared" si="113"/>
        <v>Limonium parvibracteatum</v>
      </c>
      <c r="H2926" s="26" t="s">
        <v>5141</v>
      </c>
      <c r="I2926" s="26"/>
      <c r="J2926" t="s">
        <v>9143</v>
      </c>
      <c r="K2926" t="s">
        <v>11752</v>
      </c>
      <c r="L2926" t="s">
        <v>12295</v>
      </c>
      <c r="M2926" t="s">
        <v>12296</v>
      </c>
    </row>
    <row r="2927" spans="1:13" x14ac:dyDescent="0.25">
      <c r="A2927" s="26" t="s">
        <v>2409</v>
      </c>
      <c r="B2927" s="26" t="s">
        <v>574</v>
      </c>
      <c r="C2927" s="26" t="str">
        <f t="shared" si="114"/>
        <v/>
      </c>
      <c r="D2927" s="26"/>
      <c r="E2927" s="26" t="s">
        <v>31</v>
      </c>
      <c r="F2927" s="26" t="s">
        <v>6</v>
      </c>
      <c r="G2927" s="34" t="str">
        <f t="shared" si="113"/>
        <v>Limonium paui</v>
      </c>
      <c r="H2927" s="26" t="s">
        <v>5141</v>
      </c>
      <c r="I2927" s="26"/>
      <c r="J2927" t="s">
        <v>9144</v>
      </c>
      <c r="K2927" t="s">
        <v>11752</v>
      </c>
      <c r="L2927" t="s">
        <v>12295</v>
      </c>
      <c r="M2927" t="s">
        <v>12296</v>
      </c>
    </row>
    <row r="2928" spans="1:13" x14ac:dyDescent="0.25">
      <c r="A2928" s="26" t="s">
        <v>2409</v>
      </c>
      <c r="B2928" s="26" t="s">
        <v>2456</v>
      </c>
      <c r="C2928" s="26" t="str">
        <f t="shared" si="114"/>
        <v/>
      </c>
      <c r="D2928" s="26"/>
      <c r="E2928" s="26" t="s">
        <v>31</v>
      </c>
      <c r="F2928" s="26" t="s">
        <v>6</v>
      </c>
      <c r="G2928" s="34" t="str">
        <f t="shared" si="113"/>
        <v>Limonium plurisquamatum</v>
      </c>
      <c r="H2928" s="26" t="s">
        <v>5141</v>
      </c>
      <c r="I2928" s="26"/>
      <c r="J2928" t="s">
        <v>9145</v>
      </c>
      <c r="K2928" t="s">
        <v>11752</v>
      </c>
      <c r="L2928" t="s">
        <v>12295</v>
      </c>
      <c r="M2928" t="s">
        <v>12296</v>
      </c>
    </row>
    <row r="2929" spans="1:13" x14ac:dyDescent="0.25">
      <c r="A2929" s="26" t="s">
        <v>2409</v>
      </c>
      <c r="B2929" s="26" t="s">
        <v>2471</v>
      </c>
      <c r="C2929" s="26" t="str">
        <f t="shared" si="114"/>
        <v/>
      </c>
      <c r="D2929" s="26"/>
      <c r="E2929" s="26" t="s">
        <v>31</v>
      </c>
      <c r="F2929" s="26" t="s">
        <v>6</v>
      </c>
      <c r="G2929" s="34" t="str">
        <f t="shared" si="113"/>
        <v>Limonium portopetranum</v>
      </c>
      <c r="H2929" s="26" t="s">
        <v>5141</v>
      </c>
      <c r="I2929" s="26"/>
      <c r="J2929" t="s">
        <v>9146</v>
      </c>
      <c r="K2929" t="s">
        <v>11752</v>
      </c>
      <c r="L2929" t="s">
        <v>12295</v>
      </c>
      <c r="M2929" t="s">
        <v>12296</v>
      </c>
    </row>
    <row r="2930" spans="1:13" x14ac:dyDescent="0.25">
      <c r="A2930" s="26" t="s">
        <v>2409</v>
      </c>
      <c r="B2930" s="26" t="s">
        <v>2475</v>
      </c>
      <c r="C2930" s="26" t="str">
        <f t="shared" si="114"/>
        <v/>
      </c>
      <c r="D2930" s="26"/>
      <c r="E2930" s="26" t="s">
        <v>31</v>
      </c>
      <c r="F2930" s="26" t="s">
        <v>6</v>
      </c>
      <c r="G2930" s="34" t="str">
        <f t="shared" si="113"/>
        <v>Limonium pseudarticulatum</v>
      </c>
      <c r="H2930" s="26" t="s">
        <v>5141</v>
      </c>
      <c r="I2930" s="26"/>
      <c r="J2930" t="s">
        <v>9147</v>
      </c>
      <c r="K2930" t="s">
        <v>11752</v>
      </c>
      <c r="L2930" t="s">
        <v>12295</v>
      </c>
      <c r="M2930" t="s">
        <v>12296</v>
      </c>
    </row>
    <row r="2931" spans="1:13" x14ac:dyDescent="0.25">
      <c r="A2931" s="26" t="s">
        <v>2409</v>
      </c>
      <c r="B2931" s="26" t="s">
        <v>2465</v>
      </c>
      <c r="C2931" s="26" t="str">
        <f t="shared" si="114"/>
        <v/>
      </c>
      <c r="D2931" s="26"/>
      <c r="E2931" s="26" t="s">
        <v>31</v>
      </c>
      <c r="F2931" s="26" t="s">
        <v>6</v>
      </c>
      <c r="G2931" s="34" t="str">
        <f t="shared" si="113"/>
        <v>Limonium pseudebusitanum</v>
      </c>
      <c r="H2931" s="26" t="s">
        <v>5141</v>
      </c>
      <c r="I2931" s="26"/>
      <c r="J2931" t="s">
        <v>9148</v>
      </c>
      <c r="K2931" t="s">
        <v>11752</v>
      </c>
      <c r="L2931" t="s">
        <v>12295</v>
      </c>
      <c r="M2931" t="s">
        <v>12296</v>
      </c>
    </row>
    <row r="2932" spans="1:13" x14ac:dyDescent="0.25">
      <c r="A2932" s="26" t="s">
        <v>2409</v>
      </c>
      <c r="B2932" s="26" t="s">
        <v>2473</v>
      </c>
      <c r="C2932" s="26" t="str">
        <f t="shared" si="114"/>
        <v/>
      </c>
      <c r="D2932" s="26"/>
      <c r="E2932" s="26" t="s">
        <v>31</v>
      </c>
      <c r="F2932" s="26" t="s">
        <v>6</v>
      </c>
      <c r="G2932" s="34" t="str">
        <f t="shared" si="113"/>
        <v>Limonium pseudodictyocladum</v>
      </c>
      <c r="H2932" s="26" t="s">
        <v>5141</v>
      </c>
      <c r="I2932" s="26"/>
      <c r="J2932" t="s">
        <v>9149</v>
      </c>
      <c r="K2932" t="s">
        <v>11752</v>
      </c>
      <c r="L2932" t="s">
        <v>12295</v>
      </c>
      <c r="M2932" t="s">
        <v>12296</v>
      </c>
    </row>
    <row r="2933" spans="1:13" x14ac:dyDescent="0.25">
      <c r="A2933" s="26" t="s">
        <v>2409</v>
      </c>
      <c r="B2933" s="26" t="s">
        <v>2432</v>
      </c>
      <c r="C2933" s="26" t="str">
        <f t="shared" si="114"/>
        <v/>
      </c>
      <c r="D2933" s="26"/>
      <c r="E2933" s="26" t="s">
        <v>31</v>
      </c>
      <c r="F2933" s="26" t="s">
        <v>6</v>
      </c>
      <c r="G2933" s="34" t="str">
        <f t="shared" si="113"/>
        <v>Limonium quesadense</v>
      </c>
      <c r="H2933" s="26" t="s">
        <v>5141</v>
      </c>
      <c r="I2933" s="26"/>
      <c r="J2933" t="s">
        <v>9150</v>
      </c>
      <c r="K2933" t="s">
        <v>11752</v>
      </c>
      <c r="L2933" t="s">
        <v>12295</v>
      </c>
      <c r="M2933" t="s">
        <v>12296</v>
      </c>
    </row>
    <row r="2934" spans="1:13" x14ac:dyDescent="0.25">
      <c r="A2934" s="26" t="s">
        <v>2409</v>
      </c>
      <c r="B2934" s="26" t="s">
        <v>2485</v>
      </c>
      <c r="C2934" s="26" t="str">
        <f t="shared" si="114"/>
        <v/>
      </c>
      <c r="D2934" s="26"/>
      <c r="E2934" s="26" t="s">
        <v>31</v>
      </c>
      <c r="F2934" s="26" t="s">
        <v>6</v>
      </c>
      <c r="G2934" s="34" t="str">
        <f t="shared" si="113"/>
        <v>Limonium retusum</v>
      </c>
      <c r="H2934" s="26" t="s">
        <v>5141</v>
      </c>
      <c r="I2934" s="26"/>
      <c r="J2934" t="s">
        <v>9151</v>
      </c>
      <c r="K2934" t="s">
        <v>11752</v>
      </c>
      <c r="L2934" t="s">
        <v>12295</v>
      </c>
      <c r="M2934" t="s">
        <v>12296</v>
      </c>
    </row>
    <row r="2935" spans="1:13" x14ac:dyDescent="0.25">
      <c r="A2935" s="26" t="s">
        <v>2409</v>
      </c>
      <c r="B2935" s="26" t="s">
        <v>2426</v>
      </c>
      <c r="C2935" s="26" t="str">
        <f t="shared" si="114"/>
        <v/>
      </c>
      <c r="D2935" s="26"/>
      <c r="E2935" s="26" t="s">
        <v>31</v>
      </c>
      <c r="F2935" s="26" t="s">
        <v>6</v>
      </c>
      <c r="G2935" s="34" t="str">
        <f t="shared" ref="G2935:G2998" si="115">IF(D2935="",CONCATENATE(A2935," ",B2935),CONCATENATE(A2935," ",B2935," ",D2935))</f>
        <v>Limonium revolutum</v>
      </c>
      <c r="H2935" s="26" t="s">
        <v>5141</v>
      </c>
      <c r="I2935" s="26"/>
      <c r="J2935" t="s">
        <v>9152</v>
      </c>
      <c r="K2935" t="s">
        <v>11752</v>
      </c>
      <c r="L2935" t="s">
        <v>12295</v>
      </c>
      <c r="M2935" t="s">
        <v>12296</v>
      </c>
    </row>
    <row r="2936" spans="1:13" x14ac:dyDescent="0.25">
      <c r="A2936" s="26" t="s">
        <v>2409</v>
      </c>
      <c r="B2936" s="26" t="s">
        <v>2460</v>
      </c>
      <c r="C2936" s="26" t="str">
        <f t="shared" si="114"/>
        <v/>
      </c>
      <c r="D2936" s="26"/>
      <c r="E2936" s="26" t="s">
        <v>31</v>
      </c>
      <c r="F2936" s="26" t="s">
        <v>6</v>
      </c>
      <c r="G2936" s="34" t="str">
        <f t="shared" si="115"/>
        <v>Limonium rigualii</v>
      </c>
      <c r="H2936" s="26" t="s">
        <v>5141</v>
      </c>
      <c r="I2936" s="26"/>
      <c r="J2936" t="s">
        <v>9153</v>
      </c>
      <c r="K2936" t="s">
        <v>11752</v>
      </c>
      <c r="L2936" t="s">
        <v>12295</v>
      </c>
      <c r="M2936" t="s">
        <v>12296</v>
      </c>
    </row>
    <row r="2937" spans="1:13" x14ac:dyDescent="0.25">
      <c r="A2937" s="26" t="s">
        <v>2409</v>
      </c>
      <c r="B2937" s="26" t="s">
        <v>2418</v>
      </c>
      <c r="C2937" s="26" t="str">
        <f t="shared" si="114"/>
        <v/>
      </c>
      <c r="D2937" s="26"/>
      <c r="E2937" s="26" t="s">
        <v>31</v>
      </c>
      <c r="F2937" s="26" t="s">
        <v>6</v>
      </c>
      <c r="G2937" s="34" t="str">
        <f t="shared" si="115"/>
        <v>Limonium ruizii</v>
      </c>
      <c r="H2937" s="26" t="s">
        <v>5141</v>
      </c>
      <c r="I2937" s="26"/>
      <c r="J2937" t="s">
        <v>9154</v>
      </c>
      <c r="K2937" t="s">
        <v>11752</v>
      </c>
      <c r="L2937" t="s">
        <v>12295</v>
      </c>
      <c r="M2937" t="s">
        <v>12296</v>
      </c>
    </row>
    <row r="2938" spans="1:13" x14ac:dyDescent="0.25">
      <c r="A2938" s="26" t="s">
        <v>2409</v>
      </c>
      <c r="B2938" s="26" t="s">
        <v>2428</v>
      </c>
      <c r="C2938" s="26" t="str">
        <f t="shared" si="114"/>
        <v/>
      </c>
      <c r="D2938" s="26"/>
      <c r="E2938" s="26" t="s">
        <v>31</v>
      </c>
      <c r="F2938" s="26" t="s">
        <v>6</v>
      </c>
      <c r="G2938" s="34" t="str">
        <f t="shared" si="115"/>
        <v>Limonium santapolense</v>
      </c>
      <c r="H2938" s="26" t="s">
        <v>5141</v>
      </c>
      <c r="I2938" s="26"/>
      <c r="J2938" t="s">
        <v>9155</v>
      </c>
      <c r="K2938" t="s">
        <v>11752</v>
      </c>
      <c r="L2938" t="s">
        <v>12295</v>
      </c>
      <c r="M2938" t="s">
        <v>12296</v>
      </c>
    </row>
    <row r="2939" spans="1:13" x14ac:dyDescent="0.25">
      <c r="A2939" s="26" t="s">
        <v>2409</v>
      </c>
      <c r="B2939" s="26" t="s">
        <v>1053</v>
      </c>
      <c r="C2939" s="26" t="str">
        <f t="shared" si="114"/>
        <v/>
      </c>
      <c r="D2939" s="26"/>
      <c r="E2939" s="26" t="s">
        <v>31</v>
      </c>
      <c r="F2939" s="26" t="s">
        <v>6</v>
      </c>
      <c r="G2939" s="34" t="str">
        <f t="shared" si="115"/>
        <v>Limonium saxicola</v>
      </c>
      <c r="H2939" s="26" t="s">
        <v>5141</v>
      </c>
      <c r="I2939" s="26"/>
      <c r="J2939" t="s">
        <v>9156</v>
      </c>
      <c r="K2939" t="s">
        <v>11752</v>
      </c>
      <c r="L2939" t="s">
        <v>12295</v>
      </c>
      <c r="M2939" t="s">
        <v>12296</v>
      </c>
    </row>
    <row r="2940" spans="1:13" x14ac:dyDescent="0.25">
      <c r="A2940" s="26" t="s">
        <v>2409</v>
      </c>
      <c r="B2940" s="26" t="s">
        <v>618</v>
      </c>
      <c r="C2940" s="26" t="str">
        <f t="shared" si="114"/>
        <v/>
      </c>
      <c r="D2940" s="26"/>
      <c r="E2940" s="26" t="s">
        <v>31</v>
      </c>
      <c r="F2940" s="26" t="s">
        <v>6</v>
      </c>
      <c r="G2940" s="34" t="str">
        <f t="shared" si="115"/>
        <v>Limonium scorpioides</v>
      </c>
      <c r="H2940" s="26" t="s">
        <v>5141</v>
      </c>
      <c r="I2940" s="26"/>
      <c r="J2940" t="s">
        <v>9157</v>
      </c>
      <c r="K2940" t="s">
        <v>11752</v>
      </c>
      <c r="L2940" t="s">
        <v>12295</v>
      </c>
      <c r="M2940" t="s">
        <v>12296</v>
      </c>
    </row>
    <row r="2941" spans="1:13" x14ac:dyDescent="0.25">
      <c r="A2941" s="26" t="s">
        <v>2409</v>
      </c>
      <c r="B2941" s="26" t="s">
        <v>2410</v>
      </c>
      <c r="C2941" s="26" t="str">
        <f t="shared" si="114"/>
        <v/>
      </c>
      <c r="D2941" s="26"/>
      <c r="E2941" s="26" t="s">
        <v>6</v>
      </c>
      <c r="F2941" s="26" t="s">
        <v>6</v>
      </c>
      <c r="G2941" s="34" t="str">
        <f t="shared" si="115"/>
        <v>Limonium sinuatum</v>
      </c>
      <c r="H2941" s="26" t="s">
        <v>5141</v>
      </c>
      <c r="I2941" s="26"/>
      <c r="J2941" t="s">
        <v>9158</v>
      </c>
      <c r="K2941" t="s">
        <v>11752</v>
      </c>
      <c r="L2941" t="s">
        <v>12295</v>
      </c>
      <c r="M2941" t="s">
        <v>12296</v>
      </c>
    </row>
    <row r="2942" spans="1:13" x14ac:dyDescent="0.25">
      <c r="A2942" s="26" t="s">
        <v>2409</v>
      </c>
      <c r="B2942" s="26" t="s">
        <v>2423</v>
      </c>
      <c r="C2942" s="26" t="str">
        <f t="shared" si="114"/>
        <v/>
      </c>
      <c r="D2942" s="26"/>
      <c r="E2942" s="26" t="s">
        <v>31</v>
      </c>
      <c r="F2942" s="26" t="s">
        <v>6</v>
      </c>
      <c r="G2942" s="34" t="str">
        <f t="shared" si="115"/>
        <v>Limonium soboliferum</v>
      </c>
      <c r="H2942" s="26" t="s">
        <v>5141</v>
      </c>
      <c r="I2942" s="26"/>
      <c r="J2942" t="s">
        <v>9159</v>
      </c>
      <c r="K2942" t="s">
        <v>11752</v>
      </c>
      <c r="L2942" t="s">
        <v>12295</v>
      </c>
      <c r="M2942" t="s">
        <v>12296</v>
      </c>
    </row>
    <row r="2943" spans="1:13" x14ac:dyDescent="0.25">
      <c r="A2943" s="26" t="s">
        <v>2409</v>
      </c>
      <c r="B2943" s="26" t="s">
        <v>2447</v>
      </c>
      <c r="C2943" s="26" t="str">
        <f t="shared" si="114"/>
        <v/>
      </c>
      <c r="D2943" s="26"/>
      <c r="E2943" s="26" t="s">
        <v>31</v>
      </c>
      <c r="F2943" s="26" t="s">
        <v>6</v>
      </c>
      <c r="G2943" s="34" t="str">
        <f t="shared" si="115"/>
        <v>Limonium squarrosum</v>
      </c>
      <c r="H2943" s="26" t="s">
        <v>5141</v>
      </c>
      <c r="I2943" s="26"/>
      <c r="J2943" t="s">
        <v>9160</v>
      </c>
      <c r="K2943" t="s">
        <v>11752</v>
      </c>
      <c r="L2943" t="s">
        <v>12295</v>
      </c>
      <c r="M2943" t="s">
        <v>12296</v>
      </c>
    </row>
    <row r="2944" spans="1:13" x14ac:dyDescent="0.25">
      <c r="A2944" s="26" t="s">
        <v>2409</v>
      </c>
      <c r="B2944" s="26" t="s">
        <v>2417</v>
      </c>
      <c r="C2944" s="26" t="str">
        <f t="shared" si="114"/>
        <v/>
      </c>
      <c r="D2944" s="26"/>
      <c r="E2944" s="26" t="s">
        <v>31</v>
      </c>
      <c r="F2944" s="26" t="s">
        <v>6</v>
      </c>
      <c r="G2944" s="34" t="str">
        <f t="shared" si="115"/>
        <v>Limonium stenophyllum</v>
      </c>
      <c r="H2944" s="26" t="s">
        <v>5141</v>
      </c>
      <c r="I2944" s="26"/>
      <c r="J2944" t="s">
        <v>9161</v>
      </c>
      <c r="K2944" t="s">
        <v>11752</v>
      </c>
      <c r="L2944" t="s">
        <v>12295</v>
      </c>
      <c r="M2944" t="s">
        <v>12296</v>
      </c>
    </row>
    <row r="2945" spans="1:13" x14ac:dyDescent="0.25">
      <c r="A2945" s="26" t="s">
        <v>2409</v>
      </c>
      <c r="B2945" s="26" t="s">
        <v>2436</v>
      </c>
      <c r="C2945" s="26" t="str">
        <f t="shared" si="114"/>
        <v/>
      </c>
      <c r="D2945" s="26"/>
      <c r="E2945" s="26" t="s">
        <v>31</v>
      </c>
      <c r="F2945" s="26" t="s">
        <v>6</v>
      </c>
      <c r="G2945" s="34" t="str">
        <f t="shared" si="115"/>
        <v>Limonium subglabrum</v>
      </c>
      <c r="H2945" s="26" t="s">
        <v>5141</v>
      </c>
      <c r="I2945" s="26"/>
      <c r="J2945" t="s">
        <v>9162</v>
      </c>
      <c r="K2945" t="s">
        <v>11752</v>
      </c>
      <c r="L2945" t="s">
        <v>12295</v>
      </c>
      <c r="M2945" t="s">
        <v>12296</v>
      </c>
    </row>
    <row r="2946" spans="1:13" x14ac:dyDescent="0.25">
      <c r="A2946" s="26" t="s">
        <v>2409</v>
      </c>
      <c r="B2946" s="26" t="s">
        <v>2434</v>
      </c>
      <c r="C2946" s="26" t="str">
        <f t="shared" si="114"/>
        <v/>
      </c>
      <c r="D2946" s="26"/>
      <c r="E2946" s="26" t="s">
        <v>31</v>
      </c>
      <c r="F2946" s="26" t="s">
        <v>6</v>
      </c>
      <c r="G2946" s="34" t="str">
        <f t="shared" si="115"/>
        <v>Limonium sucronicum</v>
      </c>
      <c r="H2946" s="26" t="s">
        <v>5141</v>
      </c>
      <c r="I2946" s="26"/>
      <c r="J2946" t="s">
        <v>9163</v>
      </c>
      <c r="K2946" t="s">
        <v>11752</v>
      </c>
      <c r="L2946" t="s">
        <v>12295</v>
      </c>
      <c r="M2946" t="s">
        <v>12296</v>
      </c>
    </row>
    <row r="2947" spans="1:13" x14ac:dyDescent="0.25">
      <c r="A2947" s="26" t="s">
        <v>2409</v>
      </c>
      <c r="B2947" s="26" t="s">
        <v>2078</v>
      </c>
      <c r="C2947" s="26" t="str">
        <f t="shared" si="114"/>
        <v/>
      </c>
      <c r="D2947" s="26"/>
      <c r="E2947" s="26" t="s">
        <v>31</v>
      </c>
      <c r="F2947" s="26" t="s">
        <v>6</v>
      </c>
      <c r="G2947" s="34" t="str">
        <f t="shared" si="115"/>
        <v>Limonium supinum</v>
      </c>
      <c r="H2947" s="26" t="s">
        <v>5141</v>
      </c>
      <c r="I2947" s="26"/>
      <c r="J2947" t="s">
        <v>9164</v>
      </c>
      <c r="K2947" t="s">
        <v>11752</v>
      </c>
      <c r="L2947" t="s">
        <v>12295</v>
      </c>
      <c r="M2947" t="s">
        <v>12296</v>
      </c>
    </row>
    <row r="2948" spans="1:13" x14ac:dyDescent="0.25">
      <c r="A2948" s="26" t="s">
        <v>2409</v>
      </c>
      <c r="B2948" s="26" t="s">
        <v>2421</v>
      </c>
      <c r="C2948" s="26" t="str">
        <f t="shared" si="114"/>
        <v/>
      </c>
      <c r="D2948" s="26"/>
      <c r="E2948" s="26" t="s">
        <v>31</v>
      </c>
      <c r="F2948" s="26" t="s">
        <v>6</v>
      </c>
      <c r="G2948" s="34" t="str">
        <f t="shared" si="115"/>
        <v>Limonium tabernense</v>
      </c>
      <c r="H2948" s="26" t="s">
        <v>5141</v>
      </c>
      <c r="I2948" s="26"/>
      <c r="J2948" t="s">
        <v>9165</v>
      </c>
      <c r="K2948" t="s">
        <v>11752</v>
      </c>
      <c r="L2948" t="s">
        <v>12295</v>
      </c>
      <c r="M2948" t="s">
        <v>12296</v>
      </c>
    </row>
    <row r="2949" spans="1:13" x14ac:dyDescent="0.25">
      <c r="A2949" s="26" t="s">
        <v>2409</v>
      </c>
      <c r="B2949" s="26" t="s">
        <v>2476</v>
      </c>
      <c r="C2949" s="26" t="str">
        <f t="shared" si="114"/>
        <v/>
      </c>
      <c r="D2949" s="26"/>
      <c r="E2949" s="26" t="s">
        <v>31</v>
      </c>
      <c r="F2949" s="26" t="s">
        <v>6</v>
      </c>
      <c r="G2949" s="34" t="str">
        <f t="shared" si="115"/>
        <v>Limonium tamarindanum</v>
      </c>
      <c r="H2949" s="26" t="s">
        <v>5141</v>
      </c>
      <c r="I2949" s="26"/>
      <c r="J2949" t="s">
        <v>9166</v>
      </c>
      <c r="K2949" t="s">
        <v>11752</v>
      </c>
      <c r="L2949" t="s">
        <v>12295</v>
      </c>
      <c r="M2949" t="s">
        <v>12296</v>
      </c>
    </row>
    <row r="2950" spans="1:13" x14ac:dyDescent="0.25">
      <c r="A2950" s="26" t="s">
        <v>2409</v>
      </c>
      <c r="B2950" s="26" t="s">
        <v>2468</v>
      </c>
      <c r="C2950" s="26" t="str">
        <f t="shared" si="114"/>
        <v/>
      </c>
      <c r="D2950" s="26"/>
      <c r="E2950" s="26" t="s">
        <v>31</v>
      </c>
      <c r="F2950" s="26" t="s">
        <v>6</v>
      </c>
      <c r="G2950" s="34" t="str">
        <f t="shared" si="115"/>
        <v>Limonium tenuicaule</v>
      </c>
      <c r="H2950" s="26" t="s">
        <v>5141</v>
      </c>
      <c r="I2950" s="26"/>
      <c r="J2950" t="s">
        <v>9167</v>
      </c>
      <c r="K2950" t="s">
        <v>11752</v>
      </c>
      <c r="L2950" t="s">
        <v>12295</v>
      </c>
      <c r="M2950" t="s">
        <v>12296</v>
      </c>
    </row>
    <row r="2951" spans="1:13" x14ac:dyDescent="0.25">
      <c r="A2951" s="26" t="s">
        <v>2409</v>
      </c>
      <c r="B2951" s="26" t="s">
        <v>2446</v>
      </c>
      <c r="C2951" s="26" t="str">
        <f t="shared" si="114"/>
        <v/>
      </c>
      <c r="D2951" s="26"/>
      <c r="E2951" s="26" t="s">
        <v>31</v>
      </c>
      <c r="F2951" s="26" t="s">
        <v>6</v>
      </c>
      <c r="G2951" s="34" t="str">
        <f t="shared" si="115"/>
        <v>Limonium thiniense</v>
      </c>
      <c r="H2951" s="26" t="s">
        <v>5141</v>
      </c>
      <c r="I2951" s="26"/>
      <c r="J2951" t="s">
        <v>9168</v>
      </c>
      <c r="K2951" t="s">
        <v>11752</v>
      </c>
      <c r="L2951" t="s">
        <v>12295</v>
      </c>
      <c r="M2951" t="s">
        <v>12296</v>
      </c>
    </row>
    <row r="2952" spans="1:13" x14ac:dyDescent="0.25">
      <c r="A2952" s="26" t="s">
        <v>2409</v>
      </c>
      <c r="B2952" s="26" t="s">
        <v>2444</v>
      </c>
      <c r="C2952" s="26" t="str">
        <f t="shared" si="114"/>
        <v/>
      </c>
      <c r="D2952" s="26"/>
      <c r="E2952" s="26" t="s">
        <v>31</v>
      </c>
      <c r="F2952" s="26" t="s">
        <v>6</v>
      </c>
      <c r="G2952" s="34" t="str">
        <f t="shared" si="115"/>
        <v>Limonium toletanum</v>
      </c>
      <c r="H2952" s="26" t="s">
        <v>5141</v>
      </c>
      <c r="I2952" s="26"/>
      <c r="J2952" t="s">
        <v>9169</v>
      </c>
      <c r="K2952" t="s">
        <v>11752</v>
      </c>
      <c r="L2952" t="s">
        <v>12295</v>
      </c>
      <c r="M2952" t="s">
        <v>12296</v>
      </c>
    </row>
    <row r="2953" spans="1:13" x14ac:dyDescent="0.25">
      <c r="A2953" s="26" t="s">
        <v>2409</v>
      </c>
      <c r="B2953" s="26" t="s">
        <v>742</v>
      </c>
      <c r="C2953" s="26" t="str">
        <f t="shared" si="114"/>
        <v/>
      </c>
      <c r="D2953" s="26"/>
      <c r="E2953" s="26" t="s">
        <v>31</v>
      </c>
      <c r="F2953" s="26" t="s">
        <v>6</v>
      </c>
      <c r="G2953" s="34" t="str">
        <f t="shared" si="115"/>
        <v>Limonium tournefortii</v>
      </c>
      <c r="H2953" s="26" t="s">
        <v>5141</v>
      </c>
      <c r="I2953" s="26"/>
      <c r="J2953" t="s">
        <v>9170</v>
      </c>
      <c r="K2953" t="s">
        <v>11752</v>
      </c>
      <c r="L2953" t="s">
        <v>12295</v>
      </c>
      <c r="M2953" t="s">
        <v>12296</v>
      </c>
    </row>
    <row r="2954" spans="1:13" x14ac:dyDescent="0.25">
      <c r="A2954" s="26" t="s">
        <v>2409</v>
      </c>
      <c r="B2954" s="26" t="s">
        <v>1630</v>
      </c>
      <c r="C2954" s="26" t="str">
        <f t="shared" si="114"/>
        <v/>
      </c>
      <c r="D2954" s="26"/>
      <c r="E2954" s="26" t="s">
        <v>31</v>
      </c>
      <c r="F2954" s="26" t="s">
        <v>6</v>
      </c>
      <c r="G2954" s="34" t="str">
        <f t="shared" si="115"/>
        <v>Limonium tremolsii</v>
      </c>
      <c r="H2954" s="26" t="s">
        <v>5141</v>
      </c>
      <c r="I2954" s="26"/>
      <c r="J2954" t="s">
        <v>9171</v>
      </c>
      <c r="K2954" t="s">
        <v>11752</v>
      </c>
      <c r="L2954" t="s">
        <v>12295</v>
      </c>
      <c r="M2954" t="s">
        <v>12296</v>
      </c>
    </row>
    <row r="2955" spans="1:13" x14ac:dyDescent="0.25">
      <c r="A2955" s="26" t="s">
        <v>2409</v>
      </c>
      <c r="B2955" s="26" t="s">
        <v>2438</v>
      </c>
      <c r="C2955" s="26" t="str">
        <f t="shared" si="114"/>
        <v/>
      </c>
      <c r="D2955" s="26"/>
      <c r="E2955" s="26" t="s">
        <v>31</v>
      </c>
      <c r="F2955" s="26" t="s">
        <v>6</v>
      </c>
      <c r="G2955" s="34" t="str">
        <f t="shared" si="115"/>
        <v>Limonium ugijarense</v>
      </c>
      <c r="H2955" s="26" t="s">
        <v>5141</v>
      </c>
      <c r="I2955" s="26"/>
      <c r="J2955" t="s">
        <v>9172</v>
      </c>
      <c r="K2955" t="s">
        <v>11752</v>
      </c>
      <c r="L2955" t="s">
        <v>12295</v>
      </c>
      <c r="M2955" t="s">
        <v>12296</v>
      </c>
    </row>
    <row r="2956" spans="1:13" x14ac:dyDescent="0.25">
      <c r="A2956" s="26" t="s">
        <v>2409</v>
      </c>
      <c r="B2956" s="26" t="s">
        <v>2463</v>
      </c>
      <c r="C2956" s="26" t="str">
        <f t="shared" si="114"/>
        <v/>
      </c>
      <c r="D2956" s="26"/>
      <c r="E2956" s="26" t="s">
        <v>31</v>
      </c>
      <c r="F2956" s="26" t="s">
        <v>6</v>
      </c>
      <c r="G2956" s="34" t="str">
        <f t="shared" si="115"/>
        <v>Limonium validum</v>
      </c>
      <c r="H2956" s="26" t="s">
        <v>5141</v>
      </c>
      <c r="I2956" s="26"/>
      <c r="J2956" t="s">
        <v>9173</v>
      </c>
      <c r="K2956" t="s">
        <v>11752</v>
      </c>
      <c r="L2956" t="s">
        <v>12295</v>
      </c>
      <c r="M2956" t="s">
        <v>12296</v>
      </c>
    </row>
    <row r="2957" spans="1:13" x14ac:dyDescent="0.25">
      <c r="A2957" s="26" t="s">
        <v>2409</v>
      </c>
      <c r="B2957" s="26" t="s">
        <v>2441</v>
      </c>
      <c r="C2957" s="26" t="str">
        <f t="shared" si="114"/>
        <v/>
      </c>
      <c r="D2957" s="26"/>
      <c r="E2957" s="26" t="s">
        <v>31</v>
      </c>
      <c r="F2957" s="26" t="s">
        <v>6</v>
      </c>
      <c r="G2957" s="34" t="str">
        <f t="shared" si="115"/>
        <v>Limonium viciosoi</v>
      </c>
      <c r="H2957" s="26" t="s">
        <v>5141</v>
      </c>
      <c r="I2957" s="26"/>
      <c r="J2957" t="s">
        <v>9174</v>
      </c>
      <c r="K2957" t="s">
        <v>11752</v>
      </c>
      <c r="L2957" t="s">
        <v>12295</v>
      </c>
      <c r="M2957" t="s">
        <v>12296</v>
      </c>
    </row>
    <row r="2958" spans="1:13" x14ac:dyDescent="0.25">
      <c r="A2958" s="26" t="s">
        <v>2409</v>
      </c>
      <c r="B2958" s="26" t="s">
        <v>1694</v>
      </c>
      <c r="C2958" s="26" t="str">
        <f t="shared" si="114"/>
        <v/>
      </c>
      <c r="D2958" s="26"/>
      <c r="E2958" s="26" t="s">
        <v>6</v>
      </c>
      <c r="F2958" s="26" t="s">
        <v>6</v>
      </c>
      <c r="G2958" s="34" t="str">
        <f t="shared" si="115"/>
        <v>Limonium virgatum</v>
      </c>
      <c r="H2958" s="26" t="s">
        <v>5141</v>
      </c>
      <c r="I2958" s="26"/>
      <c r="J2958" t="s">
        <v>9175</v>
      </c>
      <c r="K2958" t="s">
        <v>11752</v>
      </c>
      <c r="L2958" t="s">
        <v>12295</v>
      </c>
      <c r="M2958" t="s">
        <v>12296</v>
      </c>
    </row>
    <row r="2959" spans="1:13" x14ac:dyDescent="0.25">
      <c r="A2959" s="26" t="s">
        <v>2409</v>
      </c>
      <c r="B2959" s="26" t="s">
        <v>491</v>
      </c>
      <c r="C2959" s="26" t="str">
        <f t="shared" si="114"/>
        <v/>
      </c>
      <c r="D2959" s="26"/>
      <c r="E2959" s="26" t="s">
        <v>6</v>
      </c>
      <c r="F2959" s="26" t="s">
        <v>6</v>
      </c>
      <c r="G2959" s="34" t="str">
        <f t="shared" si="115"/>
        <v>Limonium vulgare</v>
      </c>
      <c r="H2959" s="26" t="s">
        <v>5141</v>
      </c>
      <c r="I2959" s="26"/>
      <c r="J2959" t="s">
        <v>9176</v>
      </c>
      <c r="K2959" t="s">
        <v>11752</v>
      </c>
      <c r="L2959" t="s">
        <v>12295</v>
      </c>
      <c r="M2959" t="s">
        <v>12296</v>
      </c>
    </row>
    <row r="2960" spans="1:13" x14ac:dyDescent="0.25">
      <c r="A2960" s="26" t="s">
        <v>2409</v>
      </c>
      <c r="B2960" s="26" t="s">
        <v>2480</v>
      </c>
      <c r="C2960" s="26" t="str">
        <f t="shared" si="114"/>
        <v/>
      </c>
      <c r="D2960" s="26"/>
      <c r="E2960" s="26" t="s">
        <v>31</v>
      </c>
      <c r="F2960" s="26" t="s">
        <v>6</v>
      </c>
      <c r="G2960" s="34" t="str">
        <f t="shared" si="115"/>
        <v>Limonium wiedmannii</v>
      </c>
      <c r="H2960" s="26" t="s">
        <v>5141</v>
      </c>
      <c r="I2960" s="26"/>
      <c r="J2960" t="s">
        <v>9177</v>
      </c>
      <c r="K2960" t="s">
        <v>11752</v>
      </c>
      <c r="L2960" t="s">
        <v>12295</v>
      </c>
      <c r="M2960" t="s">
        <v>12296</v>
      </c>
    </row>
    <row r="2961" spans="1:13" x14ac:dyDescent="0.25">
      <c r="A2961" s="26" t="s">
        <v>2488</v>
      </c>
      <c r="B2961" s="26" t="s">
        <v>1340</v>
      </c>
      <c r="C2961" s="26" t="str">
        <f t="shared" si="114"/>
        <v/>
      </c>
      <c r="D2961" s="26"/>
      <c r="E2961" s="26" t="s">
        <v>6</v>
      </c>
      <c r="F2961" s="26" t="s">
        <v>6</v>
      </c>
      <c r="G2961" s="34" t="str">
        <f t="shared" si="115"/>
        <v>Limosella aquatica</v>
      </c>
      <c r="H2961" s="26" t="s">
        <v>5141</v>
      </c>
      <c r="I2961" s="26"/>
      <c r="J2961" t="s">
        <v>9178</v>
      </c>
      <c r="K2961" t="s">
        <v>11752</v>
      </c>
      <c r="L2961" t="s">
        <v>12318</v>
      </c>
      <c r="M2961" t="s">
        <v>12592</v>
      </c>
    </row>
    <row r="2962" spans="1:13" x14ac:dyDescent="0.25">
      <c r="A2962" s="26" t="s">
        <v>2489</v>
      </c>
      <c r="B2962" s="26" t="s">
        <v>2496</v>
      </c>
      <c r="C2962" s="26" t="str">
        <f t="shared" si="114"/>
        <v/>
      </c>
      <c r="D2962" s="26"/>
      <c r="E2962" s="26" t="s">
        <v>31</v>
      </c>
      <c r="F2962" s="26" t="s">
        <v>6</v>
      </c>
      <c r="G2962" s="34" t="str">
        <f t="shared" si="115"/>
        <v>Linaria accitensis</v>
      </c>
      <c r="H2962" s="26" t="s">
        <v>5141</v>
      </c>
      <c r="I2962" s="26"/>
      <c r="J2962" t="s">
        <v>9179</v>
      </c>
      <c r="K2962" t="s">
        <v>11752</v>
      </c>
      <c r="L2962" t="s">
        <v>12318</v>
      </c>
      <c r="M2962" t="s">
        <v>12319</v>
      </c>
    </row>
    <row r="2963" spans="1:13" x14ac:dyDescent="0.25">
      <c r="A2963" s="26" t="s">
        <v>2489</v>
      </c>
      <c r="B2963" s="26" t="s">
        <v>2494</v>
      </c>
      <c r="C2963" s="26" t="str">
        <f t="shared" si="114"/>
        <v>subsp.</v>
      </c>
      <c r="D2963" s="26" t="s">
        <v>2494</v>
      </c>
      <c r="E2963" s="26" t="s">
        <v>31</v>
      </c>
      <c r="F2963" s="26" t="s">
        <v>6</v>
      </c>
      <c r="G2963" s="34" t="str">
        <f t="shared" si="115"/>
        <v>Linaria aeruginea aeruginea</v>
      </c>
      <c r="H2963" s="26" t="s">
        <v>5141</v>
      </c>
      <c r="I2963" s="26"/>
      <c r="J2963" t="s">
        <v>9180</v>
      </c>
      <c r="K2963" t="s">
        <v>11752</v>
      </c>
      <c r="L2963" t="s">
        <v>12318</v>
      </c>
      <c r="M2963" t="s">
        <v>12319</v>
      </c>
    </row>
    <row r="2964" spans="1:13" x14ac:dyDescent="0.25">
      <c r="A2964" s="26" t="s">
        <v>2489</v>
      </c>
      <c r="B2964" s="26" t="s">
        <v>2494</v>
      </c>
      <c r="C2964" s="26" t="str">
        <f t="shared" si="114"/>
        <v>subsp.</v>
      </c>
      <c r="D2964" s="26" t="s">
        <v>4620</v>
      </c>
      <c r="E2964" s="26" t="s">
        <v>31</v>
      </c>
      <c r="F2964" s="26" t="s">
        <v>6</v>
      </c>
      <c r="G2964" s="34" t="str">
        <f t="shared" si="115"/>
        <v>Linaria aeruginea cardonica</v>
      </c>
      <c r="H2964" s="26" t="s">
        <v>5141</v>
      </c>
      <c r="I2964" s="26"/>
      <c r="J2964" t="s">
        <v>9181</v>
      </c>
      <c r="K2964" t="s">
        <v>11752</v>
      </c>
      <c r="L2964" t="s">
        <v>12318</v>
      </c>
      <c r="M2964" t="s">
        <v>12319</v>
      </c>
    </row>
    <row r="2965" spans="1:13" x14ac:dyDescent="0.25">
      <c r="A2965" s="26" t="s">
        <v>2489</v>
      </c>
      <c r="B2965" s="26" t="s">
        <v>2494</v>
      </c>
      <c r="C2965" s="26" t="str">
        <f t="shared" si="114"/>
        <v>subsp.</v>
      </c>
      <c r="D2965" s="26" t="s">
        <v>479</v>
      </c>
      <c r="E2965" s="26" t="s">
        <v>31</v>
      </c>
      <c r="F2965" s="26" t="s">
        <v>6</v>
      </c>
      <c r="G2965" s="34" t="str">
        <f t="shared" si="115"/>
        <v>Linaria aeruginea nevadensis</v>
      </c>
      <c r="H2965" s="26" t="s">
        <v>5141</v>
      </c>
      <c r="I2965" s="26"/>
      <c r="J2965" t="s">
        <v>9182</v>
      </c>
      <c r="K2965" t="s">
        <v>11752</v>
      </c>
      <c r="L2965" t="s">
        <v>12318</v>
      </c>
      <c r="M2965" t="s">
        <v>12319</v>
      </c>
    </row>
    <row r="2966" spans="1:13" x14ac:dyDescent="0.25">
      <c r="A2966" s="26" t="s">
        <v>2489</v>
      </c>
      <c r="B2966" s="26" t="s">
        <v>2494</v>
      </c>
      <c r="C2966" s="26" t="str">
        <f t="shared" si="114"/>
        <v>subsp.</v>
      </c>
      <c r="D2966" s="26" t="s">
        <v>3757</v>
      </c>
      <c r="E2966" s="26" t="s">
        <v>31</v>
      </c>
      <c r="F2966" s="26" t="s">
        <v>6</v>
      </c>
      <c r="G2966" s="34" t="str">
        <f t="shared" si="115"/>
        <v>Linaria aeruginea pruinosa</v>
      </c>
      <c r="H2966" s="26" t="s">
        <v>5141</v>
      </c>
      <c r="I2966" s="26"/>
      <c r="J2966" t="s">
        <v>9183</v>
      </c>
      <c r="K2966" t="s">
        <v>11752</v>
      </c>
      <c r="L2966" t="s">
        <v>12318</v>
      </c>
      <c r="M2966" t="s">
        <v>12319</v>
      </c>
    </row>
    <row r="2967" spans="1:13" x14ac:dyDescent="0.25">
      <c r="A2967" s="26" t="s">
        <v>2489</v>
      </c>
      <c r="B2967" s="26" t="s">
        <v>2512</v>
      </c>
      <c r="C2967" s="26" t="str">
        <f t="shared" si="114"/>
        <v/>
      </c>
      <c r="D2967" s="26"/>
      <c r="E2967" s="26" t="s">
        <v>31</v>
      </c>
      <c r="F2967" s="26" t="s">
        <v>6</v>
      </c>
      <c r="G2967" s="34" t="str">
        <f t="shared" si="115"/>
        <v>Linaria algarviana</v>
      </c>
      <c r="H2967" s="26" t="s">
        <v>5141</v>
      </c>
      <c r="I2967" s="26"/>
      <c r="J2967" t="s">
        <v>9184</v>
      </c>
      <c r="K2967" t="s">
        <v>11752</v>
      </c>
      <c r="L2967" t="s">
        <v>12318</v>
      </c>
      <c r="M2967" t="s">
        <v>12319</v>
      </c>
    </row>
    <row r="2968" spans="1:13" x14ac:dyDescent="0.25">
      <c r="A2968" s="26" t="s">
        <v>2489</v>
      </c>
      <c r="B2968" s="26" t="s">
        <v>176</v>
      </c>
      <c r="C2968" s="26" t="str">
        <f t="shared" si="114"/>
        <v>subsp.</v>
      </c>
      <c r="D2968" s="26" t="s">
        <v>176</v>
      </c>
      <c r="E2968" s="26" t="s">
        <v>6</v>
      </c>
      <c r="F2968" s="26" t="s">
        <v>6</v>
      </c>
      <c r="G2968" s="34" t="str">
        <f t="shared" si="115"/>
        <v>Linaria alpina alpina</v>
      </c>
      <c r="H2968" s="26" t="s">
        <v>5141</v>
      </c>
      <c r="I2968" s="26"/>
      <c r="J2968" t="s">
        <v>9185</v>
      </c>
      <c r="K2968" t="s">
        <v>11752</v>
      </c>
      <c r="L2968" t="s">
        <v>12318</v>
      </c>
      <c r="M2968" t="s">
        <v>12319</v>
      </c>
    </row>
    <row r="2969" spans="1:13" x14ac:dyDescent="0.25">
      <c r="A2969" s="26" t="s">
        <v>2489</v>
      </c>
      <c r="B2969" s="26" t="s">
        <v>176</v>
      </c>
      <c r="C2969" s="26" t="str">
        <f t="shared" si="114"/>
        <v>subsp.</v>
      </c>
      <c r="D2969" s="26" t="s">
        <v>155</v>
      </c>
      <c r="E2969" s="26" t="s">
        <v>31</v>
      </c>
      <c r="F2969" s="26" t="s">
        <v>6</v>
      </c>
      <c r="G2969" s="34" t="str">
        <f t="shared" si="115"/>
        <v>Linaria alpina filicaulis</v>
      </c>
      <c r="H2969" s="26" t="s">
        <v>5141</v>
      </c>
      <c r="I2969" s="26"/>
      <c r="J2969" t="s">
        <v>9186</v>
      </c>
      <c r="K2969" t="s">
        <v>11752</v>
      </c>
      <c r="L2969" t="s">
        <v>12318</v>
      </c>
      <c r="M2969" t="s">
        <v>12319</v>
      </c>
    </row>
    <row r="2970" spans="1:13" x14ac:dyDescent="0.25">
      <c r="A2970" s="26" t="s">
        <v>2489</v>
      </c>
      <c r="B2970" s="26" t="s">
        <v>2504</v>
      </c>
      <c r="C2970" s="26" t="str">
        <f t="shared" ref="C2970:C3033" si="116">IF(D2970="","","subsp.")</f>
        <v>subsp.</v>
      </c>
      <c r="D2970" s="26" t="s">
        <v>2504</v>
      </c>
      <c r="E2970" s="26" t="s">
        <v>31</v>
      </c>
      <c r="F2970" s="26" t="s">
        <v>6</v>
      </c>
      <c r="G2970" s="34" t="str">
        <f t="shared" si="115"/>
        <v>Linaria amethystea amethystea</v>
      </c>
      <c r="H2970" s="26" t="s">
        <v>5141</v>
      </c>
      <c r="I2970" s="26"/>
      <c r="J2970" t="s">
        <v>9187</v>
      </c>
      <c r="K2970" t="s">
        <v>11752</v>
      </c>
      <c r="L2970" t="s">
        <v>12318</v>
      </c>
      <c r="M2970" t="s">
        <v>12319</v>
      </c>
    </row>
    <row r="2971" spans="1:13" x14ac:dyDescent="0.25">
      <c r="A2971" s="26" t="s">
        <v>2489</v>
      </c>
      <c r="B2971" s="26" t="s">
        <v>2504</v>
      </c>
      <c r="C2971" s="26" t="str">
        <f t="shared" si="116"/>
        <v>subsp.</v>
      </c>
      <c r="D2971" s="26" t="s">
        <v>4622</v>
      </c>
      <c r="E2971" s="26" t="s">
        <v>31</v>
      </c>
      <c r="F2971" s="26" t="s">
        <v>6</v>
      </c>
      <c r="G2971" s="34" t="str">
        <f t="shared" si="115"/>
        <v>Linaria amethystea ignescens</v>
      </c>
      <c r="H2971" s="26" t="s">
        <v>5141</v>
      </c>
      <c r="I2971" s="26"/>
      <c r="J2971" t="s">
        <v>9188</v>
      </c>
      <c r="K2971" t="s">
        <v>11752</v>
      </c>
      <c r="L2971" t="s">
        <v>12318</v>
      </c>
      <c r="M2971" t="s">
        <v>12319</v>
      </c>
    </row>
    <row r="2972" spans="1:13" x14ac:dyDescent="0.25">
      <c r="A2972" s="26" t="s">
        <v>2489</v>
      </c>
      <c r="B2972" s="26" t="s">
        <v>2504</v>
      </c>
      <c r="C2972" s="26" t="str">
        <f t="shared" si="116"/>
        <v>subsp.</v>
      </c>
      <c r="D2972" s="26" t="s">
        <v>4621</v>
      </c>
      <c r="E2972" s="26" t="s">
        <v>31</v>
      </c>
      <c r="F2972" s="26" t="s">
        <v>6</v>
      </c>
      <c r="G2972" s="34" t="str">
        <f t="shared" si="115"/>
        <v>Linaria amethystea multipunctata</v>
      </c>
      <c r="H2972" s="26" t="s">
        <v>5141</v>
      </c>
      <c r="I2972" s="26"/>
      <c r="J2972" t="s">
        <v>9189</v>
      </c>
      <c r="K2972" t="s">
        <v>11752</v>
      </c>
      <c r="L2972" t="s">
        <v>12318</v>
      </c>
      <c r="M2972" t="s">
        <v>12319</v>
      </c>
    </row>
    <row r="2973" spans="1:13" x14ac:dyDescent="0.25">
      <c r="A2973" s="26" t="s">
        <v>2489</v>
      </c>
      <c r="B2973" s="26" t="s">
        <v>2497</v>
      </c>
      <c r="C2973" s="26" t="str">
        <f t="shared" si="116"/>
        <v/>
      </c>
      <c r="D2973" s="26"/>
      <c r="E2973" s="26" t="s">
        <v>31</v>
      </c>
      <c r="F2973" s="26" t="s">
        <v>6</v>
      </c>
      <c r="G2973" s="34" t="str">
        <f t="shared" si="115"/>
        <v>Linaria amoi</v>
      </c>
      <c r="H2973" s="26" t="s">
        <v>5141</v>
      </c>
      <c r="I2973" s="26"/>
      <c r="J2973" t="s">
        <v>9190</v>
      </c>
      <c r="K2973" t="s">
        <v>11752</v>
      </c>
      <c r="L2973" t="s">
        <v>12318</v>
      </c>
      <c r="M2973" t="s">
        <v>12319</v>
      </c>
    </row>
    <row r="2974" spans="1:13" x14ac:dyDescent="0.25">
      <c r="A2974" s="26" t="s">
        <v>2489</v>
      </c>
      <c r="B2974" s="26" t="s">
        <v>2490</v>
      </c>
      <c r="C2974" s="26" t="str">
        <f t="shared" si="116"/>
        <v/>
      </c>
      <c r="D2974" s="26"/>
      <c r="E2974" s="26" t="s">
        <v>6</v>
      </c>
      <c r="F2974" s="26" t="s">
        <v>6</v>
      </c>
      <c r="G2974" s="34" t="str">
        <f t="shared" si="115"/>
        <v>Linaria angustissima</v>
      </c>
      <c r="H2974" s="26" t="s">
        <v>5141</v>
      </c>
      <c r="I2974" s="26"/>
      <c r="J2974" t="s">
        <v>9191</v>
      </c>
      <c r="K2974" t="s">
        <v>11752</v>
      </c>
      <c r="L2974" t="s">
        <v>12318</v>
      </c>
      <c r="M2974" t="s">
        <v>12319</v>
      </c>
    </row>
    <row r="2975" spans="1:13" x14ac:dyDescent="0.25">
      <c r="A2975" s="26" t="s">
        <v>2489</v>
      </c>
      <c r="B2975" s="26" t="s">
        <v>536</v>
      </c>
      <c r="C2975" s="26" t="str">
        <f t="shared" si="116"/>
        <v/>
      </c>
      <c r="D2975" s="26"/>
      <c r="E2975" s="26" t="s">
        <v>6</v>
      </c>
      <c r="F2975" s="26" t="s">
        <v>6</v>
      </c>
      <c r="G2975" s="34" t="str">
        <f t="shared" si="115"/>
        <v>Linaria arenaria</v>
      </c>
      <c r="H2975" s="26" t="s">
        <v>5141</v>
      </c>
      <c r="I2975" s="26"/>
      <c r="J2975" t="s">
        <v>9192</v>
      </c>
      <c r="K2975" t="s">
        <v>11752</v>
      </c>
      <c r="L2975" t="s">
        <v>12318</v>
      </c>
      <c r="M2975" t="s">
        <v>12319</v>
      </c>
    </row>
    <row r="2976" spans="1:13" x14ac:dyDescent="0.25">
      <c r="A2976" s="26" t="s">
        <v>2489</v>
      </c>
      <c r="B2976" s="26" t="s">
        <v>41</v>
      </c>
      <c r="C2976" s="26" t="str">
        <f t="shared" si="116"/>
        <v/>
      </c>
      <c r="D2976" s="26"/>
      <c r="E2976" s="26" t="s">
        <v>6</v>
      </c>
      <c r="F2976" s="26" t="s">
        <v>6</v>
      </c>
      <c r="G2976" s="34" t="str">
        <f t="shared" si="115"/>
        <v>Linaria arvensis</v>
      </c>
      <c r="H2976" s="26" t="s">
        <v>5141</v>
      </c>
      <c r="I2976" s="26"/>
      <c r="J2976" t="s">
        <v>9193</v>
      </c>
      <c r="K2976" t="s">
        <v>11752</v>
      </c>
      <c r="L2976" t="s">
        <v>12318</v>
      </c>
      <c r="M2976" t="s">
        <v>12319</v>
      </c>
    </row>
    <row r="2977" spans="1:13" x14ac:dyDescent="0.25">
      <c r="A2977" s="26" t="s">
        <v>2489</v>
      </c>
      <c r="B2977" s="26" t="s">
        <v>2500</v>
      </c>
      <c r="C2977" s="26" t="str">
        <f t="shared" si="116"/>
        <v/>
      </c>
      <c r="D2977" s="26"/>
      <c r="E2977" s="26" t="s">
        <v>31</v>
      </c>
      <c r="F2977" s="26" t="s">
        <v>6</v>
      </c>
      <c r="G2977" s="34" t="str">
        <f t="shared" si="115"/>
        <v>Linaria badalii</v>
      </c>
      <c r="H2977" s="26" t="s">
        <v>5141</v>
      </c>
      <c r="I2977" s="26"/>
      <c r="J2977" t="s">
        <v>9194</v>
      </c>
      <c r="K2977" t="s">
        <v>11752</v>
      </c>
      <c r="L2977" t="s">
        <v>12318</v>
      </c>
      <c r="M2977" t="s">
        <v>12319</v>
      </c>
    </row>
    <row r="2978" spans="1:13" x14ac:dyDescent="0.25">
      <c r="A2978" s="26" t="s">
        <v>2489</v>
      </c>
      <c r="B2978" s="26" t="s">
        <v>2506</v>
      </c>
      <c r="C2978" s="26" t="str">
        <f t="shared" si="116"/>
        <v>subsp.</v>
      </c>
      <c r="D2978" s="26" t="s">
        <v>2506</v>
      </c>
      <c r="E2978" s="26" t="s">
        <v>31</v>
      </c>
      <c r="F2978" s="26" t="s">
        <v>6</v>
      </c>
      <c r="G2978" s="34" t="str">
        <f t="shared" si="115"/>
        <v>Linaria bipunctata bipunctata</v>
      </c>
      <c r="H2978" s="26" t="s">
        <v>5141</v>
      </c>
      <c r="I2978" s="26"/>
      <c r="J2978" t="s">
        <v>9195</v>
      </c>
      <c r="K2978" t="s">
        <v>11752</v>
      </c>
      <c r="L2978" t="s">
        <v>12318</v>
      </c>
      <c r="M2978" t="s">
        <v>12319</v>
      </c>
    </row>
    <row r="2979" spans="1:13" x14ac:dyDescent="0.25">
      <c r="A2979" s="26" t="s">
        <v>2489</v>
      </c>
      <c r="B2979" s="26" t="s">
        <v>2506</v>
      </c>
      <c r="C2979" s="26" t="str">
        <f t="shared" si="116"/>
        <v>subsp.</v>
      </c>
      <c r="D2979" s="26" t="s">
        <v>238</v>
      </c>
      <c r="E2979" s="26" t="s">
        <v>31</v>
      </c>
      <c r="F2979" s="26" t="s">
        <v>6</v>
      </c>
      <c r="G2979" s="34" t="str">
        <f t="shared" si="115"/>
        <v>Linaria bipunctata glutinosa</v>
      </c>
      <c r="H2979" s="26" t="s">
        <v>5141</v>
      </c>
      <c r="I2979" s="26"/>
      <c r="J2979" t="s">
        <v>9196</v>
      </c>
      <c r="K2979" t="s">
        <v>11752</v>
      </c>
      <c r="L2979" t="s">
        <v>12318</v>
      </c>
      <c r="M2979" t="s">
        <v>12319</v>
      </c>
    </row>
    <row r="2980" spans="1:13" x14ac:dyDescent="0.25">
      <c r="A2980" s="26" t="s">
        <v>2489</v>
      </c>
      <c r="B2980" s="26" t="s">
        <v>542</v>
      </c>
      <c r="C2980" s="26" t="str">
        <f t="shared" si="116"/>
        <v/>
      </c>
      <c r="D2980" s="26"/>
      <c r="E2980" s="26" t="s">
        <v>31</v>
      </c>
      <c r="F2980" s="26" t="s">
        <v>6</v>
      </c>
      <c r="G2980" s="34" t="str">
        <f t="shared" si="115"/>
        <v>Linaria bubanii</v>
      </c>
      <c r="H2980" s="26" t="s">
        <v>5141</v>
      </c>
      <c r="I2980" s="26"/>
      <c r="J2980" t="s">
        <v>9197</v>
      </c>
      <c r="K2980" t="s">
        <v>11752</v>
      </c>
      <c r="L2980" t="s">
        <v>12318</v>
      </c>
      <c r="M2980" t="s">
        <v>12319</v>
      </c>
    </row>
    <row r="2981" spans="1:13" x14ac:dyDescent="0.25">
      <c r="A2981" s="26" t="s">
        <v>2489</v>
      </c>
      <c r="B2981" s="26" t="s">
        <v>2493</v>
      </c>
      <c r="C2981" s="26" t="str">
        <f t="shared" si="116"/>
        <v/>
      </c>
      <c r="D2981" s="26"/>
      <c r="E2981" s="26" t="s">
        <v>31</v>
      </c>
      <c r="F2981" s="26" t="s">
        <v>6</v>
      </c>
      <c r="G2981" s="34" t="str">
        <f t="shared" si="115"/>
        <v>Linaria caesia</v>
      </c>
      <c r="H2981" s="26" t="s">
        <v>5141</v>
      </c>
      <c r="I2981" s="26"/>
      <c r="J2981" t="s">
        <v>9198</v>
      </c>
      <c r="K2981" t="s">
        <v>11752</v>
      </c>
      <c r="L2981" t="s">
        <v>12318</v>
      </c>
      <c r="M2981" t="s">
        <v>12319</v>
      </c>
    </row>
    <row r="2982" spans="1:13" x14ac:dyDescent="0.25">
      <c r="A2982" s="26" t="s">
        <v>2489</v>
      </c>
      <c r="B2982" s="26" t="s">
        <v>624</v>
      </c>
      <c r="C2982" s="26" t="str">
        <f t="shared" si="116"/>
        <v/>
      </c>
      <c r="D2982" s="26"/>
      <c r="E2982" s="26" t="s">
        <v>31</v>
      </c>
      <c r="F2982" s="26" t="s">
        <v>6</v>
      </c>
      <c r="G2982" s="34" t="str">
        <f t="shared" si="115"/>
        <v>Linaria cavanillesii</v>
      </c>
      <c r="H2982" s="26" t="s">
        <v>5141</v>
      </c>
      <c r="I2982" s="26"/>
      <c r="J2982" t="s">
        <v>9199</v>
      </c>
      <c r="K2982" t="s">
        <v>11752</v>
      </c>
      <c r="L2982" t="s">
        <v>12318</v>
      </c>
      <c r="M2982" t="s">
        <v>12319</v>
      </c>
    </row>
    <row r="2983" spans="1:13" x14ac:dyDescent="0.25">
      <c r="A2983" s="26" t="s">
        <v>2489</v>
      </c>
      <c r="B2983" s="26" t="s">
        <v>2514</v>
      </c>
      <c r="C2983" s="26" t="str">
        <f t="shared" si="116"/>
        <v/>
      </c>
      <c r="D2983" s="26"/>
      <c r="E2983" s="26" t="s">
        <v>6</v>
      </c>
      <c r="F2983" s="26" t="s">
        <v>6</v>
      </c>
      <c r="G2983" s="34" t="str">
        <f t="shared" si="115"/>
        <v>Linaria chalepensis</v>
      </c>
      <c r="H2983" s="26" t="s">
        <v>5141</v>
      </c>
      <c r="I2983" s="26"/>
      <c r="J2983" t="s">
        <v>9200</v>
      </c>
      <c r="K2983" t="s">
        <v>11752</v>
      </c>
      <c r="L2983" t="s">
        <v>12318</v>
      </c>
      <c r="M2983" t="s">
        <v>12319</v>
      </c>
    </row>
    <row r="2984" spans="1:13" x14ac:dyDescent="0.25">
      <c r="A2984" s="26" t="s">
        <v>2489</v>
      </c>
      <c r="B2984" s="26" t="s">
        <v>1060</v>
      </c>
      <c r="C2984" s="26" t="str">
        <f t="shared" si="116"/>
        <v/>
      </c>
      <c r="D2984" s="26"/>
      <c r="E2984" s="26" t="s">
        <v>31</v>
      </c>
      <c r="F2984" s="26" t="s">
        <v>6</v>
      </c>
      <c r="G2984" s="34" t="str">
        <f t="shared" si="115"/>
        <v>Linaria clementei</v>
      </c>
      <c r="H2984" s="26" t="s">
        <v>5141</v>
      </c>
      <c r="I2984" s="26"/>
      <c r="J2984" t="s">
        <v>9201</v>
      </c>
      <c r="K2984" t="s">
        <v>11752</v>
      </c>
      <c r="L2984" t="s">
        <v>12318</v>
      </c>
      <c r="M2984" t="s">
        <v>12319</v>
      </c>
    </row>
    <row r="2985" spans="1:13" x14ac:dyDescent="0.25">
      <c r="A2985" s="26" t="s">
        <v>2489</v>
      </c>
      <c r="B2985" s="26" t="s">
        <v>927</v>
      </c>
      <c r="C2985" s="26" t="str">
        <f t="shared" si="116"/>
        <v>subsp.</v>
      </c>
      <c r="D2985" s="26" t="s">
        <v>927</v>
      </c>
      <c r="E2985" s="26" t="s">
        <v>31</v>
      </c>
      <c r="F2985" s="26" t="s">
        <v>6</v>
      </c>
      <c r="G2985" s="34" t="str">
        <f t="shared" si="115"/>
        <v>Linaria depauperata depauperata</v>
      </c>
      <c r="H2985" s="26" t="s">
        <v>5141</v>
      </c>
      <c r="I2985" s="26"/>
      <c r="J2985" t="s">
        <v>9202</v>
      </c>
      <c r="K2985" t="s">
        <v>11752</v>
      </c>
      <c r="L2985" t="s">
        <v>12318</v>
      </c>
      <c r="M2985" t="s">
        <v>12319</v>
      </c>
    </row>
    <row r="2986" spans="1:13" x14ac:dyDescent="0.25">
      <c r="A2986" s="26" t="s">
        <v>2489</v>
      </c>
      <c r="B2986" s="26" t="s">
        <v>927</v>
      </c>
      <c r="C2986" s="26" t="str">
        <f t="shared" si="116"/>
        <v>subsp.</v>
      </c>
      <c r="D2986" s="26" t="s">
        <v>4612</v>
      </c>
      <c r="E2986" s="26" t="s">
        <v>31</v>
      </c>
      <c r="F2986" s="26" t="s">
        <v>6</v>
      </c>
      <c r="G2986" s="34" t="str">
        <f t="shared" si="115"/>
        <v>Linaria depauperata hegelmaieri</v>
      </c>
      <c r="H2986" s="26" t="s">
        <v>5141</v>
      </c>
      <c r="I2986" s="26"/>
      <c r="J2986" t="s">
        <v>9203</v>
      </c>
      <c r="K2986" t="s">
        <v>11752</v>
      </c>
      <c r="L2986" t="s">
        <v>12318</v>
      </c>
      <c r="M2986" t="s">
        <v>12319</v>
      </c>
    </row>
    <row r="2987" spans="1:13" x14ac:dyDescent="0.25">
      <c r="A2987" s="26" t="s">
        <v>2489</v>
      </c>
      <c r="B2987" s="26" t="s">
        <v>927</v>
      </c>
      <c r="C2987" s="26" t="str">
        <f t="shared" si="116"/>
        <v>subsp.</v>
      </c>
      <c r="D2987" s="26" t="s">
        <v>4623</v>
      </c>
      <c r="E2987" s="26" t="s">
        <v>31</v>
      </c>
      <c r="F2987" s="26" t="s">
        <v>6</v>
      </c>
      <c r="G2987" s="34" t="str">
        <f t="shared" si="115"/>
        <v>Linaria depauperata ilergabona</v>
      </c>
      <c r="H2987" s="26" t="s">
        <v>5141</v>
      </c>
      <c r="I2987" s="26"/>
      <c r="J2987" t="s">
        <v>9204</v>
      </c>
      <c r="K2987" t="s">
        <v>11752</v>
      </c>
      <c r="L2987" t="s">
        <v>12318</v>
      </c>
      <c r="M2987" t="s">
        <v>12319</v>
      </c>
    </row>
    <row r="2988" spans="1:13" x14ac:dyDescent="0.25">
      <c r="A2988" s="26" t="s">
        <v>2489</v>
      </c>
      <c r="B2988" s="26" t="s">
        <v>1007</v>
      </c>
      <c r="C2988" s="26" t="str">
        <f t="shared" si="116"/>
        <v/>
      </c>
      <c r="D2988" s="26"/>
      <c r="E2988" s="26" t="s">
        <v>31</v>
      </c>
      <c r="F2988" s="26" t="s">
        <v>6</v>
      </c>
      <c r="G2988" s="34" t="str">
        <f t="shared" si="115"/>
        <v>Linaria diffusa</v>
      </c>
      <c r="H2988" s="26" t="s">
        <v>5141</v>
      </c>
      <c r="I2988" s="26"/>
      <c r="J2988" t="s">
        <v>9205</v>
      </c>
      <c r="K2988" t="s">
        <v>11752</v>
      </c>
      <c r="L2988" t="s">
        <v>12318</v>
      </c>
      <c r="M2988" t="s">
        <v>12319</v>
      </c>
    </row>
    <row r="2989" spans="1:13" x14ac:dyDescent="0.25">
      <c r="A2989" s="26" t="s">
        <v>2489</v>
      </c>
      <c r="B2989" s="26" t="s">
        <v>2022</v>
      </c>
      <c r="C2989" s="26" t="str">
        <f t="shared" si="116"/>
        <v/>
      </c>
      <c r="D2989" s="26"/>
      <c r="E2989" s="26" t="s">
        <v>31</v>
      </c>
      <c r="F2989" s="26" t="s">
        <v>6</v>
      </c>
      <c r="G2989" s="34" t="str">
        <f t="shared" si="115"/>
        <v>Linaria elegans</v>
      </c>
      <c r="H2989" s="26" t="s">
        <v>5141</v>
      </c>
      <c r="I2989" s="26"/>
      <c r="J2989" t="s">
        <v>9206</v>
      </c>
      <c r="K2989" t="s">
        <v>11752</v>
      </c>
      <c r="L2989" t="s">
        <v>12318</v>
      </c>
      <c r="M2989" t="s">
        <v>12319</v>
      </c>
    </row>
    <row r="2990" spans="1:13" x14ac:dyDescent="0.25">
      <c r="A2990" s="26" t="s">
        <v>2489</v>
      </c>
      <c r="B2990" s="26" t="s">
        <v>2513</v>
      </c>
      <c r="C2990" s="26" t="str">
        <f t="shared" si="116"/>
        <v/>
      </c>
      <c r="D2990" s="26"/>
      <c r="E2990" s="26" t="s">
        <v>6</v>
      </c>
      <c r="F2990" s="26" t="s">
        <v>6</v>
      </c>
      <c r="G2990" s="34" t="str">
        <f t="shared" si="115"/>
        <v>Linaria gharbensis</v>
      </c>
      <c r="H2990" s="26" t="s">
        <v>5141</v>
      </c>
      <c r="I2990" s="26"/>
      <c r="J2990" t="s">
        <v>9207</v>
      </c>
      <c r="K2990" t="s">
        <v>11752</v>
      </c>
      <c r="L2990" t="s">
        <v>12318</v>
      </c>
      <c r="M2990" t="s">
        <v>12319</v>
      </c>
    </row>
    <row r="2991" spans="1:13" x14ac:dyDescent="0.25">
      <c r="A2991" s="26" t="s">
        <v>2489</v>
      </c>
      <c r="B2991" s="26" t="s">
        <v>705</v>
      </c>
      <c r="C2991" s="26" t="str">
        <f t="shared" si="116"/>
        <v/>
      </c>
      <c r="D2991" s="26"/>
      <c r="E2991" s="26" t="s">
        <v>31</v>
      </c>
      <c r="F2991" s="26" t="s">
        <v>6</v>
      </c>
      <c r="G2991" s="34" t="str">
        <f t="shared" si="115"/>
        <v>Linaria glacialis</v>
      </c>
      <c r="H2991" s="26" t="s">
        <v>5141</v>
      </c>
      <c r="I2991" s="26"/>
      <c r="J2991" t="s">
        <v>9208</v>
      </c>
      <c r="K2991" t="s">
        <v>11752</v>
      </c>
      <c r="L2991" t="s">
        <v>12318</v>
      </c>
      <c r="M2991" t="s">
        <v>12319</v>
      </c>
    </row>
    <row r="2992" spans="1:13" x14ac:dyDescent="0.25">
      <c r="A2992" s="26" t="s">
        <v>2489</v>
      </c>
      <c r="B2992" s="26" t="s">
        <v>653</v>
      </c>
      <c r="C2992" s="26" t="str">
        <f t="shared" si="116"/>
        <v>subsp.</v>
      </c>
      <c r="D2992" s="26" t="s">
        <v>653</v>
      </c>
      <c r="E2992" s="26" t="s">
        <v>31</v>
      </c>
      <c r="F2992" s="26" t="s">
        <v>6</v>
      </c>
      <c r="G2992" s="34" t="str">
        <f t="shared" si="115"/>
        <v>Linaria glauca glauca</v>
      </c>
      <c r="H2992" s="26" t="s">
        <v>5141</v>
      </c>
      <c r="I2992" s="26"/>
      <c r="J2992" t="s">
        <v>9209</v>
      </c>
      <c r="K2992" t="s">
        <v>11752</v>
      </c>
      <c r="L2992" t="s">
        <v>12318</v>
      </c>
      <c r="M2992" t="s">
        <v>12319</v>
      </c>
    </row>
    <row r="2993" spans="1:13" x14ac:dyDescent="0.25">
      <c r="A2993" s="26" t="s">
        <v>2489</v>
      </c>
      <c r="B2993" s="26" t="s">
        <v>653</v>
      </c>
      <c r="C2993" s="26" t="str">
        <f t="shared" si="116"/>
        <v>subsp.</v>
      </c>
      <c r="D2993" s="26" t="s">
        <v>4624</v>
      </c>
      <c r="E2993" s="26" t="s">
        <v>31</v>
      </c>
      <c r="F2993" s="26" t="s">
        <v>6</v>
      </c>
      <c r="G2993" s="34" t="str">
        <f t="shared" si="115"/>
        <v>Linaria glauca olcadium</v>
      </c>
      <c r="H2993" s="26" t="s">
        <v>5141</v>
      </c>
      <c r="I2993" s="26"/>
      <c r="J2993" t="s">
        <v>9210</v>
      </c>
      <c r="K2993" t="s">
        <v>11752</v>
      </c>
      <c r="L2993" t="s">
        <v>12318</v>
      </c>
      <c r="M2993" t="s">
        <v>12319</v>
      </c>
    </row>
    <row r="2994" spans="1:13" x14ac:dyDescent="0.25">
      <c r="A2994" s="26" t="s">
        <v>2489</v>
      </c>
      <c r="B2994" s="26" t="s">
        <v>507</v>
      </c>
      <c r="C2994" s="26" t="str">
        <f t="shared" si="116"/>
        <v/>
      </c>
      <c r="D2994" s="26"/>
      <c r="E2994" s="26" t="s">
        <v>31</v>
      </c>
      <c r="F2994" s="26" t="s">
        <v>6</v>
      </c>
      <c r="G2994" s="34" t="str">
        <f t="shared" si="115"/>
        <v>Linaria hirta</v>
      </c>
      <c r="H2994" s="26" t="s">
        <v>5141</v>
      </c>
      <c r="I2994" s="26"/>
      <c r="J2994" t="s">
        <v>9211</v>
      </c>
      <c r="K2994" t="s">
        <v>11752</v>
      </c>
      <c r="L2994" t="s">
        <v>12318</v>
      </c>
      <c r="M2994" t="s">
        <v>12319</v>
      </c>
    </row>
    <row r="2995" spans="1:13" x14ac:dyDescent="0.25">
      <c r="A2995" s="26" t="s">
        <v>2489</v>
      </c>
      <c r="B2995" s="26" t="s">
        <v>1701</v>
      </c>
      <c r="C2995" s="26" t="str">
        <f t="shared" si="116"/>
        <v/>
      </c>
      <c r="D2995" s="26"/>
      <c r="E2995" s="26" t="s">
        <v>31</v>
      </c>
      <c r="F2995" s="26" t="s">
        <v>6</v>
      </c>
      <c r="G2995" s="34" t="str">
        <f t="shared" si="115"/>
        <v>Linaria huteri</v>
      </c>
      <c r="H2995" s="26" t="s">
        <v>5141</v>
      </c>
      <c r="I2995" s="26"/>
      <c r="J2995" t="s">
        <v>9212</v>
      </c>
      <c r="K2995" t="s">
        <v>11752</v>
      </c>
      <c r="L2995" t="s">
        <v>12318</v>
      </c>
      <c r="M2995" t="s">
        <v>12319</v>
      </c>
    </row>
    <row r="2996" spans="1:13" x14ac:dyDescent="0.25">
      <c r="A2996" s="26" t="s">
        <v>2489</v>
      </c>
      <c r="B2996" s="26" t="s">
        <v>1448</v>
      </c>
      <c r="C2996" s="26" t="str">
        <f t="shared" si="116"/>
        <v/>
      </c>
      <c r="D2996" s="26"/>
      <c r="E2996" s="26" t="s">
        <v>6</v>
      </c>
      <c r="F2996" s="26" t="s">
        <v>6</v>
      </c>
      <c r="G2996" s="34" t="str">
        <f t="shared" si="115"/>
        <v>Linaria incarnata</v>
      </c>
      <c r="H2996" s="26" t="s">
        <v>5141</v>
      </c>
      <c r="I2996" s="26" t="s">
        <v>6174</v>
      </c>
      <c r="J2996" t="s">
        <v>9213</v>
      </c>
      <c r="K2996" t="s">
        <v>11752</v>
      </c>
      <c r="L2996" t="s">
        <v>12318</v>
      </c>
      <c r="M2996" t="s">
        <v>12319</v>
      </c>
    </row>
    <row r="2997" spans="1:13" x14ac:dyDescent="0.25">
      <c r="A2997" s="26" t="s">
        <v>2489</v>
      </c>
      <c r="B2997" s="26" t="s">
        <v>2507</v>
      </c>
      <c r="C2997" s="26" t="str">
        <f t="shared" si="116"/>
        <v/>
      </c>
      <c r="D2997" s="26"/>
      <c r="E2997" s="26" t="s">
        <v>31</v>
      </c>
      <c r="F2997" s="26" t="s">
        <v>6</v>
      </c>
      <c r="G2997" s="34" t="str">
        <f t="shared" si="115"/>
        <v>Linaria intricata</v>
      </c>
      <c r="H2997" s="26" t="s">
        <v>5141</v>
      </c>
      <c r="I2997" s="26"/>
      <c r="J2997" t="s">
        <v>9214</v>
      </c>
      <c r="K2997" t="s">
        <v>11752</v>
      </c>
      <c r="L2997" t="s">
        <v>12318</v>
      </c>
      <c r="M2997" t="s">
        <v>12319</v>
      </c>
    </row>
    <row r="2998" spans="1:13" x14ac:dyDescent="0.25">
      <c r="A2998" s="26" t="s">
        <v>2489</v>
      </c>
      <c r="B2998" s="26" t="s">
        <v>821</v>
      </c>
      <c r="C2998" s="26" t="str">
        <f t="shared" si="116"/>
        <v/>
      </c>
      <c r="D2998" s="26"/>
      <c r="E2998" s="26" t="s">
        <v>6</v>
      </c>
      <c r="F2998" s="26" t="s">
        <v>6</v>
      </c>
      <c r="G2998" s="34" t="str">
        <f t="shared" si="115"/>
        <v>Linaria latifolia</v>
      </c>
      <c r="H2998" s="26" t="s">
        <v>5141</v>
      </c>
      <c r="I2998" s="26"/>
      <c r="J2998" t="s">
        <v>9215</v>
      </c>
      <c r="K2998" t="s">
        <v>11752</v>
      </c>
      <c r="L2998" t="s">
        <v>12318</v>
      </c>
      <c r="M2998" t="s">
        <v>12319</v>
      </c>
    </row>
    <row r="2999" spans="1:13" x14ac:dyDescent="0.25">
      <c r="A2999" s="26" t="s">
        <v>2489</v>
      </c>
      <c r="B2999" s="26" t="s">
        <v>655</v>
      </c>
      <c r="C2999" s="26" t="str">
        <f t="shared" si="116"/>
        <v/>
      </c>
      <c r="D2999" s="26"/>
      <c r="E2999" s="26" t="s">
        <v>6</v>
      </c>
      <c r="F2999" s="26" t="s">
        <v>6</v>
      </c>
      <c r="G2999" s="34" t="str">
        <f t="shared" ref="G2999:G3062" si="117">IF(D2999="",CONCATENATE(A2999," ",B2999),CONCATENATE(A2999," ",B2999," ",D2999))</f>
        <v>Linaria micrantha</v>
      </c>
      <c r="H2999" s="26" t="s">
        <v>5141</v>
      </c>
      <c r="I2999" s="26"/>
      <c r="J2999" t="s">
        <v>9216</v>
      </c>
      <c r="K2999" t="s">
        <v>11752</v>
      </c>
      <c r="L2999" t="s">
        <v>12318</v>
      </c>
      <c r="M2999" t="s">
        <v>12319</v>
      </c>
    </row>
    <row r="3000" spans="1:13" x14ac:dyDescent="0.25">
      <c r="A3000" s="26" t="s">
        <v>2489</v>
      </c>
      <c r="B3000" s="26" t="s">
        <v>852</v>
      </c>
      <c r="C3000" s="26" t="str">
        <f t="shared" si="116"/>
        <v/>
      </c>
      <c r="D3000" s="26"/>
      <c r="E3000" s="26" t="s">
        <v>6</v>
      </c>
      <c r="F3000" s="26" t="s">
        <v>6</v>
      </c>
      <c r="G3000" s="34" t="str">
        <f t="shared" si="117"/>
        <v>Linaria munbyana</v>
      </c>
      <c r="H3000" s="26" t="s">
        <v>5141</v>
      </c>
      <c r="I3000" s="26"/>
      <c r="J3000" t="s">
        <v>9217</v>
      </c>
      <c r="K3000" t="s">
        <v>11752</v>
      </c>
      <c r="L3000" t="s">
        <v>12318</v>
      </c>
      <c r="M3000" t="s">
        <v>12319</v>
      </c>
    </row>
    <row r="3001" spans="1:13" x14ac:dyDescent="0.25">
      <c r="A3001" s="26" t="s">
        <v>2489</v>
      </c>
      <c r="B3001" s="26" t="s">
        <v>2374</v>
      </c>
      <c r="C3001" s="26" t="str">
        <f t="shared" si="116"/>
        <v/>
      </c>
      <c r="D3001" s="26"/>
      <c r="E3001" s="26" t="s">
        <v>31</v>
      </c>
      <c r="F3001" s="26" t="s">
        <v>6</v>
      </c>
      <c r="G3001" s="34" t="str">
        <f t="shared" si="117"/>
        <v>Linaria nigricans</v>
      </c>
      <c r="H3001" s="26" t="s">
        <v>5141</v>
      </c>
      <c r="I3001" s="26"/>
      <c r="J3001" t="s">
        <v>9218</v>
      </c>
      <c r="K3001" t="s">
        <v>11752</v>
      </c>
      <c r="L3001" t="s">
        <v>12318</v>
      </c>
      <c r="M3001" t="s">
        <v>12319</v>
      </c>
    </row>
    <row r="3002" spans="1:13" x14ac:dyDescent="0.25">
      <c r="A3002" s="26" t="s">
        <v>2489</v>
      </c>
      <c r="B3002" s="26" t="s">
        <v>1380</v>
      </c>
      <c r="C3002" s="26" t="str">
        <f t="shared" si="116"/>
        <v/>
      </c>
      <c r="D3002" s="26"/>
      <c r="E3002" s="26" t="s">
        <v>31</v>
      </c>
      <c r="F3002" s="26" t="s">
        <v>6</v>
      </c>
      <c r="G3002" s="34" t="str">
        <f t="shared" si="117"/>
        <v>Linaria nivea</v>
      </c>
      <c r="H3002" s="26" t="s">
        <v>5141</v>
      </c>
      <c r="I3002" s="26"/>
      <c r="J3002" t="s">
        <v>9219</v>
      </c>
      <c r="K3002" t="s">
        <v>11752</v>
      </c>
      <c r="L3002" t="s">
        <v>12318</v>
      </c>
      <c r="M3002" t="s">
        <v>12319</v>
      </c>
    </row>
    <row r="3003" spans="1:13" x14ac:dyDescent="0.25">
      <c r="A3003" s="26" t="s">
        <v>2489</v>
      </c>
      <c r="B3003" s="26" t="s">
        <v>2364</v>
      </c>
      <c r="C3003" s="26" t="str">
        <f t="shared" si="116"/>
        <v>subsp.</v>
      </c>
      <c r="D3003" s="26" t="s">
        <v>1262</v>
      </c>
      <c r="E3003" s="26" t="s">
        <v>31</v>
      </c>
      <c r="F3003" s="26" t="s">
        <v>6</v>
      </c>
      <c r="G3003" s="34" t="str">
        <f t="shared" si="117"/>
        <v>Linaria oblongifolia aragonensis</v>
      </c>
      <c r="H3003" s="26" t="s">
        <v>5141</v>
      </c>
      <c r="I3003" s="26"/>
      <c r="J3003" t="s">
        <v>9220</v>
      </c>
      <c r="K3003" t="s">
        <v>11752</v>
      </c>
      <c r="L3003" t="s">
        <v>12318</v>
      </c>
      <c r="M3003" t="s">
        <v>12319</v>
      </c>
    </row>
    <row r="3004" spans="1:13" x14ac:dyDescent="0.25">
      <c r="A3004" s="26" t="s">
        <v>2489</v>
      </c>
      <c r="B3004" s="26" t="s">
        <v>2364</v>
      </c>
      <c r="C3004" s="26" t="str">
        <f t="shared" si="116"/>
        <v>subsp.</v>
      </c>
      <c r="D3004" s="26" t="s">
        <v>4625</v>
      </c>
      <c r="E3004" s="26" t="s">
        <v>31</v>
      </c>
      <c r="F3004" s="26" t="s">
        <v>6</v>
      </c>
      <c r="G3004" s="34" t="str">
        <f t="shared" si="117"/>
        <v>Linaria oblongifolia benitoi</v>
      </c>
      <c r="H3004" s="26" t="s">
        <v>5141</v>
      </c>
      <c r="I3004" s="26"/>
      <c r="J3004" t="s">
        <v>9221</v>
      </c>
      <c r="K3004" t="s">
        <v>11752</v>
      </c>
      <c r="L3004" t="s">
        <v>12318</v>
      </c>
      <c r="M3004" t="s">
        <v>12319</v>
      </c>
    </row>
    <row r="3005" spans="1:13" x14ac:dyDescent="0.25">
      <c r="A3005" s="26" t="s">
        <v>2489</v>
      </c>
      <c r="B3005" s="26" t="s">
        <v>2364</v>
      </c>
      <c r="C3005" s="26" t="str">
        <f t="shared" si="116"/>
        <v>subsp.</v>
      </c>
      <c r="D3005" s="26" t="s">
        <v>1065</v>
      </c>
      <c r="E3005" s="26" t="s">
        <v>31</v>
      </c>
      <c r="F3005" s="26" t="s">
        <v>6</v>
      </c>
      <c r="G3005" s="34" t="str">
        <f t="shared" si="117"/>
        <v>Linaria oblongifolia haenseleri</v>
      </c>
      <c r="H3005" s="26" t="s">
        <v>5141</v>
      </c>
      <c r="I3005" s="26"/>
      <c r="J3005" t="s">
        <v>9222</v>
      </c>
      <c r="K3005" t="s">
        <v>11752</v>
      </c>
      <c r="L3005" t="s">
        <v>12318</v>
      </c>
      <c r="M3005" t="s">
        <v>12319</v>
      </c>
    </row>
    <row r="3006" spans="1:13" x14ac:dyDescent="0.25">
      <c r="A3006" s="26" t="s">
        <v>2489</v>
      </c>
      <c r="B3006" s="26" t="s">
        <v>2364</v>
      </c>
      <c r="C3006" s="26" t="str">
        <f t="shared" si="116"/>
        <v>subsp.</v>
      </c>
      <c r="D3006" s="26" t="s">
        <v>2364</v>
      </c>
      <c r="E3006" s="26" t="s">
        <v>31</v>
      </c>
      <c r="F3006" s="26" t="s">
        <v>6</v>
      </c>
      <c r="G3006" s="34" t="str">
        <f t="shared" si="117"/>
        <v>Linaria oblongifolia oblongifolia</v>
      </c>
      <c r="H3006" s="26" t="s">
        <v>5141</v>
      </c>
      <c r="I3006" s="26"/>
      <c r="J3006" t="s">
        <v>9223</v>
      </c>
      <c r="K3006" t="s">
        <v>11752</v>
      </c>
      <c r="L3006" t="s">
        <v>12318</v>
      </c>
      <c r="M3006" t="s">
        <v>12319</v>
      </c>
    </row>
    <row r="3007" spans="1:13" x14ac:dyDescent="0.25">
      <c r="A3007" s="26" t="s">
        <v>2489</v>
      </c>
      <c r="B3007" s="26" t="s">
        <v>2505</v>
      </c>
      <c r="C3007" s="26" t="str">
        <f t="shared" si="116"/>
        <v>subsp.</v>
      </c>
      <c r="D3007" s="26" t="s">
        <v>2505</v>
      </c>
      <c r="E3007" s="26" t="s">
        <v>31</v>
      </c>
      <c r="F3007" s="26" t="s">
        <v>6</v>
      </c>
      <c r="G3007" s="34" t="str">
        <f t="shared" si="117"/>
        <v>Linaria oligantha oligantha</v>
      </c>
      <c r="H3007" s="26" t="s">
        <v>5141</v>
      </c>
      <c r="I3007" s="26"/>
      <c r="J3007" t="s">
        <v>9224</v>
      </c>
      <c r="K3007" t="s">
        <v>11752</v>
      </c>
      <c r="L3007" t="s">
        <v>12318</v>
      </c>
      <c r="M3007" t="s">
        <v>12319</v>
      </c>
    </row>
    <row r="3008" spans="1:13" x14ac:dyDescent="0.25">
      <c r="A3008" s="26" t="s">
        <v>2489</v>
      </c>
      <c r="B3008" s="26" t="s">
        <v>2505</v>
      </c>
      <c r="C3008" s="26" t="str">
        <f t="shared" si="116"/>
        <v>subsp.</v>
      </c>
      <c r="D3008" s="26" t="s">
        <v>449</v>
      </c>
      <c r="E3008" s="26" t="s">
        <v>31</v>
      </c>
      <c r="F3008" s="26" t="s">
        <v>6</v>
      </c>
      <c r="G3008" s="34" t="str">
        <f t="shared" si="117"/>
        <v>Linaria oligantha valentina</v>
      </c>
      <c r="H3008" s="26" t="s">
        <v>5141</v>
      </c>
      <c r="I3008" s="26"/>
      <c r="J3008" t="s">
        <v>9225</v>
      </c>
      <c r="K3008" t="s">
        <v>11752</v>
      </c>
      <c r="L3008" t="s">
        <v>12318</v>
      </c>
      <c r="M3008" t="s">
        <v>12319</v>
      </c>
    </row>
    <row r="3009" spans="1:13" x14ac:dyDescent="0.25">
      <c r="A3009" s="26" t="s">
        <v>2489</v>
      </c>
      <c r="B3009" s="26" t="s">
        <v>2498</v>
      </c>
      <c r="C3009" s="26" t="str">
        <f t="shared" si="116"/>
        <v/>
      </c>
      <c r="D3009" s="26"/>
      <c r="E3009" s="26" t="s">
        <v>31</v>
      </c>
      <c r="F3009" s="26" t="s">
        <v>6</v>
      </c>
      <c r="G3009" s="34" t="str">
        <f t="shared" si="117"/>
        <v>Linaria orbensis</v>
      </c>
      <c r="H3009" s="26" t="s">
        <v>5141</v>
      </c>
      <c r="I3009" s="26"/>
      <c r="J3009" t="s">
        <v>9226</v>
      </c>
      <c r="K3009" t="s">
        <v>11752</v>
      </c>
      <c r="L3009" t="s">
        <v>12318</v>
      </c>
      <c r="M3009" t="s">
        <v>12319</v>
      </c>
    </row>
    <row r="3010" spans="1:13" x14ac:dyDescent="0.25">
      <c r="A3010" s="26" t="s">
        <v>2489</v>
      </c>
      <c r="B3010" s="26" t="s">
        <v>2359</v>
      </c>
      <c r="C3010" s="26" t="str">
        <f t="shared" si="116"/>
        <v/>
      </c>
      <c r="D3010" s="26"/>
      <c r="E3010" s="26" t="s">
        <v>6</v>
      </c>
      <c r="F3010" s="26" t="s">
        <v>6</v>
      </c>
      <c r="G3010" s="34" t="str">
        <f t="shared" si="117"/>
        <v>Linaria pedunculata</v>
      </c>
      <c r="H3010" s="26" t="s">
        <v>5141</v>
      </c>
      <c r="I3010" s="26"/>
      <c r="J3010" t="s">
        <v>9227</v>
      </c>
      <c r="K3010" t="s">
        <v>11752</v>
      </c>
      <c r="L3010" t="s">
        <v>12318</v>
      </c>
      <c r="M3010" t="s">
        <v>12319</v>
      </c>
    </row>
    <row r="3011" spans="1:13" x14ac:dyDescent="0.25">
      <c r="A3011" s="26" t="s">
        <v>2489</v>
      </c>
      <c r="B3011" s="26" t="s">
        <v>2509</v>
      </c>
      <c r="C3011" s="26" t="str">
        <f t="shared" si="116"/>
        <v/>
      </c>
      <c r="D3011" s="26"/>
      <c r="E3011" s="26" t="s">
        <v>6</v>
      </c>
      <c r="F3011" s="26" t="s">
        <v>6</v>
      </c>
      <c r="G3011" s="34" t="str">
        <f t="shared" si="117"/>
        <v>Linaria pelisseriana</v>
      </c>
      <c r="H3011" s="26" t="s">
        <v>5141</v>
      </c>
      <c r="I3011" s="26"/>
      <c r="J3011" t="s">
        <v>9228</v>
      </c>
      <c r="K3011" t="s">
        <v>11752</v>
      </c>
      <c r="L3011" t="s">
        <v>12318</v>
      </c>
      <c r="M3011" t="s">
        <v>12319</v>
      </c>
    </row>
    <row r="3012" spans="1:13" x14ac:dyDescent="0.25">
      <c r="A3012" s="26" t="s">
        <v>2489</v>
      </c>
      <c r="B3012" s="26" t="s">
        <v>2502</v>
      </c>
      <c r="C3012" s="26" t="str">
        <f t="shared" si="116"/>
        <v/>
      </c>
      <c r="D3012" s="26"/>
      <c r="E3012" s="26" t="s">
        <v>31</v>
      </c>
      <c r="F3012" s="26" t="s">
        <v>6</v>
      </c>
      <c r="G3012" s="34" t="str">
        <f t="shared" si="117"/>
        <v>Linaria platycalyx</v>
      </c>
      <c r="H3012" s="26" t="s">
        <v>5141</v>
      </c>
      <c r="I3012" s="26"/>
      <c r="J3012" t="s">
        <v>9229</v>
      </c>
      <c r="K3012" t="s">
        <v>11752</v>
      </c>
      <c r="L3012" t="s">
        <v>12318</v>
      </c>
      <c r="M3012" t="s">
        <v>12319</v>
      </c>
    </row>
    <row r="3013" spans="1:13" x14ac:dyDescent="0.25">
      <c r="A3013" s="26" t="s">
        <v>2489</v>
      </c>
      <c r="B3013" s="26" t="s">
        <v>1748</v>
      </c>
      <c r="C3013" s="26" t="str">
        <f t="shared" si="116"/>
        <v>subsp.</v>
      </c>
      <c r="D3013" s="26" t="s">
        <v>4627</v>
      </c>
      <c r="E3013" s="26" t="s">
        <v>31</v>
      </c>
      <c r="F3013" s="26" t="s">
        <v>6</v>
      </c>
      <c r="G3013" s="34" t="str">
        <f t="shared" si="117"/>
        <v>Linaria polygalifolia aguillonensis</v>
      </c>
      <c r="H3013" s="26" t="s">
        <v>5141</v>
      </c>
      <c r="I3013" s="26"/>
      <c r="J3013" t="s">
        <v>9230</v>
      </c>
      <c r="K3013" t="s">
        <v>11752</v>
      </c>
      <c r="L3013" t="s">
        <v>12318</v>
      </c>
      <c r="M3013" t="s">
        <v>12319</v>
      </c>
    </row>
    <row r="3014" spans="1:13" x14ac:dyDescent="0.25">
      <c r="A3014" s="26" t="s">
        <v>2489</v>
      </c>
      <c r="B3014" s="26" t="s">
        <v>1748</v>
      </c>
      <c r="C3014" s="26" t="str">
        <f t="shared" si="116"/>
        <v>subsp.</v>
      </c>
      <c r="D3014" s="26" t="s">
        <v>4626</v>
      </c>
      <c r="E3014" s="26" t="s">
        <v>31</v>
      </c>
      <c r="F3014" s="26" t="s">
        <v>6</v>
      </c>
      <c r="G3014" s="34" t="str">
        <f t="shared" si="117"/>
        <v>Linaria polygalifolia lamarckii</v>
      </c>
      <c r="H3014" s="26" t="s">
        <v>5141</v>
      </c>
      <c r="I3014" s="26"/>
      <c r="J3014" t="s">
        <v>9231</v>
      </c>
      <c r="K3014" t="s">
        <v>11752</v>
      </c>
      <c r="L3014" t="s">
        <v>12318</v>
      </c>
      <c r="M3014" t="s">
        <v>12319</v>
      </c>
    </row>
    <row r="3015" spans="1:13" x14ac:dyDescent="0.25">
      <c r="A3015" s="26" t="s">
        <v>2489</v>
      </c>
      <c r="B3015" s="26" t="s">
        <v>1748</v>
      </c>
      <c r="C3015" s="26" t="str">
        <f t="shared" si="116"/>
        <v>subsp.</v>
      </c>
      <c r="D3015" s="26" t="s">
        <v>1748</v>
      </c>
      <c r="E3015" s="26" t="s">
        <v>31</v>
      </c>
      <c r="F3015" s="26" t="s">
        <v>6</v>
      </c>
      <c r="G3015" s="34" t="str">
        <f t="shared" si="117"/>
        <v>Linaria polygalifolia polygalifolia</v>
      </c>
      <c r="H3015" s="26" t="s">
        <v>5141</v>
      </c>
      <c r="I3015" s="26"/>
      <c r="J3015" t="s">
        <v>9232</v>
      </c>
      <c r="K3015" t="s">
        <v>11752</v>
      </c>
      <c r="L3015" t="s">
        <v>12318</v>
      </c>
      <c r="M3015" t="s">
        <v>12319</v>
      </c>
    </row>
    <row r="3016" spans="1:13" x14ac:dyDescent="0.25">
      <c r="A3016" s="26" t="s">
        <v>2489</v>
      </c>
      <c r="B3016" s="26" t="s">
        <v>2501</v>
      </c>
      <c r="C3016" s="26" t="str">
        <f t="shared" si="116"/>
        <v/>
      </c>
      <c r="D3016" s="26"/>
      <c r="E3016" s="26" t="s">
        <v>31</v>
      </c>
      <c r="F3016" s="26" t="s">
        <v>6</v>
      </c>
      <c r="G3016" s="34" t="str">
        <f t="shared" si="117"/>
        <v>Linaria propinqua</v>
      </c>
      <c r="H3016" s="26" t="s">
        <v>5141</v>
      </c>
      <c r="I3016" s="26"/>
      <c r="J3016" t="s">
        <v>9233</v>
      </c>
      <c r="K3016" t="s">
        <v>11752</v>
      </c>
      <c r="L3016" t="s">
        <v>12318</v>
      </c>
      <c r="M3016" t="s">
        <v>12319</v>
      </c>
    </row>
    <row r="3017" spans="1:13" x14ac:dyDescent="0.25">
      <c r="A3017" s="26" t="s">
        <v>2489</v>
      </c>
      <c r="B3017" s="26" t="s">
        <v>408</v>
      </c>
      <c r="C3017" s="26" t="str">
        <f t="shared" si="116"/>
        <v/>
      </c>
      <c r="D3017" s="26"/>
      <c r="E3017" s="26" t="s">
        <v>6</v>
      </c>
      <c r="F3017" s="26" t="s">
        <v>6</v>
      </c>
      <c r="G3017" s="34" t="str">
        <f t="shared" si="117"/>
        <v>Linaria repens</v>
      </c>
      <c r="H3017" s="26" t="s">
        <v>5141</v>
      </c>
      <c r="I3017" s="26"/>
      <c r="J3017" t="s">
        <v>9234</v>
      </c>
      <c r="K3017" t="s">
        <v>11752</v>
      </c>
      <c r="L3017" t="s">
        <v>12318</v>
      </c>
      <c r="M3017" t="s">
        <v>12319</v>
      </c>
    </row>
    <row r="3018" spans="1:13" x14ac:dyDescent="0.25">
      <c r="A3018" s="26" t="s">
        <v>2489</v>
      </c>
      <c r="B3018" s="26" t="s">
        <v>2503</v>
      </c>
      <c r="C3018" s="26" t="str">
        <f t="shared" si="116"/>
        <v/>
      </c>
      <c r="D3018" s="26"/>
      <c r="E3018" s="26" t="s">
        <v>31</v>
      </c>
      <c r="F3018" s="26" t="s">
        <v>6</v>
      </c>
      <c r="G3018" s="34" t="str">
        <f t="shared" si="117"/>
        <v>Linaria ricardoi</v>
      </c>
      <c r="H3018" s="26" t="s">
        <v>5141</v>
      </c>
      <c r="I3018" s="26"/>
      <c r="J3018" t="s">
        <v>9235</v>
      </c>
      <c r="K3018" t="s">
        <v>11752</v>
      </c>
      <c r="L3018" t="s">
        <v>12318</v>
      </c>
      <c r="M3018" t="s">
        <v>12319</v>
      </c>
    </row>
    <row r="3019" spans="1:13" x14ac:dyDescent="0.25">
      <c r="A3019" s="26" t="s">
        <v>2489</v>
      </c>
      <c r="B3019" s="26" t="s">
        <v>483</v>
      </c>
      <c r="C3019" s="26" t="str">
        <f t="shared" si="116"/>
        <v/>
      </c>
      <c r="D3019" s="26"/>
      <c r="E3019" s="26" t="s">
        <v>31</v>
      </c>
      <c r="F3019" s="26" t="s">
        <v>6</v>
      </c>
      <c r="G3019" s="34" t="str">
        <f t="shared" si="117"/>
        <v>Linaria salzmannii</v>
      </c>
      <c r="H3019" s="26" t="s">
        <v>5141</v>
      </c>
      <c r="I3019" s="26"/>
      <c r="J3019" t="s">
        <v>9236</v>
      </c>
      <c r="K3019" t="s">
        <v>11752</v>
      </c>
      <c r="L3019" t="s">
        <v>12318</v>
      </c>
      <c r="M3019" t="s">
        <v>12319</v>
      </c>
    </row>
    <row r="3020" spans="1:13" x14ac:dyDescent="0.25">
      <c r="A3020" s="26" t="s">
        <v>2489</v>
      </c>
      <c r="B3020" s="26" t="s">
        <v>2499</v>
      </c>
      <c r="C3020" s="26" t="str">
        <f t="shared" si="116"/>
        <v>subsp.</v>
      </c>
      <c r="D3020" s="26" t="s">
        <v>4628</v>
      </c>
      <c r="E3020" s="26" t="s">
        <v>31</v>
      </c>
      <c r="F3020" s="26" t="s">
        <v>6</v>
      </c>
      <c r="G3020" s="34" t="str">
        <f t="shared" si="117"/>
        <v>Linaria saturejoides angustealata</v>
      </c>
      <c r="H3020" s="26" t="s">
        <v>5141</v>
      </c>
      <c r="I3020" s="26"/>
      <c r="J3020" t="s">
        <v>9237</v>
      </c>
      <c r="K3020" t="s">
        <v>11752</v>
      </c>
      <c r="L3020" t="s">
        <v>12318</v>
      </c>
      <c r="M3020" t="s">
        <v>12319</v>
      </c>
    </row>
    <row r="3021" spans="1:13" x14ac:dyDescent="0.25">
      <c r="A3021" s="26" t="s">
        <v>2489</v>
      </c>
      <c r="B3021" s="26" t="s">
        <v>2499</v>
      </c>
      <c r="C3021" s="26" t="str">
        <f t="shared" si="116"/>
        <v>subsp.</v>
      </c>
      <c r="D3021" s="26" t="s">
        <v>2499</v>
      </c>
      <c r="E3021" s="26" t="s">
        <v>31</v>
      </c>
      <c r="F3021" s="26" t="s">
        <v>6</v>
      </c>
      <c r="G3021" s="34" t="str">
        <f t="shared" si="117"/>
        <v>Linaria saturejoides saturejoides</v>
      </c>
      <c r="H3021" s="26" t="s">
        <v>5141</v>
      </c>
      <c r="I3021" s="26"/>
      <c r="J3021" t="s">
        <v>9238</v>
      </c>
      <c r="K3021" t="s">
        <v>11752</v>
      </c>
      <c r="L3021" t="s">
        <v>12318</v>
      </c>
      <c r="M3021" t="s">
        <v>12319</v>
      </c>
    </row>
    <row r="3022" spans="1:13" x14ac:dyDescent="0.25">
      <c r="A3022" s="26" t="s">
        <v>2489</v>
      </c>
      <c r="B3022" s="26" t="s">
        <v>172</v>
      </c>
      <c r="C3022" s="26" t="str">
        <f t="shared" si="116"/>
        <v/>
      </c>
      <c r="D3022" s="26"/>
      <c r="E3022" s="26" t="s">
        <v>31</v>
      </c>
      <c r="F3022" s="26" t="s">
        <v>6</v>
      </c>
      <c r="G3022" s="34" t="str">
        <f t="shared" si="117"/>
        <v>Linaria saxatilis</v>
      </c>
      <c r="H3022" s="26" t="s">
        <v>5141</v>
      </c>
      <c r="I3022" s="26"/>
      <c r="J3022" t="s">
        <v>9239</v>
      </c>
      <c r="K3022" t="s">
        <v>11752</v>
      </c>
      <c r="L3022" t="s">
        <v>12318</v>
      </c>
      <c r="M3022" t="s">
        <v>12319</v>
      </c>
    </row>
    <row r="3023" spans="1:13" x14ac:dyDescent="0.25">
      <c r="A3023" s="26" t="s">
        <v>2489</v>
      </c>
      <c r="B3023" s="26" t="s">
        <v>268</v>
      </c>
      <c r="C3023" s="26" t="str">
        <f t="shared" si="116"/>
        <v/>
      </c>
      <c r="D3023" s="26"/>
      <c r="E3023" s="26" t="s">
        <v>6</v>
      </c>
      <c r="F3023" s="26" t="s">
        <v>6</v>
      </c>
      <c r="G3023" s="34" t="str">
        <f t="shared" si="117"/>
        <v>Linaria simplex</v>
      </c>
      <c r="H3023" s="26" t="s">
        <v>5141</v>
      </c>
      <c r="I3023" s="26"/>
      <c r="J3023" t="s">
        <v>9240</v>
      </c>
      <c r="K3023" t="s">
        <v>11752</v>
      </c>
      <c r="L3023" t="s">
        <v>12318</v>
      </c>
      <c r="M3023" t="s">
        <v>12319</v>
      </c>
    </row>
    <row r="3024" spans="1:13" x14ac:dyDescent="0.25">
      <c r="A3024" s="26" t="s">
        <v>2489</v>
      </c>
      <c r="B3024" s="26" t="s">
        <v>2511</v>
      </c>
      <c r="C3024" s="26" t="str">
        <f t="shared" si="116"/>
        <v/>
      </c>
      <c r="D3024" s="26"/>
      <c r="E3024" s="26" t="s">
        <v>6</v>
      </c>
      <c r="F3024" s="26" t="s">
        <v>6</v>
      </c>
      <c r="G3024" s="34" t="str">
        <f t="shared" si="117"/>
        <v>Linaria spartea</v>
      </c>
      <c r="H3024" s="26" t="s">
        <v>5141</v>
      </c>
      <c r="I3024" s="26"/>
      <c r="J3024" t="s">
        <v>9241</v>
      </c>
      <c r="K3024" t="s">
        <v>11752</v>
      </c>
      <c r="L3024" t="s">
        <v>12318</v>
      </c>
      <c r="M3024" t="s">
        <v>12319</v>
      </c>
    </row>
    <row r="3025" spans="1:13" x14ac:dyDescent="0.25">
      <c r="A3025" s="26" t="s">
        <v>2489</v>
      </c>
      <c r="B3025" s="26" t="s">
        <v>2492</v>
      </c>
      <c r="C3025" s="26" t="str">
        <f t="shared" si="116"/>
        <v>subsp.</v>
      </c>
      <c r="D3025" s="26" t="s">
        <v>514</v>
      </c>
      <c r="E3025" s="26" t="s">
        <v>6</v>
      </c>
      <c r="F3025" s="26" t="s">
        <v>6</v>
      </c>
      <c r="G3025" s="34" t="str">
        <f t="shared" si="117"/>
        <v>Linaria supina maritima</v>
      </c>
      <c r="H3025" s="26" t="s">
        <v>5141</v>
      </c>
      <c r="I3025" s="26"/>
      <c r="J3025" t="s">
        <v>9242</v>
      </c>
      <c r="K3025" t="s">
        <v>11752</v>
      </c>
      <c r="L3025" t="s">
        <v>12318</v>
      </c>
      <c r="M3025" t="s">
        <v>12319</v>
      </c>
    </row>
    <row r="3026" spans="1:13" x14ac:dyDescent="0.25">
      <c r="A3026" s="26" t="s">
        <v>2489</v>
      </c>
      <c r="B3026" s="26" t="s">
        <v>2492</v>
      </c>
      <c r="C3026" s="26" t="str">
        <f t="shared" si="116"/>
        <v>subsp.</v>
      </c>
      <c r="D3026" s="26" t="s">
        <v>2492</v>
      </c>
      <c r="E3026" s="26" t="s">
        <v>6</v>
      </c>
      <c r="F3026" s="26" t="s">
        <v>6</v>
      </c>
      <c r="G3026" s="34" t="str">
        <f t="shared" si="117"/>
        <v>Linaria supina supina</v>
      </c>
      <c r="H3026" s="26" t="s">
        <v>5141</v>
      </c>
      <c r="I3026" s="26"/>
      <c r="J3026" t="s">
        <v>9243</v>
      </c>
      <c r="K3026" t="s">
        <v>11752</v>
      </c>
      <c r="L3026" t="s">
        <v>12318</v>
      </c>
      <c r="M3026" t="s">
        <v>12319</v>
      </c>
    </row>
    <row r="3027" spans="1:13" x14ac:dyDescent="0.25">
      <c r="A3027" s="26" t="s">
        <v>2489</v>
      </c>
      <c r="B3027" s="26" t="s">
        <v>2510</v>
      </c>
      <c r="C3027" s="26" t="str">
        <f t="shared" si="116"/>
        <v/>
      </c>
      <c r="D3027" s="26"/>
      <c r="E3027" s="26" t="s">
        <v>31</v>
      </c>
      <c r="F3027" s="26" t="s">
        <v>6</v>
      </c>
      <c r="G3027" s="34" t="str">
        <f t="shared" si="117"/>
        <v>Linaria triornithophora</v>
      </c>
      <c r="H3027" s="26" t="s">
        <v>5141</v>
      </c>
      <c r="I3027" s="26"/>
      <c r="J3027" t="s">
        <v>9244</v>
      </c>
      <c r="K3027" t="s">
        <v>11752</v>
      </c>
      <c r="L3027" t="s">
        <v>12318</v>
      </c>
      <c r="M3027" t="s">
        <v>12319</v>
      </c>
    </row>
    <row r="3028" spans="1:13" x14ac:dyDescent="0.25">
      <c r="A3028" s="26" t="s">
        <v>2489</v>
      </c>
      <c r="B3028" s="26" t="s">
        <v>2491</v>
      </c>
      <c r="C3028" s="26" t="str">
        <f t="shared" si="116"/>
        <v/>
      </c>
      <c r="D3028" s="26"/>
      <c r="E3028" s="26" t="s">
        <v>6</v>
      </c>
      <c r="F3028" s="26" t="s">
        <v>6</v>
      </c>
      <c r="G3028" s="34" t="str">
        <f t="shared" si="117"/>
        <v>Linaria triphylla</v>
      </c>
      <c r="H3028" s="26" t="s">
        <v>5141</v>
      </c>
      <c r="I3028" s="26"/>
      <c r="J3028" t="s">
        <v>9245</v>
      </c>
      <c r="K3028" t="s">
        <v>11752</v>
      </c>
      <c r="L3028" t="s">
        <v>12318</v>
      </c>
      <c r="M3028" t="s">
        <v>12319</v>
      </c>
    </row>
    <row r="3029" spans="1:13" x14ac:dyDescent="0.25">
      <c r="A3029" s="26" t="s">
        <v>2489</v>
      </c>
      <c r="B3029" s="26" t="s">
        <v>2495</v>
      </c>
      <c r="C3029" s="26" t="str">
        <f t="shared" si="116"/>
        <v>subsp.</v>
      </c>
      <c r="D3029" s="26" t="s">
        <v>2495</v>
      </c>
      <c r="E3029" s="26" t="s">
        <v>31</v>
      </c>
      <c r="F3029" s="26" t="s">
        <v>31</v>
      </c>
      <c r="G3029" s="34" t="str">
        <f t="shared" si="117"/>
        <v>Linaria tristis tristis</v>
      </c>
      <c r="H3029" s="26" t="s">
        <v>5141</v>
      </c>
      <c r="I3029" s="26"/>
      <c r="J3029" t="s">
        <v>9246</v>
      </c>
      <c r="K3029" t="s">
        <v>11752</v>
      </c>
      <c r="L3029" t="s">
        <v>12318</v>
      </c>
      <c r="M3029" t="s">
        <v>12319</v>
      </c>
    </row>
    <row r="3030" spans="1:13" x14ac:dyDescent="0.25">
      <c r="A3030" s="26" t="s">
        <v>2489</v>
      </c>
      <c r="B3030" s="26" t="s">
        <v>2508</v>
      </c>
      <c r="C3030" s="26" t="str">
        <f t="shared" si="116"/>
        <v/>
      </c>
      <c r="D3030" s="26"/>
      <c r="E3030" s="26" t="s">
        <v>31</v>
      </c>
      <c r="F3030" s="26" t="s">
        <v>6</v>
      </c>
      <c r="G3030" s="34" t="str">
        <f t="shared" si="117"/>
        <v>Linaria tursica</v>
      </c>
      <c r="H3030" s="26" t="s">
        <v>5141</v>
      </c>
      <c r="I3030" s="26"/>
      <c r="J3030" t="s">
        <v>9247</v>
      </c>
      <c r="K3030" t="s">
        <v>11752</v>
      </c>
      <c r="L3030" t="s">
        <v>12318</v>
      </c>
      <c r="M3030" t="s">
        <v>12319</v>
      </c>
    </row>
    <row r="3031" spans="1:13" x14ac:dyDescent="0.25">
      <c r="A3031" s="26" t="s">
        <v>2489</v>
      </c>
      <c r="B3031" s="26" t="s">
        <v>24</v>
      </c>
      <c r="C3031" s="26" t="str">
        <f t="shared" si="116"/>
        <v>subsp.</v>
      </c>
      <c r="D3031" s="26" t="s">
        <v>4631</v>
      </c>
      <c r="E3031" s="26" t="s">
        <v>31</v>
      </c>
      <c r="F3031" s="26" t="s">
        <v>6</v>
      </c>
      <c r="G3031" s="34" t="str">
        <f t="shared" si="117"/>
        <v>Linaria verticillata anticaria</v>
      </c>
      <c r="H3031" s="26" t="s">
        <v>5141</v>
      </c>
      <c r="I3031" s="26"/>
      <c r="J3031" t="s">
        <v>9248</v>
      </c>
      <c r="K3031" t="s">
        <v>11752</v>
      </c>
      <c r="L3031" t="s">
        <v>12318</v>
      </c>
      <c r="M3031" t="s">
        <v>12319</v>
      </c>
    </row>
    <row r="3032" spans="1:13" x14ac:dyDescent="0.25">
      <c r="A3032" s="26" t="s">
        <v>2489</v>
      </c>
      <c r="B3032" s="26" t="s">
        <v>24</v>
      </c>
      <c r="C3032" s="26" t="str">
        <f t="shared" si="116"/>
        <v>subsp.</v>
      </c>
      <c r="D3032" s="26" t="s">
        <v>4630</v>
      </c>
      <c r="E3032" s="26" t="s">
        <v>31</v>
      </c>
      <c r="F3032" s="26" t="s">
        <v>6</v>
      </c>
      <c r="G3032" s="34" t="str">
        <f t="shared" si="117"/>
        <v>Linaria verticillata cuartanensis</v>
      </c>
      <c r="H3032" s="26" t="s">
        <v>5141</v>
      </c>
      <c r="I3032" s="26"/>
      <c r="J3032" t="s">
        <v>9249</v>
      </c>
      <c r="K3032" t="s">
        <v>11752</v>
      </c>
      <c r="L3032" t="s">
        <v>12318</v>
      </c>
      <c r="M3032" t="s">
        <v>12319</v>
      </c>
    </row>
    <row r="3033" spans="1:13" x14ac:dyDescent="0.25">
      <c r="A3033" s="26" t="s">
        <v>2489</v>
      </c>
      <c r="B3033" s="26" t="s">
        <v>24</v>
      </c>
      <c r="C3033" s="26" t="str">
        <f t="shared" si="116"/>
        <v>subsp.</v>
      </c>
      <c r="D3033" s="26" t="s">
        <v>4629</v>
      </c>
      <c r="E3033" s="26" t="s">
        <v>31</v>
      </c>
      <c r="F3033" s="26" t="s">
        <v>6</v>
      </c>
      <c r="G3033" s="34" t="str">
        <f t="shared" si="117"/>
        <v>Linaria verticillata lilacina</v>
      </c>
      <c r="H3033" s="26" t="s">
        <v>5141</v>
      </c>
      <c r="I3033" s="26"/>
      <c r="J3033" t="s">
        <v>9250</v>
      </c>
      <c r="K3033" t="s">
        <v>11752</v>
      </c>
      <c r="L3033" t="s">
        <v>12318</v>
      </c>
      <c r="M3033" t="s">
        <v>12319</v>
      </c>
    </row>
    <row r="3034" spans="1:13" x14ac:dyDescent="0.25">
      <c r="A3034" s="26" t="s">
        <v>2489</v>
      </c>
      <c r="B3034" s="26" t="s">
        <v>24</v>
      </c>
      <c r="C3034" s="26" t="str">
        <f t="shared" ref="C3034:C3065" si="118">IF(D3034="","","subsp.")</f>
        <v>subsp.</v>
      </c>
      <c r="D3034" s="26" t="s">
        <v>24</v>
      </c>
      <c r="E3034" s="26" t="s">
        <v>31</v>
      </c>
      <c r="F3034" s="26" t="s">
        <v>6</v>
      </c>
      <c r="G3034" s="34" t="str">
        <f t="shared" si="117"/>
        <v>Linaria verticillata verticillata</v>
      </c>
      <c r="H3034" s="26" t="s">
        <v>5141</v>
      </c>
      <c r="I3034" s="26"/>
      <c r="J3034" t="s">
        <v>9251</v>
      </c>
      <c r="K3034" t="s">
        <v>11752</v>
      </c>
      <c r="L3034" t="s">
        <v>12318</v>
      </c>
      <c r="M3034" t="s">
        <v>12319</v>
      </c>
    </row>
    <row r="3035" spans="1:13" x14ac:dyDescent="0.25">
      <c r="A3035" s="26" t="s">
        <v>2489</v>
      </c>
      <c r="B3035" s="26" t="s">
        <v>414</v>
      </c>
      <c r="C3035" s="26" t="str">
        <f t="shared" si="118"/>
        <v/>
      </c>
      <c r="D3035" s="26"/>
      <c r="E3035" s="26" t="s">
        <v>6</v>
      </c>
      <c r="F3035" s="26" t="s">
        <v>6</v>
      </c>
      <c r="G3035" s="34" t="str">
        <f t="shared" si="117"/>
        <v>Linaria vulgaris</v>
      </c>
      <c r="H3035" s="26" t="s">
        <v>5141</v>
      </c>
      <c r="I3035" s="26"/>
      <c r="J3035" t="s">
        <v>9252</v>
      </c>
      <c r="K3035" t="s">
        <v>11752</v>
      </c>
      <c r="L3035" t="s">
        <v>12318</v>
      </c>
      <c r="M3035" t="s">
        <v>12319</v>
      </c>
    </row>
    <row r="3036" spans="1:13" x14ac:dyDescent="0.25">
      <c r="A3036" s="26" t="s">
        <v>2515</v>
      </c>
      <c r="B3036" s="26" t="s">
        <v>685</v>
      </c>
      <c r="C3036" s="26" t="str">
        <f t="shared" si="118"/>
        <v/>
      </c>
      <c r="D3036" s="26"/>
      <c r="E3036" s="26" t="s">
        <v>5390</v>
      </c>
      <c r="F3036" s="26" t="s">
        <v>6</v>
      </c>
      <c r="G3036" s="34" t="str">
        <f t="shared" si="117"/>
        <v>Lindernia dubia</v>
      </c>
      <c r="H3036" s="26" t="s">
        <v>5141</v>
      </c>
      <c r="I3036" s="26"/>
      <c r="J3036" t="s">
        <v>9253</v>
      </c>
      <c r="K3036" t="s">
        <v>11752</v>
      </c>
      <c r="L3036" t="s">
        <v>12318</v>
      </c>
      <c r="M3036" t="s">
        <v>12660</v>
      </c>
    </row>
    <row r="3037" spans="1:13" x14ac:dyDescent="0.25">
      <c r="A3037" s="26" t="s">
        <v>2515</v>
      </c>
      <c r="B3037" s="26" t="s">
        <v>559</v>
      </c>
      <c r="C3037" s="26" t="str">
        <f t="shared" si="118"/>
        <v/>
      </c>
      <c r="D3037" s="26"/>
      <c r="E3037" s="26" t="s">
        <v>6</v>
      </c>
      <c r="F3037" s="26" t="s">
        <v>6</v>
      </c>
      <c r="G3037" s="34" t="str">
        <f t="shared" si="117"/>
        <v>Lindernia procumbens</v>
      </c>
      <c r="H3037" s="26" t="s">
        <v>5141</v>
      </c>
      <c r="I3037" s="26"/>
      <c r="J3037" t="s">
        <v>9254</v>
      </c>
      <c r="K3037" t="s">
        <v>11752</v>
      </c>
      <c r="L3037" t="s">
        <v>12318</v>
      </c>
      <c r="M3037" t="s">
        <v>12660</v>
      </c>
    </row>
    <row r="3038" spans="1:13" x14ac:dyDescent="0.25">
      <c r="A3038" s="26" t="s">
        <v>2516</v>
      </c>
      <c r="B3038" s="26" t="s">
        <v>1107</v>
      </c>
      <c r="C3038" s="26" t="str">
        <f t="shared" si="118"/>
        <v/>
      </c>
      <c r="D3038" s="26"/>
      <c r="E3038" s="26" t="s">
        <v>6</v>
      </c>
      <c r="F3038" s="26" t="s">
        <v>6</v>
      </c>
      <c r="G3038" s="34" t="str">
        <f t="shared" si="117"/>
        <v>Linum alpinum</v>
      </c>
      <c r="H3038" s="26" t="s">
        <v>5141</v>
      </c>
      <c r="I3038" s="26"/>
      <c r="J3038" t="s">
        <v>9255</v>
      </c>
      <c r="K3038" t="s">
        <v>11752</v>
      </c>
      <c r="L3038" t="s">
        <v>12336</v>
      </c>
      <c r="M3038" t="s">
        <v>12661</v>
      </c>
    </row>
    <row r="3039" spans="1:13" x14ac:dyDescent="0.25">
      <c r="A3039" s="26" t="s">
        <v>2516</v>
      </c>
      <c r="B3039" s="26" t="s">
        <v>2524</v>
      </c>
      <c r="C3039" s="26" t="str">
        <f t="shared" si="118"/>
        <v>subsp.</v>
      </c>
      <c r="D3039" s="26" t="s">
        <v>2524</v>
      </c>
      <c r="E3039" s="26" t="s">
        <v>31</v>
      </c>
      <c r="F3039" s="26" t="s">
        <v>6</v>
      </c>
      <c r="G3039" s="34" t="str">
        <f t="shared" si="117"/>
        <v>Linum appressum appressum</v>
      </c>
      <c r="H3039" s="26" t="s">
        <v>5141</v>
      </c>
      <c r="I3039" s="26"/>
      <c r="J3039" t="s">
        <v>9256</v>
      </c>
      <c r="K3039" t="s">
        <v>11752</v>
      </c>
      <c r="L3039" t="s">
        <v>12336</v>
      </c>
      <c r="M3039" t="s">
        <v>12661</v>
      </c>
    </row>
    <row r="3040" spans="1:13" x14ac:dyDescent="0.25">
      <c r="A3040" s="26" t="s">
        <v>2516</v>
      </c>
      <c r="B3040" s="26" t="s">
        <v>2524</v>
      </c>
      <c r="C3040" s="26" t="str">
        <f t="shared" si="118"/>
        <v>subsp.</v>
      </c>
      <c r="D3040" s="26" t="s">
        <v>203</v>
      </c>
      <c r="E3040" s="26" t="s">
        <v>31</v>
      </c>
      <c r="F3040" s="26" t="s">
        <v>6</v>
      </c>
      <c r="G3040" s="34" t="str">
        <f t="shared" si="117"/>
        <v>Linum appressum commutatum</v>
      </c>
      <c r="H3040" s="26" t="s">
        <v>5141</v>
      </c>
      <c r="I3040" s="26"/>
      <c r="J3040" t="s">
        <v>9257</v>
      </c>
      <c r="K3040" t="s">
        <v>11752</v>
      </c>
      <c r="L3040" t="s">
        <v>12336</v>
      </c>
      <c r="M3040" t="s">
        <v>12661</v>
      </c>
    </row>
    <row r="3041" spans="1:13" x14ac:dyDescent="0.25">
      <c r="A3041" s="26" t="s">
        <v>2516</v>
      </c>
      <c r="B3041" s="26" t="s">
        <v>2524</v>
      </c>
      <c r="C3041" s="26" t="str">
        <f t="shared" si="118"/>
        <v>subsp.</v>
      </c>
      <c r="D3041" s="26" t="s">
        <v>4470</v>
      </c>
      <c r="E3041" s="26" t="s">
        <v>6</v>
      </c>
      <c r="F3041" s="26" t="s">
        <v>6</v>
      </c>
      <c r="G3041" s="34" t="str">
        <f t="shared" si="117"/>
        <v>Linum appressum permixtum</v>
      </c>
      <c r="H3041" s="26" t="s">
        <v>5141</v>
      </c>
      <c r="I3041" s="26"/>
      <c r="J3041" t="s">
        <v>9258</v>
      </c>
      <c r="K3041" t="s">
        <v>11752</v>
      </c>
      <c r="L3041" t="s">
        <v>12336</v>
      </c>
      <c r="M3041" t="s">
        <v>12661</v>
      </c>
    </row>
    <row r="3042" spans="1:13" x14ac:dyDescent="0.25">
      <c r="A3042" s="26" t="s">
        <v>2516</v>
      </c>
      <c r="B3042" s="26" t="s">
        <v>1546</v>
      </c>
      <c r="C3042" s="26" t="str">
        <f t="shared" si="118"/>
        <v>subsp.</v>
      </c>
      <c r="D3042" s="26" t="s">
        <v>1621</v>
      </c>
      <c r="E3042" s="26" t="s">
        <v>6</v>
      </c>
      <c r="F3042" s="26" t="s">
        <v>31</v>
      </c>
      <c r="G3042" s="34" t="str">
        <f t="shared" si="117"/>
        <v>Linum austriacum collinum</v>
      </c>
      <c r="H3042" s="26" t="s">
        <v>5141</v>
      </c>
      <c r="I3042" s="26"/>
      <c r="J3042" t="s">
        <v>9259</v>
      </c>
      <c r="K3042" t="s">
        <v>11752</v>
      </c>
      <c r="L3042" t="s">
        <v>12336</v>
      </c>
      <c r="M3042" t="s">
        <v>12661</v>
      </c>
    </row>
    <row r="3043" spans="1:13" x14ac:dyDescent="0.25">
      <c r="A3043" s="26" t="s">
        <v>2516</v>
      </c>
      <c r="B3043" s="26" t="s">
        <v>2517</v>
      </c>
      <c r="C3043" s="26" t="str">
        <f t="shared" si="118"/>
        <v/>
      </c>
      <c r="D3043" s="26"/>
      <c r="E3043" s="26" t="s">
        <v>6</v>
      </c>
      <c r="F3043" s="26" t="s">
        <v>6</v>
      </c>
      <c r="G3043" s="34" t="str">
        <f t="shared" si="117"/>
        <v>Linum bienne</v>
      </c>
      <c r="H3043" s="26" t="s">
        <v>5141</v>
      </c>
      <c r="I3043" s="26"/>
      <c r="J3043" t="s">
        <v>9260</v>
      </c>
      <c r="K3043" t="s">
        <v>11752</v>
      </c>
      <c r="L3043" t="s">
        <v>12336</v>
      </c>
      <c r="M3043" t="s">
        <v>12661</v>
      </c>
    </row>
    <row r="3044" spans="1:13" x14ac:dyDescent="0.25">
      <c r="A3044" s="26" t="s">
        <v>2516</v>
      </c>
      <c r="B3044" s="26" t="s">
        <v>2527</v>
      </c>
      <c r="C3044" s="26" t="str">
        <f t="shared" si="118"/>
        <v/>
      </c>
      <c r="D3044" s="26"/>
      <c r="E3044" s="26" t="s">
        <v>6</v>
      </c>
      <c r="F3044" s="26" t="s">
        <v>6</v>
      </c>
      <c r="G3044" s="34" t="str">
        <f t="shared" si="117"/>
        <v>Linum campanulatum</v>
      </c>
      <c r="H3044" s="26" t="s">
        <v>5141</v>
      </c>
      <c r="I3044" s="26"/>
      <c r="J3044" t="s">
        <v>9261</v>
      </c>
      <c r="K3044" t="s">
        <v>11752</v>
      </c>
      <c r="L3044" t="s">
        <v>12336</v>
      </c>
      <c r="M3044" t="s">
        <v>12661</v>
      </c>
    </row>
    <row r="3045" spans="1:13" x14ac:dyDescent="0.25">
      <c r="A3045" s="26" t="s">
        <v>2516</v>
      </c>
      <c r="B3045" s="26" t="s">
        <v>697</v>
      </c>
      <c r="C3045" s="26" t="str">
        <f t="shared" si="118"/>
        <v/>
      </c>
      <c r="D3045" s="26"/>
      <c r="E3045" s="26" t="s">
        <v>31</v>
      </c>
      <c r="F3045" s="26" t="s">
        <v>6</v>
      </c>
      <c r="G3045" s="34" t="str">
        <f t="shared" si="117"/>
        <v>Linum carratracense</v>
      </c>
      <c r="H3045" s="26" t="s">
        <v>5141</v>
      </c>
      <c r="I3045" s="26"/>
      <c r="J3045" t="s">
        <v>9262</v>
      </c>
      <c r="K3045" t="s">
        <v>11752</v>
      </c>
      <c r="L3045" t="s">
        <v>12336</v>
      </c>
      <c r="M3045" t="s">
        <v>12661</v>
      </c>
    </row>
    <row r="3046" spans="1:13" x14ac:dyDescent="0.25">
      <c r="A3046" s="26" t="s">
        <v>2516</v>
      </c>
      <c r="B3046" s="26" t="s">
        <v>522</v>
      </c>
      <c r="C3046" s="26" t="str">
        <f t="shared" si="118"/>
        <v/>
      </c>
      <c r="D3046" s="26"/>
      <c r="E3046" s="26" t="s">
        <v>31</v>
      </c>
      <c r="F3046" s="26" t="s">
        <v>6</v>
      </c>
      <c r="G3046" s="34" t="str">
        <f t="shared" si="117"/>
        <v>Linum castroviejoi</v>
      </c>
      <c r="H3046" s="26" t="s">
        <v>5141</v>
      </c>
      <c r="I3046" s="26"/>
      <c r="J3046" t="s">
        <v>9263</v>
      </c>
      <c r="K3046" t="s">
        <v>11752</v>
      </c>
      <c r="L3046" t="s">
        <v>12336</v>
      </c>
      <c r="M3046" t="s">
        <v>12661</v>
      </c>
    </row>
    <row r="3047" spans="1:13" x14ac:dyDescent="0.25">
      <c r="A3047" s="26" t="s">
        <v>2516</v>
      </c>
      <c r="B3047" s="26" t="s">
        <v>2528</v>
      </c>
      <c r="C3047" s="26" t="str">
        <f t="shared" si="118"/>
        <v/>
      </c>
      <c r="D3047" s="26"/>
      <c r="E3047" s="26" t="s">
        <v>6</v>
      </c>
      <c r="F3047" s="26" t="s">
        <v>6</v>
      </c>
      <c r="G3047" s="34" t="str">
        <f t="shared" si="117"/>
        <v>Linum catharticum</v>
      </c>
      <c r="H3047" s="26" t="s">
        <v>5141</v>
      </c>
      <c r="I3047" s="26"/>
      <c r="J3047" t="s">
        <v>9264</v>
      </c>
      <c r="K3047" t="s">
        <v>11752</v>
      </c>
      <c r="L3047" t="s">
        <v>12336</v>
      </c>
      <c r="M3047" t="s">
        <v>12661</v>
      </c>
    </row>
    <row r="3048" spans="1:13" x14ac:dyDescent="0.25">
      <c r="A3048" s="26" t="s">
        <v>2516</v>
      </c>
      <c r="B3048" s="26" t="s">
        <v>2520</v>
      </c>
      <c r="C3048" s="26" t="str">
        <f t="shared" si="118"/>
        <v/>
      </c>
      <c r="D3048" s="26"/>
      <c r="E3048" s="26" t="s">
        <v>6</v>
      </c>
      <c r="F3048" s="26" t="s">
        <v>6</v>
      </c>
      <c r="G3048" s="34" t="str">
        <f t="shared" si="117"/>
        <v>Linum corymbulosum</v>
      </c>
      <c r="H3048" s="26" t="s">
        <v>5141</v>
      </c>
      <c r="I3048" s="26"/>
      <c r="J3048" t="s">
        <v>9265</v>
      </c>
      <c r="K3048" t="s">
        <v>11752</v>
      </c>
      <c r="L3048" t="s">
        <v>12336</v>
      </c>
      <c r="M3048" t="s">
        <v>12661</v>
      </c>
    </row>
    <row r="3049" spans="1:13" x14ac:dyDescent="0.25">
      <c r="A3049" s="26" t="s">
        <v>2516</v>
      </c>
      <c r="B3049" s="26" t="s">
        <v>1220</v>
      </c>
      <c r="C3049" s="26" t="str">
        <f t="shared" si="118"/>
        <v/>
      </c>
      <c r="D3049" s="26"/>
      <c r="E3049" s="26" t="s">
        <v>31</v>
      </c>
      <c r="F3049" s="26" t="s">
        <v>6</v>
      </c>
      <c r="G3049" s="34" t="str">
        <f t="shared" si="117"/>
        <v>Linum gaditanum</v>
      </c>
      <c r="H3049" s="26" t="s">
        <v>5141</v>
      </c>
      <c r="I3049" s="26"/>
      <c r="J3049" t="s">
        <v>9266</v>
      </c>
      <c r="K3049" t="s">
        <v>11752</v>
      </c>
      <c r="L3049" t="s">
        <v>12336</v>
      </c>
      <c r="M3049" t="s">
        <v>12661</v>
      </c>
    </row>
    <row r="3050" spans="1:13" x14ac:dyDescent="0.25">
      <c r="A3050" s="26" t="s">
        <v>2516</v>
      </c>
      <c r="B3050" s="26" t="s">
        <v>1077</v>
      </c>
      <c r="C3050" s="26" t="str">
        <f t="shared" si="118"/>
        <v/>
      </c>
      <c r="D3050" s="26"/>
      <c r="E3050" s="26" t="s">
        <v>5390</v>
      </c>
      <c r="F3050" s="26" t="s">
        <v>6</v>
      </c>
      <c r="G3050" s="34" t="str">
        <f t="shared" si="117"/>
        <v>Linum grandiflorum</v>
      </c>
      <c r="H3050" s="26" t="s">
        <v>5141</v>
      </c>
      <c r="I3050" s="26"/>
      <c r="J3050" t="s">
        <v>9267</v>
      </c>
      <c r="K3050" t="s">
        <v>11752</v>
      </c>
      <c r="L3050" t="s">
        <v>12336</v>
      </c>
      <c r="M3050" t="s">
        <v>12661</v>
      </c>
    </row>
    <row r="3051" spans="1:13" x14ac:dyDescent="0.25">
      <c r="A3051" s="26" t="s">
        <v>2516</v>
      </c>
      <c r="B3051" s="26" t="s">
        <v>1940</v>
      </c>
      <c r="C3051" s="26" t="str">
        <f t="shared" si="118"/>
        <v>subsp.</v>
      </c>
      <c r="D3051" s="26" t="s">
        <v>1940</v>
      </c>
      <c r="E3051" s="26" t="s">
        <v>31</v>
      </c>
      <c r="F3051" s="26" t="s">
        <v>6</v>
      </c>
      <c r="G3051" s="34" t="str">
        <f t="shared" si="117"/>
        <v>Linum jimenezii jimenezii</v>
      </c>
      <c r="H3051" s="26" t="s">
        <v>5141</v>
      </c>
      <c r="I3051" s="26"/>
      <c r="J3051" t="s">
        <v>9268</v>
      </c>
      <c r="K3051" t="s">
        <v>11752</v>
      </c>
      <c r="L3051" t="s">
        <v>12336</v>
      </c>
      <c r="M3051" t="s">
        <v>12661</v>
      </c>
    </row>
    <row r="3052" spans="1:13" x14ac:dyDescent="0.25">
      <c r="A3052" s="26" t="s">
        <v>2516</v>
      </c>
      <c r="B3052" s="26" t="s">
        <v>1940</v>
      </c>
      <c r="C3052" s="26" t="str">
        <f t="shared" si="118"/>
        <v>subsp.</v>
      </c>
      <c r="D3052" s="26" t="s">
        <v>1785</v>
      </c>
      <c r="E3052" s="26" t="s">
        <v>31</v>
      </c>
      <c r="F3052" s="26" t="s">
        <v>6</v>
      </c>
      <c r="G3052" s="34" t="str">
        <f t="shared" si="117"/>
        <v>Linum jimenezii willkommii</v>
      </c>
      <c r="H3052" s="26" t="s">
        <v>5141</v>
      </c>
      <c r="I3052" s="26"/>
      <c r="J3052" t="s">
        <v>9269</v>
      </c>
      <c r="K3052" t="s">
        <v>11752</v>
      </c>
      <c r="L3052" t="s">
        <v>12336</v>
      </c>
      <c r="M3052" t="s">
        <v>12661</v>
      </c>
    </row>
    <row r="3053" spans="1:13" x14ac:dyDescent="0.25">
      <c r="A3053" s="26" t="s">
        <v>2516</v>
      </c>
      <c r="B3053" s="26" t="s">
        <v>2526</v>
      </c>
      <c r="C3053" s="26" t="str">
        <f t="shared" si="118"/>
        <v>subsp.</v>
      </c>
      <c r="D3053" s="26" t="s">
        <v>696</v>
      </c>
      <c r="E3053" s="26" t="s">
        <v>31</v>
      </c>
      <c r="F3053" s="26" t="s">
        <v>6</v>
      </c>
      <c r="G3053" s="34" t="str">
        <f t="shared" si="117"/>
        <v>Linum marianorum arundanum</v>
      </c>
      <c r="H3053" s="26" t="s">
        <v>5141</v>
      </c>
      <c r="I3053" s="26"/>
      <c r="J3053" t="s">
        <v>9270</v>
      </c>
      <c r="K3053" t="s">
        <v>11752</v>
      </c>
      <c r="L3053" t="s">
        <v>12336</v>
      </c>
      <c r="M3053" t="s">
        <v>12661</v>
      </c>
    </row>
    <row r="3054" spans="1:13" x14ac:dyDescent="0.25">
      <c r="A3054" s="26" t="s">
        <v>2516</v>
      </c>
      <c r="B3054" s="26" t="s">
        <v>2526</v>
      </c>
      <c r="C3054" s="26" t="str">
        <f t="shared" si="118"/>
        <v>subsp.</v>
      </c>
      <c r="D3054" s="26" t="s">
        <v>2526</v>
      </c>
      <c r="E3054" s="26" t="s">
        <v>31</v>
      </c>
      <c r="F3054" s="26" t="s">
        <v>6</v>
      </c>
      <c r="G3054" s="34" t="str">
        <f t="shared" si="117"/>
        <v>Linum marianorum marianorum</v>
      </c>
      <c r="H3054" s="26" t="s">
        <v>5141</v>
      </c>
      <c r="I3054" s="26"/>
      <c r="J3054" t="s">
        <v>9271</v>
      </c>
      <c r="K3054" t="s">
        <v>11752</v>
      </c>
      <c r="L3054" t="s">
        <v>12336</v>
      </c>
      <c r="M3054" t="s">
        <v>12661</v>
      </c>
    </row>
    <row r="3055" spans="1:13" x14ac:dyDescent="0.25">
      <c r="A3055" s="26" t="s">
        <v>2516</v>
      </c>
      <c r="B3055" s="26" t="s">
        <v>1084</v>
      </c>
      <c r="C3055" s="26" t="str">
        <f t="shared" si="118"/>
        <v/>
      </c>
      <c r="D3055" s="26"/>
      <c r="E3055" s="26" t="s">
        <v>6</v>
      </c>
      <c r="F3055" s="26" t="s">
        <v>6</v>
      </c>
      <c r="G3055" s="34" t="str">
        <f t="shared" si="117"/>
        <v>Linum maritimum</v>
      </c>
      <c r="H3055" s="26" t="s">
        <v>5141</v>
      </c>
      <c r="I3055" s="26"/>
      <c r="J3055" t="s">
        <v>9272</v>
      </c>
      <c r="K3055" t="s">
        <v>11752</v>
      </c>
      <c r="L3055" t="s">
        <v>12336</v>
      </c>
      <c r="M3055" t="s">
        <v>12661</v>
      </c>
    </row>
    <row r="3056" spans="1:13" x14ac:dyDescent="0.25">
      <c r="A3056" s="26" t="s">
        <v>2516</v>
      </c>
      <c r="B3056" s="26" t="s">
        <v>2523</v>
      </c>
      <c r="C3056" s="26" t="str">
        <f t="shared" si="118"/>
        <v/>
      </c>
      <c r="D3056" s="26"/>
      <c r="E3056" s="26" t="s">
        <v>13111</v>
      </c>
      <c r="F3056" s="26" t="s">
        <v>6</v>
      </c>
      <c r="G3056" s="34" t="str">
        <f t="shared" si="117"/>
        <v>Linum milletii</v>
      </c>
      <c r="H3056" s="26" t="s">
        <v>5141</v>
      </c>
      <c r="I3056" s="26"/>
      <c r="J3056" t="s">
        <v>9273</v>
      </c>
      <c r="K3056" t="s">
        <v>11752</v>
      </c>
      <c r="L3056" t="s">
        <v>12336</v>
      </c>
      <c r="M3056" t="s">
        <v>12661</v>
      </c>
    </row>
    <row r="3057" spans="1:13" x14ac:dyDescent="0.25">
      <c r="A3057" s="26" t="s">
        <v>2516</v>
      </c>
      <c r="B3057" s="26" t="s">
        <v>2413</v>
      </c>
      <c r="C3057" s="26" t="str">
        <f t="shared" si="118"/>
        <v>subsp.</v>
      </c>
      <c r="D3057" s="26" t="s">
        <v>1040</v>
      </c>
      <c r="E3057" s="26" t="s">
        <v>31</v>
      </c>
      <c r="F3057" s="26" t="s">
        <v>6</v>
      </c>
      <c r="G3057" s="34" t="str">
        <f t="shared" si="117"/>
        <v>Linum narbonense barrasii</v>
      </c>
      <c r="H3057" s="26" t="s">
        <v>5141</v>
      </c>
      <c r="I3057" s="26"/>
      <c r="J3057" t="s">
        <v>9274</v>
      </c>
      <c r="K3057" t="s">
        <v>11752</v>
      </c>
      <c r="L3057" t="s">
        <v>12336</v>
      </c>
      <c r="M3057" t="s">
        <v>12661</v>
      </c>
    </row>
    <row r="3058" spans="1:13" x14ac:dyDescent="0.25">
      <c r="A3058" s="26" t="s">
        <v>2516</v>
      </c>
      <c r="B3058" s="26" t="s">
        <v>2413</v>
      </c>
      <c r="C3058" s="26" t="str">
        <f t="shared" si="118"/>
        <v>subsp.</v>
      </c>
      <c r="D3058" s="26" t="s">
        <v>2413</v>
      </c>
      <c r="E3058" s="26" t="s">
        <v>6</v>
      </c>
      <c r="F3058" s="26" t="s">
        <v>6</v>
      </c>
      <c r="G3058" s="34" t="str">
        <f t="shared" si="117"/>
        <v>Linum narbonense narbonense</v>
      </c>
      <c r="H3058" s="26" t="s">
        <v>5141</v>
      </c>
      <c r="I3058" s="26"/>
      <c r="J3058" t="s">
        <v>9275</v>
      </c>
      <c r="K3058" t="s">
        <v>11752</v>
      </c>
      <c r="L3058" t="s">
        <v>12336</v>
      </c>
      <c r="M3058" t="s">
        <v>12661</v>
      </c>
    </row>
    <row r="3059" spans="1:13" x14ac:dyDescent="0.25">
      <c r="A3059" s="26" t="s">
        <v>2516</v>
      </c>
      <c r="B3059" s="26" t="s">
        <v>2522</v>
      </c>
      <c r="C3059" s="26" t="str">
        <f t="shared" si="118"/>
        <v/>
      </c>
      <c r="D3059" s="26"/>
      <c r="E3059" s="26" t="s">
        <v>31</v>
      </c>
      <c r="F3059" s="26" t="s">
        <v>6</v>
      </c>
      <c r="G3059" s="34" t="str">
        <f t="shared" si="117"/>
        <v>Linum salsoloides</v>
      </c>
      <c r="H3059" s="26" t="s">
        <v>5141</v>
      </c>
      <c r="I3059" s="26"/>
      <c r="J3059" t="s">
        <v>9276</v>
      </c>
      <c r="K3059" t="s">
        <v>11752</v>
      </c>
      <c r="L3059" t="s">
        <v>12336</v>
      </c>
      <c r="M3059" t="s">
        <v>12661</v>
      </c>
    </row>
    <row r="3060" spans="1:13" x14ac:dyDescent="0.25">
      <c r="A3060" s="26" t="s">
        <v>2516</v>
      </c>
      <c r="B3060" s="26" t="s">
        <v>1916</v>
      </c>
      <c r="C3060" s="26" t="str">
        <f t="shared" si="118"/>
        <v/>
      </c>
      <c r="D3060" s="26"/>
      <c r="E3060" s="26" t="s">
        <v>6</v>
      </c>
      <c r="F3060" s="26" t="s">
        <v>6</v>
      </c>
      <c r="G3060" s="34" t="str">
        <f t="shared" si="117"/>
        <v>Linum setaceum</v>
      </c>
      <c r="H3060" s="26" t="s">
        <v>5141</v>
      </c>
      <c r="I3060" s="26"/>
      <c r="J3060" t="s">
        <v>9277</v>
      </c>
      <c r="K3060" t="s">
        <v>11752</v>
      </c>
      <c r="L3060" t="s">
        <v>12336</v>
      </c>
      <c r="M3060" t="s">
        <v>12661</v>
      </c>
    </row>
    <row r="3061" spans="1:13" x14ac:dyDescent="0.25">
      <c r="A3061" s="26" t="s">
        <v>2516</v>
      </c>
      <c r="B3061" s="26" t="s">
        <v>2521</v>
      </c>
      <c r="C3061" s="26" t="str">
        <f t="shared" si="118"/>
        <v>subsp.</v>
      </c>
      <c r="D3061" s="26" t="s">
        <v>2786</v>
      </c>
      <c r="E3061" s="26" t="s">
        <v>6</v>
      </c>
      <c r="F3061" s="26" t="s">
        <v>6</v>
      </c>
      <c r="G3061" s="34" t="str">
        <f t="shared" si="117"/>
        <v>Linum strictum spicatum</v>
      </c>
      <c r="H3061" s="26" t="s">
        <v>5141</v>
      </c>
      <c r="I3061" s="26"/>
      <c r="J3061" t="s">
        <v>9278</v>
      </c>
      <c r="K3061" t="s">
        <v>11752</v>
      </c>
      <c r="L3061" t="s">
        <v>12336</v>
      </c>
      <c r="M3061" t="s">
        <v>12661</v>
      </c>
    </row>
    <row r="3062" spans="1:13" x14ac:dyDescent="0.25">
      <c r="A3062" s="26" t="s">
        <v>2516</v>
      </c>
      <c r="B3062" s="26" t="s">
        <v>2521</v>
      </c>
      <c r="C3062" s="26" t="str">
        <f t="shared" si="118"/>
        <v>subsp.</v>
      </c>
      <c r="D3062" s="26" t="s">
        <v>2521</v>
      </c>
      <c r="E3062" s="26" t="s">
        <v>6</v>
      </c>
      <c r="F3062" s="26" t="s">
        <v>6</v>
      </c>
      <c r="G3062" s="34" t="str">
        <f t="shared" si="117"/>
        <v>Linum strictum strictum</v>
      </c>
      <c r="H3062" s="26" t="s">
        <v>5141</v>
      </c>
      <c r="I3062" s="26"/>
      <c r="J3062" t="s">
        <v>9279</v>
      </c>
      <c r="K3062" t="s">
        <v>11752</v>
      </c>
      <c r="L3062" t="s">
        <v>12336</v>
      </c>
      <c r="M3062" t="s">
        <v>12661</v>
      </c>
    </row>
    <row r="3063" spans="1:13" x14ac:dyDescent="0.25">
      <c r="A3063" s="26" t="s">
        <v>2516</v>
      </c>
      <c r="B3063" s="26" t="s">
        <v>1076</v>
      </c>
      <c r="C3063" s="26" t="str">
        <f t="shared" si="118"/>
        <v>subsp.</v>
      </c>
      <c r="D3063" s="26" t="s">
        <v>4633</v>
      </c>
      <c r="E3063" s="26" t="s">
        <v>31</v>
      </c>
      <c r="F3063" s="26" t="s">
        <v>6</v>
      </c>
      <c r="G3063" s="34" t="str">
        <f t="shared" ref="G3063:G3126" si="119">IF(D3063="",CONCATENATE(A3063," ",B3063),CONCATENATE(A3063," ",B3063," ",D3063))</f>
        <v>Linum suffruticosum crespoi</v>
      </c>
      <c r="H3063" s="26" t="s">
        <v>5141</v>
      </c>
      <c r="I3063" s="26"/>
      <c r="J3063" t="s">
        <v>9280</v>
      </c>
      <c r="K3063" t="s">
        <v>11752</v>
      </c>
      <c r="L3063" t="s">
        <v>12336</v>
      </c>
      <c r="M3063" t="s">
        <v>12661</v>
      </c>
    </row>
    <row r="3064" spans="1:13" x14ac:dyDescent="0.25">
      <c r="A3064" s="26" t="s">
        <v>2516</v>
      </c>
      <c r="B3064" s="26" t="s">
        <v>1076</v>
      </c>
      <c r="C3064" s="26" t="str">
        <f t="shared" si="118"/>
        <v>subsp.</v>
      </c>
      <c r="D3064" s="26" t="s">
        <v>4632</v>
      </c>
      <c r="E3064" s="26" t="s">
        <v>31</v>
      </c>
      <c r="F3064" s="26" t="s">
        <v>6</v>
      </c>
      <c r="G3064" s="34" t="str">
        <f t="shared" si="119"/>
        <v>Linum suffruticosum differens</v>
      </c>
      <c r="H3064" s="26" t="s">
        <v>5141</v>
      </c>
      <c r="I3064" s="26"/>
      <c r="J3064" t="s">
        <v>9281</v>
      </c>
      <c r="K3064" t="s">
        <v>11752</v>
      </c>
      <c r="L3064" t="s">
        <v>12336</v>
      </c>
      <c r="M3064" t="s">
        <v>12661</v>
      </c>
    </row>
    <row r="3065" spans="1:13" x14ac:dyDescent="0.25">
      <c r="A3065" s="26" t="s">
        <v>2516</v>
      </c>
      <c r="B3065" s="26" t="s">
        <v>1076</v>
      </c>
      <c r="C3065" s="26" t="str">
        <f t="shared" si="118"/>
        <v>subsp.</v>
      </c>
      <c r="D3065" s="26" t="s">
        <v>3131</v>
      </c>
      <c r="E3065" s="26" t="s">
        <v>31</v>
      </c>
      <c r="F3065" s="26" t="s">
        <v>6</v>
      </c>
      <c r="G3065" s="34" t="str">
        <f t="shared" si="119"/>
        <v>Linum suffruticosum loeflingii</v>
      </c>
      <c r="H3065" s="26" t="s">
        <v>5141</v>
      </c>
      <c r="I3065" s="26"/>
      <c r="J3065" t="s">
        <v>9282</v>
      </c>
      <c r="K3065" t="s">
        <v>11752</v>
      </c>
      <c r="L3065" t="s">
        <v>12336</v>
      </c>
      <c r="M3065" t="s">
        <v>12661</v>
      </c>
    </row>
    <row r="3066" spans="1:13" x14ac:dyDescent="0.25">
      <c r="A3066" s="26" t="s">
        <v>2516</v>
      </c>
      <c r="B3066" s="26" t="s">
        <v>1076</v>
      </c>
      <c r="C3066" s="26" t="str">
        <f t="shared" ref="C3066:C3095" si="120">IF(D3066="","","subsp.")</f>
        <v>subsp.</v>
      </c>
      <c r="D3066" s="26" t="s">
        <v>112</v>
      </c>
      <c r="E3066" s="26" t="s">
        <v>31</v>
      </c>
      <c r="F3066" s="26" t="s">
        <v>6</v>
      </c>
      <c r="G3066" s="34" t="str">
        <f t="shared" si="119"/>
        <v>Linum suffruticosum montserratii</v>
      </c>
      <c r="H3066" s="26" t="s">
        <v>5141</v>
      </c>
      <c r="I3066" s="26"/>
      <c r="J3066" t="s">
        <v>9283</v>
      </c>
      <c r="K3066" t="s">
        <v>11752</v>
      </c>
      <c r="L3066" t="s">
        <v>12336</v>
      </c>
      <c r="M3066" t="s">
        <v>12661</v>
      </c>
    </row>
    <row r="3067" spans="1:13" x14ac:dyDescent="0.25">
      <c r="A3067" s="26" t="s">
        <v>2516</v>
      </c>
      <c r="B3067" s="26" t="s">
        <v>1076</v>
      </c>
      <c r="C3067" s="26" t="str">
        <f t="shared" si="120"/>
        <v>subsp.</v>
      </c>
      <c r="D3067" s="26" t="s">
        <v>1076</v>
      </c>
      <c r="E3067" s="26" t="s">
        <v>31</v>
      </c>
      <c r="F3067" s="26" t="s">
        <v>6</v>
      </c>
      <c r="G3067" s="34" t="str">
        <f t="shared" si="119"/>
        <v>Linum suffruticosum suffruticosum</v>
      </c>
      <c r="H3067" s="26" t="s">
        <v>5141</v>
      </c>
      <c r="I3067" s="26"/>
      <c r="J3067" t="s">
        <v>9284</v>
      </c>
      <c r="K3067" t="s">
        <v>11752</v>
      </c>
      <c r="L3067" t="s">
        <v>12336</v>
      </c>
      <c r="M3067" t="s">
        <v>12661</v>
      </c>
    </row>
    <row r="3068" spans="1:13" x14ac:dyDescent="0.25">
      <c r="A3068" s="26" t="s">
        <v>2516</v>
      </c>
      <c r="B3068" s="26" t="s">
        <v>2525</v>
      </c>
      <c r="C3068" s="26" t="str">
        <f t="shared" si="120"/>
        <v/>
      </c>
      <c r="D3068" s="26"/>
      <c r="E3068" s="26" t="s">
        <v>31</v>
      </c>
      <c r="F3068" s="26" t="s">
        <v>6</v>
      </c>
      <c r="G3068" s="34" t="str">
        <f t="shared" si="119"/>
        <v>Linum tejedense</v>
      </c>
      <c r="H3068" s="26" t="s">
        <v>5141</v>
      </c>
      <c r="I3068" s="26"/>
      <c r="J3068" t="s">
        <v>9285</v>
      </c>
      <c r="K3068" t="s">
        <v>11752</v>
      </c>
      <c r="L3068" t="s">
        <v>12336</v>
      </c>
      <c r="M3068" t="s">
        <v>12661</v>
      </c>
    </row>
    <row r="3069" spans="1:13" x14ac:dyDescent="0.25">
      <c r="A3069" s="26" t="s">
        <v>2516</v>
      </c>
      <c r="B3069" s="26" t="s">
        <v>1698</v>
      </c>
      <c r="C3069" s="26" t="str">
        <f t="shared" si="120"/>
        <v/>
      </c>
      <c r="D3069" s="26"/>
      <c r="E3069" s="26" t="s">
        <v>6</v>
      </c>
      <c r="F3069" s="26" t="s">
        <v>6</v>
      </c>
      <c r="G3069" s="34" t="str">
        <f t="shared" si="119"/>
        <v>Linum tenue</v>
      </c>
      <c r="H3069" s="26" t="s">
        <v>5141</v>
      </c>
      <c r="I3069" s="26"/>
      <c r="J3069" t="s">
        <v>9286</v>
      </c>
      <c r="K3069" t="s">
        <v>11752</v>
      </c>
      <c r="L3069" t="s">
        <v>12336</v>
      </c>
      <c r="M3069" t="s">
        <v>12661</v>
      </c>
    </row>
    <row r="3070" spans="1:13" x14ac:dyDescent="0.25">
      <c r="A3070" s="26" t="s">
        <v>2516</v>
      </c>
      <c r="B3070" s="26" t="s">
        <v>1532</v>
      </c>
      <c r="C3070" s="26" t="str">
        <f t="shared" si="120"/>
        <v/>
      </c>
      <c r="D3070" s="26"/>
      <c r="E3070" s="26" t="s">
        <v>6</v>
      </c>
      <c r="F3070" s="26" t="s">
        <v>6</v>
      </c>
      <c r="G3070" s="34" t="str">
        <f t="shared" si="119"/>
        <v>Linum tenuifolium</v>
      </c>
      <c r="H3070" s="26" t="s">
        <v>5141</v>
      </c>
      <c r="I3070" s="26"/>
      <c r="J3070" t="s">
        <v>9287</v>
      </c>
      <c r="K3070" t="s">
        <v>11752</v>
      </c>
      <c r="L3070" t="s">
        <v>12336</v>
      </c>
      <c r="M3070" t="s">
        <v>12661</v>
      </c>
    </row>
    <row r="3071" spans="1:13" x14ac:dyDescent="0.25">
      <c r="A3071" s="26" t="s">
        <v>2516</v>
      </c>
      <c r="B3071" s="26" t="s">
        <v>2519</v>
      </c>
      <c r="C3071" s="26" t="str">
        <f t="shared" si="120"/>
        <v/>
      </c>
      <c r="D3071" s="26"/>
      <c r="E3071" s="26" t="s">
        <v>6</v>
      </c>
      <c r="F3071" s="26" t="s">
        <v>6</v>
      </c>
      <c r="G3071" s="34" t="str">
        <f t="shared" si="119"/>
        <v>Linum trigynum</v>
      </c>
      <c r="H3071" s="26" t="s">
        <v>5141</v>
      </c>
      <c r="I3071" s="26"/>
      <c r="J3071" t="s">
        <v>9288</v>
      </c>
      <c r="K3071" t="s">
        <v>11752</v>
      </c>
      <c r="L3071" t="s">
        <v>12336</v>
      </c>
      <c r="M3071" t="s">
        <v>12661</v>
      </c>
    </row>
    <row r="3072" spans="1:13" x14ac:dyDescent="0.25">
      <c r="A3072" s="26" t="s">
        <v>2516</v>
      </c>
      <c r="B3072" s="26" t="s">
        <v>2518</v>
      </c>
      <c r="C3072" s="26" t="str">
        <f t="shared" si="120"/>
        <v/>
      </c>
      <c r="D3072" s="26"/>
      <c r="E3072" s="26" t="s">
        <v>5390</v>
      </c>
      <c r="F3072" s="26" t="s">
        <v>6</v>
      </c>
      <c r="G3072" s="34" t="str">
        <f t="shared" si="119"/>
        <v>Linum usitatissimum</v>
      </c>
      <c r="H3072" s="26" t="s">
        <v>5141</v>
      </c>
      <c r="I3072" s="26"/>
      <c r="J3072" t="s">
        <v>9289</v>
      </c>
      <c r="K3072" t="s">
        <v>11752</v>
      </c>
      <c r="L3072" t="s">
        <v>12336</v>
      </c>
      <c r="M3072" t="s">
        <v>12661</v>
      </c>
    </row>
    <row r="3073" spans="1:13" x14ac:dyDescent="0.25">
      <c r="A3073" s="26" t="s">
        <v>2516</v>
      </c>
      <c r="B3073" s="26" t="s">
        <v>1920</v>
      </c>
      <c r="C3073" s="26" t="str">
        <f t="shared" si="120"/>
        <v/>
      </c>
      <c r="D3073" s="26"/>
      <c r="E3073" s="26" t="s">
        <v>6</v>
      </c>
      <c r="F3073" s="26" t="s">
        <v>6</v>
      </c>
      <c r="G3073" s="34" t="str">
        <f t="shared" si="119"/>
        <v>Linum viscosum</v>
      </c>
      <c r="H3073" s="26" t="s">
        <v>5141</v>
      </c>
      <c r="I3073" s="26"/>
      <c r="J3073" t="s">
        <v>9290</v>
      </c>
      <c r="K3073" t="s">
        <v>11752</v>
      </c>
      <c r="L3073" t="s">
        <v>12336</v>
      </c>
      <c r="M3073" t="s">
        <v>12661</v>
      </c>
    </row>
    <row r="3074" spans="1:13" x14ac:dyDescent="0.25">
      <c r="A3074" s="26" t="s">
        <v>2529</v>
      </c>
      <c r="B3074" s="26" t="s">
        <v>239</v>
      </c>
      <c r="C3074" s="26" t="str">
        <f t="shared" si="120"/>
        <v/>
      </c>
      <c r="D3074" s="26"/>
      <c r="E3074" s="26" t="s">
        <v>6</v>
      </c>
      <c r="F3074" s="26" t="s">
        <v>6</v>
      </c>
      <c r="G3074" s="34" t="str">
        <f t="shared" si="119"/>
        <v>Listera cordata</v>
      </c>
      <c r="H3074" s="26" t="s">
        <v>5141</v>
      </c>
      <c r="I3074" s="26"/>
      <c r="J3074" t="s">
        <v>9291</v>
      </c>
      <c r="K3074" t="s">
        <v>11752</v>
      </c>
      <c r="L3074" t="s">
        <v>12327</v>
      </c>
      <c r="M3074" t="s">
        <v>12328</v>
      </c>
    </row>
    <row r="3075" spans="1:13" x14ac:dyDescent="0.25">
      <c r="A3075" s="26" t="s">
        <v>2529</v>
      </c>
      <c r="B3075" s="26" t="s">
        <v>2530</v>
      </c>
      <c r="C3075" s="26" t="str">
        <f t="shared" si="120"/>
        <v/>
      </c>
      <c r="D3075" s="26"/>
      <c r="E3075" s="26" t="s">
        <v>6</v>
      </c>
      <c r="F3075" s="26" t="s">
        <v>6</v>
      </c>
      <c r="G3075" s="34" t="str">
        <f t="shared" si="119"/>
        <v>Listera ovata</v>
      </c>
      <c r="H3075" s="26" t="s">
        <v>5141</v>
      </c>
      <c r="I3075" s="26"/>
      <c r="J3075" t="s">
        <v>9292</v>
      </c>
      <c r="K3075" t="s">
        <v>11752</v>
      </c>
      <c r="L3075" t="s">
        <v>12327</v>
      </c>
      <c r="M3075" t="s">
        <v>12328</v>
      </c>
    </row>
    <row r="3076" spans="1:13" x14ac:dyDescent="0.25">
      <c r="A3076" s="26" t="s">
        <v>2531</v>
      </c>
      <c r="B3076" s="26" t="s">
        <v>2093</v>
      </c>
      <c r="C3076" s="26" t="str">
        <f t="shared" si="120"/>
        <v/>
      </c>
      <c r="D3076" s="26"/>
      <c r="E3076" s="26" t="s">
        <v>6</v>
      </c>
      <c r="F3076" s="26" t="s">
        <v>6</v>
      </c>
      <c r="G3076" s="34" t="str">
        <f t="shared" si="119"/>
        <v>Lithodora fruticosa</v>
      </c>
      <c r="H3076" s="26" t="s">
        <v>5141</v>
      </c>
      <c r="I3076" s="26"/>
      <c r="J3076" t="s">
        <v>9293</v>
      </c>
      <c r="K3076" t="s">
        <v>11752</v>
      </c>
      <c r="L3076" t="s">
        <v>12486</v>
      </c>
      <c r="M3076" t="s">
        <v>12487</v>
      </c>
    </row>
    <row r="3077" spans="1:13" x14ac:dyDescent="0.25">
      <c r="A3077" s="26" t="s">
        <v>2532</v>
      </c>
      <c r="B3077" s="26" t="s">
        <v>1399</v>
      </c>
      <c r="C3077" s="26" t="str">
        <f t="shared" si="120"/>
        <v/>
      </c>
      <c r="D3077" s="26"/>
      <c r="E3077" s="26" t="s">
        <v>6</v>
      </c>
      <c r="F3077" s="26" t="s">
        <v>6</v>
      </c>
      <c r="G3077" s="34" t="str">
        <f t="shared" si="119"/>
        <v>Lithospermum officinale</v>
      </c>
      <c r="H3077" s="26" t="s">
        <v>5141</v>
      </c>
      <c r="I3077" s="26"/>
      <c r="J3077" t="s">
        <v>9294</v>
      </c>
      <c r="K3077" t="s">
        <v>11752</v>
      </c>
      <c r="L3077" t="s">
        <v>12486</v>
      </c>
      <c r="M3077" t="s">
        <v>12487</v>
      </c>
    </row>
    <row r="3078" spans="1:13" x14ac:dyDescent="0.25">
      <c r="A3078" s="26" t="s">
        <v>2533</v>
      </c>
      <c r="B3078" s="26" t="s">
        <v>2534</v>
      </c>
      <c r="C3078" s="26" t="str">
        <f t="shared" si="120"/>
        <v/>
      </c>
      <c r="D3078" s="26"/>
      <c r="E3078" s="26" t="s">
        <v>6</v>
      </c>
      <c r="F3078" s="26" t="s">
        <v>6</v>
      </c>
      <c r="G3078" s="34" t="str">
        <f t="shared" si="119"/>
        <v>Littorella uniflora</v>
      </c>
      <c r="H3078" s="26" t="s">
        <v>5141</v>
      </c>
      <c r="I3078" s="26"/>
      <c r="J3078" t="s">
        <v>9295</v>
      </c>
      <c r="K3078" t="s">
        <v>11752</v>
      </c>
      <c r="L3078" t="s">
        <v>12318</v>
      </c>
      <c r="M3078" t="s">
        <v>12319</v>
      </c>
    </row>
    <row r="3079" spans="1:13" x14ac:dyDescent="0.25">
      <c r="A3079" s="26" t="s">
        <v>2535</v>
      </c>
      <c r="B3079" s="26" t="s">
        <v>2536</v>
      </c>
      <c r="C3079" s="26" t="str">
        <f t="shared" si="120"/>
        <v/>
      </c>
      <c r="D3079" s="26"/>
      <c r="E3079" s="26" t="s">
        <v>6</v>
      </c>
      <c r="F3079" s="26" t="s">
        <v>6</v>
      </c>
      <c r="G3079" s="34" t="str">
        <f t="shared" si="119"/>
        <v>Lobelia urens</v>
      </c>
      <c r="H3079" s="26" t="s">
        <v>5141</v>
      </c>
      <c r="I3079" s="26"/>
      <c r="J3079" t="s">
        <v>9296</v>
      </c>
      <c r="K3079" t="s">
        <v>11752</v>
      </c>
      <c r="L3079" t="s">
        <v>11753</v>
      </c>
      <c r="M3079" t="s">
        <v>12344</v>
      </c>
    </row>
    <row r="3080" spans="1:13" x14ac:dyDescent="0.25">
      <c r="A3080" s="26" t="s">
        <v>2537</v>
      </c>
      <c r="B3080" s="26" t="s">
        <v>2538</v>
      </c>
      <c r="C3080" s="26" t="str">
        <f t="shared" si="120"/>
        <v/>
      </c>
      <c r="D3080" s="26"/>
      <c r="E3080" s="26" t="s">
        <v>6</v>
      </c>
      <c r="F3080" s="26" t="s">
        <v>6</v>
      </c>
      <c r="G3080" s="34" t="str">
        <f t="shared" si="119"/>
        <v>Lobularia libyca</v>
      </c>
      <c r="H3080" s="26" t="s">
        <v>5141</v>
      </c>
      <c r="I3080" s="26"/>
      <c r="J3080" t="s">
        <v>9297</v>
      </c>
      <c r="K3080" t="s">
        <v>11752</v>
      </c>
      <c r="L3080" t="s">
        <v>12287</v>
      </c>
      <c r="M3080" t="s">
        <v>12288</v>
      </c>
    </row>
    <row r="3081" spans="1:13" x14ac:dyDescent="0.25">
      <c r="A3081" s="26" t="s">
        <v>2537</v>
      </c>
      <c r="B3081" s="26" t="s">
        <v>514</v>
      </c>
      <c r="C3081" s="26" t="str">
        <f t="shared" si="120"/>
        <v>subsp.</v>
      </c>
      <c r="D3081" s="26" t="s">
        <v>4634</v>
      </c>
      <c r="E3081" s="26" t="s">
        <v>31</v>
      </c>
      <c r="F3081" s="26" t="s">
        <v>6</v>
      </c>
      <c r="G3081" s="34" t="str">
        <f t="shared" si="119"/>
        <v>Lobularia maritima columbretensis</v>
      </c>
      <c r="H3081" s="26" t="s">
        <v>5141</v>
      </c>
      <c r="I3081" s="26"/>
      <c r="J3081" t="s">
        <v>9298</v>
      </c>
      <c r="K3081" t="s">
        <v>11752</v>
      </c>
      <c r="L3081" t="s">
        <v>12287</v>
      </c>
      <c r="M3081" t="s">
        <v>12288</v>
      </c>
    </row>
    <row r="3082" spans="1:13" x14ac:dyDescent="0.25">
      <c r="A3082" s="26" t="s">
        <v>2537</v>
      </c>
      <c r="B3082" s="26" t="s">
        <v>514</v>
      </c>
      <c r="C3082" s="26" t="str">
        <f t="shared" si="120"/>
        <v>subsp.</v>
      </c>
      <c r="D3082" s="26" t="s">
        <v>514</v>
      </c>
      <c r="E3082" s="26" t="s">
        <v>6</v>
      </c>
      <c r="F3082" s="26" t="s">
        <v>6</v>
      </c>
      <c r="G3082" s="34" t="str">
        <f t="shared" si="119"/>
        <v>Lobularia maritima maritima</v>
      </c>
      <c r="H3082" s="26" t="s">
        <v>5141</v>
      </c>
      <c r="I3082" s="26"/>
      <c r="J3082" t="s">
        <v>9299</v>
      </c>
      <c r="K3082" t="s">
        <v>11752</v>
      </c>
      <c r="L3082" t="s">
        <v>12287</v>
      </c>
      <c r="M3082" t="s">
        <v>12288</v>
      </c>
    </row>
    <row r="3083" spans="1:13" x14ac:dyDescent="0.25">
      <c r="A3083" s="26" t="s">
        <v>2539</v>
      </c>
      <c r="B3083" s="26" t="s">
        <v>494</v>
      </c>
      <c r="C3083" s="26" t="str">
        <f t="shared" si="120"/>
        <v/>
      </c>
      <c r="D3083" s="26"/>
      <c r="E3083" s="26" t="s">
        <v>6</v>
      </c>
      <c r="F3083" s="26" t="s">
        <v>6</v>
      </c>
      <c r="G3083" s="34" t="str">
        <f t="shared" si="119"/>
        <v>Loeflingia baetica</v>
      </c>
      <c r="H3083" s="26" t="s">
        <v>5141</v>
      </c>
      <c r="I3083" s="26"/>
      <c r="J3083" t="s">
        <v>9300</v>
      </c>
      <c r="K3083" t="s">
        <v>11752</v>
      </c>
      <c r="L3083" t="s">
        <v>12295</v>
      </c>
      <c r="M3083" t="s">
        <v>12331</v>
      </c>
    </row>
    <row r="3084" spans="1:13" x14ac:dyDescent="0.25">
      <c r="A3084" s="26" t="s">
        <v>2539</v>
      </c>
      <c r="B3084" s="26" t="s">
        <v>164</v>
      </c>
      <c r="C3084" s="26" t="str">
        <f t="shared" si="120"/>
        <v/>
      </c>
      <c r="D3084" s="26"/>
      <c r="E3084" s="26" t="s">
        <v>6</v>
      </c>
      <c r="F3084" s="26" t="s">
        <v>6</v>
      </c>
      <c r="G3084" s="34" t="str">
        <f t="shared" si="119"/>
        <v>Loeflingia hispanica</v>
      </c>
      <c r="H3084" s="26" t="s">
        <v>5141</v>
      </c>
      <c r="I3084" s="26"/>
      <c r="J3084" t="s">
        <v>9301</v>
      </c>
      <c r="K3084" t="s">
        <v>11752</v>
      </c>
      <c r="L3084" t="s">
        <v>12295</v>
      </c>
      <c r="M3084" t="s">
        <v>12331</v>
      </c>
    </row>
    <row r="3085" spans="1:13" x14ac:dyDescent="0.25">
      <c r="A3085" s="26" t="s">
        <v>2540</v>
      </c>
      <c r="B3085" s="26" t="s">
        <v>559</v>
      </c>
      <c r="C3085" s="26" t="str">
        <f t="shared" si="120"/>
        <v/>
      </c>
      <c r="D3085" s="26"/>
      <c r="E3085" s="26" t="s">
        <v>6</v>
      </c>
      <c r="F3085" s="26" t="s">
        <v>6</v>
      </c>
      <c r="G3085" s="34" t="str">
        <f t="shared" si="119"/>
        <v>Loiseleuria procumbens</v>
      </c>
      <c r="H3085" s="26" t="s">
        <v>5141</v>
      </c>
      <c r="I3085" s="26"/>
      <c r="J3085" t="s">
        <v>9302</v>
      </c>
      <c r="K3085" t="s">
        <v>11752</v>
      </c>
      <c r="L3085" t="s">
        <v>12290</v>
      </c>
      <c r="M3085" t="s">
        <v>12333</v>
      </c>
    </row>
    <row r="3086" spans="1:13" x14ac:dyDescent="0.25">
      <c r="A3086" s="26" t="s">
        <v>2541</v>
      </c>
      <c r="B3086" s="26" t="s">
        <v>1346</v>
      </c>
      <c r="C3086" s="26" t="str">
        <f t="shared" si="120"/>
        <v/>
      </c>
      <c r="D3086" s="26"/>
      <c r="E3086" s="26" t="s">
        <v>6</v>
      </c>
      <c r="F3086" s="26" t="s">
        <v>6</v>
      </c>
      <c r="G3086" s="34" t="str">
        <f t="shared" si="119"/>
        <v>Lomelosia cretica</v>
      </c>
      <c r="H3086" s="26" t="s">
        <v>5141</v>
      </c>
      <c r="I3086" s="26"/>
      <c r="J3086" t="s">
        <v>9303</v>
      </c>
      <c r="K3086" t="s">
        <v>11752</v>
      </c>
      <c r="L3086" t="s">
        <v>12602</v>
      </c>
      <c r="M3086" t="s">
        <v>12603</v>
      </c>
    </row>
    <row r="3087" spans="1:13" x14ac:dyDescent="0.25">
      <c r="A3087" s="26" t="s">
        <v>2541</v>
      </c>
      <c r="B3087" s="26" t="s">
        <v>2544</v>
      </c>
      <c r="C3087" s="26" t="str">
        <f t="shared" si="120"/>
        <v/>
      </c>
      <c r="D3087" s="26"/>
      <c r="E3087" s="26" t="s">
        <v>6</v>
      </c>
      <c r="F3087" s="26" t="s">
        <v>6</v>
      </c>
      <c r="G3087" s="34" t="str">
        <f t="shared" si="119"/>
        <v>Lomelosia divaricata</v>
      </c>
      <c r="H3087" s="26" t="s">
        <v>5141</v>
      </c>
      <c r="I3087" s="26"/>
      <c r="J3087" t="s">
        <v>9304</v>
      </c>
      <c r="K3087" t="s">
        <v>11752</v>
      </c>
      <c r="L3087" t="s">
        <v>12602</v>
      </c>
      <c r="M3087" t="s">
        <v>12603</v>
      </c>
    </row>
    <row r="3088" spans="1:13" x14ac:dyDescent="0.25">
      <c r="A3088" s="26" t="s">
        <v>2541</v>
      </c>
      <c r="B3088" s="26" t="s">
        <v>1073</v>
      </c>
      <c r="C3088" s="26" t="str">
        <f t="shared" si="120"/>
        <v/>
      </c>
      <c r="D3088" s="26"/>
      <c r="E3088" s="26" t="s">
        <v>6</v>
      </c>
      <c r="F3088" s="26" t="s">
        <v>6</v>
      </c>
      <c r="G3088" s="34" t="str">
        <f t="shared" si="119"/>
        <v>Lomelosia graminifolia</v>
      </c>
      <c r="H3088" s="26" t="s">
        <v>5141</v>
      </c>
      <c r="I3088" s="26"/>
      <c r="J3088" t="s">
        <v>9305</v>
      </c>
      <c r="K3088" t="s">
        <v>11752</v>
      </c>
      <c r="L3088" t="s">
        <v>12602</v>
      </c>
      <c r="M3088" t="s">
        <v>12603</v>
      </c>
    </row>
    <row r="3089" spans="1:13" x14ac:dyDescent="0.25">
      <c r="A3089" s="26" t="s">
        <v>2541</v>
      </c>
      <c r="B3089" s="26" t="s">
        <v>2543</v>
      </c>
      <c r="C3089" s="26" t="str">
        <f t="shared" si="120"/>
        <v>subsp.</v>
      </c>
      <c r="D3089" s="26" t="s">
        <v>1600</v>
      </c>
      <c r="E3089" s="26" t="s">
        <v>31</v>
      </c>
      <c r="F3089" s="26" t="s">
        <v>6</v>
      </c>
      <c r="G3089" s="34" t="str">
        <f t="shared" si="119"/>
        <v>Lomelosia pulsatilloides macropoda</v>
      </c>
      <c r="H3089" s="26" t="s">
        <v>5141</v>
      </c>
      <c r="I3089" s="26"/>
      <c r="J3089" t="s">
        <v>9306</v>
      </c>
      <c r="K3089" t="s">
        <v>11752</v>
      </c>
      <c r="L3089" t="s">
        <v>12602</v>
      </c>
      <c r="M3089" t="s">
        <v>12603</v>
      </c>
    </row>
    <row r="3090" spans="1:13" x14ac:dyDescent="0.25">
      <c r="A3090" s="26" t="s">
        <v>2541</v>
      </c>
      <c r="B3090" s="26" t="s">
        <v>2543</v>
      </c>
      <c r="C3090" s="26" t="str">
        <f t="shared" si="120"/>
        <v>subsp.</v>
      </c>
      <c r="D3090" s="26" t="s">
        <v>2543</v>
      </c>
      <c r="E3090" s="26" t="s">
        <v>31</v>
      </c>
      <c r="F3090" s="26" t="s">
        <v>6</v>
      </c>
      <c r="G3090" s="34" t="str">
        <f t="shared" si="119"/>
        <v>Lomelosia pulsatilloides pulsatilloides</v>
      </c>
      <c r="H3090" s="26" t="s">
        <v>5141</v>
      </c>
      <c r="I3090" s="26"/>
      <c r="J3090" t="s">
        <v>9307</v>
      </c>
      <c r="K3090" t="s">
        <v>11752</v>
      </c>
      <c r="L3090" t="s">
        <v>12602</v>
      </c>
      <c r="M3090" t="s">
        <v>12603</v>
      </c>
    </row>
    <row r="3091" spans="1:13" x14ac:dyDescent="0.25">
      <c r="A3091" s="26" t="s">
        <v>2541</v>
      </c>
      <c r="B3091" s="26" t="s">
        <v>268</v>
      </c>
      <c r="C3091" s="26" t="str">
        <f t="shared" si="120"/>
        <v>subsp.</v>
      </c>
      <c r="D3091" s="26" t="s">
        <v>1196</v>
      </c>
      <c r="E3091" s="26" t="s">
        <v>6</v>
      </c>
      <c r="F3091" s="26" t="s">
        <v>6</v>
      </c>
      <c r="G3091" s="34" t="str">
        <f t="shared" si="119"/>
        <v>Lomelosia simplex dentata</v>
      </c>
      <c r="H3091" s="26" t="s">
        <v>5141</v>
      </c>
      <c r="I3091" s="26"/>
      <c r="J3091" t="s">
        <v>9308</v>
      </c>
      <c r="K3091" t="s">
        <v>11752</v>
      </c>
      <c r="L3091" t="s">
        <v>12602</v>
      </c>
      <c r="M3091" t="s">
        <v>12603</v>
      </c>
    </row>
    <row r="3092" spans="1:13" x14ac:dyDescent="0.25">
      <c r="A3092" s="26" t="s">
        <v>2541</v>
      </c>
      <c r="B3092" s="26" t="s">
        <v>268</v>
      </c>
      <c r="C3092" s="26" t="str">
        <f t="shared" si="120"/>
        <v>subsp.</v>
      </c>
      <c r="D3092" s="26" t="s">
        <v>268</v>
      </c>
      <c r="E3092" s="26" t="s">
        <v>6</v>
      </c>
      <c r="F3092" s="26" t="s">
        <v>6</v>
      </c>
      <c r="G3092" s="34" t="str">
        <f t="shared" si="119"/>
        <v>Lomelosia simplex simplex</v>
      </c>
      <c r="H3092" s="26" t="s">
        <v>5141</v>
      </c>
      <c r="I3092" s="26"/>
      <c r="J3092" t="s">
        <v>9309</v>
      </c>
      <c r="K3092" t="s">
        <v>11752</v>
      </c>
      <c r="L3092" t="s">
        <v>12602</v>
      </c>
      <c r="M3092" t="s">
        <v>12603</v>
      </c>
    </row>
    <row r="3093" spans="1:13" x14ac:dyDescent="0.25">
      <c r="A3093" s="26" t="s">
        <v>2541</v>
      </c>
      <c r="B3093" s="26" t="s">
        <v>2542</v>
      </c>
      <c r="C3093" s="26" t="str">
        <f t="shared" si="120"/>
        <v/>
      </c>
      <c r="D3093" s="26"/>
      <c r="E3093" s="26" t="s">
        <v>6</v>
      </c>
      <c r="F3093" s="26" t="s">
        <v>6</v>
      </c>
      <c r="G3093" s="34" t="str">
        <f t="shared" si="119"/>
        <v>Lomelosia stellata</v>
      </c>
      <c r="H3093" s="26" t="s">
        <v>5141</v>
      </c>
      <c r="I3093" s="26"/>
      <c r="J3093" t="s">
        <v>9310</v>
      </c>
      <c r="K3093" t="s">
        <v>11752</v>
      </c>
      <c r="L3093" t="s">
        <v>12602</v>
      </c>
      <c r="M3093" t="s">
        <v>12603</v>
      </c>
    </row>
    <row r="3094" spans="1:13" x14ac:dyDescent="0.25">
      <c r="A3094" s="26" t="s">
        <v>2545</v>
      </c>
      <c r="B3094" s="26" t="s">
        <v>188</v>
      </c>
      <c r="C3094" s="26" t="str">
        <f t="shared" si="120"/>
        <v/>
      </c>
      <c r="D3094" s="26"/>
      <c r="E3094" s="26" t="s">
        <v>6</v>
      </c>
      <c r="F3094" s="26" t="s">
        <v>6</v>
      </c>
      <c r="G3094" s="34" t="str">
        <f t="shared" si="119"/>
        <v>Lonicera alpigena</v>
      </c>
      <c r="H3094" s="26" t="s">
        <v>5141</v>
      </c>
      <c r="I3094" s="26"/>
      <c r="J3094" t="s">
        <v>9311</v>
      </c>
      <c r="K3094" t="s">
        <v>11752</v>
      </c>
      <c r="L3094" t="s">
        <v>12602</v>
      </c>
      <c r="M3094" t="s">
        <v>12603</v>
      </c>
    </row>
    <row r="3095" spans="1:13" x14ac:dyDescent="0.25">
      <c r="A3095" s="26" t="s">
        <v>2545</v>
      </c>
      <c r="B3095" s="26" t="s">
        <v>1656</v>
      </c>
      <c r="C3095" s="26" t="str">
        <f t="shared" si="120"/>
        <v/>
      </c>
      <c r="D3095" s="26"/>
      <c r="E3095" s="26" t="s">
        <v>6</v>
      </c>
      <c r="F3095" s="26" t="s">
        <v>6</v>
      </c>
      <c r="G3095" s="34" t="str">
        <f t="shared" si="119"/>
        <v>Lonicera arborea</v>
      </c>
      <c r="H3095" s="26" t="s">
        <v>5141</v>
      </c>
      <c r="I3095" s="26"/>
      <c r="J3095" t="s">
        <v>9312</v>
      </c>
      <c r="K3095" t="s">
        <v>11752</v>
      </c>
      <c r="L3095" t="s">
        <v>12602</v>
      </c>
      <c r="M3095" t="s">
        <v>12603</v>
      </c>
    </row>
    <row r="3096" spans="1:13" x14ac:dyDescent="0.25">
      <c r="A3096" s="26" t="s">
        <v>2545</v>
      </c>
      <c r="B3096" s="26" t="s">
        <v>464</v>
      </c>
      <c r="C3096" s="26" t="str">
        <f t="shared" ref="C3096:C3159" si="121">IF(D3096="","","subsp.")</f>
        <v/>
      </c>
      <c r="D3096" s="26"/>
      <c r="E3096" s="26" t="s">
        <v>6</v>
      </c>
      <c r="F3096" s="26" t="s">
        <v>6</v>
      </c>
      <c r="G3096" s="34" t="str">
        <f t="shared" si="119"/>
        <v>Lonicera biflora</v>
      </c>
      <c r="H3096" s="26" t="s">
        <v>5141</v>
      </c>
      <c r="I3096" s="26"/>
      <c r="J3096" t="s">
        <v>9313</v>
      </c>
      <c r="K3096" t="s">
        <v>11752</v>
      </c>
      <c r="L3096" t="s">
        <v>12602</v>
      </c>
      <c r="M3096" t="s">
        <v>12603</v>
      </c>
    </row>
    <row r="3097" spans="1:13" x14ac:dyDescent="0.25">
      <c r="A3097" s="26" t="s">
        <v>2545</v>
      </c>
      <c r="B3097" s="26" t="s">
        <v>2548</v>
      </c>
      <c r="C3097" s="26" t="str">
        <f t="shared" si="121"/>
        <v/>
      </c>
      <c r="D3097" s="26"/>
      <c r="E3097" s="26" t="s">
        <v>6</v>
      </c>
      <c r="F3097" s="26" t="s">
        <v>6</v>
      </c>
      <c r="G3097" s="34" t="str">
        <f t="shared" si="119"/>
        <v>Lonicera etrusca</v>
      </c>
      <c r="H3097" s="26" t="s">
        <v>5141</v>
      </c>
      <c r="I3097" s="26"/>
      <c r="J3097" t="s">
        <v>9314</v>
      </c>
      <c r="K3097" t="s">
        <v>11752</v>
      </c>
      <c r="L3097" t="s">
        <v>12602</v>
      </c>
      <c r="M3097" t="s">
        <v>12603</v>
      </c>
    </row>
    <row r="3098" spans="1:13" x14ac:dyDescent="0.25">
      <c r="A3098" s="26" t="s">
        <v>2545</v>
      </c>
      <c r="B3098" s="26" t="s">
        <v>2546</v>
      </c>
      <c r="C3098" s="26" t="str">
        <f t="shared" si="121"/>
        <v/>
      </c>
      <c r="D3098" s="26"/>
      <c r="E3098" s="26" t="s">
        <v>6</v>
      </c>
      <c r="F3098" s="26" t="s">
        <v>6</v>
      </c>
      <c r="G3098" s="34" t="str">
        <f t="shared" si="119"/>
        <v>Lonicera implexa</v>
      </c>
      <c r="H3098" s="26" t="s">
        <v>5141</v>
      </c>
      <c r="I3098" s="26"/>
      <c r="J3098" t="s">
        <v>9315</v>
      </c>
      <c r="K3098" t="s">
        <v>11752</v>
      </c>
      <c r="L3098" t="s">
        <v>12602</v>
      </c>
      <c r="M3098" t="s">
        <v>12603</v>
      </c>
    </row>
    <row r="3099" spans="1:13" x14ac:dyDescent="0.25">
      <c r="A3099" s="26" t="s">
        <v>2545</v>
      </c>
      <c r="B3099" s="26" t="s">
        <v>719</v>
      </c>
      <c r="C3099" s="26" t="str">
        <f t="shared" si="121"/>
        <v/>
      </c>
      <c r="D3099" s="26"/>
      <c r="E3099" s="26" t="s">
        <v>5390</v>
      </c>
      <c r="F3099" s="26" t="s">
        <v>6</v>
      </c>
      <c r="G3099" s="34" t="str">
        <f t="shared" si="119"/>
        <v>Lonicera japonica</v>
      </c>
      <c r="H3099" s="26" t="s">
        <v>5141</v>
      </c>
      <c r="I3099" s="26"/>
      <c r="J3099" t="s">
        <v>9316</v>
      </c>
      <c r="K3099" t="s">
        <v>11752</v>
      </c>
      <c r="L3099" t="s">
        <v>12602</v>
      </c>
      <c r="M3099" t="s">
        <v>12603</v>
      </c>
    </row>
    <row r="3100" spans="1:13" x14ac:dyDescent="0.25">
      <c r="A3100" s="26" t="s">
        <v>2545</v>
      </c>
      <c r="B3100" s="26" t="s">
        <v>674</v>
      </c>
      <c r="C3100" s="26" t="str">
        <f t="shared" si="121"/>
        <v/>
      </c>
      <c r="D3100" s="26"/>
      <c r="E3100" s="26" t="s">
        <v>6</v>
      </c>
      <c r="F3100" s="26" t="s">
        <v>6</v>
      </c>
      <c r="G3100" s="34" t="str">
        <f t="shared" si="119"/>
        <v>Lonicera nigra</v>
      </c>
      <c r="H3100" s="26" t="s">
        <v>5141</v>
      </c>
      <c r="I3100" s="26"/>
      <c r="J3100" t="s">
        <v>9317</v>
      </c>
      <c r="K3100" t="s">
        <v>11752</v>
      </c>
      <c r="L3100" t="s">
        <v>12602</v>
      </c>
      <c r="M3100" t="s">
        <v>12603</v>
      </c>
    </row>
    <row r="3101" spans="1:13" x14ac:dyDescent="0.25">
      <c r="A3101" s="26" t="s">
        <v>2545</v>
      </c>
      <c r="B3101" s="26" t="s">
        <v>2549</v>
      </c>
      <c r="C3101" s="26" t="str">
        <f t="shared" si="121"/>
        <v>subsp.</v>
      </c>
      <c r="D3101" s="26" t="s">
        <v>164</v>
      </c>
      <c r="E3101" s="26" t="s">
        <v>6</v>
      </c>
      <c r="F3101" s="26" t="s">
        <v>6</v>
      </c>
      <c r="G3101" s="34" t="str">
        <f t="shared" si="119"/>
        <v>Lonicera periclymenum hispanica</v>
      </c>
      <c r="H3101" s="26" t="s">
        <v>5141</v>
      </c>
      <c r="I3101" s="26"/>
      <c r="J3101" t="s">
        <v>9318</v>
      </c>
      <c r="K3101" t="s">
        <v>11752</v>
      </c>
      <c r="L3101" t="s">
        <v>12602</v>
      </c>
      <c r="M3101" t="s">
        <v>12603</v>
      </c>
    </row>
    <row r="3102" spans="1:13" x14ac:dyDescent="0.25">
      <c r="A3102" s="26" t="s">
        <v>2545</v>
      </c>
      <c r="B3102" s="26" t="s">
        <v>2549</v>
      </c>
      <c r="C3102" s="26" t="str">
        <f t="shared" si="121"/>
        <v>subsp.</v>
      </c>
      <c r="D3102" s="26" t="s">
        <v>2549</v>
      </c>
      <c r="E3102" s="26" t="s">
        <v>6</v>
      </c>
      <c r="F3102" s="26" t="s">
        <v>6</v>
      </c>
      <c r="G3102" s="34" t="str">
        <f t="shared" si="119"/>
        <v>Lonicera periclymenum periclymenum</v>
      </c>
      <c r="H3102" s="26" t="s">
        <v>5141</v>
      </c>
      <c r="I3102" s="26"/>
      <c r="J3102" t="s">
        <v>9319</v>
      </c>
      <c r="K3102" t="s">
        <v>11752</v>
      </c>
      <c r="L3102" t="s">
        <v>12602</v>
      </c>
      <c r="M3102" t="s">
        <v>12603</v>
      </c>
    </row>
    <row r="3103" spans="1:13" x14ac:dyDescent="0.25">
      <c r="A3103" s="26" t="s">
        <v>2545</v>
      </c>
      <c r="B3103" s="26" t="s">
        <v>66</v>
      </c>
      <c r="C3103" s="26" t="str">
        <f t="shared" si="121"/>
        <v>subsp.</v>
      </c>
      <c r="D3103" s="26" t="s">
        <v>2000</v>
      </c>
      <c r="E3103" s="26" t="s">
        <v>31</v>
      </c>
      <c r="F3103" s="26" t="s">
        <v>6</v>
      </c>
      <c r="G3103" s="34" t="str">
        <f t="shared" si="119"/>
        <v>Lonicera pyrenaica majoricensis</v>
      </c>
      <c r="H3103" s="26" t="s">
        <v>5141</v>
      </c>
      <c r="I3103" s="26"/>
      <c r="J3103" t="s">
        <v>9320</v>
      </c>
      <c r="K3103" t="s">
        <v>11752</v>
      </c>
      <c r="L3103" t="s">
        <v>12602</v>
      </c>
      <c r="M3103" t="s">
        <v>12603</v>
      </c>
    </row>
    <row r="3104" spans="1:13" x14ac:dyDescent="0.25">
      <c r="A3104" s="26" t="s">
        <v>2545</v>
      </c>
      <c r="B3104" s="26" t="s">
        <v>66</v>
      </c>
      <c r="C3104" s="26" t="str">
        <f t="shared" si="121"/>
        <v>subsp.</v>
      </c>
      <c r="D3104" s="26" t="s">
        <v>66</v>
      </c>
      <c r="E3104" s="26" t="s">
        <v>6</v>
      </c>
      <c r="F3104" s="26" t="s">
        <v>6</v>
      </c>
      <c r="G3104" s="34" t="str">
        <f t="shared" si="119"/>
        <v>Lonicera pyrenaica pyrenaica</v>
      </c>
      <c r="H3104" s="26" t="s">
        <v>5141</v>
      </c>
      <c r="I3104" s="26"/>
      <c r="J3104" t="s">
        <v>9321</v>
      </c>
      <c r="K3104" t="s">
        <v>11752</v>
      </c>
      <c r="L3104" t="s">
        <v>12602</v>
      </c>
      <c r="M3104" t="s">
        <v>12603</v>
      </c>
    </row>
    <row r="3105" spans="1:13" x14ac:dyDescent="0.25">
      <c r="A3105" s="26" t="s">
        <v>2545</v>
      </c>
      <c r="B3105" s="26" t="s">
        <v>2547</v>
      </c>
      <c r="C3105" s="26" t="str">
        <f t="shared" si="121"/>
        <v/>
      </c>
      <c r="D3105" s="26"/>
      <c r="E3105" s="26" t="s">
        <v>31</v>
      </c>
      <c r="F3105" s="26" t="s">
        <v>6</v>
      </c>
      <c r="G3105" s="34" t="str">
        <f t="shared" si="119"/>
        <v>Lonicera splendida</v>
      </c>
      <c r="H3105" s="26" t="s">
        <v>5141</v>
      </c>
      <c r="I3105" s="26"/>
      <c r="J3105" t="s">
        <v>9322</v>
      </c>
      <c r="K3105" t="s">
        <v>11752</v>
      </c>
      <c r="L3105" t="s">
        <v>12602</v>
      </c>
      <c r="M3105" t="s">
        <v>12603</v>
      </c>
    </row>
    <row r="3106" spans="1:13" x14ac:dyDescent="0.25">
      <c r="A3106" s="26" t="s">
        <v>2545</v>
      </c>
      <c r="B3106" s="26" t="s">
        <v>2550</v>
      </c>
      <c r="C3106" s="26" t="str">
        <f t="shared" si="121"/>
        <v/>
      </c>
      <c r="D3106" s="26"/>
      <c r="E3106" s="26" t="s">
        <v>6</v>
      </c>
      <c r="F3106" s="26" t="s">
        <v>6</v>
      </c>
      <c r="G3106" s="34" t="str">
        <f t="shared" si="119"/>
        <v>Lonicera xylosteum</v>
      </c>
      <c r="H3106" s="26" t="s">
        <v>5141</v>
      </c>
      <c r="I3106" s="26"/>
      <c r="J3106" t="s">
        <v>9323</v>
      </c>
      <c r="K3106" t="s">
        <v>11752</v>
      </c>
      <c r="L3106" t="s">
        <v>12602</v>
      </c>
      <c r="M3106" t="s">
        <v>12603</v>
      </c>
    </row>
    <row r="3107" spans="1:13" x14ac:dyDescent="0.25">
      <c r="A3107" s="26" t="s">
        <v>2551</v>
      </c>
      <c r="B3107" s="26" t="s">
        <v>2552</v>
      </c>
      <c r="C3107" s="26" t="str">
        <f t="shared" si="121"/>
        <v/>
      </c>
      <c r="D3107" s="26"/>
      <c r="E3107" s="26" t="s">
        <v>6</v>
      </c>
      <c r="F3107" s="26" t="s">
        <v>6</v>
      </c>
      <c r="G3107" s="34" t="str">
        <f t="shared" si="119"/>
        <v>Lotononis lupinifolia</v>
      </c>
      <c r="H3107" s="26" t="s">
        <v>5141</v>
      </c>
      <c r="I3107" s="26"/>
      <c r="J3107" t="s">
        <v>9324</v>
      </c>
      <c r="K3107" t="s">
        <v>11752</v>
      </c>
      <c r="L3107" t="s">
        <v>12304</v>
      </c>
      <c r="M3107" t="s">
        <v>12305</v>
      </c>
    </row>
    <row r="3108" spans="1:13" x14ac:dyDescent="0.25">
      <c r="A3108" s="26" t="s">
        <v>2553</v>
      </c>
      <c r="B3108" s="26" t="s">
        <v>2557</v>
      </c>
      <c r="C3108" s="26" t="str">
        <f t="shared" si="121"/>
        <v/>
      </c>
      <c r="D3108" s="26"/>
      <c r="E3108" s="26" t="s">
        <v>6</v>
      </c>
      <c r="F3108" s="26" t="s">
        <v>6</v>
      </c>
      <c r="G3108" s="34" t="str">
        <f t="shared" si="119"/>
        <v>Lotus angustissimus</v>
      </c>
      <c r="H3108" s="26" t="s">
        <v>5141</v>
      </c>
      <c r="I3108" s="26"/>
      <c r="J3108" t="s">
        <v>9325</v>
      </c>
      <c r="K3108" t="s">
        <v>11752</v>
      </c>
      <c r="L3108" t="s">
        <v>12304</v>
      </c>
      <c r="M3108" t="s">
        <v>12305</v>
      </c>
    </row>
    <row r="3109" spans="1:13" x14ac:dyDescent="0.25">
      <c r="A3109" s="26" t="s">
        <v>2553</v>
      </c>
      <c r="B3109" s="26" t="s">
        <v>2564</v>
      </c>
      <c r="C3109" s="26" t="str">
        <f t="shared" si="121"/>
        <v/>
      </c>
      <c r="D3109" s="26"/>
      <c r="E3109" s="26" t="s">
        <v>6</v>
      </c>
      <c r="F3109" s="26" t="s">
        <v>6</v>
      </c>
      <c r="G3109" s="34" t="str">
        <f t="shared" si="119"/>
        <v>Lotus arenarius</v>
      </c>
      <c r="H3109" s="26" t="s">
        <v>5141</v>
      </c>
      <c r="I3109" s="26"/>
      <c r="J3109" t="s">
        <v>9326</v>
      </c>
      <c r="K3109" t="s">
        <v>11752</v>
      </c>
      <c r="L3109" t="s">
        <v>12304</v>
      </c>
      <c r="M3109" t="s">
        <v>12305</v>
      </c>
    </row>
    <row r="3110" spans="1:13" x14ac:dyDescent="0.25">
      <c r="A3110" s="26" t="s">
        <v>2553</v>
      </c>
      <c r="B3110" s="26" t="s">
        <v>2558</v>
      </c>
      <c r="C3110" s="26" t="str">
        <f t="shared" si="121"/>
        <v/>
      </c>
      <c r="D3110" s="26"/>
      <c r="E3110" s="26" t="s">
        <v>6</v>
      </c>
      <c r="F3110" s="26" t="s">
        <v>6</v>
      </c>
      <c r="G3110" s="34" t="str">
        <f t="shared" si="119"/>
        <v>Lotus castellanus</v>
      </c>
      <c r="H3110" s="26" t="s">
        <v>5141</v>
      </c>
      <c r="I3110" s="26"/>
      <c r="J3110" t="s">
        <v>9327</v>
      </c>
      <c r="K3110" t="s">
        <v>11752</v>
      </c>
      <c r="L3110" t="s">
        <v>12304</v>
      </c>
      <c r="M3110" t="s">
        <v>12305</v>
      </c>
    </row>
    <row r="3111" spans="1:13" x14ac:dyDescent="0.25">
      <c r="A3111" s="26" t="s">
        <v>2553</v>
      </c>
      <c r="B3111" s="26" t="s">
        <v>473</v>
      </c>
      <c r="C3111" s="26" t="str">
        <f t="shared" si="121"/>
        <v/>
      </c>
      <c r="D3111" s="26"/>
      <c r="E3111" s="26" t="s">
        <v>6</v>
      </c>
      <c r="F3111" s="26" t="s">
        <v>6</v>
      </c>
      <c r="G3111" s="34" t="str">
        <f t="shared" si="119"/>
        <v>Lotus conimbricensis</v>
      </c>
      <c r="H3111" s="26" t="s">
        <v>5141</v>
      </c>
      <c r="I3111" s="26"/>
      <c r="J3111" t="s">
        <v>9328</v>
      </c>
      <c r="K3111" t="s">
        <v>11752</v>
      </c>
      <c r="L3111" t="s">
        <v>12304</v>
      </c>
      <c r="M3111" t="s">
        <v>12305</v>
      </c>
    </row>
    <row r="3112" spans="1:13" x14ac:dyDescent="0.25">
      <c r="A3112" s="26" t="s">
        <v>2553</v>
      </c>
      <c r="B3112" s="26" t="s">
        <v>2554</v>
      </c>
      <c r="C3112" s="26" t="str">
        <f t="shared" si="121"/>
        <v>subsp.</v>
      </c>
      <c r="D3112" s="26" t="s">
        <v>42</v>
      </c>
      <c r="E3112" s="26" t="s">
        <v>6</v>
      </c>
      <c r="F3112" s="26" t="s">
        <v>6</v>
      </c>
      <c r="G3112" s="34" t="str">
        <f t="shared" si="119"/>
        <v>Lotus corniculatus alpinus</v>
      </c>
      <c r="H3112" s="26" t="s">
        <v>5141</v>
      </c>
      <c r="I3112" s="26"/>
      <c r="J3112" t="s">
        <v>9329</v>
      </c>
      <c r="K3112" t="s">
        <v>11752</v>
      </c>
      <c r="L3112" t="s">
        <v>12304</v>
      </c>
      <c r="M3112" t="s">
        <v>12305</v>
      </c>
    </row>
    <row r="3113" spans="1:13" x14ac:dyDescent="0.25">
      <c r="A3113" s="26" t="s">
        <v>2553</v>
      </c>
      <c r="B3113" s="26" t="s">
        <v>2554</v>
      </c>
      <c r="C3113" s="26" t="str">
        <f t="shared" si="121"/>
        <v>subsp.</v>
      </c>
      <c r="D3113" s="26" t="s">
        <v>886</v>
      </c>
      <c r="E3113" s="26" t="s">
        <v>31</v>
      </c>
      <c r="F3113" s="26" t="s">
        <v>6</v>
      </c>
      <c r="G3113" s="34" t="str">
        <f t="shared" si="119"/>
        <v>Lotus corniculatus carpetanus</v>
      </c>
      <c r="H3113" s="26" t="s">
        <v>5141</v>
      </c>
      <c r="I3113" s="26"/>
      <c r="J3113" t="s">
        <v>9330</v>
      </c>
      <c r="K3113" t="s">
        <v>11752</v>
      </c>
      <c r="L3113" t="s">
        <v>12304</v>
      </c>
      <c r="M3113" t="s">
        <v>12305</v>
      </c>
    </row>
    <row r="3114" spans="1:13" x14ac:dyDescent="0.25">
      <c r="A3114" s="26" t="s">
        <v>2553</v>
      </c>
      <c r="B3114" s="26" t="s">
        <v>2554</v>
      </c>
      <c r="C3114" s="26" t="str">
        <f t="shared" si="121"/>
        <v>subsp.</v>
      </c>
      <c r="D3114" s="26" t="s">
        <v>2554</v>
      </c>
      <c r="E3114" s="26" t="s">
        <v>6</v>
      </c>
      <c r="F3114" s="26" t="s">
        <v>6</v>
      </c>
      <c r="G3114" s="34" t="str">
        <f t="shared" si="119"/>
        <v>Lotus corniculatus corniculatus</v>
      </c>
      <c r="H3114" s="26" t="s">
        <v>5141</v>
      </c>
      <c r="I3114" s="26"/>
      <c r="J3114" t="s">
        <v>9331</v>
      </c>
      <c r="K3114" t="s">
        <v>11752</v>
      </c>
      <c r="L3114" t="s">
        <v>12304</v>
      </c>
      <c r="M3114" t="s">
        <v>12305</v>
      </c>
    </row>
    <row r="3115" spans="1:13" x14ac:dyDescent="0.25">
      <c r="A3115" s="26" t="s">
        <v>2553</v>
      </c>
      <c r="B3115" s="26" t="s">
        <v>2554</v>
      </c>
      <c r="C3115" s="26" t="str">
        <f t="shared" si="121"/>
        <v>subsp.</v>
      </c>
      <c r="D3115" s="26" t="s">
        <v>3549</v>
      </c>
      <c r="E3115" s="26" t="s">
        <v>6</v>
      </c>
      <c r="F3115" s="26" t="s">
        <v>6</v>
      </c>
      <c r="G3115" s="34" t="str">
        <f t="shared" si="119"/>
        <v>Lotus corniculatus delortii</v>
      </c>
      <c r="H3115" s="26" t="s">
        <v>5141</v>
      </c>
      <c r="I3115" s="26"/>
      <c r="J3115" t="s">
        <v>9332</v>
      </c>
      <c r="K3115" t="s">
        <v>11752</v>
      </c>
      <c r="L3115" t="s">
        <v>12304</v>
      </c>
      <c r="M3115" t="s">
        <v>12305</v>
      </c>
    </row>
    <row r="3116" spans="1:13" x14ac:dyDescent="0.25">
      <c r="A3116" s="26" t="s">
        <v>2553</v>
      </c>
      <c r="B3116" s="26" t="s">
        <v>2554</v>
      </c>
      <c r="C3116" s="26" t="str">
        <f t="shared" si="121"/>
        <v>subsp.</v>
      </c>
      <c r="D3116" s="26" t="s">
        <v>705</v>
      </c>
      <c r="E3116" s="26" t="s">
        <v>31</v>
      </c>
      <c r="F3116" s="26" t="s">
        <v>6</v>
      </c>
      <c r="G3116" s="34" t="str">
        <f t="shared" si="119"/>
        <v>Lotus corniculatus glacialis</v>
      </c>
      <c r="H3116" s="26" t="s">
        <v>5141</v>
      </c>
      <c r="I3116" s="26"/>
      <c r="J3116" t="s">
        <v>9333</v>
      </c>
      <c r="K3116" t="s">
        <v>11752</v>
      </c>
      <c r="L3116" t="s">
        <v>12304</v>
      </c>
      <c r="M3116" t="s">
        <v>12305</v>
      </c>
    </row>
    <row r="3117" spans="1:13" x14ac:dyDescent="0.25">
      <c r="A3117" s="26" t="s">
        <v>2553</v>
      </c>
      <c r="B3117" s="26" t="s">
        <v>2554</v>
      </c>
      <c r="C3117" s="26" t="str">
        <f t="shared" si="121"/>
        <v>subsp.</v>
      </c>
      <c r="D3117" s="26" t="s">
        <v>4471</v>
      </c>
      <c r="E3117" s="26" t="s">
        <v>6</v>
      </c>
      <c r="F3117" s="26" t="s">
        <v>6</v>
      </c>
      <c r="G3117" s="34" t="str">
        <f t="shared" si="119"/>
        <v>Lotus corniculatus preslii</v>
      </c>
      <c r="H3117" s="26" t="s">
        <v>5141</v>
      </c>
      <c r="I3117" s="26"/>
      <c r="J3117" t="s">
        <v>9334</v>
      </c>
      <c r="K3117" t="s">
        <v>11752</v>
      </c>
      <c r="L3117" t="s">
        <v>12304</v>
      </c>
      <c r="M3117" t="s">
        <v>12305</v>
      </c>
    </row>
    <row r="3118" spans="1:13" x14ac:dyDescent="0.25">
      <c r="A3118" s="26" t="s">
        <v>2553</v>
      </c>
      <c r="B3118" s="26" t="s">
        <v>984</v>
      </c>
      <c r="C3118" s="26" t="str">
        <f t="shared" si="121"/>
        <v/>
      </c>
      <c r="D3118" s="26"/>
      <c r="E3118" s="26" t="s">
        <v>6</v>
      </c>
      <c r="F3118" s="26" t="s">
        <v>6</v>
      </c>
      <c r="G3118" s="34" t="str">
        <f t="shared" si="119"/>
        <v>Lotus creticus</v>
      </c>
      <c r="H3118" s="26" t="s">
        <v>5141</v>
      </c>
      <c r="I3118" s="26"/>
      <c r="J3118" t="s">
        <v>9335</v>
      </c>
      <c r="K3118" t="s">
        <v>11752</v>
      </c>
      <c r="L3118" t="s">
        <v>12304</v>
      </c>
      <c r="M3118" t="s">
        <v>12305</v>
      </c>
    </row>
    <row r="3119" spans="1:13" x14ac:dyDescent="0.25">
      <c r="A3119" s="26" t="s">
        <v>2553</v>
      </c>
      <c r="B3119" s="26" t="s">
        <v>364</v>
      </c>
      <c r="C3119" s="26" t="str">
        <f t="shared" si="121"/>
        <v/>
      </c>
      <c r="D3119" s="26"/>
      <c r="E3119" s="26" t="s">
        <v>6</v>
      </c>
      <c r="F3119" s="26" t="s">
        <v>6</v>
      </c>
      <c r="G3119" s="34" t="str">
        <f t="shared" si="119"/>
        <v>Lotus cytisoides</v>
      </c>
      <c r="H3119" s="26" t="s">
        <v>5141</v>
      </c>
      <c r="I3119" s="26"/>
      <c r="J3119" t="s">
        <v>9336</v>
      </c>
      <c r="K3119" t="s">
        <v>11752</v>
      </c>
      <c r="L3119" t="s">
        <v>12304</v>
      </c>
      <c r="M3119" t="s">
        <v>12305</v>
      </c>
    </row>
    <row r="3120" spans="1:13" x14ac:dyDescent="0.25">
      <c r="A3120" s="26" t="s">
        <v>2553</v>
      </c>
      <c r="B3120" s="26" t="s">
        <v>610</v>
      </c>
      <c r="C3120" s="26" t="str">
        <f t="shared" si="121"/>
        <v/>
      </c>
      <c r="D3120" s="26"/>
      <c r="E3120" s="26" t="s">
        <v>6</v>
      </c>
      <c r="F3120" s="26" t="s">
        <v>6</v>
      </c>
      <c r="G3120" s="34" t="str">
        <f t="shared" si="119"/>
        <v>Lotus edulis</v>
      </c>
      <c r="H3120" s="26" t="s">
        <v>5141</v>
      </c>
      <c r="I3120" s="26"/>
      <c r="J3120" t="s">
        <v>9337</v>
      </c>
      <c r="K3120" t="s">
        <v>11752</v>
      </c>
      <c r="L3120" t="s">
        <v>12304</v>
      </c>
      <c r="M3120" t="s">
        <v>12305</v>
      </c>
    </row>
    <row r="3121" spans="1:13" x14ac:dyDescent="0.25">
      <c r="A3121" s="26" t="s">
        <v>2553</v>
      </c>
      <c r="B3121" s="26" t="s">
        <v>2555</v>
      </c>
      <c r="C3121" s="26" t="str">
        <f t="shared" si="121"/>
        <v/>
      </c>
      <c r="D3121" s="26"/>
      <c r="E3121" s="26" t="s">
        <v>6</v>
      </c>
      <c r="F3121" s="26" t="s">
        <v>6</v>
      </c>
      <c r="G3121" s="34" t="str">
        <f t="shared" si="119"/>
        <v>Lotus glaber</v>
      </c>
      <c r="H3121" s="26" t="s">
        <v>5141</v>
      </c>
      <c r="I3121" s="26"/>
      <c r="J3121" t="s">
        <v>9338</v>
      </c>
      <c r="K3121" t="s">
        <v>11752</v>
      </c>
      <c r="L3121" t="s">
        <v>12304</v>
      </c>
      <c r="M3121" t="s">
        <v>12305</v>
      </c>
    </row>
    <row r="3122" spans="1:13" x14ac:dyDescent="0.25">
      <c r="A3122" s="26" t="s">
        <v>2553</v>
      </c>
      <c r="B3122" s="26" t="s">
        <v>2563</v>
      </c>
      <c r="C3122" s="26" t="str">
        <f t="shared" si="121"/>
        <v/>
      </c>
      <c r="D3122" s="26"/>
      <c r="E3122" s="26" t="s">
        <v>6</v>
      </c>
      <c r="F3122" s="26" t="s">
        <v>6</v>
      </c>
      <c r="G3122" s="34" t="str">
        <f t="shared" si="119"/>
        <v>Lotus halophilus</v>
      </c>
      <c r="H3122" s="26" t="s">
        <v>5141</v>
      </c>
      <c r="I3122" s="26"/>
      <c r="J3122" t="s">
        <v>9339</v>
      </c>
      <c r="K3122" t="s">
        <v>11752</v>
      </c>
      <c r="L3122" t="s">
        <v>12304</v>
      </c>
      <c r="M3122" t="s">
        <v>12305</v>
      </c>
    </row>
    <row r="3123" spans="1:13" x14ac:dyDescent="0.25">
      <c r="A3123" s="26" t="s">
        <v>2553</v>
      </c>
      <c r="B3123" s="26" t="s">
        <v>2559</v>
      </c>
      <c r="C3123" s="26" t="str">
        <f t="shared" si="121"/>
        <v/>
      </c>
      <c r="D3123" s="26"/>
      <c r="E3123" s="26" t="s">
        <v>6</v>
      </c>
      <c r="F3123" s="26" t="s">
        <v>6</v>
      </c>
      <c r="G3123" s="34" t="str">
        <f t="shared" si="119"/>
        <v>Lotus hispidus</v>
      </c>
      <c r="H3123" s="26" t="s">
        <v>5141</v>
      </c>
      <c r="I3123" s="26"/>
      <c r="J3123" t="s">
        <v>9340</v>
      </c>
      <c r="K3123" t="s">
        <v>11752</v>
      </c>
      <c r="L3123" t="s">
        <v>12304</v>
      </c>
      <c r="M3123" t="s">
        <v>12305</v>
      </c>
    </row>
    <row r="3124" spans="1:13" x14ac:dyDescent="0.25">
      <c r="A3124" s="26" t="s">
        <v>2553</v>
      </c>
      <c r="B3124" s="26" t="s">
        <v>2562</v>
      </c>
      <c r="C3124" s="26" t="str">
        <f t="shared" si="121"/>
        <v/>
      </c>
      <c r="D3124" s="26"/>
      <c r="E3124" s="26" t="s">
        <v>6</v>
      </c>
      <c r="F3124" s="26" t="s">
        <v>6</v>
      </c>
      <c r="G3124" s="34" t="str">
        <f t="shared" si="119"/>
        <v>Lotus longisiliquosus</v>
      </c>
      <c r="H3124" s="26" t="s">
        <v>5141</v>
      </c>
      <c r="I3124" s="26"/>
      <c r="J3124" t="s">
        <v>9341</v>
      </c>
      <c r="K3124" t="s">
        <v>11752</v>
      </c>
      <c r="L3124" t="s">
        <v>12304</v>
      </c>
      <c r="M3124" t="s">
        <v>12305</v>
      </c>
    </row>
    <row r="3125" spans="1:13" x14ac:dyDescent="0.25">
      <c r="A3125" s="26" t="s">
        <v>2553</v>
      </c>
      <c r="B3125" s="26" t="s">
        <v>2561</v>
      </c>
      <c r="C3125" s="26" t="str">
        <f t="shared" si="121"/>
        <v/>
      </c>
      <c r="D3125" s="26"/>
      <c r="E3125" s="26" t="s">
        <v>6</v>
      </c>
      <c r="F3125" s="26" t="s">
        <v>6</v>
      </c>
      <c r="G3125" s="34" t="str">
        <f t="shared" si="119"/>
        <v>Lotus ornithopodioides</v>
      </c>
      <c r="H3125" s="26" t="s">
        <v>5141</v>
      </c>
      <c r="I3125" s="26"/>
      <c r="J3125" t="s">
        <v>9342</v>
      </c>
      <c r="K3125" t="s">
        <v>11752</v>
      </c>
      <c r="L3125" t="s">
        <v>12304</v>
      </c>
      <c r="M3125" t="s">
        <v>12305</v>
      </c>
    </row>
    <row r="3126" spans="1:13" x14ac:dyDescent="0.25">
      <c r="A3126" s="26" t="s">
        <v>2553</v>
      </c>
      <c r="B3126" s="26" t="s">
        <v>2560</v>
      </c>
      <c r="C3126" s="26" t="str">
        <f t="shared" si="121"/>
        <v/>
      </c>
      <c r="D3126" s="26"/>
      <c r="E3126" s="26" t="s">
        <v>6</v>
      </c>
      <c r="F3126" s="26" t="s">
        <v>6</v>
      </c>
      <c r="G3126" s="34" t="str">
        <f t="shared" si="119"/>
        <v>Lotus parviflorus</v>
      </c>
      <c r="H3126" s="26" t="s">
        <v>5141</v>
      </c>
      <c r="I3126" s="26"/>
      <c r="J3126" t="s">
        <v>9343</v>
      </c>
      <c r="K3126" t="s">
        <v>11752</v>
      </c>
      <c r="L3126" t="s">
        <v>12304</v>
      </c>
      <c r="M3126" t="s">
        <v>12305</v>
      </c>
    </row>
    <row r="3127" spans="1:13" x14ac:dyDescent="0.25">
      <c r="A3127" s="26" t="s">
        <v>2553</v>
      </c>
      <c r="B3127" s="26" t="s">
        <v>2556</v>
      </c>
      <c r="C3127" s="26" t="str">
        <f t="shared" si="121"/>
        <v/>
      </c>
      <c r="D3127" s="26"/>
      <c r="E3127" s="26" t="s">
        <v>6</v>
      </c>
      <c r="F3127" s="26" t="s">
        <v>6</v>
      </c>
      <c r="G3127" s="34" t="str">
        <f t="shared" ref="G3127:G3190" si="122">IF(D3127="",CONCATENATE(A3127," ",B3127),CONCATENATE(A3127," ",B3127," ",D3127))</f>
        <v>Lotus pedunculatus</v>
      </c>
      <c r="H3127" s="26" t="s">
        <v>5141</v>
      </c>
      <c r="I3127" s="26"/>
      <c r="J3127" t="s">
        <v>9344</v>
      </c>
      <c r="K3127" t="s">
        <v>11752</v>
      </c>
      <c r="L3127" t="s">
        <v>12304</v>
      </c>
      <c r="M3127" t="s">
        <v>12305</v>
      </c>
    </row>
    <row r="3128" spans="1:13" x14ac:dyDescent="0.25">
      <c r="A3128" s="26" t="s">
        <v>2553</v>
      </c>
      <c r="B3128" s="26" t="s">
        <v>2565</v>
      </c>
      <c r="C3128" s="26" t="str">
        <f t="shared" si="121"/>
        <v/>
      </c>
      <c r="D3128" s="26"/>
      <c r="E3128" s="26" t="s">
        <v>31</v>
      </c>
      <c r="F3128" s="26" t="s">
        <v>6</v>
      </c>
      <c r="G3128" s="34" t="str">
        <f t="shared" si="122"/>
        <v>Lotus tetraphyllus</v>
      </c>
      <c r="H3128" s="26" t="s">
        <v>5141</v>
      </c>
      <c r="I3128" s="26"/>
      <c r="J3128" t="s">
        <v>9345</v>
      </c>
      <c r="K3128" t="s">
        <v>11752</v>
      </c>
      <c r="L3128" t="s">
        <v>12304</v>
      </c>
      <c r="M3128" t="s">
        <v>12305</v>
      </c>
    </row>
    <row r="3129" spans="1:13" x14ac:dyDescent="0.25">
      <c r="A3129" s="26" t="s">
        <v>2566</v>
      </c>
      <c r="B3129" s="26" t="s">
        <v>448</v>
      </c>
      <c r="C3129" s="26" t="str">
        <f t="shared" si="121"/>
        <v/>
      </c>
      <c r="D3129" s="26"/>
      <c r="E3129" s="26" t="s">
        <v>5390</v>
      </c>
      <c r="F3129" s="26" t="s">
        <v>6</v>
      </c>
      <c r="G3129" s="34" t="str">
        <f t="shared" si="122"/>
        <v>Ludwigia grandiflora</v>
      </c>
      <c r="H3129" s="26" t="s">
        <v>5141</v>
      </c>
      <c r="I3129" s="26"/>
      <c r="J3129" t="s">
        <v>9346</v>
      </c>
      <c r="K3129" t="s">
        <v>11752</v>
      </c>
      <c r="L3129" t="s">
        <v>12566</v>
      </c>
      <c r="M3129" t="s">
        <v>12609</v>
      </c>
    </row>
    <row r="3130" spans="1:13" x14ac:dyDescent="0.25">
      <c r="A3130" s="26" t="s">
        <v>2566</v>
      </c>
      <c r="B3130" s="26" t="s">
        <v>802</v>
      </c>
      <c r="C3130" s="26" t="str">
        <f t="shared" si="121"/>
        <v/>
      </c>
      <c r="D3130" s="26"/>
      <c r="E3130" s="26" t="s">
        <v>6</v>
      </c>
      <c r="F3130" s="26" t="s">
        <v>6</v>
      </c>
      <c r="G3130" s="34" t="str">
        <f t="shared" si="122"/>
        <v>Ludwigia palustris</v>
      </c>
      <c r="H3130" s="26" t="s">
        <v>5141</v>
      </c>
      <c r="I3130" s="26"/>
      <c r="J3130" t="s">
        <v>9347</v>
      </c>
      <c r="K3130" t="s">
        <v>11752</v>
      </c>
      <c r="L3130" t="s">
        <v>12566</v>
      </c>
      <c r="M3130" t="s">
        <v>12609</v>
      </c>
    </row>
    <row r="3131" spans="1:13" x14ac:dyDescent="0.25">
      <c r="A3131" s="26" t="s">
        <v>2566</v>
      </c>
      <c r="B3131" s="26" t="s">
        <v>408</v>
      </c>
      <c r="C3131" s="26" t="str">
        <f t="shared" si="121"/>
        <v/>
      </c>
      <c r="D3131" s="26"/>
      <c r="E3131" s="26" t="s">
        <v>5390</v>
      </c>
      <c r="F3131" s="26" t="s">
        <v>6</v>
      </c>
      <c r="G3131" s="34" t="str">
        <f t="shared" si="122"/>
        <v>Ludwigia repens</v>
      </c>
      <c r="H3131" s="26" t="s">
        <v>5141</v>
      </c>
      <c r="I3131" s="26"/>
      <c r="J3131" t="s">
        <v>9348</v>
      </c>
      <c r="K3131" t="s">
        <v>11752</v>
      </c>
      <c r="L3131" t="s">
        <v>12566</v>
      </c>
      <c r="M3131" t="s">
        <v>12609</v>
      </c>
    </row>
    <row r="3132" spans="1:13" x14ac:dyDescent="0.25">
      <c r="A3132" s="26" t="s">
        <v>2567</v>
      </c>
      <c r="B3132" s="26" t="s">
        <v>67</v>
      </c>
      <c r="C3132" s="26" t="str">
        <f t="shared" si="121"/>
        <v>subsp.</v>
      </c>
      <c r="D3132" s="26" t="s">
        <v>67</v>
      </c>
      <c r="E3132" s="26" t="s">
        <v>5390</v>
      </c>
      <c r="F3132" s="26" t="s">
        <v>31</v>
      </c>
      <c r="G3132" s="34" t="str">
        <f t="shared" si="122"/>
        <v>Lunaria annua annua</v>
      </c>
      <c r="H3132" s="26" t="s">
        <v>5141</v>
      </c>
      <c r="I3132" s="26"/>
      <c r="J3132" t="s">
        <v>9349</v>
      </c>
      <c r="K3132" t="s">
        <v>11752</v>
      </c>
      <c r="L3132" t="s">
        <v>12287</v>
      </c>
      <c r="M3132" t="s">
        <v>12288</v>
      </c>
    </row>
    <row r="3133" spans="1:13" x14ac:dyDescent="0.25">
      <c r="A3133" s="26" t="s">
        <v>2567</v>
      </c>
      <c r="B3133" s="26" t="s">
        <v>2568</v>
      </c>
      <c r="C3133" s="26" t="str">
        <f t="shared" si="121"/>
        <v/>
      </c>
      <c r="D3133" s="26"/>
      <c r="E3133" s="26" t="s">
        <v>6</v>
      </c>
      <c r="F3133" s="26" t="s">
        <v>6</v>
      </c>
      <c r="G3133" s="34" t="str">
        <f t="shared" si="122"/>
        <v>Lunaria rediviva</v>
      </c>
      <c r="H3133" s="26" t="s">
        <v>5141</v>
      </c>
      <c r="I3133" s="26"/>
      <c r="J3133" t="s">
        <v>9350</v>
      </c>
      <c r="K3133" t="s">
        <v>11752</v>
      </c>
      <c r="L3133" t="s">
        <v>12287</v>
      </c>
      <c r="M3133" t="s">
        <v>12288</v>
      </c>
    </row>
    <row r="3134" spans="1:13" x14ac:dyDescent="0.25">
      <c r="A3134" s="26" t="s">
        <v>2569</v>
      </c>
      <c r="B3134" s="26" t="s">
        <v>277</v>
      </c>
      <c r="C3134" s="26" t="str">
        <f t="shared" si="121"/>
        <v/>
      </c>
      <c r="D3134" s="26"/>
      <c r="E3134" s="26" t="s">
        <v>5390</v>
      </c>
      <c r="F3134" s="26" t="s">
        <v>6</v>
      </c>
      <c r="G3134" s="34" t="str">
        <f t="shared" si="122"/>
        <v>Lupinus albus</v>
      </c>
      <c r="H3134" s="26" t="s">
        <v>5141</v>
      </c>
      <c r="I3134" s="26"/>
      <c r="J3134" t="s">
        <v>9351</v>
      </c>
      <c r="K3134" t="s">
        <v>11752</v>
      </c>
      <c r="L3134" t="s">
        <v>12304</v>
      </c>
      <c r="M3134" t="s">
        <v>12305</v>
      </c>
    </row>
    <row r="3135" spans="1:13" x14ac:dyDescent="0.25">
      <c r="A3135" s="26" t="s">
        <v>2569</v>
      </c>
      <c r="B3135" s="26" t="s">
        <v>2571</v>
      </c>
      <c r="C3135" s="26" t="str">
        <f t="shared" si="121"/>
        <v/>
      </c>
      <c r="D3135" s="26"/>
      <c r="E3135" s="26" t="s">
        <v>6</v>
      </c>
      <c r="F3135" s="26" t="s">
        <v>6</v>
      </c>
      <c r="G3135" s="34" t="str">
        <f t="shared" si="122"/>
        <v>Lupinus angustifolius</v>
      </c>
      <c r="H3135" s="26" t="s">
        <v>5141</v>
      </c>
      <c r="I3135" s="26"/>
      <c r="J3135" t="s">
        <v>9352</v>
      </c>
      <c r="K3135" t="s">
        <v>11752</v>
      </c>
      <c r="L3135" t="s">
        <v>12304</v>
      </c>
      <c r="M3135" t="s">
        <v>12305</v>
      </c>
    </row>
    <row r="3136" spans="1:13" x14ac:dyDescent="0.25">
      <c r="A3136" s="26" t="s">
        <v>2569</v>
      </c>
      <c r="B3136" s="26" t="s">
        <v>2573</v>
      </c>
      <c r="C3136" s="26" t="str">
        <f t="shared" si="121"/>
        <v/>
      </c>
      <c r="D3136" s="26"/>
      <c r="E3136" s="26" t="s">
        <v>6</v>
      </c>
      <c r="F3136" s="26" t="s">
        <v>6</v>
      </c>
      <c r="G3136" s="34" t="str">
        <f t="shared" si="122"/>
        <v>Lupinus cosentinii</v>
      </c>
      <c r="H3136" s="26" t="s">
        <v>5141</v>
      </c>
      <c r="I3136" s="26"/>
      <c r="J3136" t="s">
        <v>9353</v>
      </c>
      <c r="K3136" t="s">
        <v>11752</v>
      </c>
      <c r="L3136" t="s">
        <v>12304</v>
      </c>
      <c r="M3136" t="s">
        <v>12305</v>
      </c>
    </row>
    <row r="3137" spans="1:13" x14ac:dyDescent="0.25">
      <c r="A3137" s="26" t="s">
        <v>2569</v>
      </c>
      <c r="B3137" s="26" t="s">
        <v>1490</v>
      </c>
      <c r="C3137" s="26" t="str">
        <f t="shared" si="121"/>
        <v/>
      </c>
      <c r="D3137" s="26"/>
      <c r="E3137" s="26" t="s">
        <v>31</v>
      </c>
      <c r="F3137" s="26" t="s">
        <v>6</v>
      </c>
      <c r="G3137" s="34" t="str">
        <f t="shared" si="122"/>
        <v>Lupinus gredensis</v>
      </c>
      <c r="H3137" s="26" t="s">
        <v>5141</v>
      </c>
      <c r="I3137" s="26"/>
      <c r="J3137" t="s">
        <v>9354</v>
      </c>
      <c r="K3137" t="s">
        <v>11752</v>
      </c>
      <c r="L3137" t="s">
        <v>12304</v>
      </c>
      <c r="M3137" t="s">
        <v>12305</v>
      </c>
    </row>
    <row r="3138" spans="1:13" x14ac:dyDescent="0.25">
      <c r="A3138" s="26" t="s">
        <v>2569</v>
      </c>
      <c r="B3138" s="26" t="s">
        <v>59</v>
      </c>
      <c r="C3138" s="26" t="str">
        <f t="shared" si="121"/>
        <v/>
      </c>
      <c r="D3138" s="26"/>
      <c r="E3138" s="26" t="s">
        <v>31</v>
      </c>
      <c r="F3138" s="26" t="s">
        <v>6</v>
      </c>
      <c r="G3138" s="34" t="str">
        <f t="shared" si="122"/>
        <v>Lupinus hispanicus</v>
      </c>
      <c r="H3138" s="26" t="s">
        <v>5141</v>
      </c>
      <c r="I3138" s="26"/>
      <c r="J3138" t="s">
        <v>9355</v>
      </c>
      <c r="K3138" t="s">
        <v>11752</v>
      </c>
      <c r="L3138" t="s">
        <v>12304</v>
      </c>
      <c r="M3138" t="s">
        <v>12305</v>
      </c>
    </row>
    <row r="3139" spans="1:13" x14ac:dyDescent="0.25">
      <c r="A3139" s="26" t="s">
        <v>2569</v>
      </c>
      <c r="B3139" s="26" t="s">
        <v>2570</v>
      </c>
      <c r="C3139" s="26" t="str">
        <f t="shared" si="121"/>
        <v/>
      </c>
      <c r="D3139" s="26"/>
      <c r="E3139" s="26" t="s">
        <v>6</v>
      </c>
      <c r="F3139" s="26" t="s">
        <v>6</v>
      </c>
      <c r="G3139" s="34" t="str">
        <f t="shared" si="122"/>
        <v>Lupinus luteus</v>
      </c>
      <c r="H3139" s="26" t="s">
        <v>5141</v>
      </c>
      <c r="I3139" s="26"/>
      <c r="J3139" t="s">
        <v>9356</v>
      </c>
      <c r="K3139" t="s">
        <v>11752</v>
      </c>
      <c r="L3139" t="s">
        <v>12304</v>
      </c>
      <c r="M3139" t="s">
        <v>12305</v>
      </c>
    </row>
    <row r="3140" spans="1:13" x14ac:dyDescent="0.25">
      <c r="A3140" s="26" t="s">
        <v>2569</v>
      </c>
      <c r="B3140" s="26" t="s">
        <v>2572</v>
      </c>
      <c r="C3140" s="26" t="str">
        <f t="shared" si="121"/>
        <v/>
      </c>
      <c r="D3140" s="26"/>
      <c r="E3140" s="26" t="s">
        <v>6</v>
      </c>
      <c r="F3140" s="26" t="s">
        <v>6</v>
      </c>
      <c r="G3140" s="34" t="str">
        <f t="shared" si="122"/>
        <v>Lupinus micranthus</v>
      </c>
      <c r="H3140" s="26" t="s">
        <v>5141</v>
      </c>
      <c r="I3140" s="26"/>
      <c r="J3140" t="s">
        <v>9357</v>
      </c>
      <c r="K3140" t="s">
        <v>11752</v>
      </c>
      <c r="L3140" t="s">
        <v>12304</v>
      </c>
      <c r="M3140" t="s">
        <v>12305</v>
      </c>
    </row>
    <row r="3141" spans="1:13" x14ac:dyDescent="0.25">
      <c r="A3141" s="26" t="s">
        <v>2569</v>
      </c>
      <c r="B3141" s="26" t="s">
        <v>2574</v>
      </c>
      <c r="C3141" s="26" t="str">
        <f t="shared" si="121"/>
        <v/>
      </c>
      <c r="D3141" s="26"/>
      <c r="E3141" s="26" t="s">
        <v>5390</v>
      </c>
      <c r="F3141" s="26" t="s">
        <v>6</v>
      </c>
      <c r="G3141" s="34" t="str">
        <f t="shared" si="122"/>
        <v>Lupinus polyphyllus</v>
      </c>
      <c r="H3141" s="26" t="s">
        <v>5141</v>
      </c>
      <c r="I3141" s="26"/>
      <c r="J3141" t="s">
        <v>9358</v>
      </c>
      <c r="K3141" t="s">
        <v>11752</v>
      </c>
      <c r="L3141" t="s">
        <v>12304</v>
      </c>
      <c r="M3141" t="s">
        <v>12305</v>
      </c>
    </row>
    <row r="3142" spans="1:13" x14ac:dyDescent="0.25">
      <c r="A3142" s="26" t="s">
        <v>2575</v>
      </c>
      <c r="B3142" s="26" t="s">
        <v>2576</v>
      </c>
      <c r="C3142" s="26" t="str">
        <f t="shared" si="121"/>
        <v/>
      </c>
      <c r="D3142" s="26"/>
      <c r="E3142" s="26" t="s">
        <v>6</v>
      </c>
      <c r="F3142" s="26" t="s">
        <v>6</v>
      </c>
      <c r="G3142" s="34" t="str">
        <f t="shared" si="122"/>
        <v>Luronium natans</v>
      </c>
      <c r="H3142" s="26" t="s">
        <v>5141</v>
      </c>
      <c r="I3142" s="26"/>
      <c r="J3142" t="s">
        <v>9359</v>
      </c>
      <c r="K3142" t="s">
        <v>11752</v>
      </c>
      <c r="L3142" t="s">
        <v>12560</v>
      </c>
      <c r="M3142" t="s">
        <v>12561</v>
      </c>
    </row>
    <row r="3143" spans="1:13" x14ac:dyDescent="0.25">
      <c r="A3143" s="26" t="s">
        <v>2577</v>
      </c>
      <c r="B3143" s="26" t="s">
        <v>176</v>
      </c>
      <c r="C3143" s="26" t="str">
        <f t="shared" si="121"/>
        <v/>
      </c>
      <c r="D3143" s="26"/>
      <c r="E3143" s="26" t="s">
        <v>6</v>
      </c>
      <c r="F3143" s="26" t="s">
        <v>6</v>
      </c>
      <c r="G3143" s="34" t="str">
        <f t="shared" si="122"/>
        <v>Luzula alpina</v>
      </c>
      <c r="H3143" s="26" t="s">
        <v>5141</v>
      </c>
      <c r="I3143" s="26"/>
      <c r="J3143" t="s">
        <v>9360</v>
      </c>
      <c r="K3143" t="s">
        <v>11752</v>
      </c>
      <c r="L3143" t="s">
        <v>12046</v>
      </c>
      <c r="M3143" t="s">
        <v>12346</v>
      </c>
    </row>
    <row r="3144" spans="1:13" x14ac:dyDescent="0.25">
      <c r="A3144" s="26" t="s">
        <v>2577</v>
      </c>
      <c r="B3144" s="26" t="s">
        <v>2581</v>
      </c>
      <c r="C3144" s="26" t="str">
        <f t="shared" si="121"/>
        <v>subsp.</v>
      </c>
      <c r="D3144" s="26" t="s">
        <v>2581</v>
      </c>
      <c r="E3144" s="26" t="s">
        <v>6</v>
      </c>
      <c r="F3144" s="26" t="s">
        <v>31</v>
      </c>
      <c r="G3144" s="34" t="str">
        <f t="shared" si="122"/>
        <v>Luzula alpino-pilosa alpino-pilosa</v>
      </c>
      <c r="H3144" s="26" t="s">
        <v>5141</v>
      </c>
      <c r="I3144" s="26"/>
      <c r="J3144" t="s">
        <v>9361</v>
      </c>
      <c r="K3144" t="s">
        <v>11752</v>
      </c>
      <c r="L3144" t="s">
        <v>12046</v>
      </c>
      <c r="M3144" t="s">
        <v>12346</v>
      </c>
    </row>
    <row r="3145" spans="1:13" x14ac:dyDescent="0.25">
      <c r="A3145" s="26" t="s">
        <v>2577</v>
      </c>
      <c r="B3145" s="26" t="s">
        <v>539</v>
      </c>
      <c r="C3145" s="26" t="str">
        <f t="shared" si="121"/>
        <v/>
      </c>
      <c r="D3145" s="26"/>
      <c r="E3145" s="26" t="s">
        <v>31</v>
      </c>
      <c r="F3145" s="26" t="s">
        <v>6</v>
      </c>
      <c r="G3145" s="34" t="str">
        <f t="shared" si="122"/>
        <v>Luzula caespitosa</v>
      </c>
      <c r="H3145" s="26" t="s">
        <v>5141</v>
      </c>
      <c r="I3145" s="26"/>
      <c r="J3145" t="s">
        <v>9362</v>
      </c>
      <c r="K3145" t="s">
        <v>11752</v>
      </c>
      <c r="L3145" t="s">
        <v>12046</v>
      </c>
      <c r="M3145" t="s">
        <v>12346</v>
      </c>
    </row>
    <row r="3146" spans="1:13" x14ac:dyDescent="0.25">
      <c r="A3146" s="26" t="s">
        <v>2577</v>
      </c>
      <c r="B3146" s="26" t="s">
        <v>1338</v>
      </c>
      <c r="C3146" s="26" t="str">
        <f t="shared" si="121"/>
        <v/>
      </c>
      <c r="D3146" s="26"/>
      <c r="E3146" s="26" t="s">
        <v>6</v>
      </c>
      <c r="F3146" s="26" t="s">
        <v>6</v>
      </c>
      <c r="G3146" s="34" t="str">
        <f t="shared" si="122"/>
        <v>Luzula campestris</v>
      </c>
      <c r="H3146" s="26" t="s">
        <v>5141</v>
      </c>
      <c r="I3146" s="26"/>
      <c r="J3146" t="s">
        <v>9363</v>
      </c>
      <c r="K3146" t="s">
        <v>11752</v>
      </c>
      <c r="L3146" t="s">
        <v>12046</v>
      </c>
      <c r="M3146" t="s">
        <v>12346</v>
      </c>
    </row>
    <row r="3147" spans="1:13" x14ac:dyDescent="0.25">
      <c r="A3147" s="26" t="s">
        <v>2577</v>
      </c>
      <c r="B3147" s="26" t="s">
        <v>2578</v>
      </c>
      <c r="C3147" s="26" t="str">
        <f t="shared" si="121"/>
        <v/>
      </c>
      <c r="D3147" s="26"/>
      <c r="E3147" s="26" t="s">
        <v>6</v>
      </c>
      <c r="F3147" s="26" t="s">
        <v>6</v>
      </c>
      <c r="G3147" s="34" t="str">
        <f t="shared" si="122"/>
        <v>Luzula congesta</v>
      </c>
      <c r="H3147" s="26" t="s">
        <v>5141</v>
      </c>
      <c r="I3147" s="26"/>
      <c r="J3147" t="s">
        <v>9364</v>
      </c>
      <c r="K3147" t="s">
        <v>11752</v>
      </c>
      <c r="L3147" t="s">
        <v>12046</v>
      </c>
      <c r="M3147" t="s">
        <v>12346</v>
      </c>
    </row>
    <row r="3148" spans="1:13" x14ac:dyDescent="0.25">
      <c r="A3148" s="26" t="s">
        <v>2577</v>
      </c>
      <c r="B3148" s="26" t="s">
        <v>2580</v>
      </c>
      <c r="C3148" s="26" t="str">
        <f t="shared" si="121"/>
        <v/>
      </c>
      <c r="D3148" s="26"/>
      <c r="E3148" s="26" t="s">
        <v>6</v>
      </c>
      <c r="F3148" s="26" t="s">
        <v>6</v>
      </c>
      <c r="G3148" s="34" t="str">
        <f t="shared" si="122"/>
        <v>Luzula desvauxii</v>
      </c>
      <c r="H3148" s="26" t="s">
        <v>5141</v>
      </c>
      <c r="I3148" s="26"/>
      <c r="J3148" t="s">
        <v>9365</v>
      </c>
      <c r="K3148" t="s">
        <v>11752</v>
      </c>
      <c r="L3148" t="s">
        <v>12046</v>
      </c>
      <c r="M3148" t="s">
        <v>12346</v>
      </c>
    </row>
    <row r="3149" spans="1:13" x14ac:dyDescent="0.25">
      <c r="A3149" s="26" t="s">
        <v>2577</v>
      </c>
      <c r="B3149" s="26" t="s">
        <v>2022</v>
      </c>
      <c r="C3149" s="26" t="str">
        <f t="shared" si="121"/>
        <v/>
      </c>
      <c r="D3149" s="26"/>
      <c r="E3149" s="26" t="s">
        <v>5390</v>
      </c>
      <c r="F3149" s="26" t="s">
        <v>6</v>
      </c>
      <c r="G3149" s="34" t="str">
        <f t="shared" si="122"/>
        <v>Luzula elegans</v>
      </c>
      <c r="H3149" s="26" t="s">
        <v>5141</v>
      </c>
      <c r="I3149" s="26"/>
      <c r="J3149" t="s">
        <v>9366</v>
      </c>
      <c r="K3149" t="s">
        <v>11752</v>
      </c>
      <c r="L3149" t="s">
        <v>12046</v>
      </c>
      <c r="M3149" t="s">
        <v>12346</v>
      </c>
    </row>
    <row r="3150" spans="1:13" x14ac:dyDescent="0.25">
      <c r="A3150" s="26" t="s">
        <v>2577</v>
      </c>
      <c r="B3150" s="26" t="s">
        <v>2584</v>
      </c>
      <c r="C3150" s="26" t="str">
        <f t="shared" si="121"/>
        <v>subsp.</v>
      </c>
      <c r="D3150" s="26" t="s">
        <v>2584</v>
      </c>
      <c r="E3150" s="26" t="s">
        <v>6</v>
      </c>
      <c r="F3150" s="26" t="s">
        <v>31</v>
      </c>
      <c r="G3150" s="34" t="str">
        <f t="shared" si="122"/>
        <v>Luzula forsteri forsteri</v>
      </c>
      <c r="H3150" s="26" t="s">
        <v>5141</v>
      </c>
      <c r="I3150" s="26"/>
      <c r="J3150" t="s">
        <v>9367</v>
      </c>
      <c r="K3150" t="s">
        <v>11752</v>
      </c>
      <c r="L3150" t="s">
        <v>12046</v>
      </c>
      <c r="M3150" t="s">
        <v>12346</v>
      </c>
    </row>
    <row r="3151" spans="1:13" x14ac:dyDescent="0.25">
      <c r="A3151" s="26" t="s">
        <v>2577</v>
      </c>
      <c r="B3151" s="26" t="s">
        <v>333</v>
      </c>
      <c r="C3151" s="26" t="str">
        <f t="shared" si="121"/>
        <v/>
      </c>
      <c r="D3151" s="26"/>
      <c r="E3151" s="26" t="s">
        <v>31</v>
      </c>
      <c r="F3151" s="26" t="s">
        <v>6</v>
      </c>
      <c r="G3151" s="34" t="str">
        <f t="shared" si="122"/>
        <v>Luzula lactea</v>
      </c>
      <c r="H3151" s="26" t="s">
        <v>5141</v>
      </c>
      <c r="I3151" s="26"/>
      <c r="J3151" t="s">
        <v>9368</v>
      </c>
      <c r="K3151" t="s">
        <v>11752</v>
      </c>
      <c r="L3151" t="s">
        <v>12046</v>
      </c>
      <c r="M3151" t="s">
        <v>12346</v>
      </c>
    </row>
    <row r="3152" spans="1:13" x14ac:dyDescent="0.25">
      <c r="A3152" s="26" t="s">
        <v>2577</v>
      </c>
      <c r="B3152" s="26" t="s">
        <v>198</v>
      </c>
      <c r="C3152" s="26" t="str">
        <f t="shared" si="121"/>
        <v/>
      </c>
      <c r="D3152" s="26"/>
      <c r="E3152" s="26" t="s">
        <v>6</v>
      </c>
      <c r="F3152" s="26" t="s">
        <v>6</v>
      </c>
      <c r="G3152" s="34" t="str">
        <f t="shared" si="122"/>
        <v>Luzula lutea</v>
      </c>
      <c r="H3152" s="26" t="s">
        <v>5141</v>
      </c>
      <c r="I3152" s="26"/>
      <c r="J3152" t="s">
        <v>9369</v>
      </c>
      <c r="K3152" t="s">
        <v>11752</v>
      </c>
      <c r="L3152" t="s">
        <v>12046</v>
      </c>
      <c r="M3152" t="s">
        <v>12346</v>
      </c>
    </row>
    <row r="3153" spans="1:13" x14ac:dyDescent="0.25">
      <c r="A3153" s="26" t="s">
        <v>2577</v>
      </c>
      <c r="B3153" s="26" t="s">
        <v>2585</v>
      </c>
      <c r="C3153" s="26" t="str">
        <f t="shared" si="121"/>
        <v/>
      </c>
      <c r="D3153" s="26"/>
      <c r="E3153" s="26" t="s">
        <v>6</v>
      </c>
      <c r="F3153" s="26" t="s">
        <v>6</v>
      </c>
      <c r="G3153" s="34" t="str">
        <f t="shared" si="122"/>
        <v>Luzula luzulina</v>
      </c>
      <c r="H3153" s="26" t="s">
        <v>5141</v>
      </c>
      <c r="I3153" s="26"/>
      <c r="J3153" t="s">
        <v>9370</v>
      </c>
      <c r="K3153" t="s">
        <v>11752</v>
      </c>
      <c r="L3153" t="s">
        <v>12046</v>
      </c>
      <c r="M3153" t="s">
        <v>12346</v>
      </c>
    </row>
    <row r="3154" spans="1:13" x14ac:dyDescent="0.25">
      <c r="A3154" s="26" t="s">
        <v>2577</v>
      </c>
      <c r="B3154" s="26" t="s">
        <v>2582</v>
      </c>
      <c r="C3154" s="26" t="str">
        <f t="shared" si="121"/>
        <v/>
      </c>
      <c r="D3154" s="26"/>
      <c r="E3154" s="26" t="s">
        <v>6</v>
      </c>
      <c r="F3154" s="26" t="s">
        <v>6</v>
      </c>
      <c r="G3154" s="34" t="str">
        <f t="shared" si="122"/>
        <v>Luzula luzuloides</v>
      </c>
      <c r="H3154" s="26" t="s">
        <v>5141</v>
      </c>
      <c r="I3154" s="26"/>
      <c r="J3154" t="s">
        <v>9371</v>
      </c>
      <c r="K3154" t="s">
        <v>11752</v>
      </c>
      <c r="L3154" t="s">
        <v>12046</v>
      </c>
      <c r="M3154" t="s">
        <v>12346</v>
      </c>
    </row>
    <row r="3155" spans="1:13" x14ac:dyDescent="0.25">
      <c r="A3155" s="26" t="s">
        <v>2577</v>
      </c>
      <c r="B3155" s="26" t="s">
        <v>1655</v>
      </c>
      <c r="C3155" s="26" t="str">
        <f t="shared" si="121"/>
        <v>subsp.</v>
      </c>
      <c r="D3155" s="26" t="s">
        <v>1018</v>
      </c>
      <c r="E3155" s="26" t="s">
        <v>13111</v>
      </c>
      <c r="F3155" s="26" t="s">
        <v>6</v>
      </c>
      <c r="G3155" s="34" t="str">
        <f t="shared" si="122"/>
        <v>Luzula multiflora monticola</v>
      </c>
      <c r="H3155" s="26" t="s">
        <v>5141</v>
      </c>
      <c r="I3155" s="26"/>
      <c r="J3155" t="s">
        <v>9372</v>
      </c>
      <c r="K3155" t="s">
        <v>11752</v>
      </c>
      <c r="L3155" t="s">
        <v>12046</v>
      </c>
      <c r="M3155" t="s">
        <v>12346</v>
      </c>
    </row>
    <row r="3156" spans="1:13" x14ac:dyDescent="0.25">
      <c r="A3156" s="26" t="s">
        <v>2577</v>
      </c>
      <c r="B3156" s="26" t="s">
        <v>1655</v>
      </c>
      <c r="C3156" s="26" t="str">
        <f t="shared" si="121"/>
        <v>subsp.</v>
      </c>
      <c r="D3156" s="26" t="s">
        <v>1655</v>
      </c>
      <c r="E3156" s="26" t="s">
        <v>6</v>
      </c>
      <c r="F3156" s="26" t="s">
        <v>6</v>
      </c>
      <c r="G3156" s="34" t="str">
        <f t="shared" si="122"/>
        <v>Luzula multiflora multiflora</v>
      </c>
      <c r="H3156" s="26" t="s">
        <v>5141</v>
      </c>
      <c r="I3156" s="26"/>
      <c r="J3156" t="s">
        <v>9373</v>
      </c>
      <c r="K3156" t="s">
        <v>11752</v>
      </c>
      <c r="L3156" t="s">
        <v>12046</v>
      </c>
      <c r="M3156" t="s">
        <v>12346</v>
      </c>
    </row>
    <row r="3157" spans="1:13" x14ac:dyDescent="0.25">
      <c r="A3157" s="26" t="s">
        <v>2577</v>
      </c>
      <c r="B3157" s="26" t="s">
        <v>1380</v>
      </c>
      <c r="C3157" s="26" t="str">
        <f t="shared" si="121"/>
        <v/>
      </c>
      <c r="D3157" s="26"/>
      <c r="E3157" s="26" t="s">
        <v>6</v>
      </c>
      <c r="F3157" s="26" t="s">
        <v>6</v>
      </c>
      <c r="G3157" s="34" t="str">
        <f t="shared" si="122"/>
        <v>Luzula nivea</v>
      </c>
      <c r="H3157" s="26" t="s">
        <v>5141</v>
      </c>
      <c r="I3157" s="26"/>
      <c r="J3157" t="s">
        <v>9374</v>
      </c>
      <c r="K3157" t="s">
        <v>11752</v>
      </c>
      <c r="L3157" t="s">
        <v>12046</v>
      </c>
      <c r="M3157" t="s">
        <v>12346</v>
      </c>
    </row>
    <row r="3158" spans="1:13" x14ac:dyDescent="0.25">
      <c r="A3158" s="26" t="s">
        <v>2577</v>
      </c>
      <c r="B3158" s="26" t="s">
        <v>2583</v>
      </c>
      <c r="C3158" s="26" t="str">
        <f t="shared" si="121"/>
        <v/>
      </c>
      <c r="D3158" s="26"/>
      <c r="E3158" s="26" t="s">
        <v>6</v>
      </c>
      <c r="F3158" s="26" t="s">
        <v>6</v>
      </c>
      <c r="G3158" s="34" t="str">
        <f t="shared" si="122"/>
        <v>Luzula pediformis</v>
      </c>
      <c r="H3158" s="26" t="s">
        <v>5141</v>
      </c>
      <c r="I3158" s="26"/>
      <c r="J3158" t="s">
        <v>9375</v>
      </c>
      <c r="K3158" t="s">
        <v>11752</v>
      </c>
      <c r="L3158" t="s">
        <v>12046</v>
      </c>
      <c r="M3158" t="s">
        <v>12346</v>
      </c>
    </row>
    <row r="3159" spans="1:13" x14ac:dyDescent="0.25">
      <c r="A3159" s="26" t="s">
        <v>2577</v>
      </c>
      <c r="B3159" s="26" t="s">
        <v>1936</v>
      </c>
      <c r="C3159" s="26" t="str">
        <f t="shared" si="121"/>
        <v/>
      </c>
      <c r="D3159" s="26"/>
      <c r="E3159" s="26" t="s">
        <v>6</v>
      </c>
      <c r="F3159" s="26" t="s">
        <v>6</v>
      </c>
      <c r="G3159" s="34" t="str">
        <f t="shared" si="122"/>
        <v>Luzula pilosa</v>
      </c>
      <c r="H3159" s="26" t="s">
        <v>5141</v>
      </c>
      <c r="I3159" s="26"/>
      <c r="J3159" t="s">
        <v>9376</v>
      </c>
      <c r="K3159" t="s">
        <v>11752</v>
      </c>
      <c r="L3159" t="s">
        <v>12046</v>
      </c>
      <c r="M3159" t="s">
        <v>12346</v>
      </c>
    </row>
    <row r="3160" spans="1:13" x14ac:dyDescent="0.25">
      <c r="A3160" s="26" t="s">
        <v>2577</v>
      </c>
      <c r="B3160" s="26" t="s">
        <v>50</v>
      </c>
      <c r="C3160" s="26" t="str">
        <f t="shared" ref="C3160:C3191" si="123">IF(D3160="","","subsp.")</f>
        <v/>
      </c>
      <c r="D3160" s="26"/>
      <c r="E3160" s="26" t="s">
        <v>6</v>
      </c>
      <c r="F3160" s="26" t="s">
        <v>6</v>
      </c>
      <c r="G3160" s="34" t="str">
        <f t="shared" si="122"/>
        <v>Luzula spicata</v>
      </c>
      <c r="H3160" s="26" t="s">
        <v>5141</v>
      </c>
      <c r="I3160" s="26"/>
      <c r="J3160" t="s">
        <v>9377</v>
      </c>
      <c r="K3160" t="s">
        <v>11752</v>
      </c>
      <c r="L3160" t="s">
        <v>12046</v>
      </c>
      <c r="M3160" t="s">
        <v>12346</v>
      </c>
    </row>
    <row r="3161" spans="1:13" x14ac:dyDescent="0.25">
      <c r="A3161" s="26" t="s">
        <v>2577</v>
      </c>
      <c r="B3161" s="26" t="s">
        <v>2579</v>
      </c>
      <c r="C3161" s="26" t="str">
        <f t="shared" si="123"/>
        <v/>
      </c>
      <c r="D3161" s="26"/>
      <c r="E3161" s="26" t="s">
        <v>6</v>
      </c>
      <c r="F3161" s="26" t="s">
        <v>6</v>
      </c>
      <c r="G3161" s="34" t="str">
        <f t="shared" si="122"/>
        <v>Luzula sudetica</v>
      </c>
      <c r="H3161" s="26" t="s">
        <v>5141</v>
      </c>
      <c r="I3161" s="26"/>
      <c r="J3161" t="s">
        <v>9378</v>
      </c>
      <c r="K3161" t="s">
        <v>11752</v>
      </c>
      <c r="L3161" t="s">
        <v>12046</v>
      </c>
      <c r="M3161" t="s">
        <v>12346</v>
      </c>
    </row>
    <row r="3162" spans="1:13" x14ac:dyDescent="0.25">
      <c r="A3162" s="26" t="s">
        <v>2577</v>
      </c>
      <c r="B3162" s="26" t="s">
        <v>921</v>
      </c>
      <c r="C3162" s="26" t="str">
        <f t="shared" si="123"/>
        <v>subsp.</v>
      </c>
      <c r="D3162" s="26" t="s">
        <v>921</v>
      </c>
      <c r="E3162" s="26" t="s">
        <v>6</v>
      </c>
      <c r="F3162" s="26" t="s">
        <v>31</v>
      </c>
      <c r="G3162" s="34" t="str">
        <f t="shared" si="122"/>
        <v>Luzula sylvatica sylvatica</v>
      </c>
      <c r="H3162" s="26" t="s">
        <v>5141</v>
      </c>
      <c r="I3162" s="26"/>
      <c r="J3162" t="s">
        <v>9379</v>
      </c>
      <c r="K3162" t="s">
        <v>11752</v>
      </c>
      <c r="L3162" t="s">
        <v>12046</v>
      </c>
      <c r="M3162" t="s">
        <v>12346</v>
      </c>
    </row>
    <row r="3163" spans="1:13" x14ac:dyDescent="0.25">
      <c r="A3163" s="26" t="s">
        <v>2586</v>
      </c>
      <c r="B3163" s="26" t="s">
        <v>176</v>
      </c>
      <c r="C3163" s="26" t="str">
        <f t="shared" si="123"/>
        <v/>
      </c>
      <c r="D3163" s="26"/>
      <c r="E3163" s="26" t="s">
        <v>6</v>
      </c>
      <c r="F3163" s="26" t="s">
        <v>6</v>
      </c>
      <c r="G3163" s="34" t="str">
        <f t="shared" si="122"/>
        <v>Lychnis alpina</v>
      </c>
      <c r="H3163" s="26" t="s">
        <v>5141</v>
      </c>
      <c r="I3163" s="26"/>
      <c r="J3163" t="s">
        <v>9380</v>
      </c>
      <c r="K3163" t="s">
        <v>11752</v>
      </c>
      <c r="L3163" t="s">
        <v>12295</v>
      </c>
      <c r="M3163" t="s">
        <v>12331</v>
      </c>
    </row>
    <row r="3164" spans="1:13" x14ac:dyDescent="0.25">
      <c r="A3164" s="26" t="s">
        <v>2586</v>
      </c>
      <c r="B3164" s="26" t="s">
        <v>346</v>
      </c>
      <c r="C3164" s="26" t="str">
        <f t="shared" si="123"/>
        <v/>
      </c>
      <c r="D3164" s="26"/>
      <c r="E3164" s="26" t="s">
        <v>5390</v>
      </c>
      <c r="F3164" s="26" t="s">
        <v>6</v>
      </c>
      <c r="G3164" s="34" t="str">
        <f t="shared" si="122"/>
        <v>Lychnis coronaria</v>
      </c>
      <c r="H3164" s="26" t="s">
        <v>5141</v>
      </c>
      <c r="I3164" s="26"/>
      <c r="J3164" t="s">
        <v>9381</v>
      </c>
      <c r="K3164" t="s">
        <v>11752</v>
      </c>
      <c r="L3164" t="s">
        <v>12295</v>
      </c>
      <c r="M3164" t="s">
        <v>12331</v>
      </c>
    </row>
    <row r="3165" spans="1:13" x14ac:dyDescent="0.25">
      <c r="A3165" s="26" t="s">
        <v>2586</v>
      </c>
      <c r="B3165" s="26" t="s">
        <v>2587</v>
      </c>
      <c r="C3165" s="26" t="str">
        <f t="shared" si="123"/>
        <v>subsp.</v>
      </c>
      <c r="D3165" s="26" t="s">
        <v>2587</v>
      </c>
      <c r="E3165" s="26" t="s">
        <v>6</v>
      </c>
      <c r="F3165" s="26" t="s">
        <v>31</v>
      </c>
      <c r="G3165" s="34" t="str">
        <f t="shared" si="122"/>
        <v>Lychnis flos-cuculi flos-cuculi</v>
      </c>
      <c r="H3165" s="26" t="s">
        <v>5141</v>
      </c>
      <c r="I3165" s="26"/>
      <c r="J3165" t="s">
        <v>9382</v>
      </c>
      <c r="K3165" t="s">
        <v>11752</v>
      </c>
      <c r="L3165" t="s">
        <v>12295</v>
      </c>
      <c r="M3165" t="s">
        <v>12331</v>
      </c>
    </row>
    <row r="3166" spans="1:13" x14ac:dyDescent="0.25">
      <c r="A3166" s="26" t="s">
        <v>2586</v>
      </c>
      <c r="B3166" s="26" t="s">
        <v>2588</v>
      </c>
      <c r="C3166" s="26" t="str">
        <f t="shared" si="123"/>
        <v>subsp.</v>
      </c>
      <c r="D3166" s="26" t="s">
        <v>2588</v>
      </c>
      <c r="E3166" s="26" t="s">
        <v>5390</v>
      </c>
      <c r="F3166" s="26" t="s">
        <v>31</v>
      </c>
      <c r="G3166" s="34" t="str">
        <f t="shared" si="122"/>
        <v>Lychnis viscaria viscaria</v>
      </c>
      <c r="H3166" s="26" t="s">
        <v>5141</v>
      </c>
      <c r="I3166" s="26"/>
      <c r="J3166" t="s">
        <v>9383</v>
      </c>
      <c r="K3166" t="s">
        <v>11752</v>
      </c>
      <c r="L3166" t="s">
        <v>12295</v>
      </c>
      <c r="M3166" t="s">
        <v>12331</v>
      </c>
    </row>
    <row r="3167" spans="1:13" x14ac:dyDescent="0.25">
      <c r="A3167" s="26" t="s">
        <v>2589</v>
      </c>
      <c r="B3167" s="26" t="s">
        <v>2590</v>
      </c>
      <c r="C3167" s="26" t="str">
        <f t="shared" si="123"/>
        <v/>
      </c>
      <c r="D3167" s="26"/>
      <c r="E3167" s="26" t="s">
        <v>5390</v>
      </c>
      <c r="F3167" s="26" t="s">
        <v>6</v>
      </c>
      <c r="G3167" s="34" t="str">
        <f t="shared" si="122"/>
        <v>Lycianthes rantonnetii</v>
      </c>
      <c r="H3167" s="26" t="s">
        <v>5141</v>
      </c>
      <c r="I3167" s="26"/>
      <c r="J3167" t="s">
        <v>9384</v>
      </c>
      <c r="K3167" t="s">
        <v>11752</v>
      </c>
      <c r="L3167" t="s">
        <v>12577</v>
      </c>
      <c r="M3167" t="s">
        <v>12578</v>
      </c>
    </row>
    <row r="3168" spans="1:13" x14ac:dyDescent="0.25">
      <c r="A3168" s="26" t="s">
        <v>2591</v>
      </c>
      <c r="B3168" s="26" t="s">
        <v>2592</v>
      </c>
      <c r="C3168" s="26" t="str">
        <f t="shared" si="123"/>
        <v/>
      </c>
      <c r="D3168" s="26"/>
      <c r="E3168" s="26" t="s">
        <v>5390</v>
      </c>
      <c r="F3168" s="26" t="s">
        <v>6</v>
      </c>
      <c r="G3168" s="34" t="str">
        <f t="shared" si="122"/>
        <v>Lycium barbarum</v>
      </c>
      <c r="H3168" s="26" t="s">
        <v>5141</v>
      </c>
      <c r="I3168" s="26"/>
      <c r="J3168" t="s">
        <v>9385</v>
      </c>
      <c r="K3168" t="s">
        <v>11752</v>
      </c>
      <c r="L3168" t="s">
        <v>12577</v>
      </c>
      <c r="M3168" t="s">
        <v>12578</v>
      </c>
    </row>
    <row r="3169" spans="1:13" x14ac:dyDescent="0.25">
      <c r="A3169" s="26" t="s">
        <v>2591</v>
      </c>
      <c r="B3169" s="26" t="s">
        <v>2593</v>
      </c>
      <c r="C3169" s="26" t="str">
        <f t="shared" si="123"/>
        <v/>
      </c>
      <c r="D3169" s="26"/>
      <c r="E3169" s="26" t="s">
        <v>5390</v>
      </c>
      <c r="F3169" s="26" t="s">
        <v>6</v>
      </c>
      <c r="G3169" s="34" t="str">
        <f t="shared" si="122"/>
        <v>Lycium chinense</v>
      </c>
      <c r="H3169" s="26" t="s">
        <v>5141</v>
      </c>
      <c r="I3169" s="26"/>
      <c r="J3169" t="s">
        <v>9386</v>
      </c>
      <c r="K3169" t="s">
        <v>11752</v>
      </c>
      <c r="L3169" t="s">
        <v>12577</v>
      </c>
      <c r="M3169" t="s">
        <v>12578</v>
      </c>
    </row>
    <row r="3170" spans="1:13" x14ac:dyDescent="0.25">
      <c r="A3170" s="26" t="s">
        <v>2591</v>
      </c>
      <c r="B3170" s="26" t="s">
        <v>324</v>
      </c>
      <c r="C3170" s="26" t="str">
        <f t="shared" si="123"/>
        <v/>
      </c>
      <c r="D3170" s="26"/>
      <c r="E3170" s="26" t="s">
        <v>6</v>
      </c>
      <c r="F3170" s="26" t="s">
        <v>6</v>
      </c>
      <c r="G3170" s="34" t="str">
        <f t="shared" si="122"/>
        <v>Lycium europaeum</v>
      </c>
      <c r="H3170" s="26" t="s">
        <v>5141</v>
      </c>
      <c r="I3170" s="26"/>
      <c r="J3170" t="s">
        <v>9387</v>
      </c>
      <c r="K3170" t="s">
        <v>11752</v>
      </c>
      <c r="L3170" t="s">
        <v>12577</v>
      </c>
      <c r="M3170" t="s">
        <v>12578</v>
      </c>
    </row>
    <row r="3171" spans="1:13" x14ac:dyDescent="0.25">
      <c r="A3171" s="26" t="s">
        <v>2591</v>
      </c>
      <c r="B3171" s="26" t="s">
        <v>2594</v>
      </c>
      <c r="C3171" s="26" t="str">
        <f t="shared" si="123"/>
        <v/>
      </c>
      <c r="D3171" s="26"/>
      <c r="E3171" s="26" t="s">
        <v>5390</v>
      </c>
      <c r="F3171" s="26" t="s">
        <v>6</v>
      </c>
      <c r="G3171" s="34" t="str">
        <f t="shared" si="122"/>
        <v>Lycium ferocissimum</v>
      </c>
      <c r="H3171" s="26" t="s">
        <v>5141</v>
      </c>
      <c r="I3171" s="26"/>
      <c r="J3171" t="s">
        <v>9388</v>
      </c>
      <c r="K3171" t="s">
        <v>11752</v>
      </c>
      <c r="L3171" t="s">
        <v>12577</v>
      </c>
      <c r="M3171" t="s">
        <v>12578</v>
      </c>
    </row>
    <row r="3172" spans="1:13" x14ac:dyDescent="0.25">
      <c r="A3172" s="26" t="s">
        <v>2591</v>
      </c>
      <c r="B3172" s="26" t="s">
        <v>2595</v>
      </c>
      <c r="C3172" s="26" t="str">
        <f t="shared" si="123"/>
        <v/>
      </c>
      <c r="D3172" s="26"/>
      <c r="E3172" s="26" t="s">
        <v>6</v>
      </c>
      <c r="F3172" s="26" t="s">
        <v>6</v>
      </c>
      <c r="G3172" s="34" t="str">
        <f t="shared" si="122"/>
        <v>Lycium intricatum</v>
      </c>
      <c r="H3172" s="26" t="s">
        <v>5141</v>
      </c>
      <c r="I3172" s="26"/>
      <c r="J3172" t="s">
        <v>9389</v>
      </c>
      <c r="K3172" t="s">
        <v>11752</v>
      </c>
      <c r="L3172" t="s">
        <v>12577</v>
      </c>
      <c r="M3172" t="s">
        <v>12578</v>
      </c>
    </row>
    <row r="3173" spans="1:13" x14ac:dyDescent="0.25">
      <c r="A3173" s="26" t="s">
        <v>2596</v>
      </c>
      <c r="B3173" s="26" t="s">
        <v>2597</v>
      </c>
      <c r="C3173" s="26" t="str">
        <f t="shared" si="123"/>
        <v/>
      </c>
      <c r="D3173" s="26"/>
      <c r="E3173" s="26" t="s">
        <v>31</v>
      </c>
      <c r="F3173" s="26" t="s">
        <v>6</v>
      </c>
      <c r="G3173" s="34" t="str">
        <f t="shared" si="122"/>
        <v>Lycocarpus fugax</v>
      </c>
      <c r="H3173" s="26" t="s">
        <v>5141</v>
      </c>
      <c r="I3173" s="26"/>
      <c r="J3173" t="s">
        <v>9390</v>
      </c>
      <c r="K3173" t="s">
        <v>11752</v>
      </c>
      <c r="L3173" t="s">
        <v>12287</v>
      </c>
      <c r="M3173" t="s">
        <v>12288</v>
      </c>
    </row>
    <row r="3174" spans="1:13" x14ac:dyDescent="0.25">
      <c r="A3174" s="26" t="s">
        <v>2598</v>
      </c>
      <c r="B3174" s="26" t="s">
        <v>2228</v>
      </c>
      <c r="C3174" s="26" t="str">
        <f t="shared" si="123"/>
        <v/>
      </c>
      <c r="D3174" s="26"/>
      <c r="E3174" s="26" t="s">
        <v>5390</v>
      </c>
      <c r="F3174" s="26" t="s">
        <v>6</v>
      </c>
      <c r="G3174" s="34" t="str">
        <f t="shared" si="122"/>
        <v>Lycopodiella cernua</v>
      </c>
      <c r="H3174" s="26" t="s">
        <v>5141</v>
      </c>
      <c r="I3174" s="26"/>
      <c r="J3174" t="s">
        <v>9391</v>
      </c>
      <c r="K3174" t="s">
        <v>12428</v>
      </c>
      <c r="L3174" t="s">
        <v>12429</v>
      </c>
      <c r="M3174" t="s">
        <v>12430</v>
      </c>
    </row>
    <row r="3175" spans="1:13" x14ac:dyDescent="0.25">
      <c r="A3175" s="26" t="s">
        <v>2598</v>
      </c>
      <c r="B3175" s="26" t="s">
        <v>2599</v>
      </c>
      <c r="C3175" s="26" t="str">
        <f t="shared" si="123"/>
        <v/>
      </c>
      <c r="D3175" s="26"/>
      <c r="E3175" s="26" t="s">
        <v>6</v>
      </c>
      <c r="F3175" s="26" t="s">
        <v>6</v>
      </c>
      <c r="G3175" s="34" t="str">
        <f t="shared" si="122"/>
        <v>Lycopodiella inundata</v>
      </c>
      <c r="H3175" s="26" t="s">
        <v>5141</v>
      </c>
      <c r="I3175" s="26"/>
      <c r="J3175" t="s">
        <v>9392</v>
      </c>
      <c r="K3175" t="s">
        <v>12428</v>
      </c>
      <c r="L3175" t="s">
        <v>12429</v>
      </c>
      <c r="M3175" t="s">
        <v>12430</v>
      </c>
    </row>
    <row r="3176" spans="1:13" x14ac:dyDescent="0.25">
      <c r="A3176" s="26" t="s">
        <v>2600</v>
      </c>
      <c r="B3176" s="26" t="s">
        <v>2602</v>
      </c>
      <c r="C3176" s="26" t="str">
        <f t="shared" si="123"/>
        <v/>
      </c>
      <c r="D3176" s="26"/>
      <c r="E3176" s="26" t="s">
        <v>6</v>
      </c>
      <c r="F3176" s="26" t="s">
        <v>6</v>
      </c>
      <c r="G3176" s="34" t="str">
        <f t="shared" si="122"/>
        <v>Lycopodium clavatum</v>
      </c>
      <c r="H3176" s="26" t="s">
        <v>5141</v>
      </c>
      <c r="I3176" s="26"/>
      <c r="J3176" t="s">
        <v>9393</v>
      </c>
      <c r="K3176" t="s">
        <v>12428</v>
      </c>
      <c r="L3176" t="s">
        <v>12429</v>
      </c>
      <c r="M3176" t="s">
        <v>12430</v>
      </c>
    </row>
    <row r="3177" spans="1:13" x14ac:dyDescent="0.25">
      <c r="A3177" s="26" t="s">
        <v>2603</v>
      </c>
      <c r="B3177" s="26" t="s">
        <v>41</v>
      </c>
      <c r="C3177" s="26" t="str">
        <f t="shared" si="123"/>
        <v/>
      </c>
      <c r="D3177" s="26"/>
      <c r="E3177" s="26" t="s">
        <v>6</v>
      </c>
      <c r="F3177" s="26" t="s">
        <v>6</v>
      </c>
      <c r="G3177" s="34" t="str">
        <f t="shared" si="122"/>
        <v>Lycopsis arvensis</v>
      </c>
      <c r="H3177" s="26" t="s">
        <v>5141</v>
      </c>
      <c r="I3177" s="26"/>
      <c r="J3177" t="s">
        <v>9394</v>
      </c>
      <c r="K3177" t="s">
        <v>11752</v>
      </c>
      <c r="L3177" t="s">
        <v>12486</v>
      </c>
      <c r="M3177" t="s">
        <v>12487</v>
      </c>
    </row>
    <row r="3178" spans="1:13" x14ac:dyDescent="0.25">
      <c r="A3178" s="26" t="s">
        <v>2603</v>
      </c>
      <c r="B3178" s="26" t="s">
        <v>255</v>
      </c>
      <c r="C3178" s="26" t="str">
        <f t="shared" si="123"/>
        <v/>
      </c>
      <c r="D3178" s="26"/>
      <c r="E3178" s="26" t="s">
        <v>6</v>
      </c>
      <c r="F3178" s="26" t="s">
        <v>6</v>
      </c>
      <c r="G3178" s="34" t="str">
        <f t="shared" si="122"/>
        <v>Lycopsis orientalis</v>
      </c>
      <c r="H3178" s="26" t="s">
        <v>5141</v>
      </c>
      <c r="I3178" s="26"/>
      <c r="J3178" t="s">
        <v>9395</v>
      </c>
      <c r="K3178" t="s">
        <v>11752</v>
      </c>
      <c r="L3178" t="s">
        <v>12486</v>
      </c>
      <c r="M3178" t="s">
        <v>12487</v>
      </c>
    </row>
    <row r="3179" spans="1:13" x14ac:dyDescent="0.25">
      <c r="A3179" s="26" t="s">
        <v>2604</v>
      </c>
      <c r="B3179" s="26" t="s">
        <v>1738</v>
      </c>
      <c r="C3179" s="26" t="str">
        <f t="shared" si="123"/>
        <v/>
      </c>
      <c r="D3179" s="26"/>
      <c r="E3179" s="26" t="s">
        <v>6</v>
      </c>
      <c r="F3179" s="26" t="s">
        <v>6</v>
      </c>
      <c r="G3179" s="34" t="str">
        <f t="shared" si="122"/>
        <v>Lycopus europaeus</v>
      </c>
      <c r="H3179" s="26" t="s">
        <v>5141</v>
      </c>
      <c r="I3179" s="26"/>
      <c r="J3179" t="s">
        <v>9396</v>
      </c>
      <c r="K3179" t="s">
        <v>11752</v>
      </c>
      <c r="L3179" t="s">
        <v>12318</v>
      </c>
      <c r="M3179" t="s">
        <v>12395</v>
      </c>
    </row>
    <row r="3180" spans="1:13" x14ac:dyDescent="0.25">
      <c r="A3180" s="26" t="s">
        <v>2605</v>
      </c>
      <c r="B3180" s="26" t="s">
        <v>2607</v>
      </c>
      <c r="C3180" s="26" t="str">
        <f t="shared" si="123"/>
        <v/>
      </c>
      <c r="D3180" s="26"/>
      <c r="E3180" s="26" t="s">
        <v>6</v>
      </c>
      <c r="F3180" s="26" t="s">
        <v>6</v>
      </c>
      <c r="G3180" s="34" t="str">
        <f t="shared" si="122"/>
        <v>Lysimachia ephemerum</v>
      </c>
      <c r="H3180" s="26" t="s">
        <v>5141</v>
      </c>
      <c r="I3180" s="26"/>
      <c r="J3180" t="s">
        <v>9397</v>
      </c>
      <c r="K3180" t="s">
        <v>11752</v>
      </c>
      <c r="L3180" t="s">
        <v>12290</v>
      </c>
      <c r="M3180" t="s">
        <v>12291</v>
      </c>
    </row>
    <row r="3181" spans="1:13" x14ac:dyDescent="0.25">
      <c r="A3181" s="26" t="s">
        <v>2605</v>
      </c>
      <c r="B3181" s="26" t="s">
        <v>2608</v>
      </c>
      <c r="C3181" s="26" t="str">
        <f t="shared" si="123"/>
        <v/>
      </c>
      <c r="D3181" s="26"/>
      <c r="E3181" s="26" t="s">
        <v>31</v>
      </c>
      <c r="F3181" s="26" t="s">
        <v>6</v>
      </c>
      <c r="G3181" s="34" t="str">
        <f t="shared" si="122"/>
        <v>Lysimachia minoricensis</v>
      </c>
      <c r="H3181" s="26" t="s">
        <v>5141</v>
      </c>
      <c r="I3181" s="26"/>
      <c r="J3181" t="s">
        <v>9398</v>
      </c>
      <c r="K3181" t="s">
        <v>11752</v>
      </c>
      <c r="L3181" t="s">
        <v>12290</v>
      </c>
      <c r="M3181" t="s">
        <v>12291</v>
      </c>
    </row>
    <row r="3182" spans="1:13" x14ac:dyDescent="0.25">
      <c r="A3182" s="26" t="s">
        <v>2605</v>
      </c>
      <c r="B3182" s="26" t="s">
        <v>2606</v>
      </c>
      <c r="C3182" s="26" t="str">
        <f t="shared" si="123"/>
        <v/>
      </c>
      <c r="D3182" s="26"/>
      <c r="E3182" s="26" t="s">
        <v>6</v>
      </c>
      <c r="F3182" s="26" t="s">
        <v>6</v>
      </c>
      <c r="G3182" s="34" t="str">
        <f t="shared" si="122"/>
        <v>Lysimachia nemorum</v>
      </c>
      <c r="H3182" s="26" t="s">
        <v>5141</v>
      </c>
      <c r="I3182" s="26"/>
      <c r="J3182" t="s">
        <v>9399</v>
      </c>
      <c r="K3182" t="s">
        <v>11752</v>
      </c>
      <c r="L3182" t="s">
        <v>12290</v>
      </c>
      <c r="M3182" t="s">
        <v>12291</v>
      </c>
    </row>
    <row r="3183" spans="1:13" x14ac:dyDescent="0.25">
      <c r="A3183" s="26" t="s">
        <v>2605</v>
      </c>
      <c r="B3183" s="26" t="s">
        <v>414</v>
      </c>
      <c r="C3183" s="26" t="str">
        <f t="shared" si="123"/>
        <v/>
      </c>
      <c r="D3183" s="26"/>
      <c r="E3183" s="26" t="s">
        <v>6</v>
      </c>
      <c r="F3183" s="26" t="s">
        <v>6</v>
      </c>
      <c r="G3183" s="34" t="str">
        <f t="shared" si="122"/>
        <v>Lysimachia vulgaris</v>
      </c>
      <c r="H3183" s="26" t="s">
        <v>5141</v>
      </c>
      <c r="I3183" s="26"/>
      <c r="J3183" t="s">
        <v>9400</v>
      </c>
      <c r="K3183" t="s">
        <v>11752</v>
      </c>
      <c r="L3183" t="s">
        <v>12290</v>
      </c>
      <c r="M3183" t="s">
        <v>12291</v>
      </c>
    </row>
    <row r="3184" spans="1:13" x14ac:dyDescent="0.25">
      <c r="A3184" s="26" t="s">
        <v>2609</v>
      </c>
      <c r="B3184" s="26" t="s">
        <v>2612</v>
      </c>
      <c r="C3184" s="26" t="str">
        <f t="shared" si="123"/>
        <v/>
      </c>
      <c r="D3184" s="26"/>
      <c r="E3184" s="26" t="s">
        <v>6</v>
      </c>
      <c r="F3184" s="26" t="s">
        <v>6</v>
      </c>
      <c r="G3184" s="34" t="str">
        <f t="shared" si="122"/>
        <v>Lythrum acutangulum</v>
      </c>
      <c r="H3184" s="26" t="s">
        <v>5141</v>
      </c>
      <c r="I3184" s="26"/>
      <c r="J3184" t="s">
        <v>9401</v>
      </c>
      <c r="K3184" t="s">
        <v>11752</v>
      </c>
      <c r="L3184" t="s">
        <v>12566</v>
      </c>
      <c r="M3184" t="s">
        <v>12567</v>
      </c>
    </row>
    <row r="3185" spans="1:13" x14ac:dyDescent="0.25">
      <c r="A3185" s="26" t="s">
        <v>2609</v>
      </c>
      <c r="B3185" s="26" t="s">
        <v>204</v>
      </c>
      <c r="C3185" s="26" t="str">
        <f t="shared" si="123"/>
        <v/>
      </c>
      <c r="D3185" s="26"/>
      <c r="E3185" s="26" t="s">
        <v>6</v>
      </c>
      <c r="F3185" s="26" t="s">
        <v>6</v>
      </c>
      <c r="G3185" s="34" t="str">
        <f t="shared" si="122"/>
        <v>Lythrum baeticum</v>
      </c>
      <c r="H3185" s="26" t="s">
        <v>5141</v>
      </c>
      <c r="I3185" s="26"/>
      <c r="J3185" t="s">
        <v>9402</v>
      </c>
      <c r="K3185" t="s">
        <v>11752</v>
      </c>
      <c r="L3185" t="s">
        <v>12566</v>
      </c>
      <c r="M3185" t="s">
        <v>12567</v>
      </c>
    </row>
    <row r="3186" spans="1:13" x14ac:dyDescent="0.25">
      <c r="A3186" s="26" t="s">
        <v>2609</v>
      </c>
      <c r="B3186" s="26" t="s">
        <v>2615</v>
      </c>
      <c r="C3186" s="26" t="str">
        <f t="shared" si="123"/>
        <v/>
      </c>
      <c r="D3186" s="26"/>
      <c r="E3186" s="26" t="s">
        <v>6</v>
      </c>
      <c r="F3186" s="26" t="s">
        <v>6</v>
      </c>
      <c r="G3186" s="34" t="str">
        <f t="shared" si="122"/>
        <v>Lythrum borysthenicum</v>
      </c>
      <c r="H3186" s="26" t="s">
        <v>5141</v>
      </c>
      <c r="I3186" s="26"/>
      <c r="J3186" t="s">
        <v>9403</v>
      </c>
      <c r="K3186" t="s">
        <v>11752</v>
      </c>
      <c r="L3186" t="s">
        <v>12566</v>
      </c>
      <c r="M3186" t="s">
        <v>12567</v>
      </c>
    </row>
    <row r="3187" spans="1:13" x14ac:dyDescent="0.25">
      <c r="A3187" s="26" t="s">
        <v>2609</v>
      </c>
      <c r="B3187" s="26" t="s">
        <v>2051</v>
      </c>
      <c r="C3187" s="26" t="str">
        <f t="shared" si="123"/>
        <v/>
      </c>
      <c r="D3187" s="26"/>
      <c r="E3187" s="26" t="s">
        <v>31</v>
      </c>
      <c r="F3187" s="26" t="s">
        <v>6</v>
      </c>
      <c r="G3187" s="34" t="str">
        <f t="shared" si="122"/>
        <v>Lythrum flexuosum</v>
      </c>
      <c r="H3187" s="26" t="s">
        <v>5141</v>
      </c>
      <c r="I3187" s="26"/>
      <c r="J3187" t="s">
        <v>9404</v>
      </c>
      <c r="K3187" t="s">
        <v>11752</v>
      </c>
      <c r="L3187" t="s">
        <v>12566</v>
      </c>
      <c r="M3187" t="s">
        <v>12567</v>
      </c>
    </row>
    <row r="3188" spans="1:13" x14ac:dyDescent="0.25">
      <c r="A3188" s="26" t="s">
        <v>2609</v>
      </c>
      <c r="B3188" s="26" t="s">
        <v>682</v>
      </c>
      <c r="C3188" s="26" t="str">
        <f t="shared" si="123"/>
        <v/>
      </c>
      <c r="D3188" s="26"/>
      <c r="E3188" s="26" t="s">
        <v>6</v>
      </c>
      <c r="F3188" s="26" t="s">
        <v>6</v>
      </c>
      <c r="G3188" s="34" t="str">
        <f t="shared" si="122"/>
        <v>Lythrum hyssopifolia</v>
      </c>
      <c r="H3188" s="26" t="s">
        <v>5141</v>
      </c>
      <c r="I3188" s="26"/>
      <c r="J3188" t="s">
        <v>9405</v>
      </c>
      <c r="K3188" t="s">
        <v>11752</v>
      </c>
      <c r="L3188" t="s">
        <v>12566</v>
      </c>
      <c r="M3188" t="s">
        <v>12567</v>
      </c>
    </row>
    <row r="3189" spans="1:13" x14ac:dyDescent="0.25">
      <c r="A3189" s="26" t="s">
        <v>2609</v>
      </c>
      <c r="B3189" s="26" t="s">
        <v>2611</v>
      </c>
      <c r="C3189" s="26" t="str">
        <f t="shared" si="123"/>
        <v/>
      </c>
      <c r="D3189" s="26"/>
      <c r="E3189" s="26" t="s">
        <v>6</v>
      </c>
      <c r="F3189" s="26" t="s">
        <v>6</v>
      </c>
      <c r="G3189" s="34" t="str">
        <f t="shared" si="122"/>
        <v>Lythrum junceum</v>
      </c>
      <c r="H3189" s="26" t="s">
        <v>5141</v>
      </c>
      <c r="I3189" s="26"/>
      <c r="J3189" t="s">
        <v>9406</v>
      </c>
      <c r="K3189" t="s">
        <v>11752</v>
      </c>
      <c r="L3189" t="s">
        <v>12566</v>
      </c>
      <c r="M3189" t="s">
        <v>12567</v>
      </c>
    </row>
    <row r="3190" spans="1:13" x14ac:dyDescent="0.25">
      <c r="A3190" s="26" t="s">
        <v>2609</v>
      </c>
      <c r="B3190" s="26" t="s">
        <v>2614</v>
      </c>
      <c r="C3190" s="26" t="str">
        <f t="shared" si="123"/>
        <v/>
      </c>
      <c r="D3190" s="26"/>
      <c r="E3190" s="26" t="s">
        <v>6</v>
      </c>
      <c r="F3190" s="26" t="s">
        <v>6</v>
      </c>
      <c r="G3190" s="34" t="str">
        <f t="shared" si="122"/>
        <v>Lythrum portula</v>
      </c>
      <c r="H3190" s="26" t="s">
        <v>5141</v>
      </c>
      <c r="I3190" s="26"/>
      <c r="J3190" t="s">
        <v>9407</v>
      </c>
      <c r="K3190" t="s">
        <v>11752</v>
      </c>
      <c r="L3190" t="s">
        <v>12566</v>
      </c>
      <c r="M3190" t="s">
        <v>12567</v>
      </c>
    </row>
    <row r="3191" spans="1:13" x14ac:dyDescent="0.25">
      <c r="A3191" s="26" t="s">
        <v>2609</v>
      </c>
      <c r="B3191" s="26" t="s">
        <v>2610</v>
      </c>
      <c r="C3191" s="26" t="str">
        <f t="shared" si="123"/>
        <v/>
      </c>
      <c r="D3191" s="26"/>
      <c r="E3191" s="26" t="s">
        <v>6</v>
      </c>
      <c r="F3191" s="26" t="s">
        <v>6</v>
      </c>
      <c r="G3191" s="34" t="str">
        <f t="shared" ref="G3191:G3254" si="124">IF(D3191="",CONCATENATE(A3191," ",B3191),CONCATENATE(A3191," ",B3191," ",D3191))</f>
        <v>Lythrum salicaria</v>
      </c>
      <c r="H3191" s="26" t="s">
        <v>5141</v>
      </c>
      <c r="I3191" s="26"/>
      <c r="J3191" t="s">
        <v>9408</v>
      </c>
      <c r="K3191" t="s">
        <v>11752</v>
      </c>
      <c r="L3191" t="s">
        <v>12566</v>
      </c>
      <c r="M3191" t="s">
        <v>12567</v>
      </c>
    </row>
    <row r="3192" spans="1:13" x14ac:dyDescent="0.25">
      <c r="A3192" s="26" t="s">
        <v>2609</v>
      </c>
      <c r="B3192" s="26" t="s">
        <v>1832</v>
      </c>
      <c r="C3192" s="26" t="str">
        <f t="shared" ref="C3192:C3222" si="125">IF(D3192="","","subsp.")</f>
        <v/>
      </c>
      <c r="D3192" s="26"/>
      <c r="E3192" s="26" t="s">
        <v>6</v>
      </c>
      <c r="F3192" s="26" t="s">
        <v>6</v>
      </c>
      <c r="G3192" s="34" t="str">
        <f t="shared" si="124"/>
        <v>Lythrum thymifolia</v>
      </c>
      <c r="H3192" s="26" t="s">
        <v>5141</v>
      </c>
      <c r="I3192" s="26"/>
      <c r="J3192" t="s">
        <v>9409</v>
      </c>
      <c r="K3192" t="s">
        <v>11752</v>
      </c>
      <c r="L3192" t="s">
        <v>12566</v>
      </c>
      <c r="M3192" t="s">
        <v>12567</v>
      </c>
    </row>
    <row r="3193" spans="1:13" x14ac:dyDescent="0.25">
      <c r="A3193" s="26" t="s">
        <v>2609</v>
      </c>
      <c r="B3193" s="26" t="s">
        <v>2613</v>
      </c>
      <c r="C3193" s="26" t="str">
        <f t="shared" si="125"/>
        <v/>
      </c>
      <c r="D3193" s="26"/>
      <c r="E3193" s="26" t="s">
        <v>6</v>
      </c>
      <c r="F3193" s="26" t="s">
        <v>6</v>
      </c>
      <c r="G3193" s="34" t="str">
        <f t="shared" si="124"/>
        <v>Lythrum tribracteatum</v>
      </c>
      <c r="H3193" s="26" t="s">
        <v>5141</v>
      </c>
      <c r="I3193" s="26"/>
      <c r="J3193" t="s">
        <v>9410</v>
      </c>
      <c r="K3193" t="s">
        <v>11752</v>
      </c>
      <c r="L3193" t="s">
        <v>12566</v>
      </c>
      <c r="M3193" t="s">
        <v>12567</v>
      </c>
    </row>
    <row r="3194" spans="1:13" x14ac:dyDescent="0.25">
      <c r="A3194" s="26" t="s">
        <v>2616</v>
      </c>
      <c r="B3194" s="26" t="s">
        <v>2617</v>
      </c>
      <c r="C3194" s="26" t="str">
        <f t="shared" si="125"/>
        <v/>
      </c>
      <c r="D3194" s="26"/>
      <c r="E3194" s="26" t="s">
        <v>6</v>
      </c>
      <c r="F3194" s="26" t="s">
        <v>6</v>
      </c>
      <c r="G3194" s="34" t="str">
        <f t="shared" si="124"/>
        <v>Macrosyringion longiflorum</v>
      </c>
      <c r="H3194" s="26" t="s">
        <v>5141</v>
      </c>
      <c r="I3194" s="26"/>
      <c r="J3194" t="s">
        <v>9411</v>
      </c>
      <c r="K3194" t="s">
        <v>11752</v>
      </c>
      <c r="L3194" t="s">
        <v>12318</v>
      </c>
      <c r="M3194" t="s">
        <v>12366</v>
      </c>
    </row>
    <row r="3195" spans="1:13" x14ac:dyDescent="0.25">
      <c r="A3195" s="26" t="s">
        <v>2618</v>
      </c>
      <c r="B3195" s="26" t="s">
        <v>2620</v>
      </c>
      <c r="C3195" s="26" t="str">
        <f t="shared" si="125"/>
        <v/>
      </c>
      <c r="D3195" s="26"/>
      <c r="E3195" s="26" t="s">
        <v>6</v>
      </c>
      <c r="F3195" s="26" t="s">
        <v>6</v>
      </c>
      <c r="G3195" s="34" t="str">
        <f t="shared" si="124"/>
        <v>Magydaris panacifolia</v>
      </c>
      <c r="H3195" s="26" t="s">
        <v>5141</v>
      </c>
      <c r="I3195" s="26"/>
      <c r="J3195" t="s">
        <v>9412</v>
      </c>
      <c r="K3195" t="s">
        <v>11752</v>
      </c>
      <c r="L3195" t="s">
        <v>12382</v>
      </c>
      <c r="M3195" t="s">
        <v>12383</v>
      </c>
    </row>
    <row r="3196" spans="1:13" x14ac:dyDescent="0.25">
      <c r="A3196" s="26" t="s">
        <v>2618</v>
      </c>
      <c r="B3196" s="26" t="s">
        <v>2619</v>
      </c>
      <c r="C3196" s="26" t="str">
        <f t="shared" si="125"/>
        <v/>
      </c>
      <c r="D3196" s="26"/>
      <c r="E3196" s="26" t="s">
        <v>6</v>
      </c>
      <c r="F3196" s="26" t="s">
        <v>6</v>
      </c>
      <c r="G3196" s="34" t="str">
        <f t="shared" si="124"/>
        <v>Magydaris pastinacea</v>
      </c>
      <c r="H3196" s="26" t="s">
        <v>5141</v>
      </c>
      <c r="I3196" s="26"/>
      <c r="J3196" t="s">
        <v>9413</v>
      </c>
      <c r="K3196" t="s">
        <v>11752</v>
      </c>
      <c r="L3196" t="s">
        <v>12382</v>
      </c>
      <c r="M3196" t="s">
        <v>12383</v>
      </c>
    </row>
    <row r="3197" spans="1:13" x14ac:dyDescent="0.25">
      <c r="A3197" s="26" t="s">
        <v>2621</v>
      </c>
      <c r="B3197" s="26" t="s">
        <v>2622</v>
      </c>
      <c r="C3197" s="26" t="str">
        <f t="shared" si="125"/>
        <v/>
      </c>
      <c r="D3197" s="26"/>
      <c r="E3197" s="26" t="s">
        <v>6</v>
      </c>
      <c r="F3197" s="26" t="s">
        <v>6</v>
      </c>
      <c r="G3197" s="34" t="str">
        <f t="shared" si="124"/>
        <v>Maianthemum bifolium</v>
      </c>
      <c r="H3197" s="26" t="s">
        <v>5141</v>
      </c>
      <c r="I3197" s="26"/>
      <c r="J3197" t="s">
        <v>9414</v>
      </c>
      <c r="K3197" t="s">
        <v>11752</v>
      </c>
      <c r="L3197" t="s">
        <v>12327</v>
      </c>
      <c r="M3197" t="s">
        <v>12557</v>
      </c>
    </row>
    <row r="3198" spans="1:13" x14ac:dyDescent="0.25">
      <c r="A3198" s="26" t="s">
        <v>2623</v>
      </c>
      <c r="B3198" s="26" t="s">
        <v>1879</v>
      </c>
      <c r="C3198" s="26" t="str">
        <f t="shared" si="125"/>
        <v/>
      </c>
      <c r="D3198" s="26"/>
      <c r="E3198" s="26" t="s">
        <v>6</v>
      </c>
      <c r="F3198" s="26" t="s">
        <v>6</v>
      </c>
      <c r="G3198" s="34" t="str">
        <f t="shared" si="124"/>
        <v>Malcolmia africana</v>
      </c>
      <c r="H3198" s="26" t="s">
        <v>5141</v>
      </c>
      <c r="I3198" s="26"/>
      <c r="J3198" t="s">
        <v>9415</v>
      </c>
      <c r="K3198" t="s">
        <v>11752</v>
      </c>
      <c r="L3198" t="s">
        <v>12287</v>
      </c>
      <c r="M3198" t="s">
        <v>12288</v>
      </c>
    </row>
    <row r="3199" spans="1:13" x14ac:dyDescent="0.25">
      <c r="A3199" s="26" t="s">
        <v>2623</v>
      </c>
      <c r="B3199" s="26" t="s">
        <v>861</v>
      </c>
      <c r="C3199" s="26" t="str">
        <f t="shared" si="125"/>
        <v/>
      </c>
      <c r="D3199" s="26"/>
      <c r="E3199" s="26" t="s">
        <v>5390</v>
      </c>
      <c r="F3199" s="26" t="s">
        <v>6</v>
      </c>
      <c r="G3199" s="34" t="str">
        <f t="shared" si="124"/>
        <v>Malcolmia flexuosa</v>
      </c>
      <c r="H3199" s="26" t="s">
        <v>5141</v>
      </c>
      <c r="I3199" s="26"/>
      <c r="J3199" t="s">
        <v>9416</v>
      </c>
      <c r="K3199" t="s">
        <v>11752</v>
      </c>
      <c r="L3199" t="s">
        <v>12287</v>
      </c>
      <c r="M3199" t="s">
        <v>12288</v>
      </c>
    </row>
    <row r="3200" spans="1:13" x14ac:dyDescent="0.25">
      <c r="A3200" s="26" t="s">
        <v>2623</v>
      </c>
      <c r="B3200" s="26" t="s">
        <v>2624</v>
      </c>
      <c r="C3200" s="26" t="str">
        <f t="shared" si="125"/>
        <v/>
      </c>
      <c r="D3200" s="26"/>
      <c r="E3200" s="26" t="s">
        <v>6</v>
      </c>
      <c r="F3200" s="26" t="s">
        <v>6</v>
      </c>
      <c r="G3200" s="34" t="str">
        <f t="shared" si="124"/>
        <v>Malcolmia littorea</v>
      </c>
      <c r="H3200" s="26" t="s">
        <v>5141</v>
      </c>
      <c r="I3200" s="26"/>
      <c r="J3200" t="s">
        <v>9417</v>
      </c>
      <c r="K3200" t="s">
        <v>11752</v>
      </c>
      <c r="L3200" t="s">
        <v>12287</v>
      </c>
      <c r="M3200" t="s">
        <v>12288</v>
      </c>
    </row>
    <row r="3201" spans="1:13" x14ac:dyDescent="0.25">
      <c r="A3201" s="26" t="s">
        <v>2623</v>
      </c>
      <c r="B3201" s="26" t="s">
        <v>1933</v>
      </c>
      <c r="C3201" s="26" t="str">
        <f t="shared" si="125"/>
        <v/>
      </c>
      <c r="D3201" s="26"/>
      <c r="E3201" s="26" t="s">
        <v>6</v>
      </c>
      <c r="F3201" s="26" t="s">
        <v>6</v>
      </c>
      <c r="G3201" s="34" t="str">
        <f t="shared" si="124"/>
        <v>Malcolmia ramosissima</v>
      </c>
      <c r="H3201" s="26" t="s">
        <v>5141</v>
      </c>
      <c r="I3201" s="26"/>
      <c r="J3201" t="s">
        <v>9418</v>
      </c>
      <c r="K3201" t="s">
        <v>11752</v>
      </c>
      <c r="L3201" t="s">
        <v>12287</v>
      </c>
      <c r="M3201" t="s">
        <v>12288</v>
      </c>
    </row>
    <row r="3202" spans="1:13" x14ac:dyDescent="0.25">
      <c r="A3202" s="26" t="s">
        <v>2623</v>
      </c>
      <c r="B3202" s="26" t="s">
        <v>2212</v>
      </c>
      <c r="C3202" s="26" t="str">
        <f t="shared" si="125"/>
        <v/>
      </c>
      <c r="D3202" s="26"/>
      <c r="E3202" s="26" t="s">
        <v>6</v>
      </c>
      <c r="F3202" s="26" t="s">
        <v>6</v>
      </c>
      <c r="G3202" s="34" t="str">
        <f t="shared" si="124"/>
        <v>Malcolmia triloba</v>
      </c>
      <c r="H3202" s="26" t="s">
        <v>5141</v>
      </c>
      <c r="I3202" s="26"/>
      <c r="J3202" t="s">
        <v>9419</v>
      </c>
      <c r="K3202" t="s">
        <v>11752</v>
      </c>
      <c r="L3202" t="s">
        <v>12287</v>
      </c>
      <c r="M3202" t="s">
        <v>12288</v>
      </c>
    </row>
    <row r="3203" spans="1:13" x14ac:dyDescent="0.25">
      <c r="A3203" s="26" t="s">
        <v>2625</v>
      </c>
      <c r="B3203" s="26" t="s">
        <v>1666</v>
      </c>
      <c r="C3203" s="26" t="str">
        <f t="shared" si="125"/>
        <v/>
      </c>
      <c r="D3203" s="26"/>
      <c r="E3203" s="26" t="s">
        <v>6</v>
      </c>
      <c r="F3203" s="26" t="s">
        <v>6</v>
      </c>
      <c r="G3203" s="34" t="str">
        <f t="shared" si="124"/>
        <v>Malope malacoides</v>
      </c>
      <c r="H3203" s="26" t="s">
        <v>5141</v>
      </c>
      <c r="I3203" s="26"/>
      <c r="J3203" t="s">
        <v>9420</v>
      </c>
      <c r="K3203" t="s">
        <v>11752</v>
      </c>
      <c r="L3203" t="s">
        <v>12338</v>
      </c>
      <c r="M3203" t="s">
        <v>12552</v>
      </c>
    </row>
    <row r="3204" spans="1:13" x14ac:dyDescent="0.25">
      <c r="A3204" s="26" t="s">
        <v>2625</v>
      </c>
      <c r="B3204" s="26" t="s">
        <v>1307</v>
      </c>
      <c r="C3204" s="26" t="str">
        <f t="shared" si="125"/>
        <v/>
      </c>
      <c r="D3204" s="26"/>
      <c r="E3204" s="26" t="s">
        <v>5390</v>
      </c>
      <c r="F3204" s="26" t="s">
        <v>6</v>
      </c>
      <c r="G3204" s="34" t="str">
        <f t="shared" si="124"/>
        <v>Malope trifida</v>
      </c>
      <c r="H3204" s="26" t="s">
        <v>5141</v>
      </c>
      <c r="I3204" s="26"/>
      <c r="J3204" t="s">
        <v>9421</v>
      </c>
      <c r="K3204" t="s">
        <v>11752</v>
      </c>
      <c r="L3204" t="s">
        <v>12338</v>
      </c>
      <c r="M3204" t="s">
        <v>12552</v>
      </c>
    </row>
    <row r="3205" spans="1:13" x14ac:dyDescent="0.25">
      <c r="A3205" s="26" t="s">
        <v>2626</v>
      </c>
      <c r="B3205" s="26" t="s">
        <v>2627</v>
      </c>
      <c r="C3205" s="26" t="str">
        <f t="shared" si="125"/>
        <v/>
      </c>
      <c r="D3205" s="26"/>
      <c r="E3205" s="26" t="s">
        <v>5390</v>
      </c>
      <c r="F3205" s="26" t="s">
        <v>6</v>
      </c>
      <c r="G3205" s="34" t="str">
        <f t="shared" si="124"/>
        <v>Malus domestica</v>
      </c>
      <c r="H3205" s="26" t="s">
        <v>5141</v>
      </c>
      <c r="I3205" s="26"/>
      <c r="J3205" t="s">
        <v>9422</v>
      </c>
      <c r="K3205" t="s">
        <v>11752</v>
      </c>
      <c r="L3205" t="s">
        <v>12323</v>
      </c>
      <c r="M3205" t="s">
        <v>12324</v>
      </c>
    </row>
    <row r="3206" spans="1:13" x14ac:dyDescent="0.25">
      <c r="A3206" s="26" t="s">
        <v>2626</v>
      </c>
      <c r="B3206" s="26" t="s">
        <v>350</v>
      </c>
      <c r="C3206" s="26" t="str">
        <f t="shared" si="125"/>
        <v/>
      </c>
      <c r="D3206" s="26"/>
      <c r="E3206" s="26" t="s">
        <v>6</v>
      </c>
      <c r="F3206" s="26" t="s">
        <v>6</v>
      </c>
      <c r="G3206" s="34" t="str">
        <f t="shared" si="124"/>
        <v>Malus sylvestris</v>
      </c>
      <c r="H3206" s="26" t="s">
        <v>5141</v>
      </c>
      <c r="I3206" s="26"/>
      <c r="J3206" t="s">
        <v>9423</v>
      </c>
      <c r="K3206" t="s">
        <v>11752</v>
      </c>
      <c r="L3206" t="s">
        <v>12323</v>
      </c>
      <c r="M3206" t="s">
        <v>12324</v>
      </c>
    </row>
    <row r="3207" spans="1:13" x14ac:dyDescent="0.25">
      <c r="A3207" s="26" t="s">
        <v>2628</v>
      </c>
      <c r="B3207" s="26" t="s">
        <v>2629</v>
      </c>
      <c r="C3207" s="26" t="str">
        <f t="shared" si="125"/>
        <v/>
      </c>
      <c r="D3207" s="26"/>
      <c r="E3207" s="26" t="s">
        <v>6</v>
      </c>
      <c r="F3207" s="26" t="s">
        <v>6</v>
      </c>
      <c r="G3207" s="34" t="str">
        <f t="shared" si="124"/>
        <v>Malva aegyptia</v>
      </c>
      <c r="H3207" s="26" t="s">
        <v>5141</v>
      </c>
      <c r="I3207" s="26"/>
      <c r="J3207" t="s">
        <v>9424</v>
      </c>
      <c r="K3207" t="s">
        <v>11752</v>
      </c>
      <c r="L3207" t="s">
        <v>12338</v>
      </c>
      <c r="M3207" t="s">
        <v>12552</v>
      </c>
    </row>
    <row r="3208" spans="1:13" x14ac:dyDescent="0.25">
      <c r="A3208" s="26" t="s">
        <v>2628</v>
      </c>
      <c r="B3208" s="26" t="s">
        <v>2630</v>
      </c>
      <c r="C3208" s="26" t="str">
        <f t="shared" si="125"/>
        <v/>
      </c>
      <c r="D3208" s="26"/>
      <c r="E3208" s="26" t="s">
        <v>6</v>
      </c>
      <c r="F3208" s="26" t="s">
        <v>6</v>
      </c>
      <c r="G3208" s="34" t="str">
        <f t="shared" si="124"/>
        <v>Malva alcea</v>
      </c>
      <c r="H3208" s="26" t="s">
        <v>5141</v>
      </c>
      <c r="I3208" s="26"/>
      <c r="J3208" t="s">
        <v>9425</v>
      </c>
      <c r="K3208" t="s">
        <v>11752</v>
      </c>
      <c r="L3208" t="s">
        <v>12338</v>
      </c>
      <c r="M3208" t="s">
        <v>12552</v>
      </c>
    </row>
    <row r="3209" spans="1:13" x14ac:dyDescent="0.25">
      <c r="A3209" s="26" t="s">
        <v>2628</v>
      </c>
      <c r="B3209" s="26" t="s">
        <v>1346</v>
      </c>
      <c r="C3209" s="26" t="str">
        <f t="shared" si="125"/>
        <v>subsp.</v>
      </c>
      <c r="D3209" s="26" t="s">
        <v>1296</v>
      </c>
      <c r="E3209" s="26" t="s">
        <v>6</v>
      </c>
      <c r="F3209" s="26" t="s">
        <v>6</v>
      </c>
      <c r="G3209" s="34" t="str">
        <f t="shared" si="124"/>
        <v>Malva cretica althaeoides</v>
      </c>
      <c r="H3209" s="26" t="s">
        <v>5141</v>
      </c>
      <c r="I3209" s="26"/>
      <c r="J3209" t="s">
        <v>9426</v>
      </c>
      <c r="K3209" t="s">
        <v>11752</v>
      </c>
      <c r="L3209" t="s">
        <v>12338</v>
      </c>
      <c r="M3209" t="s">
        <v>12552</v>
      </c>
    </row>
    <row r="3210" spans="1:13" x14ac:dyDescent="0.25">
      <c r="A3210" s="26" t="s">
        <v>2628</v>
      </c>
      <c r="B3210" s="26" t="s">
        <v>1346</v>
      </c>
      <c r="C3210" s="26" t="str">
        <f t="shared" si="125"/>
        <v>subsp.</v>
      </c>
      <c r="D3210" s="26" t="s">
        <v>1346</v>
      </c>
      <c r="E3210" s="26" t="s">
        <v>6</v>
      </c>
      <c r="F3210" s="26" t="s">
        <v>6</v>
      </c>
      <c r="G3210" s="34" t="str">
        <f t="shared" si="124"/>
        <v>Malva cretica cretica</v>
      </c>
      <c r="H3210" s="26" t="s">
        <v>5141</v>
      </c>
      <c r="I3210" s="26"/>
      <c r="J3210" t="s">
        <v>9427</v>
      </c>
      <c r="K3210" t="s">
        <v>11752</v>
      </c>
      <c r="L3210" t="s">
        <v>12338</v>
      </c>
      <c r="M3210" t="s">
        <v>12552</v>
      </c>
    </row>
    <row r="3211" spans="1:13" x14ac:dyDescent="0.25">
      <c r="A3211" s="26" t="s">
        <v>2628</v>
      </c>
      <c r="B3211" s="26" t="s">
        <v>164</v>
      </c>
      <c r="C3211" s="26" t="str">
        <f t="shared" si="125"/>
        <v/>
      </c>
      <c r="D3211" s="26"/>
      <c r="E3211" s="26" t="s">
        <v>6</v>
      </c>
      <c r="F3211" s="26" t="s">
        <v>6</v>
      </c>
      <c r="G3211" s="34" t="str">
        <f t="shared" si="124"/>
        <v>Malva hispanica</v>
      </c>
      <c r="H3211" s="26" t="s">
        <v>5141</v>
      </c>
      <c r="I3211" s="26"/>
      <c r="J3211" t="s">
        <v>9428</v>
      </c>
      <c r="K3211" t="s">
        <v>11752</v>
      </c>
      <c r="L3211" t="s">
        <v>12338</v>
      </c>
      <c r="M3211" t="s">
        <v>12552</v>
      </c>
    </row>
    <row r="3212" spans="1:13" x14ac:dyDescent="0.25">
      <c r="A3212" s="26" t="s">
        <v>2628</v>
      </c>
      <c r="B3212" s="26" t="s">
        <v>2631</v>
      </c>
      <c r="C3212" s="26" t="str">
        <f t="shared" si="125"/>
        <v/>
      </c>
      <c r="D3212" s="26"/>
      <c r="E3212" s="26" t="s">
        <v>6</v>
      </c>
      <c r="F3212" s="26" t="s">
        <v>6</v>
      </c>
      <c r="G3212" s="34" t="str">
        <f t="shared" si="124"/>
        <v>Malva moschata</v>
      </c>
      <c r="H3212" s="26" t="s">
        <v>5141</v>
      </c>
      <c r="I3212" s="26"/>
      <c r="J3212" t="s">
        <v>9429</v>
      </c>
      <c r="K3212" t="s">
        <v>11752</v>
      </c>
      <c r="L3212" t="s">
        <v>12338</v>
      </c>
      <c r="M3212" t="s">
        <v>12552</v>
      </c>
    </row>
    <row r="3213" spans="1:13" x14ac:dyDescent="0.25">
      <c r="A3213" s="26" t="s">
        <v>2628</v>
      </c>
      <c r="B3213" s="26" t="s">
        <v>525</v>
      </c>
      <c r="C3213" s="26" t="str">
        <f t="shared" si="125"/>
        <v/>
      </c>
      <c r="D3213" s="26"/>
      <c r="E3213" s="26" t="s">
        <v>6</v>
      </c>
      <c r="F3213" s="26" t="s">
        <v>6</v>
      </c>
      <c r="G3213" s="34" t="str">
        <f t="shared" si="124"/>
        <v>Malva neglecta</v>
      </c>
      <c r="H3213" s="26" t="s">
        <v>5141</v>
      </c>
      <c r="I3213" s="26"/>
      <c r="J3213" t="s">
        <v>9430</v>
      </c>
      <c r="K3213" t="s">
        <v>11752</v>
      </c>
      <c r="L3213" t="s">
        <v>12338</v>
      </c>
      <c r="M3213" t="s">
        <v>12552</v>
      </c>
    </row>
    <row r="3214" spans="1:13" x14ac:dyDescent="0.25">
      <c r="A3214" s="26" t="s">
        <v>2628</v>
      </c>
      <c r="B3214" s="26" t="s">
        <v>1778</v>
      </c>
      <c r="C3214" s="26" t="str">
        <f t="shared" si="125"/>
        <v/>
      </c>
      <c r="D3214" s="26"/>
      <c r="E3214" s="26" t="s">
        <v>6</v>
      </c>
      <c r="F3214" s="26" t="s">
        <v>6</v>
      </c>
      <c r="G3214" s="34" t="str">
        <f t="shared" si="124"/>
        <v>Malva nicaeensis</v>
      </c>
      <c r="H3214" s="26" t="s">
        <v>5141</v>
      </c>
      <c r="I3214" s="26"/>
      <c r="J3214" t="s">
        <v>9431</v>
      </c>
      <c r="K3214" t="s">
        <v>11752</v>
      </c>
      <c r="L3214" t="s">
        <v>12338</v>
      </c>
      <c r="M3214" t="s">
        <v>12552</v>
      </c>
    </row>
    <row r="3215" spans="1:13" x14ac:dyDescent="0.25">
      <c r="A3215" s="26" t="s">
        <v>2628</v>
      </c>
      <c r="B3215" s="26" t="s">
        <v>859</v>
      </c>
      <c r="C3215" s="26" t="str">
        <f t="shared" si="125"/>
        <v/>
      </c>
      <c r="D3215" s="26"/>
      <c r="E3215" s="26" t="s">
        <v>6</v>
      </c>
      <c r="F3215" s="26" t="s">
        <v>6</v>
      </c>
      <c r="G3215" s="34" t="str">
        <f t="shared" si="124"/>
        <v>Malva parviflora</v>
      </c>
      <c r="H3215" s="26" t="s">
        <v>5141</v>
      </c>
      <c r="I3215" s="26"/>
      <c r="J3215" t="s">
        <v>9432</v>
      </c>
      <c r="K3215" t="s">
        <v>11752</v>
      </c>
      <c r="L3215" t="s">
        <v>12338</v>
      </c>
      <c r="M3215" t="s">
        <v>12552</v>
      </c>
    </row>
    <row r="3216" spans="1:13" x14ac:dyDescent="0.25">
      <c r="A3216" s="26" t="s">
        <v>2628</v>
      </c>
      <c r="B3216" s="26" t="s">
        <v>350</v>
      </c>
      <c r="C3216" s="26" t="str">
        <f t="shared" si="125"/>
        <v/>
      </c>
      <c r="D3216" s="26"/>
      <c r="E3216" s="26" t="s">
        <v>6</v>
      </c>
      <c r="F3216" s="26" t="s">
        <v>6</v>
      </c>
      <c r="G3216" s="34" t="str">
        <f t="shared" si="124"/>
        <v>Malva sylvestris</v>
      </c>
      <c r="H3216" s="26" t="s">
        <v>5141</v>
      </c>
      <c r="I3216" s="26"/>
      <c r="J3216" t="s">
        <v>9433</v>
      </c>
      <c r="K3216" t="s">
        <v>11752</v>
      </c>
      <c r="L3216" t="s">
        <v>12338</v>
      </c>
      <c r="M3216" t="s">
        <v>12552</v>
      </c>
    </row>
    <row r="3217" spans="1:13" x14ac:dyDescent="0.25">
      <c r="A3217" s="26" t="s">
        <v>2628</v>
      </c>
      <c r="B3217" s="26" t="s">
        <v>2632</v>
      </c>
      <c r="C3217" s="26" t="str">
        <f t="shared" si="125"/>
        <v/>
      </c>
      <c r="D3217" s="26"/>
      <c r="E3217" s="26" t="s">
        <v>6</v>
      </c>
      <c r="F3217" s="26" t="s">
        <v>6</v>
      </c>
      <c r="G3217" s="34" t="str">
        <f t="shared" si="124"/>
        <v>Malva tournefortiana</v>
      </c>
      <c r="H3217" s="26" t="s">
        <v>5141</v>
      </c>
      <c r="I3217" s="26"/>
      <c r="J3217" t="s">
        <v>9434</v>
      </c>
      <c r="K3217" t="s">
        <v>11752</v>
      </c>
      <c r="L3217" t="s">
        <v>12338</v>
      </c>
      <c r="M3217" t="s">
        <v>12552</v>
      </c>
    </row>
    <row r="3218" spans="1:13" x14ac:dyDescent="0.25">
      <c r="A3218" s="26" t="s">
        <v>2628</v>
      </c>
      <c r="B3218" s="26" t="s">
        <v>1307</v>
      </c>
      <c r="C3218" s="26" t="str">
        <f t="shared" si="125"/>
        <v/>
      </c>
      <c r="D3218" s="26"/>
      <c r="E3218" s="26" t="s">
        <v>31</v>
      </c>
      <c r="F3218" s="26" t="s">
        <v>6</v>
      </c>
      <c r="G3218" s="34" t="str">
        <f t="shared" si="124"/>
        <v>Malva trifida</v>
      </c>
      <c r="H3218" s="26" t="s">
        <v>5141</v>
      </c>
      <c r="I3218" s="26"/>
      <c r="J3218" t="s">
        <v>9435</v>
      </c>
      <c r="K3218" t="s">
        <v>11752</v>
      </c>
      <c r="L3218" t="s">
        <v>12338</v>
      </c>
      <c r="M3218" t="s">
        <v>12552</v>
      </c>
    </row>
    <row r="3219" spans="1:13" x14ac:dyDescent="0.25">
      <c r="A3219" s="26" t="s">
        <v>2628</v>
      </c>
      <c r="B3219" s="26" t="s">
        <v>24</v>
      </c>
      <c r="C3219" s="26" t="str">
        <f t="shared" si="125"/>
        <v/>
      </c>
      <c r="D3219" s="26"/>
      <c r="E3219" s="26" t="s">
        <v>5390</v>
      </c>
      <c r="F3219" s="26" t="s">
        <v>6</v>
      </c>
      <c r="G3219" s="34" t="str">
        <f t="shared" si="124"/>
        <v>Malva verticillata</v>
      </c>
      <c r="H3219" s="26" t="s">
        <v>5141</v>
      </c>
      <c r="I3219" s="26"/>
      <c r="J3219" t="s">
        <v>9436</v>
      </c>
      <c r="K3219" t="s">
        <v>11752</v>
      </c>
      <c r="L3219" t="s">
        <v>12338</v>
      </c>
      <c r="M3219" t="s">
        <v>12552</v>
      </c>
    </row>
    <row r="3220" spans="1:13" x14ac:dyDescent="0.25">
      <c r="A3220" s="26" t="s">
        <v>2633</v>
      </c>
      <c r="B3220" s="26" t="s">
        <v>2634</v>
      </c>
      <c r="C3220" s="26" t="str">
        <f t="shared" si="125"/>
        <v/>
      </c>
      <c r="D3220" s="26"/>
      <c r="E3220" s="26" t="s">
        <v>6</v>
      </c>
      <c r="F3220" s="26" t="s">
        <v>6</v>
      </c>
      <c r="G3220" s="34" t="str">
        <f t="shared" si="124"/>
        <v>Malvella sherardiana</v>
      </c>
      <c r="H3220" s="26" t="s">
        <v>5141</v>
      </c>
      <c r="I3220" s="26"/>
      <c r="J3220" t="s">
        <v>9437</v>
      </c>
      <c r="K3220" t="s">
        <v>11752</v>
      </c>
      <c r="L3220" t="s">
        <v>12338</v>
      </c>
      <c r="M3220" t="s">
        <v>12552</v>
      </c>
    </row>
    <row r="3221" spans="1:13" x14ac:dyDescent="0.25">
      <c r="A3221" s="26" t="s">
        <v>2635</v>
      </c>
      <c r="B3221" s="26" t="s">
        <v>2636</v>
      </c>
      <c r="C3221" s="26" t="str">
        <f t="shared" si="125"/>
        <v/>
      </c>
      <c r="D3221" s="26"/>
      <c r="E3221" s="26" t="s">
        <v>6</v>
      </c>
      <c r="F3221" s="26" t="s">
        <v>6</v>
      </c>
      <c r="G3221" s="34" t="str">
        <f t="shared" si="124"/>
        <v>Mandragora autumnalis</v>
      </c>
      <c r="H3221" s="26" t="s">
        <v>5141</v>
      </c>
      <c r="I3221" s="26"/>
      <c r="J3221" t="s">
        <v>9438</v>
      </c>
      <c r="K3221" t="s">
        <v>11752</v>
      </c>
      <c r="L3221" t="s">
        <v>12577</v>
      </c>
      <c r="M3221" t="s">
        <v>12578</v>
      </c>
    </row>
    <row r="3222" spans="1:13" x14ac:dyDescent="0.25">
      <c r="A3222" s="26" t="s">
        <v>2637</v>
      </c>
      <c r="B3222" s="26" t="s">
        <v>2638</v>
      </c>
      <c r="C3222" s="26" t="str">
        <f t="shared" si="125"/>
        <v/>
      </c>
      <c r="D3222" s="26"/>
      <c r="E3222" s="26" t="s">
        <v>31</v>
      </c>
      <c r="F3222" s="26" t="s">
        <v>6</v>
      </c>
      <c r="G3222" s="34" t="str">
        <f t="shared" si="124"/>
        <v>Mantisalca cabezudoi</v>
      </c>
      <c r="H3222" s="26" t="s">
        <v>5141</v>
      </c>
      <c r="I3222" s="26"/>
      <c r="J3222" t="s">
        <v>9439</v>
      </c>
      <c r="K3222" t="s">
        <v>11752</v>
      </c>
      <c r="L3222" t="s">
        <v>11753</v>
      </c>
      <c r="M3222" t="s">
        <v>11754</v>
      </c>
    </row>
    <row r="3223" spans="1:13" x14ac:dyDescent="0.25">
      <c r="A3223" s="26" t="s">
        <v>2637</v>
      </c>
      <c r="B3223" s="26" t="s">
        <v>519</v>
      </c>
      <c r="C3223" s="26" t="str">
        <f t="shared" ref="C3223:C3254" si="126">IF(D3223="","","subsp.")</f>
        <v/>
      </c>
      <c r="D3223" s="26"/>
      <c r="E3223" s="26" t="s">
        <v>6</v>
      </c>
      <c r="F3223" s="26" t="s">
        <v>6</v>
      </c>
      <c r="G3223" s="34" t="str">
        <f t="shared" si="124"/>
        <v>Mantisalca duriaei</v>
      </c>
      <c r="H3223" s="26" t="s">
        <v>5141</v>
      </c>
      <c r="I3223" s="26"/>
      <c r="J3223" t="s">
        <v>9440</v>
      </c>
      <c r="K3223" t="s">
        <v>11752</v>
      </c>
      <c r="L3223" t="s">
        <v>11753</v>
      </c>
      <c r="M3223" t="s">
        <v>11754</v>
      </c>
    </row>
    <row r="3224" spans="1:13" x14ac:dyDescent="0.25">
      <c r="A3224" s="26" t="s">
        <v>2637</v>
      </c>
      <c r="B3224" s="26" t="s">
        <v>517</v>
      </c>
      <c r="C3224" s="26" t="str">
        <f t="shared" si="126"/>
        <v/>
      </c>
      <c r="D3224" s="26"/>
      <c r="E3224" s="26" t="s">
        <v>6</v>
      </c>
      <c r="F3224" s="26" t="s">
        <v>6</v>
      </c>
      <c r="G3224" s="34" t="str">
        <f t="shared" si="124"/>
        <v>Mantisalca salmantica</v>
      </c>
      <c r="H3224" s="26" t="s">
        <v>5141</v>
      </c>
      <c r="I3224" s="26"/>
      <c r="J3224" t="s">
        <v>9441</v>
      </c>
      <c r="K3224" t="s">
        <v>11752</v>
      </c>
      <c r="L3224" t="s">
        <v>11753</v>
      </c>
      <c r="M3224" t="s">
        <v>11754</v>
      </c>
    </row>
    <row r="3225" spans="1:13" x14ac:dyDescent="0.25">
      <c r="A3225" s="26" t="s">
        <v>2637</v>
      </c>
      <c r="B3225" s="26" t="s">
        <v>2639</v>
      </c>
      <c r="C3225" s="26" t="str">
        <f t="shared" si="126"/>
        <v/>
      </c>
      <c r="D3225" s="26"/>
      <c r="E3225" s="26" t="s">
        <v>31</v>
      </c>
      <c r="F3225" s="26" t="s">
        <v>6</v>
      </c>
      <c r="G3225" s="34" t="str">
        <f t="shared" si="124"/>
        <v>Mantisalca spinulosa</v>
      </c>
      <c r="H3225" s="26" t="s">
        <v>5141</v>
      </c>
      <c r="I3225" s="26"/>
      <c r="J3225" t="s">
        <v>9442</v>
      </c>
      <c r="K3225" t="s">
        <v>11752</v>
      </c>
      <c r="L3225" t="s">
        <v>11753</v>
      </c>
      <c r="M3225" t="s">
        <v>11754</v>
      </c>
    </row>
    <row r="3226" spans="1:13" x14ac:dyDescent="0.25">
      <c r="A3226" s="26" t="s">
        <v>2640</v>
      </c>
      <c r="B3226" s="26" t="s">
        <v>2641</v>
      </c>
      <c r="C3226" s="26" t="str">
        <f t="shared" si="126"/>
        <v/>
      </c>
      <c r="D3226" s="26"/>
      <c r="E3226" s="26" t="s">
        <v>6</v>
      </c>
      <c r="F3226" s="26" t="s">
        <v>6</v>
      </c>
      <c r="G3226" s="34" t="str">
        <f t="shared" si="124"/>
        <v>Maresia nana</v>
      </c>
      <c r="H3226" s="26" t="s">
        <v>5141</v>
      </c>
      <c r="I3226" s="26"/>
      <c r="J3226" t="s">
        <v>9443</v>
      </c>
      <c r="K3226" t="s">
        <v>11752</v>
      </c>
      <c r="L3226" t="s">
        <v>12287</v>
      </c>
      <c r="M3226" t="s">
        <v>12288</v>
      </c>
    </row>
    <row r="3227" spans="1:13" x14ac:dyDescent="0.25">
      <c r="A3227" s="26" t="s">
        <v>2642</v>
      </c>
      <c r="B3227" s="26" t="s">
        <v>972</v>
      </c>
      <c r="C3227" s="26" t="str">
        <f t="shared" si="126"/>
        <v/>
      </c>
      <c r="D3227" s="26"/>
      <c r="E3227" s="26" t="s">
        <v>6</v>
      </c>
      <c r="F3227" s="26" t="s">
        <v>6</v>
      </c>
      <c r="G3227" s="34" t="str">
        <f t="shared" si="124"/>
        <v>Margotia gummifera</v>
      </c>
      <c r="H3227" s="26" t="s">
        <v>5141</v>
      </c>
      <c r="I3227" s="26"/>
      <c r="J3227" t="s">
        <v>9444</v>
      </c>
      <c r="K3227" t="s">
        <v>11752</v>
      </c>
      <c r="L3227" t="s">
        <v>12382</v>
      </c>
      <c r="M3227" t="s">
        <v>12383</v>
      </c>
    </row>
    <row r="3228" spans="1:13" x14ac:dyDescent="0.25">
      <c r="A3228" s="26" t="s">
        <v>2643</v>
      </c>
      <c r="B3228" s="26" t="s">
        <v>2644</v>
      </c>
      <c r="C3228" s="26" t="str">
        <f t="shared" si="126"/>
        <v/>
      </c>
      <c r="D3228" s="26"/>
      <c r="E3228" s="26" t="s">
        <v>6</v>
      </c>
      <c r="F3228" s="26" t="s">
        <v>6</v>
      </c>
      <c r="G3228" s="34" t="str">
        <f t="shared" si="124"/>
        <v>Marrubium alysson</v>
      </c>
      <c r="H3228" s="26" t="s">
        <v>5141</v>
      </c>
      <c r="I3228" s="26"/>
      <c r="J3228" t="s">
        <v>9445</v>
      </c>
      <c r="K3228" t="s">
        <v>11752</v>
      </c>
      <c r="L3228" t="s">
        <v>12318</v>
      </c>
      <c r="M3228" t="s">
        <v>12395</v>
      </c>
    </row>
    <row r="3229" spans="1:13" x14ac:dyDescent="0.25">
      <c r="A3229" s="26" t="s">
        <v>2643</v>
      </c>
      <c r="B3229" s="26" t="s">
        <v>2078</v>
      </c>
      <c r="C3229" s="26" t="str">
        <f t="shared" si="126"/>
        <v/>
      </c>
      <c r="D3229" s="26"/>
      <c r="E3229" s="26" t="s">
        <v>6</v>
      </c>
      <c r="F3229" s="26" t="s">
        <v>6</v>
      </c>
      <c r="G3229" s="34" t="str">
        <f t="shared" si="124"/>
        <v>Marrubium supinum</v>
      </c>
      <c r="H3229" s="26" t="s">
        <v>5141</v>
      </c>
      <c r="I3229" s="26"/>
      <c r="J3229" t="s">
        <v>9446</v>
      </c>
      <c r="K3229" t="s">
        <v>11752</v>
      </c>
      <c r="L3229" t="s">
        <v>12318</v>
      </c>
      <c r="M3229" t="s">
        <v>12395</v>
      </c>
    </row>
    <row r="3230" spans="1:13" x14ac:dyDescent="0.25">
      <c r="A3230" s="26" t="s">
        <v>2643</v>
      </c>
      <c r="B3230" s="26" t="s">
        <v>491</v>
      </c>
      <c r="C3230" s="26" t="str">
        <f t="shared" si="126"/>
        <v/>
      </c>
      <c r="D3230" s="26"/>
      <c r="E3230" s="26" t="s">
        <v>6</v>
      </c>
      <c r="F3230" s="26" t="s">
        <v>6</v>
      </c>
      <c r="G3230" s="34" t="str">
        <f t="shared" si="124"/>
        <v>Marrubium vulgare</v>
      </c>
      <c r="H3230" s="26" t="s">
        <v>5141</v>
      </c>
      <c r="I3230" s="26"/>
      <c r="J3230" t="s">
        <v>9447</v>
      </c>
      <c r="K3230" t="s">
        <v>11752</v>
      </c>
      <c r="L3230" t="s">
        <v>12318</v>
      </c>
      <c r="M3230" t="s">
        <v>12395</v>
      </c>
    </row>
    <row r="3231" spans="1:13" x14ac:dyDescent="0.25">
      <c r="A3231" s="26" t="s">
        <v>2645</v>
      </c>
      <c r="B3231" s="26" t="s">
        <v>2647</v>
      </c>
      <c r="C3231" s="26" t="str">
        <f t="shared" si="126"/>
        <v/>
      </c>
      <c r="D3231" s="26"/>
      <c r="E3231" s="26" t="s">
        <v>31</v>
      </c>
      <c r="F3231" s="26" t="s">
        <v>6</v>
      </c>
      <c r="G3231" s="34" t="str">
        <f t="shared" si="124"/>
        <v>Marsilea batardae</v>
      </c>
      <c r="H3231" s="26" t="s">
        <v>5141</v>
      </c>
      <c r="I3231" s="26"/>
      <c r="J3231" t="s">
        <v>9448</v>
      </c>
      <c r="K3231" t="s">
        <v>12300</v>
      </c>
      <c r="L3231" t="s">
        <v>12579</v>
      </c>
      <c r="M3231" t="s">
        <v>12662</v>
      </c>
    </row>
    <row r="3232" spans="1:13" x14ac:dyDescent="0.25">
      <c r="A3232" s="26" t="s">
        <v>2645</v>
      </c>
      <c r="B3232" s="26" t="s">
        <v>2646</v>
      </c>
      <c r="C3232" s="26" t="str">
        <f t="shared" si="126"/>
        <v/>
      </c>
      <c r="D3232" s="26"/>
      <c r="E3232" s="26" t="s">
        <v>6</v>
      </c>
      <c r="F3232" s="26" t="s">
        <v>6</v>
      </c>
      <c r="G3232" s="34" t="str">
        <f t="shared" si="124"/>
        <v>Marsilea quadrifolia</v>
      </c>
      <c r="H3232" s="26" t="s">
        <v>5141</v>
      </c>
      <c r="I3232" s="26"/>
      <c r="J3232" t="s">
        <v>9449</v>
      </c>
      <c r="K3232" t="s">
        <v>12300</v>
      </c>
      <c r="L3232" t="s">
        <v>12579</v>
      </c>
      <c r="M3232" t="s">
        <v>12662</v>
      </c>
    </row>
    <row r="3233" spans="1:13" x14ac:dyDescent="0.25">
      <c r="A3233" s="26" t="s">
        <v>2645</v>
      </c>
      <c r="B3233" s="26" t="s">
        <v>920</v>
      </c>
      <c r="C3233" s="26" t="str">
        <f t="shared" si="126"/>
        <v/>
      </c>
      <c r="D3233" s="26"/>
      <c r="E3233" s="26" t="s">
        <v>6</v>
      </c>
      <c r="F3233" s="26" t="s">
        <v>6</v>
      </c>
      <c r="G3233" s="34" t="str">
        <f t="shared" si="124"/>
        <v>Marsilea strigosa</v>
      </c>
      <c r="H3233" s="26" t="s">
        <v>5141</v>
      </c>
      <c r="I3233" s="26"/>
      <c r="J3233" t="s">
        <v>9450</v>
      </c>
      <c r="K3233" t="s">
        <v>12300</v>
      </c>
      <c r="L3233" t="s">
        <v>12579</v>
      </c>
      <c r="M3233" t="s">
        <v>12662</v>
      </c>
    </row>
    <row r="3234" spans="1:13" x14ac:dyDescent="0.25">
      <c r="A3234" s="26" t="s">
        <v>2648</v>
      </c>
      <c r="B3234" s="26" t="s">
        <v>739</v>
      </c>
      <c r="C3234" s="26" t="str">
        <f t="shared" si="126"/>
        <v>subsp.</v>
      </c>
      <c r="D3234" s="26" t="s">
        <v>739</v>
      </c>
      <c r="E3234" s="26" t="s">
        <v>6</v>
      </c>
      <c r="F3234" s="26" t="s">
        <v>6</v>
      </c>
      <c r="G3234" s="34" t="str">
        <f t="shared" si="124"/>
        <v>Matthiola fruticulosa fruticulosa</v>
      </c>
      <c r="H3234" s="26" t="s">
        <v>5141</v>
      </c>
      <c r="I3234" s="26"/>
      <c r="J3234" t="s">
        <v>9451</v>
      </c>
      <c r="K3234" t="s">
        <v>11752</v>
      </c>
      <c r="L3234" t="s">
        <v>12287</v>
      </c>
      <c r="M3234" t="s">
        <v>12288</v>
      </c>
    </row>
    <row r="3235" spans="1:13" x14ac:dyDescent="0.25">
      <c r="A3235" s="26" t="s">
        <v>2648</v>
      </c>
      <c r="B3235" s="26" t="s">
        <v>739</v>
      </c>
      <c r="C3235" s="26" t="str">
        <f t="shared" si="126"/>
        <v>subsp.</v>
      </c>
      <c r="D3235" s="26" t="s">
        <v>4472</v>
      </c>
      <c r="E3235" s="26" t="s">
        <v>6</v>
      </c>
      <c r="F3235" s="26" t="s">
        <v>6</v>
      </c>
      <c r="G3235" s="34" t="str">
        <f t="shared" si="124"/>
        <v>Matthiola fruticulosa valesiaca</v>
      </c>
      <c r="H3235" s="26" t="s">
        <v>5141</v>
      </c>
      <c r="I3235" s="26"/>
      <c r="J3235" t="s">
        <v>9452</v>
      </c>
      <c r="K3235" t="s">
        <v>11752</v>
      </c>
      <c r="L3235" t="s">
        <v>12287</v>
      </c>
      <c r="M3235" t="s">
        <v>12288</v>
      </c>
    </row>
    <row r="3236" spans="1:13" x14ac:dyDescent="0.25">
      <c r="A3236" s="26" t="s">
        <v>2648</v>
      </c>
      <c r="B3236" s="26" t="s">
        <v>734</v>
      </c>
      <c r="C3236" s="26" t="str">
        <f t="shared" si="126"/>
        <v>subsp.</v>
      </c>
      <c r="D3236" s="26" t="s">
        <v>734</v>
      </c>
      <c r="E3236" s="26" t="s">
        <v>5390</v>
      </c>
      <c r="F3236" s="26" t="s">
        <v>31</v>
      </c>
      <c r="G3236" s="34" t="str">
        <f t="shared" si="124"/>
        <v>Matthiola incana incana</v>
      </c>
      <c r="H3236" s="26" t="s">
        <v>5141</v>
      </c>
      <c r="I3236" s="26"/>
      <c r="J3236" t="s">
        <v>9453</v>
      </c>
      <c r="K3236" t="s">
        <v>11752</v>
      </c>
      <c r="L3236" t="s">
        <v>12287</v>
      </c>
      <c r="M3236" t="s">
        <v>12288</v>
      </c>
    </row>
    <row r="3237" spans="1:13" x14ac:dyDescent="0.25">
      <c r="A3237" s="26" t="s">
        <v>2648</v>
      </c>
      <c r="B3237" s="26" t="s">
        <v>2650</v>
      </c>
      <c r="C3237" s="26" t="str">
        <f t="shared" si="126"/>
        <v/>
      </c>
      <c r="D3237" s="26"/>
      <c r="E3237" s="26" t="s">
        <v>6</v>
      </c>
      <c r="F3237" s="26" t="s">
        <v>6</v>
      </c>
      <c r="G3237" s="34" t="str">
        <f t="shared" si="124"/>
        <v>Matthiola lunata</v>
      </c>
      <c r="H3237" s="26" t="s">
        <v>5141</v>
      </c>
      <c r="I3237" s="26"/>
      <c r="J3237" t="s">
        <v>9454</v>
      </c>
      <c r="K3237" t="s">
        <v>11752</v>
      </c>
      <c r="L3237" t="s">
        <v>12287</v>
      </c>
      <c r="M3237" t="s">
        <v>12288</v>
      </c>
    </row>
    <row r="3238" spans="1:13" x14ac:dyDescent="0.25">
      <c r="A3238" s="26" t="s">
        <v>2648</v>
      </c>
      <c r="B3238" s="26" t="s">
        <v>859</v>
      </c>
      <c r="C3238" s="26" t="str">
        <f t="shared" si="126"/>
        <v/>
      </c>
      <c r="D3238" s="26"/>
      <c r="E3238" s="26" t="s">
        <v>6</v>
      </c>
      <c r="F3238" s="26" t="s">
        <v>6</v>
      </c>
      <c r="G3238" s="34" t="str">
        <f t="shared" si="124"/>
        <v>Matthiola parviflora</v>
      </c>
      <c r="H3238" s="26" t="s">
        <v>5141</v>
      </c>
      <c r="I3238" s="26"/>
      <c r="J3238" t="s">
        <v>9455</v>
      </c>
      <c r="K3238" t="s">
        <v>11752</v>
      </c>
      <c r="L3238" t="s">
        <v>12287</v>
      </c>
      <c r="M3238" t="s">
        <v>12288</v>
      </c>
    </row>
    <row r="3239" spans="1:13" x14ac:dyDescent="0.25">
      <c r="A3239" s="26" t="s">
        <v>2648</v>
      </c>
      <c r="B3239" s="26" t="s">
        <v>755</v>
      </c>
      <c r="C3239" s="26" t="str">
        <f t="shared" si="126"/>
        <v/>
      </c>
      <c r="D3239" s="26"/>
      <c r="E3239" s="26" t="s">
        <v>31</v>
      </c>
      <c r="F3239" s="26" t="s">
        <v>6</v>
      </c>
      <c r="G3239" s="34" t="str">
        <f t="shared" si="124"/>
        <v>Matthiola perennis</v>
      </c>
      <c r="H3239" s="26" t="s">
        <v>5141</v>
      </c>
      <c r="I3239" s="26"/>
      <c r="J3239" t="s">
        <v>9456</v>
      </c>
      <c r="K3239" t="s">
        <v>11752</v>
      </c>
      <c r="L3239" t="s">
        <v>12287</v>
      </c>
      <c r="M3239" t="s">
        <v>12288</v>
      </c>
    </row>
    <row r="3240" spans="1:13" x14ac:dyDescent="0.25">
      <c r="A3240" s="26" t="s">
        <v>2648</v>
      </c>
      <c r="B3240" s="26" t="s">
        <v>2649</v>
      </c>
      <c r="C3240" s="26" t="str">
        <f t="shared" si="126"/>
        <v/>
      </c>
      <c r="D3240" s="26"/>
      <c r="E3240" s="26" t="s">
        <v>6</v>
      </c>
      <c r="F3240" s="26" t="s">
        <v>6</v>
      </c>
      <c r="G3240" s="34" t="str">
        <f t="shared" si="124"/>
        <v>Matthiola sinuata</v>
      </c>
      <c r="H3240" s="26" t="s">
        <v>5141</v>
      </c>
      <c r="I3240" s="26"/>
      <c r="J3240" t="s">
        <v>9457</v>
      </c>
      <c r="K3240" t="s">
        <v>11752</v>
      </c>
      <c r="L3240" t="s">
        <v>12287</v>
      </c>
      <c r="M3240" t="s">
        <v>12288</v>
      </c>
    </row>
    <row r="3241" spans="1:13" x14ac:dyDescent="0.25">
      <c r="A3241" s="26" t="s">
        <v>2648</v>
      </c>
      <c r="B3241" s="26" t="s">
        <v>1950</v>
      </c>
      <c r="C3241" s="26" t="str">
        <f t="shared" si="126"/>
        <v/>
      </c>
      <c r="D3241" s="26"/>
      <c r="E3241" s="26" t="s">
        <v>6</v>
      </c>
      <c r="F3241" s="26" t="s">
        <v>6</v>
      </c>
      <c r="G3241" s="34" t="str">
        <f t="shared" si="124"/>
        <v>Matthiola tricuspidata</v>
      </c>
      <c r="H3241" s="26" t="s">
        <v>5141</v>
      </c>
      <c r="I3241" s="26"/>
      <c r="J3241" t="s">
        <v>9458</v>
      </c>
      <c r="K3241" t="s">
        <v>11752</v>
      </c>
      <c r="L3241" t="s">
        <v>12287</v>
      </c>
      <c r="M3241" t="s">
        <v>12288</v>
      </c>
    </row>
    <row r="3242" spans="1:13" x14ac:dyDescent="0.25">
      <c r="A3242" s="26" t="s">
        <v>2651</v>
      </c>
      <c r="B3242" s="26" t="s">
        <v>2652</v>
      </c>
      <c r="C3242" s="26" t="str">
        <f t="shared" si="126"/>
        <v>subsp.</v>
      </c>
      <c r="D3242" s="26" t="s">
        <v>851</v>
      </c>
      <c r="E3242" s="26" t="s">
        <v>6</v>
      </c>
      <c r="F3242" s="26" t="s">
        <v>31</v>
      </c>
      <c r="G3242" s="34" t="str">
        <f t="shared" si="124"/>
        <v>Maytenus senegalensis europaea</v>
      </c>
      <c r="H3242" s="26" t="s">
        <v>5141</v>
      </c>
      <c r="I3242" s="26"/>
      <c r="J3242" t="s">
        <v>9459</v>
      </c>
      <c r="K3242" t="s">
        <v>11752</v>
      </c>
      <c r="L3242" t="s">
        <v>12640</v>
      </c>
      <c r="M3242" t="s">
        <v>12641</v>
      </c>
    </row>
    <row r="3243" spans="1:13" x14ac:dyDescent="0.25">
      <c r="A3243" s="26" t="s">
        <v>2653</v>
      </c>
      <c r="B3243" s="26" t="s">
        <v>2654</v>
      </c>
      <c r="C3243" s="26" t="str">
        <f t="shared" si="126"/>
        <v/>
      </c>
      <c r="D3243" s="26"/>
      <c r="E3243" s="26" t="s">
        <v>6</v>
      </c>
      <c r="F3243" s="26" t="s">
        <v>6</v>
      </c>
      <c r="G3243" s="34" t="str">
        <f t="shared" si="124"/>
        <v>Meconopsis cambrica</v>
      </c>
      <c r="H3243" s="26" t="s">
        <v>5141</v>
      </c>
      <c r="I3243" s="26"/>
      <c r="J3243" t="s">
        <v>9460</v>
      </c>
      <c r="K3243" t="s">
        <v>11752</v>
      </c>
      <c r="L3243" t="s">
        <v>12329</v>
      </c>
      <c r="M3243" t="s">
        <v>12385</v>
      </c>
    </row>
    <row r="3244" spans="1:13" x14ac:dyDescent="0.25">
      <c r="A3244" s="26" t="s">
        <v>2655</v>
      </c>
      <c r="B3244" s="26" t="s">
        <v>2669</v>
      </c>
      <c r="C3244" s="26" t="str">
        <f t="shared" si="126"/>
        <v/>
      </c>
      <c r="D3244" s="26"/>
      <c r="E3244" s="26" t="s">
        <v>6</v>
      </c>
      <c r="F3244" s="26" t="s">
        <v>6</v>
      </c>
      <c r="G3244" s="34" t="str">
        <f t="shared" si="124"/>
        <v>Medicago arabica</v>
      </c>
      <c r="H3244" s="26" t="s">
        <v>5141</v>
      </c>
      <c r="I3244" s="26"/>
      <c r="J3244" t="s">
        <v>9461</v>
      </c>
      <c r="K3244" t="s">
        <v>11752</v>
      </c>
      <c r="L3244" t="s">
        <v>12304</v>
      </c>
      <c r="M3244" t="s">
        <v>12305</v>
      </c>
    </row>
    <row r="3245" spans="1:13" x14ac:dyDescent="0.25">
      <c r="A3245" s="26" t="s">
        <v>2655</v>
      </c>
      <c r="B3245" s="26" t="s">
        <v>1656</v>
      </c>
      <c r="C3245" s="26" t="str">
        <f t="shared" si="126"/>
        <v/>
      </c>
      <c r="D3245" s="26"/>
      <c r="E3245" s="26" t="s">
        <v>5390</v>
      </c>
      <c r="F3245" s="26" t="s">
        <v>6</v>
      </c>
      <c r="G3245" s="34" t="str">
        <f t="shared" si="124"/>
        <v>Medicago arborea</v>
      </c>
      <c r="H3245" s="26" t="s">
        <v>5141</v>
      </c>
      <c r="I3245" s="26"/>
      <c r="J3245" t="s">
        <v>9462</v>
      </c>
      <c r="K3245" t="s">
        <v>11752</v>
      </c>
      <c r="L3245" t="s">
        <v>12304</v>
      </c>
      <c r="M3245" t="s">
        <v>12305</v>
      </c>
    </row>
    <row r="3246" spans="1:13" x14ac:dyDescent="0.25">
      <c r="A3246" s="26" t="s">
        <v>2655</v>
      </c>
      <c r="B3246" s="26" t="s">
        <v>2665</v>
      </c>
      <c r="C3246" s="26" t="str">
        <f t="shared" si="126"/>
        <v/>
      </c>
      <c r="D3246" s="26"/>
      <c r="E3246" s="26" t="s">
        <v>5390</v>
      </c>
      <c r="F3246" s="26" t="s">
        <v>6</v>
      </c>
      <c r="G3246" s="34" t="str">
        <f t="shared" si="124"/>
        <v>Medicago blancheana</v>
      </c>
      <c r="H3246" s="26" t="s">
        <v>5141</v>
      </c>
      <c r="I3246" s="26"/>
      <c r="J3246" t="s">
        <v>9463</v>
      </c>
      <c r="K3246" t="s">
        <v>11752</v>
      </c>
      <c r="L3246" t="s">
        <v>12304</v>
      </c>
      <c r="M3246" t="s">
        <v>12305</v>
      </c>
    </row>
    <row r="3247" spans="1:13" x14ac:dyDescent="0.25">
      <c r="A3247" s="26" t="s">
        <v>2655</v>
      </c>
      <c r="B3247" s="26" t="s">
        <v>2662</v>
      </c>
      <c r="C3247" s="26" t="str">
        <f t="shared" si="126"/>
        <v/>
      </c>
      <c r="D3247" s="26"/>
      <c r="E3247" s="26" t="s">
        <v>31</v>
      </c>
      <c r="F3247" s="26" t="s">
        <v>6</v>
      </c>
      <c r="G3247" s="34" t="str">
        <f t="shared" si="124"/>
        <v>Medicago citrina</v>
      </c>
      <c r="H3247" s="26" t="s">
        <v>5141</v>
      </c>
      <c r="I3247" s="26"/>
      <c r="J3247" t="s">
        <v>9464</v>
      </c>
      <c r="K3247" t="s">
        <v>11752</v>
      </c>
      <c r="L3247" t="s">
        <v>12304</v>
      </c>
      <c r="M3247" t="s">
        <v>12305</v>
      </c>
    </row>
    <row r="3248" spans="1:13" x14ac:dyDescent="0.25">
      <c r="A3248" s="26" t="s">
        <v>2655</v>
      </c>
      <c r="B3248" s="26" t="s">
        <v>2666</v>
      </c>
      <c r="C3248" s="26" t="str">
        <f t="shared" si="126"/>
        <v/>
      </c>
      <c r="D3248" s="26"/>
      <c r="E3248" s="26" t="s">
        <v>6</v>
      </c>
      <c r="F3248" s="26" t="s">
        <v>6</v>
      </c>
      <c r="G3248" s="34" t="str">
        <f t="shared" si="124"/>
        <v>Medicago coronata</v>
      </c>
      <c r="H3248" s="26" t="s">
        <v>5141</v>
      </c>
      <c r="I3248" s="26"/>
      <c r="J3248" t="s">
        <v>9465</v>
      </c>
      <c r="K3248" t="s">
        <v>11752</v>
      </c>
      <c r="L3248" t="s">
        <v>12304</v>
      </c>
      <c r="M3248" t="s">
        <v>12305</v>
      </c>
    </row>
    <row r="3249" spans="1:13" x14ac:dyDescent="0.25">
      <c r="A3249" s="26" t="s">
        <v>2655</v>
      </c>
      <c r="B3249" s="26" t="s">
        <v>2667</v>
      </c>
      <c r="C3249" s="26" t="str">
        <f t="shared" si="126"/>
        <v/>
      </c>
      <c r="D3249" s="26"/>
      <c r="E3249" s="26" t="s">
        <v>6</v>
      </c>
      <c r="F3249" s="26" t="s">
        <v>6</v>
      </c>
      <c r="G3249" s="34" t="str">
        <f t="shared" si="124"/>
        <v>Medicago disciformis</v>
      </c>
      <c r="H3249" s="26" t="s">
        <v>5141</v>
      </c>
      <c r="I3249" s="26"/>
      <c r="J3249" t="s">
        <v>9466</v>
      </c>
      <c r="K3249" t="s">
        <v>11752</v>
      </c>
      <c r="L3249" t="s">
        <v>12304</v>
      </c>
      <c r="M3249" t="s">
        <v>12305</v>
      </c>
    </row>
    <row r="3250" spans="1:13" x14ac:dyDescent="0.25">
      <c r="A3250" s="26" t="s">
        <v>2655</v>
      </c>
      <c r="B3250" s="26" t="s">
        <v>2673</v>
      </c>
      <c r="C3250" s="26" t="str">
        <f t="shared" si="126"/>
        <v/>
      </c>
      <c r="D3250" s="26"/>
      <c r="E3250" s="26" t="s">
        <v>6</v>
      </c>
      <c r="F3250" s="26" t="s">
        <v>6</v>
      </c>
      <c r="G3250" s="34" t="str">
        <f t="shared" si="124"/>
        <v>Medicago doliata</v>
      </c>
      <c r="H3250" s="26" t="s">
        <v>5141</v>
      </c>
      <c r="I3250" s="26"/>
      <c r="J3250" t="s">
        <v>9467</v>
      </c>
      <c r="K3250" t="s">
        <v>11752</v>
      </c>
      <c r="L3250" t="s">
        <v>12304</v>
      </c>
      <c r="M3250" t="s">
        <v>12305</v>
      </c>
    </row>
    <row r="3251" spans="1:13" x14ac:dyDescent="0.25">
      <c r="A3251" s="26" t="s">
        <v>2655</v>
      </c>
      <c r="B3251" s="26" t="s">
        <v>1120</v>
      </c>
      <c r="C3251" s="26" t="str">
        <f t="shared" si="126"/>
        <v/>
      </c>
      <c r="D3251" s="26"/>
      <c r="E3251" s="26" t="s">
        <v>5390</v>
      </c>
      <c r="F3251" s="26" t="s">
        <v>6</v>
      </c>
      <c r="G3251" s="34" t="str">
        <f t="shared" si="124"/>
        <v>Medicago falcata</v>
      </c>
      <c r="H3251" s="26" t="s">
        <v>5141</v>
      </c>
      <c r="I3251" s="26"/>
      <c r="J3251" t="s">
        <v>9468</v>
      </c>
      <c r="K3251" t="s">
        <v>11752</v>
      </c>
      <c r="L3251" t="s">
        <v>12304</v>
      </c>
      <c r="M3251" t="s">
        <v>12305</v>
      </c>
    </row>
    <row r="3252" spans="1:13" x14ac:dyDescent="0.25">
      <c r="A3252" s="26" t="s">
        <v>2655</v>
      </c>
      <c r="B3252" s="26" t="s">
        <v>2366</v>
      </c>
      <c r="C3252" s="26" t="str">
        <f t="shared" si="126"/>
        <v/>
      </c>
      <c r="D3252" s="26"/>
      <c r="E3252" s="26" t="s">
        <v>13111</v>
      </c>
      <c r="F3252" s="26" t="s">
        <v>6</v>
      </c>
      <c r="G3252" s="34" t="str">
        <f t="shared" si="124"/>
        <v>Medicago hybrida</v>
      </c>
      <c r="H3252" s="26" t="s">
        <v>5141</v>
      </c>
      <c r="I3252" s="26"/>
      <c r="J3252" t="s">
        <v>9469</v>
      </c>
      <c r="K3252" t="s">
        <v>11752</v>
      </c>
      <c r="L3252" t="s">
        <v>12304</v>
      </c>
      <c r="M3252" t="s">
        <v>12305</v>
      </c>
    </row>
    <row r="3253" spans="1:13" x14ac:dyDescent="0.25">
      <c r="A3253" s="26" t="s">
        <v>2655</v>
      </c>
      <c r="B3253" s="26" t="s">
        <v>2676</v>
      </c>
      <c r="C3253" s="26" t="str">
        <f t="shared" si="126"/>
        <v/>
      </c>
      <c r="D3253" s="26"/>
      <c r="E3253" s="26" t="s">
        <v>6</v>
      </c>
      <c r="F3253" s="26" t="s">
        <v>6</v>
      </c>
      <c r="G3253" s="34" t="str">
        <f t="shared" si="124"/>
        <v>Medicago intertexta</v>
      </c>
      <c r="H3253" s="26" t="s">
        <v>5141</v>
      </c>
      <c r="I3253" s="26"/>
      <c r="J3253" t="s">
        <v>9470</v>
      </c>
      <c r="K3253" t="s">
        <v>11752</v>
      </c>
      <c r="L3253" t="s">
        <v>12304</v>
      </c>
      <c r="M3253" t="s">
        <v>12305</v>
      </c>
    </row>
    <row r="3254" spans="1:13" x14ac:dyDescent="0.25">
      <c r="A3254" s="26" t="s">
        <v>2655</v>
      </c>
      <c r="B3254" s="26" t="s">
        <v>2670</v>
      </c>
      <c r="C3254" s="26" t="str">
        <f t="shared" si="126"/>
        <v/>
      </c>
      <c r="D3254" s="26"/>
      <c r="E3254" s="26" t="s">
        <v>6</v>
      </c>
      <c r="F3254" s="26" t="s">
        <v>6</v>
      </c>
      <c r="G3254" s="34" t="str">
        <f t="shared" si="124"/>
        <v>Medicago italica</v>
      </c>
      <c r="H3254" s="26" t="s">
        <v>5141</v>
      </c>
      <c r="I3254" s="26"/>
      <c r="J3254" t="s">
        <v>9471</v>
      </c>
      <c r="K3254" t="s">
        <v>11752</v>
      </c>
      <c r="L3254" t="s">
        <v>12304</v>
      </c>
      <c r="M3254" t="s">
        <v>12305</v>
      </c>
    </row>
    <row r="3255" spans="1:13" x14ac:dyDescent="0.25">
      <c r="A3255" s="26" t="s">
        <v>2655</v>
      </c>
      <c r="B3255" s="26" t="s">
        <v>656</v>
      </c>
      <c r="C3255" s="26" t="str">
        <f t="shared" ref="C3255:C3285" si="127">IF(D3255="","","subsp.")</f>
        <v/>
      </c>
      <c r="D3255" s="26"/>
      <c r="E3255" s="26" t="s">
        <v>6</v>
      </c>
      <c r="F3255" s="26" t="s">
        <v>6</v>
      </c>
      <c r="G3255" s="34" t="str">
        <f t="shared" ref="G3255:G3318" si="128">IF(D3255="",CONCATENATE(A3255," ",B3255),CONCATENATE(A3255," ",B3255," ",D3255))</f>
        <v>Medicago laciniata</v>
      </c>
      <c r="H3255" s="26" t="s">
        <v>5141</v>
      </c>
      <c r="I3255" s="26"/>
      <c r="J3255" t="s">
        <v>9472</v>
      </c>
      <c r="K3255" t="s">
        <v>11752</v>
      </c>
      <c r="L3255" t="s">
        <v>12304</v>
      </c>
      <c r="M3255" t="s">
        <v>12305</v>
      </c>
    </row>
    <row r="3256" spans="1:13" x14ac:dyDescent="0.25">
      <c r="A3256" s="26" t="s">
        <v>2655</v>
      </c>
      <c r="B3256" s="26" t="s">
        <v>2247</v>
      </c>
      <c r="C3256" s="26" t="str">
        <f t="shared" si="127"/>
        <v/>
      </c>
      <c r="D3256" s="26"/>
      <c r="E3256" s="26" t="s">
        <v>6</v>
      </c>
      <c r="F3256" s="26" t="s">
        <v>6</v>
      </c>
      <c r="G3256" s="34" t="str">
        <f t="shared" si="128"/>
        <v>Medicago littoralis</v>
      </c>
      <c r="H3256" s="26" t="s">
        <v>5141</v>
      </c>
      <c r="I3256" s="26"/>
      <c r="J3256" t="s">
        <v>9473</v>
      </c>
      <c r="K3256" t="s">
        <v>11752</v>
      </c>
      <c r="L3256" t="s">
        <v>12304</v>
      </c>
      <c r="M3256" t="s">
        <v>12305</v>
      </c>
    </row>
    <row r="3257" spans="1:13" x14ac:dyDescent="0.25">
      <c r="A3257" s="26" t="s">
        <v>2655</v>
      </c>
      <c r="B3257" s="26" t="s">
        <v>2658</v>
      </c>
      <c r="C3257" s="26" t="str">
        <f t="shared" si="127"/>
        <v/>
      </c>
      <c r="D3257" s="26"/>
      <c r="E3257" s="26" t="s">
        <v>6</v>
      </c>
      <c r="F3257" s="26" t="s">
        <v>6</v>
      </c>
      <c r="G3257" s="34" t="str">
        <f t="shared" si="128"/>
        <v>Medicago lupulina</v>
      </c>
      <c r="H3257" s="26" t="s">
        <v>5141</v>
      </c>
      <c r="I3257" s="26"/>
      <c r="J3257" t="s">
        <v>9474</v>
      </c>
      <c r="K3257" t="s">
        <v>11752</v>
      </c>
      <c r="L3257" t="s">
        <v>12304</v>
      </c>
      <c r="M3257" t="s">
        <v>12305</v>
      </c>
    </row>
    <row r="3258" spans="1:13" x14ac:dyDescent="0.25">
      <c r="A3258" s="26" t="s">
        <v>2655</v>
      </c>
      <c r="B3258" s="26" t="s">
        <v>2661</v>
      </c>
      <c r="C3258" s="26" t="str">
        <f t="shared" si="127"/>
        <v/>
      </c>
      <c r="D3258" s="26"/>
      <c r="E3258" s="26" t="s">
        <v>6</v>
      </c>
      <c r="F3258" s="26" t="s">
        <v>6</v>
      </c>
      <c r="G3258" s="34" t="str">
        <f t="shared" si="128"/>
        <v>Medicago marina</v>
      </c>
      <c r="H3258" s="26" t="s">
        <v>5141</v>
      </c>
      <c r="I3258" s="26"/>
      <c r="J3258" t="s">
        <v>9475</v>
      </c>
      <c r="K3258" t="s">
        <v>11752</v>
      </c>
      <c r="L3258" t="s">
        <v>12304</v>
      </c>
      <c r="M3258" t="s">
        <v>12305</v>
      </c>
    </row>
    <row r="3259" spans="1:13" x14ac:dyDescent="0.25">
      <c r="A3259" s="26" t="s">
        <v>2655</v>
      </c>
      <c r="B3259" s="26" t="s">
        <v>1317</v>
      </c>
      <c r="C3259" s="26" t="str">
        <f t="shared" si="127"/>
        <v/>
      </c>
      <c r="D3259" s="26"/>
      <c r="E3259" s="26" t="s">
        <v>6</v>
      </c>
      <c r="F3259" s="26" t="s">
        <v>6</v>
      </c>
      <c r="G3259" s="34" t="str">
        <f t="shared" si="128"/>
        <v>Medicago minima</v>
      </c>
      <c r="H3259" s="26" t="s">
        <v>5141</v>
      </c>
      <c r="I3259" s="26"/>
      <c r="J3259" t="s">
        <v>9476</v>
      </c>
      <c r="K3259" t="s">
        <v>11752</v>
      </c>
      <c r="L3259" t="s">
        <v>12304</v>
      </c>
      <c r="M3259" t="s">
        <v>12305</v>
      </c>
    </row>
    <row r="3260" spans="1:13" x14ac:dyDescent="0.25">
      <c r="A3260" s="26" t="s">
        <v>2655</v>
      </c>
      <c r="B3260" s="26" t="s">
        <v>2675</v>
      </c>
      <c r="C3260" s="26" t="str">
        <f t="shared" si="127"/>
        <v/>
      </c>
      <c r="D3260" s="26"/>
      <c r="E3260" s="26" t="s">
        <v>6</v>
      </c>
      <c r="F3260" s="26" t="s">
        <v>6</v>
      </c>
      <c r="G3260" s="34" t="str">
        <f t="shared" si="128"/>
        <v>Medicago murex</v>
      </c>
      <c r="H3260" s="26" t="s">
        <v>5141</v>
      </c>
      <c r="I3260" s="26"/>
      <c r="J3260" t="s">
        <v>9477</v>
      </c>
      <c r="K3260" t="s">
        <v>11752</v>
      </c>
      <c r="L3260" t="s">
        <v>12304</v>
      </c>
      <c r="M3260" t="s">
        <v>12305</v>
      </c>
    </row>
    <row r="3261" spans="1:13" x14ac:dyDescent="0.25">
      <c r="A3261" s="26" t="s">
        <v>2655</v>
      </c>
      <c r="B3261" s="26" t="s">
        <v>2657</v>
      </c>
      <c r="C3261" s="26" t="str">
        <f t="shared" si="127"/>
        <v/>
      </c>
      <c r="D3261" s="26"/>
      <c r="E3261" s="26" t="s">
        <v>6</v>
      </c>
      <c r="F3261" s="26" t="s">
        <v>6</v>
      </c>
      <c r="G3261" s="34" t="str">
        <f t="shared" si="128"/>
        <v>Medicago orbicularis</v>
      </c>
      <c r="H3261" s="26" t="s">
        <v>5141</v>
      </c>
      <c r="I3261" s="26"/>
      <c r="J3261" t="s">
        <v>9478</v>
      </c>
      <c r="K3261" t="s">
        <v>11752</v>
      </c>
      <c r="L3261" t="s">
        <v>12304</v>
      </c>
      <c r="M3261" t="s">
        <v>12305</v>
      </c>
    </row>
    <row r="3262" spans="1:13" x14ac:dyDescent="0.25">
      <c r="A3262" s="26" t="s">
        <v>2655</v>
      </c>
      <c r="B3262" s="26" t="s">
        <v>2668</v>
      </c>
      <c r="C3262" s="26" t="str">
        <f t="shared" si="127"/>
        <v/>
      </c>
      <c r="D3262" s="26"/>
      <c r="E3262" s="26" t="s">
        <v>6</v>
      </c>
      <c r="F3262" s="26" t="s">
        <v>6</v>
      </c>
      <c r="G3262" s="34" t="str">
        <f t="shared" si="128"/>
        <v>Medicago polymorpha</v>
      </c>
      <c r="H3262" s="26" t="s">
        <v>5141</v>
      </c>
      <c r="I3262" s="26"/>
      <c r="J3262" t="s">
        <v>9479</v>
      </c>
      <c r="K3262" t="s">
        <v>11752</v>
      </c>
      <c r="L3262" t="s">
        <v>12304</v>
      </c>
      <c r="M3262" t="s">
        <v>12305</v>
      </c>
    </row>
    <row r="3263" spans="1:13" x14ac:dyDescent="0.25">
      <c r="A3263" s="26" t="s">
        <v>2655</v>
      </c>
      <c r="B3263" s="26" t="s">
        <v>903</v>
      </c>
      <c r="C3263" s="26" t="str">
        <f t="shared" si="127"/>
        <v/>
      </c>
      <c r="D3263" s="26"/>
      <c r="E3263" s="26" t="s">
        <v>6</v>
      </c>
      <c r="F3263" s="26" t="s">
        <v>6</v>
      </c>
      <c r="G3263" s="34" t="str">
        <f t="shared" si="128"/>
        <v>Medicago praecox</v>
      </c>
      <c r="H3263" s="26" t="s">
        <v>5141</v>
      </c>
      <c r="I3263" s="26"/>
      <c r="J3263" t="s">
        <v>9480</v>
      </c>
      <c r="K3263" t="s">
        <v>11752</v>
      </c>
      <c r="L3263" t="s">
        <v>12304</v>
      </c>
      <c r="M3263" t="s">
        <v>12305</v>
      </c>
    </row>
    <row r="3264" spans="1:13" x14ac:dyDescent="0.25">
      <c r="A3264" s="26" t="s">
        <v>2655</v>
      </c>
      <c r="B3264" s="26" t="s">
        <v>2656</v>
      </c>
      <c r="C3264" s="26" t="str">
        <f t="shared" si="127"/>
        <v/>
      </c>
      <c r="D3264" s="26"/>
      <c r="E3264" s="26" t="s">
        <v>5390</v>
      </c>
      <c r="F3264" s="26" t="s">
        <v>6</v>
      </c>
      <c r="G3264" s="34" t="str">
        <f t="shared" si="128"/>
        <v>Medicago radiata</v>
      </c>
      <c r="H3264" s="26" t="s">
        <v>5141</v>
      </c>
      <c r="I3264" s="26"/>
      <c r="J3264" t="s">
        <v>9481</v>
      </c>
      <c r="K3264" t="s">
        <v>11752</v>
      </c>
      <c r="L3264" t="s">
        <v>12304</v>
      </c>
      <c r="M3264" t="s">
        <v>12305</v>
      </c>
    </row>
    <row r="3265" spans="1:13" x14ac:dyDescent="0.25">
      <c r="A3265" s="26" t="s">
        <v>2655</v>
      </c>
      <c r="B3265" s="26" t="s">
        <v>2672</v>
      </c>
      <c r="C3265" s="26" t="str">
        <f t="shared" si="127"/>
        <v/>
      </c>
      <c r="D3265" s="26"/>
      <c r="E3265" s="26" t="s">
        <v>6</v>
      </c>
      <c r="F3265" s="26" t="s">
        <v>6</v>
      </c>
      <c r="G3265" s="34" t="str">
        <f t="shared" si="128"/>
        <v>Medicago rigidula</v>
      </c>
      <c r="H3265" s="26" t="s">
        <v>5141</v>
      </c>
      <c r="I3265" s="26"/>
      <c r="J3265" t="s">
        <v>9482</v>
      </c>
      <c r="K3265" t="s">
        <v>11752</v>
      </c>
      <c r="L3265" t="s">
        <v>12304</v>
      </c>
      <c r="M3265" t="s">
        <v>12305</v>
      </c>
    </row>
    <row r="3266" spans="1:13" x14ac:dyDescent="0.25">
      <c r="A3266" s="26" t="s">
        <v>2655</v>
      </c>
      <c r="B3266" s="26" t="s">
        <v>2664</v>
      </c>
      <c r="C3266" s="26" t="str">
        <f t="shared" si="127"/>
        <v/>
      </c>
      <c r="D3266" s="26"/>
      <c r="E3266" s="26" t="s">
        <v>5390</v>
      </c>
      <c r="F3266" s="26" t="s">
        <v>6</v>
      </c>
      <c r="G3266" s="34" t="str">
        <f t="shared" si="128"/>
        <v>Medicago rugosa</v>
      </c>
      <c r="H3266" s="26" t="s">
        <v>5141</v>
      </c>
      <c r="I3266" s="26"/>
      <c r="J3266" t="s">
        <v>9483</v>
      </c>
      <c r="K3266" t="s">
        <v>11752</v>
      </c>
      <c r="L3266" t="s">
        <v>12304</v>
      </c>
      <c r="M3266" t="s">
        <v>12305</v>
      </c>
    </row>
    <row r="3267" spans="1:13" x14ac:dyDescent="0.25">
      <c r="A3267" s="26" t="s">
        <v>2655</v>
      </c>
      <c r="B3267" s="26" t="s">
        <v>818</v>
      </c>
      <c r="C3267" s="26" t="str">
        <f t="shared" si="127"/>
        <v/>
      </c>
      <c r="D3267" s="26"/>
      <c r="E3267" s="26" t="s">
        <v>5390</v>
      </c>
      <c r="F3267" s="26" t="s">
        <v>6</v>
      </c>
      <c r="G3267" s="34" t="str">
        <f t="shared" si="128"/>
        <v>Medicago sativa</v>
      </c>
      <c r="H3267" s="26" t="s">
        <v>5141</v>
      </c>
      <c r="I3267" s="26"/>
      <c r="J3267" t="s">
        <v>9484</v>
      </c>
      <c r="K3267" t="s">
        <v>11752</v>
      </c>
      <c r="L3267" t="s">
        <v>12304</v>
      </c>
      <c r="M3267" t="s">
        <v>12305</v>
      </c>
    </row>
    <row r="3268" spans="1:13" x14ac:dyDescent="0.25">
      <c r="A3268" s="26" t="s">
        <v>2655</v>
      </c>
      <c r="B3268" s="26" t="s">
        <v>2663</v>
      </c>
      <c r="C3268" s="26" t="str">
        <f t="shared" si="127"/>
        <v/>
      </c>
      <c r="D3268" s="26"/>
      <c r="E3268" s="26" t="s">
        <v>6</v>
      </c>
      <c r="F3268" s="26" t="s">
        <v>6</v>
      </c>
      <c r="G3268" s="34" t="str">
        <f t="shared" si="128"/>
        <v>Medicago scutellata</v>
      </c>
      <c r="H3268" s="26" t="s">
        <v>5141</v>
      </c>
      <c r="I3268" s="26"/>
      <c r="J3268" t="s">
        <v>9485</v>
      </c>
      <c r="K3268" t="s">
        <v>11752</v>
      </c>
      <c r="L3268" t="s">
        <v>12304</v>
      </c>
      <c r="M3268" t="s">
        <v>12305</v>
      </c>
    </row>
    <row r="3269" spans="1:13" x14ac:dyDescent="0.25">
      <c r="A3269" s="26" t="s">
        <v>2655</v>
      </c>
      <c r="B3269" s="26" t="s">
        <v>2659</v>
      </c>
      <c r="C3269" s="26" t="str">
        <f t="shared" si="127"/>
        <v/>
      </c>
      <c r="D3269" s="26"/>
      <c r="E3269" s="26" t="s">
        <v>6</v>
      </c>
      <c r="F3269" s="26" t="s">
        <v>6</v>
      </c>
      <c r="G3269" s="34" t="str">
        <f t="shared" si="128"/>
        <v>Medicago secundiflora</v>
      </c>
      <c r="H3269" s="26" t="s">
        <v>5141</v>
      </c>
      <c r="I3269" s="26"/>
      <c r="J3269" t="s">
        <v>9486</v>
      </c>
      <c r="K3269" t="s">
        <v>11752</v>
      </c>
      <c r="L3269" t="s">
        <v>12304</v>
      </c>
      <c r="M3269" t="s">
        <v>12305</v>
      </c>
    </row>
    <row r="3270" spans="1:13" x14ac:dyDescent="0.25">
      <c r="A3270" s="26" t="s">
        <v>2655</v>
      </c>
      <c r="B3270" s="26" t="s">
        <v>2660</v>
      </c>
      <c r="C3270" s="26" t="str">
        <f t="shared" si="127"/>
        <v/>
      </c>
      <c r="D3270" s="26"/>
      <c r="E3270" s="26" t="s">
        <v>6</v>
      </c>
      <c r="F3270" s="26" t="s">
        <v>6</v>
      </c>
      <c r="G3270" s="34" t="str">
        <f t="shared" si="128"/>
        <v>Medicago suffruticosa</v>
      </c>
      <c r="H3270" s="26" t="s">
        <v>5141</v>
      </c>
      <c r="I3270" s="26"/>
      <c r="J3270" t="s">
        <v>9487</v>
      </c>
      <c r="K3270" t="s">
        <v>11752</v>
      </c>
      <c r="L3270" t="s">
        <v>12304</v>
      </c>
      <c r="M3270" t="s">
        <v>12305</v>
      </c>
    </row>
    <row r="3271" spans="1:13" x14ac:dyDescent="0.25">
      <c r="A3271" s="26" t="s">
        <v>2655</v>
      </c>
      <c r="B3271" s="26" t="s">
        <v>2671</v>
      </c>
      <c r="C3271" s="26" t="str">
        <f t="shared" si="127"/>
        <v/>
      </c>
      <c r="D3271" s="26"/>
      <c r="E3271" s="26" t="s">
        <v>6</v>
      </c>
      <c r="F3271" s="26" t="s">
        <v>6</v>
      </c>
      <c r="G3271" s="34" t="str">
        <f t="shared" si="128"/>
        <v>Medicago truncatula</v>
      </c>
      <c r="H3271" s="26" t="s">
        <v>5141</v>
      </c>
      <c r="I3271" s="26"/>
      <c r="J3271" t="s">
        <v>9488</v>
      </c>
      <c r="K3271" t="s">
        <v>11752</v>
      </c>
      <c r="L3271" t="s">
        <v>12304</v>
      </c>
      <c r="M3271" t="s">
        <v>12305</v>
      </c>
    </row>
    <row r="3272" spans="1:13" x14ac:dyDescent="0.25">
      <c r="A3272" s="26" t="s">
        <v>2655</v>
      </c>
      <c r="B3272" s="26" t="s">
        <v>2674</v>
      </c>
      <c r="C3272" s="26" t="str">
        <f t="shared" si="127"/>
        <v/>
      </c>
      <c r="D3272" s="26"/>
      <c r="E3272" s="26" t="s">
        <v>6</v>
      </c>
      <c r="F3272" s="26" t="s">
        <v>6</v>
      </c>
      <c r="G3272" s="34" t="str">
        <f t="shared" si="128"/>
        <v>Medicago turbinata</v>
      </c>
      <c r="H3272" s="26" t="s">
        <v>5141</v>
      </c>
      <c r="I3272" s="26"/>
      <c r="J3272" t="s">
        <v>9489</v>
      </c>
      <c r="K3272" t="s">
        <v>11752</v>
      </c>
      <c r="L3272" t="s">
        <v>12304</v>
      </c>
      <c r="M3272" t="s">
        <v>12305</v>
      </c>
    </row>
    <row r="3273" spans="1:13" x14ac:dyDescent="0.25">
      <c r="A3273" s="26" t="s">
        <v>2677</v>
      </c>
      <c r="B3273" s="26" t="s">
        <v>1106</v>
      </c>
      <c r="C3273" s="26" t="str">
        <f t="shared" si="127"/>
        <v/>
      </c>
      <c r="D3273" s="26"/>
      <c r="E3273" s="26" t="s">
        <v>5390</v>
      </c>
      <c r="F3273" s="26" t="s">
        <v>6</v>
      </c>
      <c r="G3273" s="34" t="str">
        <f t="shared" si="128"/>
        <v>Melampyrum arvense</v>
      </c>
      <c r="H3273" s="26" t="s">
        <v>5141</v>
      </c>
      <c r="I3273" s="26"/>
      <c r="J3273" t="s">
        <v>9490</v>
      </c>
      <c r="K3273" t="s">
        <v>11752</v>
      </c>
      <c r="L3273" t="s">
        <v>12318</v>
      </c>
      <c r="M3273" t="s">
        <v>12366</v>
      </c>
    </row>
    <row r="3274" spans="1:13" x14ac:dyDescent="0.25">
      <c r="A3274" s="26" t="s">
        <v>2677</v>
      </c>
      <c r="B3274" s="26" t="s">
        <v>2678</v>
      </c>
      <c r="C3274" s="26" t="str">
        <f t="shared" si="127"/>
        <v/>
      </c>
      <c r="D3274" s="26"/>
      <c r="E3274" s="26" t="s">
        <v>6</v>
      </c>
      <c r="F3274" s="26" t="s">
        <v>6</v>
      </c>
      <c r="G3274" s="34" t="str">
        <f t="shared" si="128"/>
        <v>Melampyrum cristatum</v>
      </c>
      <c r="H3274" s="26" t="s">
        <v>5141</v>
      </c>
      <c r="I3274" s="26"/>
      <c r="J3274" t="s">
        <v>9491</v>
      </c>
      <c r="K3274" t="s">
        <v>11752</v>
      </c>
      <c r="L3274" t="s">
        <v>12318</v>
      </c>
      <c r="M3274" t="s">
        <v>12366</v>
      </c>
    </row>
    <row r="3275" spans="1:13" x14ac:dyDescent="0.25">
      <c r="A3275" s="26" t="s">
        <v>2677</v>
      </c>
      <c r="B3275" s="26" t="s">
        <v>2679</v>
      </c>
      <c r="C3275" s="26" t="str">
        <f t="shared" si="127"/>
        <v>subsp.</v>
      </c>
      <c r="D3275" s="26" t="s">
        <v>2439</v>
      </c>
      <c r="E3275" s="26" t="s">
        <v>6</v>
      </c>
      <c r="F3275" s="26" t="s">
        <v>31</v>
      </c>
      <c r="G3275" s="34" t="str">
        <f t="shared" si="128"/>
        <v>Melampyrum nemorosum catalaunicum</v>
      </c>
      <c r="H3275" s="26" t="s">
        <v>5141</v>
      </c>
      <c r="I3275" s="26"/>
      <c r="J3275" t="s">
        <v>9492</v>
      </c>
      <c r="K3275" t="s">
        <v>11752</v>
      </c>
      <c r="L3275" t="s">
        <v>12318</v>
      </c>
      <c r="M3275" t="s">
        <v>12366</v>
      </c>
    </row>
    <row r="3276" spans="1:13" x14ac:dyDescent="0.25">
      <c r="A3276" s="26" t="s">
        <v>2677</v>
      </c>
      <c r="B3276" s="26" t="s">
        <v>1970</v>
      </c>
      <c r="C3276" s="26" t="str">
        <f t="shared" si="127"/>
        <v>subsp.</v>
      </c>
      <c r="D3276" s="26" t="s">
        <v>392</v>
      </c>
      <c r="E3276" s="26" t="s">
        <v>6</v>
      </c>
      <c r="F3276" s="26" t="s">
        <v>6</v>
      </c>
      <c r="G3276" s="34" t="str">
        <f t="shared" si="128"/>
        <v>Melampyrum pratense latifolium</v>
      </c>
      <c r="H3276" s="26" t="s">
        <v>5141</v>
      </c>
      <c r="I3276" s="26"/>
      <c r="J3276" t="s">
        <v>9493</v>
      </c>
      <c r="K3276" t="s">
        <v>11752</v>
      </c>
      <c r="L3276" t="s">
        <v>12318</v>
      </c>
      <c r="M3276" t="s">
        <v>12366</v>
      </c>
    </row>
    <row r="3277" spans="1:13" x14ac:dyDescent="0.25">
      <c r="A3277" s="26" t="s">
        <v>2677</v>
      </c>
      <c r="B3277" s="26" t="s">
        <v>1970</v>
      </c>
      <c r="C3277" s="26" t="str">
        <f t="shared" si="127"/>
        <v>subsp.</v>
      </c>
      <c r="D3277" s="26" t="s">
        <v>1970</v>
      </c>
      <c r="E3277" s="26" t="s">
        <v>6</v>
      </c>
      <c r="F3277" s="26" t="s">
        <v>6</v>
      </c>
      <c r="G3277" s="34" t="str">
        <f t="shared" si="128"/>
        <v>Melampyrum pratense pratense</v>
      </c>
      <c r="H3277" s="26" t="s">
        <v>5141</v>
      </c>
      <c r="I3277" s="26"/>
      <c r="J3277" t="s">
        <v>9494</v>
      </c>
      <c r="K3277" t="s">
        <v>11752</v>
      </c>
      <c r="L3277" t="s">
        <v>12318</v>
      </c>
      <c r="M3277" t="s">
        <v>12366</v>
      </c>
    </row>
    <row r="3278" spans="1:13" x14ac:dyDescent="0.25">
      <c r="A3278" s="26" t="s">
        <v>2677</v>
      </c>
      <c r="B3278" s="26" t="s">
        <v>1642</v>
      </c>
      <c r="C3278" s="26" t="str">
        <f t="shared" si="127"/>
        <v>subsp.</v>
      </c>
      <c r="D3278" s="26" t="s">
        <v>1642</v>
      </c>
      <c r="E3278" s="26" t="s">
        <v>6</v>
      </c>
      <c r="F3278" s="26" t="s">
        <v>31</v>
      </c>
      <c r="G3278" s="34" t="str">
        <f t="shared" si="128"/>
        <v>Melampyrum sylvaticum sylvaticum</v>
      </c>
      <c r="H3278" s="26" t="s">
        <v>5141</v>
      </c>
      <c r="I3278" s="26"/>
      <c r="J3278" t="s">
        <v>9495</v>
      </c>
      <c r="K3278" t="s">
        <v>11752</v>
      </c>
      <c r="L3278" t="s">
        <v>12318</v>
      </c>
      <c r="M3278" t="s">
        <v>12366</v>
      </c>
    </row>
    <row r="3279" spans="1:13" x14ac:dyDescent="0.25">
      <c r="A3279" s="26" t="s">
        <v>2680</v>
      </c>
      <c r="B3279" s="26" t="s">
        <v>2681</v>
      </c>
      <c r="C3279" s="26" t="str">
        <f t="shared" si="127"/>
        <v/>
      </c>
      <c r="D3279" s="26"/>
      <c r="E3279" s="26" t="s">
        <v>5390</v>
      </c>
      <c r="F3279" s="26" t="s">
        <v>6</v>
      </c>
      <c r="G3279" s="34" t="str">
        <f t="shared" si="128"/>
        <v>Melia azedarach</v>
      </c>
      <c r="H3279" s="26" t="s">
        <v>5141</v>
      </c>
      <c r="I3279" s="26"/>
      <c r="J3279" t="s">
        <v>9496</v>
      </c>
      <c r="K3279" t="s">
        <v>11752</v>
      </c>
      <c r="L3279" t="s">
        <v>12554</v>
      </c>
      <c r="M3279" t="s">
        <v>12663</v>
      </c>
    </row>
    <row r="3280" spans="1:13" x14ac:dyDescent="0.25">
      <c r="A3280" s="26" t="s">
        <v>2682</v>
      </c>
      <c r="B3280" s="26" t="s">
        <v>277</v>
      </c>
      <c r="C3280" s="26" t="str">
        <f t="shared" si="127"/>
        <v/>
      </c>
      <c r="D3280" s="26"/>
      <c r="E3280" s="26" t="s">
        <v>6</v>
      </c>
      <c r="F3280" s="26" t="s">
        <v>6</v>
      </c>
      <c r="G3280" s="34" t="str">
        <f t="shared" si="128"/>
        <v>Melilotus albus</v>
      </c>
      <c r="H3280" s="26" t="s">
        <v>5141</v>
      </c>
      <c r="I3280" s="26"/>
      <c r="J3280" t="s">
        <v>9497</v>
      </c>
      <c r="K3280" t="s">
        <v>11752</v>
      </c>
      <c r="L3280" t="s">
        <v>12304</v>
      </c>
      <c r="M3280" t="s">
        <v>12305</v>
      </c>
    </row>
    <row r="3281" spans="1:13" x14ac:dyDescent="0.25">
      <c r="A3281" s="26" t="s">
        <v>2682</v>
      </c>
      <c r="B3281" s="26" t="s">
        <v>2683</v>
      </c>
      <c r="C3281" s="26" t="str">
        <f t="shared" si="127"/>
        <v/>
      </c>
      <c r="D3281" s="26"/>
      <c r="E3281" s="26" t="s">
        <v>6</v>
      </c>
      <c r="F3281" s="26" t="s">
        <v>6</v>
      </c>
      <c r="G3281" s="34" t="str">
        <f t="shared" si="128"/>
        <v>Melilotus altissimus</v>
      </c>
      <c r="H3281" s="26" t="s">
        <v>5141</v>
      </c>
      <c r="I3281" s="26"/>
      <c r="J3281" t="s">
        <v>9498</v>
      </c>
      <c r="K3281" t="s">
        <v>11752</v>
      </c>
      <c r="L3281" t="s">
        <v>12304</v>
      </c>
      <c r="M3281" t="s">
        <v>12305</v>
      </c>
    </row>
    <row r="3282" spans="1:13" x14ac:dyDescent="0.25">
      <c r="A3282" s="26" t="s">
        <v>2682</v>
      </c>
      <c r="B3282" s="26" t="s">
        <v>2022</v>
      </c>
      <c r="C3282" s="26" t="str">
        <f t="shared" si="127"/>
        <v/>
      </c>
      <c r="D3282" s="26"/>
      <c r="E3282" s="26" t="s">
        <v>6</v>
      </c>
      <c r="F3282" s="26" t="s">
        <v>6</v>
      </c>
      <c r="G3282" s="34" t="str">
        <f t="shared" si="128"/>
        <v>Melilotus elegans</v>
      </c>
      <c r="H3282" s="26" t="s">
        <v>5141</v>
      </c>
      <c r="I3282" s="26"/>
      <c r="J3282" t="s">
        <v>9499</v>
      </c>
      <c r="K3282" t="s">
        <v>11752</v>
      </c>
      <c r="L3282" t="s">
        <v>12304</v>
      </c>
      <c r="M3282" t="s">
        <v>12305</v>
      </c>
    </row>
    <row r="3283" spans="1:13" x14ac:dyDescent="0.25">
      <c r="A3283" s="26" t="s">
        <v>2682</v>
      </c>
      <c r="B3283" s="26" t="s">
        <v>2684</v>
      </c>
      <c r="C3283" s="26" t="str">
        <f t="shared" si="127"/>
        <v/>
      </c>
      <c r="D3283" s="26"/>
      <c r="E3283" s="26" t="s">
        <v>6</v>
      </c>
      <c r="F3283" s="26" t="s">
        <v>6</v>
      </c>
      <c r="G3283" s="34" t="str">
        <f t="shared" si="128"/>
        <v>Melilotus indicus</v>
      </c>
      <c r="H3283" s="26" t="s">
        <v>5141</v>
      </c>
      <c r="I3283" s="26"/>
      <c r="J3283" t="s">
        <v>9500</v>
      </c>
      <c r="K3283" t="s">
        <v>11752</v>
      </c>
      <c r="L3283" t="s">
        <v>12304</v>
      </c>
      <c r="M3283" t="s">
        <v>12305</v>
      </c>
    </row>
    <row r="3284" spans="1:13" x14ac:dyDescent="0.25">
      <c r="A3284" s="26" t="s">
        <v>2682</v>
      </c>
      <c r="B3284" s="26" t="s">
        <v>2686</v>
      </c>
      <c r="C3284" s="26" t="str">
        <f t="shared" si="127"/>
        <v/>
      </c>
      <c r="D3284" s="26"/>
      <c r="E3284" s="26" t="s">
        <v>6</v>
      </c>
      <c r="F3284" s="26" t="s">
        <v>6</v>
      </c>
      <c r="G3284" s="34" t="str">
        <f t="shared" si="128"/>
        <v>Melilotus infestus</v>
      </c>
      <c r="H3284" s="26" t="s">
        <v>5141</v>
      </c>
      <c r="I3284" s="26"/>
      <c r="J3284" t="s">
        <v>9501</v>
      </c>
      <c r="K3284" t="s">
        <v>11752</v>
      </c>
      <c r="L3284" t="s">
        <v>12304</v>
      </c>
      <c r="M3284" t="s">
        <v>12305</v>
      </c>
    </row>
    <row r="3285" spans="1:13" x14ac:dyDescent="0.25">
      <c r="A3285" s="26" t="s">
        <v>2682</v>
      </c>
      <c r="B3285" s="26" t="s">
        <v>1985</v>
      </c>
      <c r="C3285" s="26" t="str">
        <f t="shared" si="127"/>
        <v/>
      </c>
      <c r="D3285" s="26"/>
      <c r="E3285" s="26" t="s">
        <v>6</v>
      </c>
      <c r="F3285" s="26" t="s">
        <v>6</v>
      </c>
      <c r="G3285" s="34" t="str">
        <f t="shared" si="128"/>
        <v>Melilotus italicus</v>
      </c>
      <c r="H3285" s="26" t="s">
        <v>5141</v>
      </c>
      <c r="I3285" s="26"/>
      <c r="J3285" t="s">
        <v>9502</v>
      </c>
      <c r="K3285" t="s">
        <v>11752</v>
      </c>
      <c r="L3285" t="s">
        <v>12304</v>
      </c>
      <c r="M3285" t="s">
        <v>12305</v>
      </c>
    </row>
    <row r="3286" spans="1:13" x14ac:dyDescent="0.25">
      <c r="A3286" s="26" t="s">
        <v>2682</v>
      </c>
      <c r="B3286" s="26" t="s">
        <v>253</v>
      </c>
      <c r="C3286" s="26" t="str">
        <f t="shared" ref="C3286:C3317" si="129">IF(D3286="","","subsp.")</f>
        <v/>
      </c>
      <c r="D3286" s="26"/>
      <c r="E3286" s="26" t="s">
        <v>6</v>
      </c>
      <c r="F3286" s="26" t="s">
        <v>6</v>
      </c>
      <c r="G3286" s="34" t="str">
        <f t="shared" si="128"/>
        <v>Melilotus officinalis</v>
      </c>
      <c r="H3286" s="26" t="s">
        <v>5141</v>
      </c>
      <c r="I3286" s="26"/>
      <c r="J3286" t="s">
        <v>9503</v>
      </c>
      <c r="K3286" t="s">
        <v>11752</v>
      </c>
      <c r="L3286" t="s">
        <v>12304</v>
      </c>
      <c r="M3286" t="s">
        <v>12305</v>
      </c>
    </row>
    <row r="3287" spans="1:13" x14ac:dyDescent="0.25">
      <c r="A3287" s="26" t="s">
        <v>2682</v>
      </c>
      <c r="B3287" s="26" t="s">
        <v>1772</v>
      </c>
      <c r="C3287" s="26" t="str">
        <f t="shared" si="129"/>
        <v/>
      </c>
      <c r="D3287" s="26"/>
      <c r="E3287" s="26" t="s">
        <v>6</v>
      </c>
      <c r="F3287" s="26" t="s">
        <v>6</v>
      </c>
      <c r="G3287" s="34" t="str">
        <f t="shared" si="128"/>
        <v>Melilotus segetalis</v>
      </c>
      <c r="H3287" s="26" t="s">
        <v>5141</v>
      </c>
      <c r="I3287" s="26"/>
      <c r="J3287" t="s">
        <v>9504</v>
      </c>
      <c r="K3287" t="s">
        <v>11752</v>
      </c>
      <c r="L3287" t="s">
        <v>12304</v>
      </c>
      <c r="M3287" t="s">
        <v>12305</v>
      </c>
    </row>
    <row r="3288" spans="1:13" x14ac:dyDescent="0.25">
      <c r="A3288" s="26" t="s">
        <v>2682</v>
      </c>
      <c r="B3288" s="26" t="s">
        <v>1299</v>
      </c>
      <c r="C3288" s="26" t="str">
        <f t="shared" si="129"/>
        <v/>
      </c>
      <c r="D3288" s="26"/>
      <c r="E3288" s="26" t="s">
        <v>6</v>
      </c>
      <c r="F3288" s="26" t="s">
        <v>6</v>
      </c>
      <c r="G3288" s="34" t="str">
        <f t="shared" si="128"/>
        <v>Melilotus siculus</v>
      </c>
      <c r="H3288" s="26" t="s">
        <v>5141</v>
      </c>
      <c r="I3288" s="26"/>
      <c r="J3288" t="s">
        <v>9505</v>
      </c>
      <c r="K3288" t="s">
        <v>11752</v>
      </c>
      <c r="L3288" t="s">
        <v>12304</v>
      </c>
      <c r="M3288" t="s">
        <v>12305</v>
      </c>
    </row>
    <row r="3289" spans="1:13" x14ac:dyDescent="0.25">
      <c r="A3289" s="26" t="s">
        <v>2682</v>
      </c>
      <c r="B3289" s="26" t="s">
        <v>2687</v>
      </c>
      <c r="C3289" s="26" t="str">
        <f t="shared" si="129"/>
        <v/>
      </c>
      <c r="D3289" s="26"/>
      <c r="E3289" s="26" t="s">
        <v>6</v>
      </c>
      <c r="F3289" s="26" t="s">
        <v>6</v>
      </c>
      <c r="G3289" s="34" t="str">
        <f t="shared" si="128"/>
        <v>Melilotus speciosus</v>
      </c>
      <c r="H3289" s="26" t="s">
        <v>5141</v>
      </c>
      <c r="I3289" s="26"/>
      <c r="J3289" t="s">
        <v>9506</v>
      </c>
      <c r="K3289" t="s">
        <v>11752</v>
      </c>
      <c r="L3289" t="s">
        <v>12304</v>
      </c>
      <c r="M3289" t="s">
        <v>12305</v>
      </c>
    </row>
    <row r="3290" spans="1:13" x14ac:dyDescent="0.25">
      <c r="A3290" s="26" t="s">
        <v>2682</v>
      </c>
      <c r="B3290" s="26" t="s">
        <v>2688</v>
      </c>
      <c r="C3290" s="26" t="str">
        <f t="shared" si="129"/>
        <v/>
      </c>
      <c r="D3290" s="26"/>
      <c r="E3290" s="26" t="s">
        <v>6</v>
      </c>
      <c r="F3290" s="26" t="s">
        <v>6</v>
      </c>
      <c r="G3290" s="34" t="str">
        <f t="shared" si="128"/>
        <v>Melilotus spicatus</v>
      </c>
      <c r="H3290" s="26" t="s">
        <v>5141</v>
      </c>
      <c r="I3290" s="26"/>
      <c r="J3290" t="s">
        <v>9507</v>
      </c>
      <c r="K3290" t="s">
        <v>11752</v>
      </c>
      <c r="L3290" t="s">
        <v>12304</v>
      </c>
      <c r="M3290" t="s">
        <v>12305</v>
      </c>
    </row>
    <row r="3291" spans="1:13" x14ac:dyDescent="0.25">
      <c r="A3291" s="26" t="s">
        <v>2682</v>
      </c>
      <c r="B3291" s="26" t="s">
        <v>2685</v>
      </c>
      <c r="C3291" s="26" t="str">
        <f t="shared" si="129"/>
        <v/>
      </c>
      <c r="D3291" s="26"/>
      <c r="E3291" s="26" t="s">
        <v>6</v>
      </c>
      <c r="F3291" s="26" t="s">
        <v>6</v>
      </c>
      <c r="G3291" s="34" t="str">
        <f t="shared" si="128"/>
        <v>Melilotus sulcatus</v>
      </c>
      <c r="H3291" s="26" t="s">
        <v>5141</v>
      </c>
      <c r="I3291" s="26"/>
      <c r="J3291" t="s">
        <v>9508</v>
      </c>
      <c r="K3291" t="s">
        <v>11752</v>
      </c>
      <c r="L3291" t="s">
        <v>12304</v>
      </c>
      <c r="M3291" t="s">
        <v>12305</v>
      </c>
    </row>
    <row r="3292" spans="1:13" x14ac:dyDescent="0.25">
      <c r="A3292" s="26" t="s">
        <v>2689</v>
      </c>
      <c r="B3292" s="26" t="s">
        <v>253</v>
      </c>
      <c r="C3292" s="26" t="str">
        <f t="shared" si="129"/>
        <v/>
      </c>
      <c r="D3292" s="26"/>
      <c r="E3292" s="26" t="s">
        <v>6</v>
      </c>
      <c r="F3292" s="26" t="s">
        <v>6</v>
      </c>
      <c r="G3292" s="34" t="str">
        <f t="shared" si="128"/>
        <v>Melissa officinalis</v>
      </c>
      <c r="H3292" s="26" t="s">
        <v>5141</v>
      </c>
      <c r="I3292" s="26"/>
      <c r="J3292" t="s">
        <v>9509</v>
      </c>
      <c r="K3292" t="s">
        <v>11752</v>
      </c>
      <c r="L3292" t="s">
        <v>12318</v>
      </c>
      <c r="M3292" t="s">
        <v>12395</v>
      </c>
    </row>
    <row r="3293" spans="1:13" x14ac:dyDescent="0.25">
      <c r="A3293" s="26" t="s">
        <v>2690</v>
      </c>
      <c r="B3293" s="26" t="s">
        <v>2691</v>
      </c>
      <c r="C3293" s="26" t="str">
        <f t="shared" si="129"/>
        <v/>
      </c>
      <c r="D3293" s="26"/>
      <c r="E3293" s="26" t="s">
        <v>6</v>
      </c>
      <c r="F3293" s="26" t="s">
        <v>6</v>
      </c>
      <c r="G3293" s="34" t="str">
        <f t="shared" si="128"/>
        <v>Melittis melissophyllum</v>
      </c>
      <c r="H3293" s="26" t="s">
        <v>5141</v>
      </c>
      <c r="I3293" s="26"/>
      <c r="J3293" t="s">
        <v>9510</v>
      </c>
      <c r="K3293" t="s">
        <v>11752</v>
      </c>
      <c r="L3293" t="s">
        <v>12318</v>
      </c>
      <c r="M3293" t="s">
        <v>12395</v>
      </c>
    </row>
    <row r="3294" spans="1:13" x14ac:dyDescent="0.25">
      <c r="A3294" s="26" t="s">
        <v>2692</v>
      </c>
      <c r="B3294" s="26" t="s">
        <v>1340</v>
      </c>
      <c r="C3294" s="26" t="str">
        <f t="shared" si="129"/>
        <v/>
      </c>
      <c r="D3294" s="26"/>
      <c r="E3294" s="26" t="s">
        <v>6</v>
      </c>
      <c r="F3294" s="26" t="s">
        <v>6</v>
      </c>
      <c r="G3294" s="34" t="str">
        <f t="shared" si="128"/>
        <v>Mentha aquatica</v>
      </c>
      <c r="H3294" s="26" t="s">
        <v>5141</v>
      </c>
      <c r="I3294" s="26"/>
      <c r="J3294" t="s">
        <v>9511</v>
      </c>
      <c r="K3294" t="s">
        <v>11752</v>
      </c>
      <c r="L3294" t="s">
        <v>12318</v>
      </c>
      <c r="M3294" t="s">
        <v>12395</v>
      </c>
    </row>
    <row r="3295" spans="1:13" x14ac:dyDescent="0.25">
      <c r="A3295" s="26" t="s">
        <v>2692</v>
      </c>
      <c r="B3295" s="26" t="s">
        <v>41</v>
      </c>
      <c r="C3295" s="26" t="str">
        <f t="shared" si="129"/>
        <v/>
      </c>
      <c r="D3295" s="26"/>
      <c r="E3295" s="26" t="s">
        <v>6</v>
      </c>
      <c r="F3295" s="26" t="s">
        <v>6</v>
      </c>
      <c r="G3295" s="34" t="str">
        <f t="shared" si="128"/>
        <v>Mentha arvensis</v>
      </c>
      <c r="H3295" s="26" t="s">
        <v>5141</v>
      </c>
      <c r="I3295" s="26"/>
      <c r="J3295" t="s">
        <v>9512</v>
      </c>
      <c r="K3295" t="s">
        <v>11752</v>
      </c>
      <c r="L3295" t="s">
        <v>12318</v>
      </c>
      <c r="M3295" t="s">
        <v>12395</v>
      </c>
    </row>
    <row r="3296" spans="1:13" x14ac:dyDescent="0.25">
      <c r="A3296" s="26" t="s">
        <v>2692</v>
      </c>
      <c r="B3296" s="26" t="s">
        <v>2693</v>
      </c>
      <c r="C3296" s="26" t="str">
        <f t="shared" si="129"/>
        <v/>
      </c>
      <c r="D3296" s="26"/>
      <c r="E3296" s="26" t="s">
        <v>6</v>
      </c>
      <c r="F3296" s="26" t="s">
        <v>6</v>
      </c>
      <c r="G3296" s="34" t="str">
        <f t="shared" si="128"/>
        <v>Mentha cervina</v>
      </c>
      <c r="H3296" s="26" t="s">
        <v>5141</v>
      </c>
      <c r="I3296" s="26"/>
      <c r="J3296" t="s">
        <v>9513</v>
      </c>
      <c r="K3296" t="s">
        <v>11752</v>
      </c>
      <c r="L3296" t="s">
        <v>12318</v>
      </c>
      <c r="M3296" t="s">
        <v>12395</v>
      </c>
    </row>
    <row r="3297" spans="1:13" x14ac:dyDescent="0.25">
      <c r="A3297" s="26" t="s">
        <v>2692</v>
      </c>
      <c r="B3297" s="26" t="s">
        <v>15</v>
      </c>
      <c r="C3297" s="26" t="str">
        <f t="shared" si="129"/>
        <v/>
      </c>
      <c r="D3297" s="26"/>
      <c r="E3297" s="26" t="s">
        <v>6</v>
      </c>
      <c r="F3297" s="26" t="s">
        <v>6</v>
      </c>
      <c r="G3297" s="34" t="str">
        <f t="shared" si="128"/>
        <v>Mentha longifolia</v>
      </c>
      <c r="H3297" s="26" t="s">
        <v>5141</v>
      </c>
      <c r="I3297" s="26"/>
      <c r="J3297" t="s">
        <v>9514</v>
      </c>
      <c r="K3297" t="s">
        <v>11752</v>
      </c>
      <c r="L3297" t="s">
        <v>12318</v>
      </c>
      <c r="M3297" t="s">
        <v>12395</v>
      </c>
    </row>
    <row r="3298" spans="1:13" x14ac:dyDescent="0.25">
      <c r="A3298" s="26" t="s">
        <v>2692</v>
      </c>
      <c r="B3298" s="26" t="s">
        <v>2694</v>
      </c>
      <c r="C3298" s="26" t="str">
        <f t="shared" si="129"/>
        <v/>
      </c>
      <c r="D3298" s="26"/>
      <c r="E3298" s="26" t="s">
        <v>6</v>
      </c>
      <c r="F3298" s="26" t="s">
        <v>6</v>
      </c>
      <c r="G3298" s="34" t="str">
        <f t="shared" si="128"/>
        <v>Mentha pulegium</v>
      </c>
      <c r="H3298" s="26" t="s">
        <v>5141</v>
      </c>
      <c r="I3298" s="26"/>
      <c r="J3298" t="s">
        <v>9515</v>
      </c>
      <c r="K3298" t="s">
        <v>11752</v>
      </c>
      <c r="L3298" t="s">
        <v>12318</v>
      </c>
      <c r="M3298" t="s">
        <v>12395</v>
      </c>
    </row>
    <row r="3299" spans="1:13" x14ac:dyDescent="0.25">
      <c r="A3299" s="26" t="s">
        <v>2692</v>
      </c>
      <c r="B3299" s="26" t="s">
        <v>2696</v>
      </c>
      <c r="C3299" s="26" t="str">
        <f t="shared" si="129"/>
        <v/>
      </c>
      <c r="D3299" s="26"/>
      <c r="E3299" s="26" t="s">
        <v>5390</v>
      </c>
      <c r="F3299" s="26" t="s">
        <v>6</v>
      </c>
      <c r="G3299" s="34" t="str">
        <f t="shared" si="128"/>
        <v>Mentha requienii</v>
      </c>
      <c r="H3299" s="26" t="s">
        <v>5141</v>
      </c>
      <c r="I3299" s="26"/>
      <c r="J3299" t="s">
        <v>9516</v>
      </c>
      <c r="K3299" t="s">
        <v>11752</v>
      </c>
      <c r="L3299" t="s">
        <v>12318</v>
      </c>
      <c r="M3299" t="s">
        <v>12395</v>
      </c>
    </row>
    <row r="3300" spans="1:13" x14ac:dyDescent="0.25">
      <c r="A3300" s="26" t="s">
        <v>2692</v>
      </c>
      <c r="B3300" s="26" t="s">
        <v>50</v>
      </c>
      <c r="C3300" s="26" t="str">
        <f t="shared" si="129"/>
        <v/>
      </c>
      <c r="D3300" s="26"/>
      <c r="E3300" s="26" t="s">
        <v>5390</v>
      </c>
      <c r="F3300" s="26" t="s">
        <v>6</v>
      </c>
      <c r="G3300" s="34" t="str">
        <f t="shared" si="128"/>
        <v>Mentha spicata</v>
      </c>
      <c r="H3300" s="26" t="s">
        <v>5141</v>
      </c>
      <c r="I3300" s="26"/>
      <c r="J3300" t="s">
        <v>9517</v>
      </c>
      <c r="K3300" t="s">
        <v>11752</v>
      </c>
      <c r="L3300" t="s">
        <v>12318</v>
      </c>
      <c r="M3300" t="s">
        <v>12395</v>
      </c>
    </row>
    <row r="3301" spans="1:13" x14ac:dyDescent="0.25">
      <c r="A3301" s="26" t="s">
        <v>2692</v>
      </c>
      <c r="B3301" s="26" t="s">
        <v>2695</v>
      </c>
      <c r="C3301" s="26" t="str">
        <f t="shared" si="129"/>
        <v/>
      </c>
      <c r="D3301" s="26"/>
      <c r="E3301" s="26" t="s">
        <v>6</v>
      </c>
      <c r="F3301" s="26" t="s">
        <v>6</v>
      </c>
      <c r="G3301" s="34" t="str">
        <f t="shared" si="128"/>
        <v>Mentha suaveolens</v>
      </c>
      <c r="H3301" s="26" t="s">
        <v>5141</v>
      </c>
      <c r="I3301" s="26"/>
      <c r="J3301" t="s">
        <v>9518</v>
      </c>
      <c r="K3301" t="s">
        <v>11752</v>
      </c>
      <c r="L3301" t="s">
        <v>12318</v>
      </c>
      <c r="M3301" t="s">
        <v>12395</v>
      </c>
    </row>
    <row r="3302" spans="1:13" x14ac:dyDescent="0.25">
      <c r="A3302" s="26" t="s">
        <v>2697</v>
      </c>
      <c r="B3302" s="26" t="s">
        <v>2698</v>
      </c>
      <c r="C3302" s="26" t="str">
        <f t="shared" si="129"/>
        <v/>
      </c>
      <c r="D3302" s="26"/>
      <c r="E3302" s="26" t="s">
        <v>6</v>
      </c>
      <c r="F3302" s="26" t="s">
        <v>6</v>
      </c>
      <c r="G3302" s="34" t="str">
        <f t="shared" si="128"/>
        <v>Menyanthes trifoliata</v>
      </c>
      <c r="H3302" s="26" t="s">
        <v>5141</v>
      </c>
      <c r="I3302" s="26"/>
      <c r="J3302" t="s">
        <v>9519</v>
      </c>
      <c r="K3302" t="s">
        <v>11752</v>
      </c>
      <c r="L3302" t="s">
        <v>11753</v>
      </c>
      <c r="M3302" t="s">
        <v>12664</v>
      </c>
    </row>
    <row r="3303" spans="1:13" x14ac:dyDescent="0.25">
      <c r="A3303" s="26" t="s">
        <v>2699</v>
      </c>
      <c r="B3303" s="26" t="s">
        <v>2701</v>
      </c>
      <c r="C3303" s="26" t="str">
        <f t="shared" si="129"/>
        <v/>
      </c>
      <c r="D3303" s="26"/>
      <c r="E3303" s="26" t="s">
        <v>6</v>
      </c>
      <c r="F3303" s="26" t="s">
        <v>6</v>
      </c>
      <c r="G3303" s="34" t="str">
        <f t="shared" si="128"/>
        <v>Mercurialis ambigua</v>
      </c>
      <c r="H3303" s="26" t="s">
        <v>5141</v>
      </c>
      <c r="I3303" s="26"/>
      <c r="J3303" t="s">
        <v>9520</v>
      </c>
      <c r="K3303" t="s">
        <v>11752</v>
      </c>
      <c r="L3303" t="s">
        <v>12336</v>
      </c>
      <c r="M3303" t="s">
        <v>12337</v>
      </c>
    </row>
    <row r="3304" spans="1:13" x14ac:dyDescent="0.25">
      <c r="A3304" s="26" t="s">
        <v>2699</v>
      </c>
      <c r="B3304" s="26" t="s">
        <v>67</v>
      </c>
      <c r="C3304" s="26" t="str">
        <f t="shared" si="129"/>
        <v/>
      </c>
      <c r="D3304" s="26"/>
      <c r="E3304" s="26" t="s">
        <v>6</v>
      </c>
      <c r="F3304" s="26" t="s">
        <v>6</v>
      </c>
      <c r="G3304" s="34" t="str">
        <f t="shared" si="128"/>
        <v>Mercurialis annua</v>
      </c>
      <c r="H3304" s="26" t="s">
        <v>5141</v>
      </c>
      <c r="I3304" s="26"/>
      <c r="J3304" t="s">
        <v>9521</v>
      </c>
      <c r="K3304" t="s">
        <v>11752</v>
      </c>
      <c r="L3304" t="s">
        <v>12336</v>
      </c>
      <c r="M3304" t="s">
        <v>12337</v>
      </c>
    </row>
    <row r="3305" spans="1:13" x14ac:dyDescent="0.25">
      <c r="A3305" s="26" t="s">
        <v>2699</v>
      </c>
      <c r="B3305" s="26" t="s">
        <v>2700</v>
      </c>
      <c r="C3305" s="26" t="str">
        <f t="shared" si="129"/>
        <v/>
      </c>
      <c r="D3305" s="26"/>
      <c r="E3305" s="26" t="s">
        <v>6</v>
      </c>
      <c r="F3305" s="26" t="s">
        <v>6</v>
      </c>
      <c r="G3305" s="34" t="str">
        <f t="shared" si="128"/>
        <v>Mercurialis elliptica</v>
      </c>
      <c r="H3305" s="26" t="s">
        <v>5141</v>
      </c>
      <c r="I3305" s="26"/>
      <c r="J3305" t="s">
        <v>9522</v>
      </c>
      <c r="K3305" t="s">
        <v>11752</v>
      </c>
      <c r="L3305" t="s">
        <v>12336</v>
      </c>
      <c r="M3305" t="s">
        <v>12337</v>
      </c>
    </row>
    <row r="3306" spans="1:13" x14ac:dyDescent="0.25">
      <c r="A3306" s="26" t="s">
        <v>2699</v>
      </c>
      <c r="B3306" s="26" t="s">
        <v>2702</v>
      </c>
      <c r="C3306" s="26" t="str">
        <f t="shared" si="129"/>
        <v/>
      </c>
      <c r="D3306" s="26"/>
      <c r="E3306" s="26" t="s">
        <v>6</v>
      </c>
      <c r="F3306" s="26" t="s">
        <v>6</v>
      </c>
      <c r="G3306" s="34" t="str">
        <f t="shared" si="128"/>
        <v>Mercurialis huetii</v>
      </c>
      <c r="H3306" s="26" t="s">
        <v>5141</v>
      </c>
      <c r="I3306" s="26"/>
      <c r="J3306" t="s">
        <v>9523</v>
      </c>
      <c r="K3306" t="s">
        <v>11752</v>
      </c>
      <c r="L3306" t="s">
        <v>12336</v>
      </c>
      <c r="M3306" t="s">
        <v>12337</v>
      </c>
    </row>
    <row r="3307" spans="1:13" x14ac:dyDescent="0.25">
      <c r="A3307" s="26" t="s">
        <v>2699</v>
      </c>
      <c r="B3307" s="26" t="s">
        <v>755</v>
      </c>
      <c r="C3307" s="26" t="str">
        <f t="shared" si="129"/>
        <v/>
      </c>
      <c r="D3307" s="26"/>
      <c r="E3307" s="26" t="s">
        <v>6</v>
      </c>
      <c r="F3307" s="26" t="s">
        <v>6</v>
      </c>
      <c r="G3307" s="34" t="str">
        <f t="shared" si="128"/>
        <v>Mercurialis perennis</v>
      </c>
      <c r="H3307" s="26" t="s">
        <v>5141</v>
      </c>
      <c r="I3307" s="26"/>
      <c r="J3307" t="s">
        <v>9524</v>
      </c>
      <c r="K3307" t="s">
        <v>11752</v>
      </c>
      <c r="L3307" t="s">
        <v>12336</v>
      </c>
      <c r="M3307" t="s">
        <v>12337</v>
      </c>
    </row>
    <row r="3308" spans="1:13" x14ac:dyDescent="0.25">
      <c r="A3308" s="26" t="s">
        <v>2699</v>
      </c>
      <c r="B3308" s="26" t="s">
        <v>1868</v>
      </c>
      <c r="C3308" s="26" t="str">
        <f t="shared" si="129"/>
        <v/>
      </c>
      <c r="D3308" s="26"/>
      <c r="E3308" s="26" t="s">
        <v>6</v>
      </c>
      <c r="F3308" s="26" t="s">
        <v>6</v>
      </c>
      <c r="G3308" s="34" t="str">
        <f t="shared" si="128"/>
        <v>Mercurialis reverchonii</v>
      </c>
      <c r="H3308" s="26" t="s">
        <v>5141</v>
      </c>
      <c r="I3308" s="26"/>
      <c r="J3308" t="s">
        <v>9525</v>
      </c>
      <c r="K3308" t="s">
        <v>11752</v>
      </c>
      <c r="L3308" t="s">
        <v>12336</v>
      </c>
      <c r="M3308" t="s">
        <v>12337</v>
      </c>
    </row>
    <row r="3309" spans="1:13" x14ac:dyDescent="0.25">
      <c r="A3309" s="26" t="s">
        <v>2699</v>
      </c>
      <c r="B3309" s="26" t="s">
        <v>453</v>
      </c>
      <c r="C3309" s="26" t="str">
        <f t="shared" si="129"/>
        <v/>
      </c>
      <c r="D3309" s="26"/>
      <c r="E3309" s="26" t="s">
        <v>6</v>
      </c>
      <c r="F3309" s="26" t="s">
        <v>6</v>
      </c>
      <c r="G3309" s="34" t="str">
        <f t="shared" si="128"/>
        <v>Mercurialis tomentosa</v>
      </c>
      <c r="H3309" s="26" t="s">
        <v>5141</v>
      </c>
      <c r="I3309" s="26"/>
      <c r="J3309" t="s">
        <v>9526</v>
      </c>
      <c r="K3309" t="s">
        <v>11752</v>
      </c>
      <c r="L3309" t="s">
        <v>12336</v>
      </c>
      <c r="M3309" t="s">
        <v>12337</v>
      </c>
    </row>
    <row r="3310" spans="1:13" x14ac:dyDescent="0.25">
      <c r="A3310" s="26" t="s">
        <v>2703</v>
      </c>
      <c r="B3310" s="26" t="s">
        <v>2705</v>
      </c>
      <c r="C3310" s="26" t="str">
        <f t="shared" si="129"/>
        <v/>
      </c>
      <c r="D3310" s="26"/>
      <c r="E3310" s="26" t="s">
        <v>31</v>
      </c>
      <c r="F3310" s="26" t="s">
        <v>6</v>
      </c>
      <c r="G3310" s="34" t="str">
        <f t="shared" si="128"/>
        <v>Merendera androcymbioides</v>
      </c>
      <c r="H3310" s="26" t="s">
        <v>5141</v>
      </c>
      <c r="I3310" s="26"/>
      <c r="J3310" t="s">
        <v>9527</v>
      </c>
      <c r="K3310" t="s">
        <v>11752</v>
      </c>
      <c r="L3310" t="s">
        <v>12569</v>
      </c>
      <c r="M3310" t="s">
        <v>12570</v>
      </c>
    </row>
    <row r="3311" spans="1:13" x14ac:dyDescent="0.25">
      <c r="A3311" s="26" t="s">
        <v>2703</v>
      </c>
      <c r="B3311" s="26" t="s">
        <v>2704</v>
      </c>
      <c r="C3311" s="26" t="str">
        <f t="shared" si="129"/>
        <v/>
      </c>
      <c r="D3311" s="26"/>
      <c r="E3311" s="26" t="s">
        <v>6</v>
      </c>
      <c r="F3311" s="26" t="s">
        <v>6</v>
      </c>
      <c r="G3311" s="34" t="str">
        <f t="shared" si="128"/>
        <v>Merendera filifolia</v>
      </c>
      <c r="H3311" s="26" t="s">
        <v>5141</v>
      </c>
      <c r="I3311" s="26"/>
      <c r="J3311" t="s">
        <v>9528</v>
      </c>
      <c r="K3311" t="s">
        <v>11752</v>
      </c>
      <c r="L3311" t="s">
        <v>12569</v>
      </c>
      <c r="M3311" t="s">
        <v>12570</v>
      </c>
    </row>
    <row r="3312" spans="1:13" x14ac:dyDescent="0.25">
      <c r="A3312" s="26" t="s">
        <v>2703</v>
      </c>
      <c r="B3312" s="26" t="s">
        <v>368</v>
      </c>
      <c r="C3312" s="26" t="str">
        <f t="shared" si="129"/>
        <v/>
      </c>
      <c r="D3312" s="26"/>
      <c r="E3312" s="26" t="s">
        <v>13111</v>
      </c>
      <c r="F3312" s="26" t="s">
        <v>6</v>
      </c>
      <c r="G3312" s="34" t="str">
        <f t="shared" si="128"/>
        <v>Merendera montana</v>
      </c>
      <c r="H3312" s="26" t="s">
        <v>5141</v>
      </c>
      <c r="I3312" s="26"/>
      <c r="J3312" t="s">
        <v>9529</v>
      </c>
      <c r="K3312" t="s">
        <v>11752</v>
      </c>
      <c r="L3312" t="s">
        <v>12569</v>
      </c>
      <c r="M3312" t="s">
        <v>12570</v>
      </c>
    </row>
    <row r="3313" spans="1:13" x14ac:dyDescent="0.25">
      <c r="A3313" s="26" t="s">
        <v>2706</v>
      </c>
      <c r="B3313" s="26" t="s">
        <v>2707</v>
      </c>
      <c r="C3313" s="26" t="str">
        <f t="shared" si="129"/>
        <v/>
      </c>
      <c r="D3313" s="26"/>
      <c r="E3313" s="26" t="s">
        <v>5390</v>
      </c>
      <c r="F3313" s="26" t="s">
        <v>6</v>
      </c>
      <c r="G3313" s="34" t="str">
        <f t="shared" si="128"/>
        <v>Mesembryanthemum crystallinum</v>
      </c>
      <c r="H3313" s="26" t="s">
        <v>5141</v>
      </c>
      <c r="I3313" s="26"/>
      <c r="J3313" t="s">
        <v>9530</v>
      </c>
      <c r="K3313" t="s">
        <v>11752</v>
      </c>
      <c r="L3313" t="s">
        <v>12295</v>
      </c>
      <c r="M3313" t="s">
        <v>12559</v>
      </c>
    </row>
    <row r="3314" spans="1:13" x14ac:dyDescent="0.25">
      <c r="A3314" s="26" t="s">
        <v>2706</v>
      </c>
      <c r="B3314" s="26" t="s">
        <v>409</v>
      </c>
      <c r="C3314" s="26" t="str">
        <f t="shared" si="129"/>
        <v/>
      </c>
      <c r="D3314" s="26"/>
      <c r="E3314" s="26" t="s">
        <v>6</v>
      </c>
      <c r="F3314" s="26" t="s">
        <v>6</v>
      </c>
      <c r="G3314" s="34" t="str">
        <f t="shared" si="128"/>
        <v>Mesembryanthemum nodiflorum</v>
      </c>
      <c r="H3314" s="26" t="s">
        <v>5141</v>
      </c>
      <c r="I3314" s="26"/>
      <c r="J3314" t="s">
        <v>9531</v>
      </c>
      <c r="K3314" t="s">
        <v>11752</v>
      </c>
      <c r="L3314" t="s">
        <v>12295</v>
      </c>
      <c r="M3314" t="s">
        <v>12559</v>
      </c>
    </row>
    <row r="3315" spans="1:13" x14ac:dyDescent="0.25">
      <c r="A3315" s="26" t="s">
        <v>2708</v>
      </c>
      <c r="B3315" s="26" t="s">
        <v>2216</v>
      </c>
      <c r="C3315" s="26" t="str">
        <f t="shared" si="129"/>
        <v/>
      </c>
      <c r="D3315" s="26"/>
      <c r="E3315" s="26" t="s">
        <v>5390</v>
      </c>
      <c r="F3315" s="26" t="s">
        <v>6</v>
      </c>
      <c r="G3315" s="34" t="str">
        <f t="shared" si="128"/>
        <v>Mespilus germanica</v>
      </c>
      <c r="H3315" s="26" t="s">
        <v>5141</v>
      </c>
      <c r="I3315" s="26"/>
      <c r="J3315" t="s">
        <v>9532</v>
      </c>
      <c r="K3315" t="s">
        <v>11752</v>
      </c>
      <c r="L3315" t="s">
        <v>12323</v>
      </c>
      <c r="M3315" t="s">
        <v>12324</v>
      </c>
    </row>
    <row r="3316" spans="1:13" x14ac:dyDescent="0.25">
      <c r="A3316" s="26" t="s">
        <v>2709</v>
      </c>
      <c r="B3316" s="26" t="s">
        <v>2710</v>
      </c>
      <c r="C3316" s="26" t="str">
        <f t="shared" si="129"/>
        <v/>
      </c>
      <c r="D3316" s="26"/>
      <c r="E3316" s="26" t="s">
        <v>6</v>
      </c>
      <c r="F3316" s="26" t="s">
        <v>6</v>
      </c>
      <c r="G3316" s="34" t="str">
        <f t="shared" si="128"/>
        <v>Meum athamanticum</v>
      </c>
      <c r="H3316" s="26" t="s">
        <v>5141</v>
      </c>
      <c r="I3316" s="26"/>
      <c r="J3316" t="s">
        <v>9533</v>
      </c>
      <c r="K3316" t="s">
        <v>11752</v>
      </c>
      <c r="L3316" t="s">
        <v>12382</v>
      </c>
      <c r="M3316" t="s">
        <v>12383</v>
      </c>
    </row>
    <row r="3317" spans="1:13" x14ac:dyDescent="0.25">
      <c r="A3317" s="26" t="s">
        <v>2711</v>
      </c>
      <c r="B3317" s="26" t="s">
        <v>2712</v>
      </c>
      <c r="C3317" s="26" t="str">
        <f t="shared" si="129"/>
        <v>subsp.</v>
      </c>
      <c r="D3317" s="26" t="s">
        <v>2712</v>
      </c>
      <c r="E3317" s="26" t="s">
        <v>6</v>
      </c>
      <c r="F3317" s="26" t="s">
        <v>31</v>
      </c>
      <c r="G3317" s="34" t="str">
        <f t="shared" si="128"/>
        <v>Microcnemum coralloides coralloides</v>
      </c>
      <c r="H3317" s="26" t="s">
        <v>5141</v>
      </c>
      <c r="I3317" s="26"/>
      <c r="J3317" t="s">
        <v>9534</v>
      </c>
      <c r="K3317" t="s">
        <v>11752</v>
      </c>
      <c r="L3317" t="s">
        <v>12295</v>
      </c>
      <c r="M3317" t="s">
        <v>12388</v>
      </c>
    </row>
    <row r="3318" spans="1:13" x14ac:dyDescent="0.25">
      <c r="A3318" s="26" t="s">
        <v>2713</v>
      </c>
      <c r="B3318" s="26" t="s">
        <v>1203</v>
      </c>
      <c r="C3318" s="26" t="str">
        <f t="shared" ref="C3318:C3348" si="130">IF(D3318="","","subsp.")</f>
        <v/>
      </c>
      <c r="D3318" s="26"/>
      <c r="E3318" s="26" t="s">
        <v>31</v>
      </c>
      <c r="F3318" s="26" t="s">
        <v>6</v>
      </c>
      <c r="G3318" s="34" t="str">
        <f t="shared" si="128"/>
        <v>Micromeria filiformis</v>
      </c>
      <c r="H3318" s="26" t="s">
        <v>5141</v>
      </c>
      <c r="I3318" s="26"/>
      <c r="J3318" t="s">
        <v>9535</v>
      </c>
      <c r="K3318" t="s">
        <v>11752</v>
      </c>
      <c r="L3318" t="s">
        <v>12318</v>
      </c>
      <c r="M3318" t="s">
        <v>12395</v>
      </c>
    </row>
    <row r="3319" spans="1:13" x14ac:dyDescent="0.25">
      <c r="A3319" s="26" t="s">
        <v>2713</v>
      </c>
      <c r="B3319" s="26" t="s">
        <v>2093</v>
      </c>
      <c r="C3319" s="26" t="str">
        <f t="shared" si="130"/>
        <v/>
      </c>
      <c r="D3319" s="26"/>
      <c r="E3319" s="26" t="s">
        <v>6</v>
      </c>
      <c r="F3319" s="26" t="s">
        <v>6</v>
      </c>
      <c r="G3319" s="34" t="str">
        <f t="shared" ref="G3319:G3350" si="131">IF(D3319="",CONCATENATE(A3319," ",B3319),CONCATENATE(A3319," ",B3319," ",D3319))</f>
        <v>Micromeria fruticosa</v>
      </c>
      <c r="H3319" s="26" t="s">
        <v>5141</v>
      </c>
      <c r="I3319" s="26"/>
      <c r="J3319" t="s">
        <v>9536</v>
      </c>
      <c r="K3319" t="s">
        <v>11752</v>
      </c>
      <c r="L3319" t="s">
        <v>12318</v>
      </c>
      <c r="M3319" t="s">
        <v>12395</v>
      </c>
    </row>
    <row r="3320" spans="1:13" x14ac:dyDescent="0.25">
      <c r="A3320" s="26" t="s">
        <v>2713</v>
      </c>
      <c r="B3320" s="26" t="s">
        <v>2715</v>
      </c>
      <c r="C3320" s="26" t="str">
        <f t="shared" si="130"/>
        <v>subsp.</v>
      </c>
      <c r="D3320" s="26" t="s">
        <v>2715</v>
      </c>
      <c r="E3320" s="26" t="s">
        <v>6</v>
      </c>
      <c r="F3320" s="26" t="s">
        <v>31</v>
      </c>
      <c r="G3320" s="34" t="str">
        <f t="shared" si="131"/>
        <v>Micromeria graeca graeca</v>
      </c>
      <c r="H3320" s="26" t="s">
        <v>5141</v>
      </c>
      <c r="I3320" s="26"/>
      <c r="J3320" t="s">
        <v>9537</v>
      </c>
      <c r="K3320" t="s">
        <v>11752</v>
      </c>
      <c r="L3320" t="s">
        <v>12318</v>
      </c>
      <c r="M3320" t="s">
        <v>12395</v>
      </c>
    </row>
    <row r="3321" spans="1:13" x14ac:dyDescent="0.25">
      <c r="A3321" s="26" t="s">
        <v>2713</v>
      </c>
      <c r="B3321" s="26" t="s">
        <v>2714</v>
      </c>
      <c r="C3321" s="26" t="str">
        <f t="shared" si="130"/>
        <v/>
      </c>
      <c r="D3321" s="26"/>
      <c r="E3321" s="26" t="s">
        <v>6</v>
      </c>
      <c r="F3321" s="26" t="s">
        <v>6</v>
      </c>
      <c r="G3321" s="34" t="str">
        <f t="shared" si="131"/>
        <v>Micromeria inodora</v>
      </c>
      <c r="H3321" s="26" t="s">
        <v>5141</v>
      </c>
      <c r="I3321" s="26"/>
      <c r="J3321" t="s">
        <v>9538</v>
      </c>
      <c r="K3321" t="s">
        <v>11752</v>
      </c>
      <c r="L3321" t="s">
        <v>12318</v>
      </c>
      <c r="M3321" t="s">
        <v>12395</v>
      </c>
    </row>
    <row r="3322" spans="1:13" x14ac:dyDescent="0.25">
      <c r="A3322" s="26" t="s">
        <v>2713</v>
      </c>
      <c r="B3322" s="26" t="s">
        <v>2716</v>
      </c>
      <c r="C3322" s="26" t="str">
        <f t="shared" si="130"/>
        <v/>
      </c>
      <c r="D3322" s="26"/>
      <c r="E3322" s="26" t="s">
        <v>5390</v>
      </c>
      <c r="F3322" s="26" t="s">
        <v>6</v>
      </c>
      <c r="G3322" s="34" t="str">
        <f t="shared" si="131"/>
        <v>Micromeria juliana</v>
      </c>
      <c r="H3322" s="26" t="s">
        <v>5141</v>
      </c>
      <c r="I3322" s="26"/>
      <c r="J3322" t="s">
        <v>9539</v>
      </c>
      <c r="K3322" t="s">
        <v>11752</v>
      </c>
      <c r="L3322" t="s">
        <v>12318</v>
      </c>
      <c r="M3322" t="s">
        <v>12395</v>
      </c>
    </row>
    <row r="3323" spans="1:13" x14ac:dyDescent="0.25">
      <c r="A3323" s="26" t="s">
        <v>2713</v>
      </c>
      <c r="B3323" s="26" t="s">
        <v>2717</v>
      </c>
      <c r="C3323" s="26" t="str">
        <f t="shared" si="130"/>
        <v/>
      </c>
      <c r="D3323" s="26"/>
      <c r="E3323" s="26" t="s">
        <v>6</v>
      </c>
      <c r="F3323" s="26" t="s">
        <v>6</v>
      </c>
      <c r="G3323" s="34" t="str">
        <f t="shared" si="131"/>
        <v>Micromeria nervosa</v>
      </c>
      <c r="H3323" s="26" t="s">
        <v>5141</v>
      </c>
      <c r="I3323" s="26"/>
      <c r="J3323" t="s">
        <v>9540</v>
      </c>
      <c r="K3323" t="s">
        <v>11752</v>
      </c>
      <c r="L3323" t="s">
        <v>12318</v>
      </c>
      <c r="M3323" t="s">
        <v>12395</v>
      </c>
    </row>
    <row r="3324" spans="1:13" x14ac:dyDescent="0.25">
      <c r="A3324" s="26" t="s">
        <v>2718</v>
      </c>
      <c r="B3324" s="26" t="s">
        <v>2719</v>
      </c>
      <c r="C3324" s="26" t="str">
        <f t="shared" si="130"/>
        <v/>
      </c>
      <c r="D3324" s="26"/>
      <c r="E3324" s="26" t="s">
        <v>5390</v>
      </c>
      <c r="F3324" s="26" t="s">
        <v>6</v>
      </c>
      <c r="G3324" s="34" t="str">
        <f t="shared" si="131"/>
        <v>Mimulus moschatus</v>
      </c>
      <c r="H3324" s="26" t="s">
        <v>5141</v>
      </c>
      <c r="I3324" s="26"/>
      <c r="J3324" t="s">
        <v>9541</v>
      </c>
      <c r="K3324" t="s">
        <v>11752</v>
      </c>
      <c r="L3324" t="s">
        <v>12318</v>
      </c>
      <c r="M3324" t="s">
        <v>12665</v>
      </c>
    </row>
    <row r="3325" spans="1:13" x14ac:dyDescent="0.25">
      <c r="A3325" s="26" t="s">
        <v>2720</v>
      </c>
      <c r="B3325" s="26" t="s">
        <v>1338</v>
      </c>
      <c r="C3325" s="26" t="str">
        <f t="shared" si="130"/>
        <v>subsp.</v>
      </c>
      <c r="D3325" s="26" t="s">
        <v>1338</v>
      </c>
      <c r="E3325" s="26" t="s">
        <v>31</v>
      </c>
      <c r="F3325" s="26" t="s">
        <v>31</v>
      </c>
      <c r="G3325" s="34" t="str">
        <f t="shared" si="131"/>
        <v>Minuartia campestris campestris</v>
      </c>
      <c r="H3325" s="26" t="s">
        <v>5141</v>
      </c>
      <c r="I3325" s="26"/>
      <c r="J3325" t="s">
        <v>9542</v>
      </c>
      <c r="K3325" t="s">
        <v>11752</v>
      </c>
      <c r="L3325" t="s">
        <v>12295</v>
      </c>
      <c r="M3325" t="s">
        <v>12331</v>
      </c>
    </row>
    <row r="3326" spans="1:13" x14ac:dyDescent="0.25">
      <c r="A3326" s="26" t="s">
        <v>2720</v>
      </c>
      <c r="B3326" s="26" t="s">
        <v>2721</v>
      </c>
      <c r="C3326" s="26" t="str">
        <f t="shared" si="130"/>
        <v/>
      </c>
      <c r="D3326" s="26"/>
      <c r="E3326" s="26" t="s">
        <v>13111</v>
      </c>
      <c r="F3326" s="26" t="s">
        <v>6</v>
      </c>
      <c r="G3326" s="34" t="str">
        <f t="shared" si="131"/>
        <v>Minuartia cerastiifolia</v>
      </c>
      <c r="H3326" s="26" t="s">
        <v>5141</v>
      </c>
      <c r="I3326" s="26"/>
      <c r="J3326" t="s">
        <v>9543</v>
      </c>
      <c r="K3326" t="s">
        <v>11752</v>
      </c>
      <c r="L3326" t="s">
        <v>12295</v>
      </c>
      <c r="M3326" t="s">
        <v>12331</v>
      </c>
    </row>
    <row r="3327" spans="1:13" x14ac:dyDescent="0.25">
      <c r="A3327" s="26" t="s">
        <v>2720</v>
      </c>
      <c r="B3327" s="26" t="s">
        <v>2727</v>
      </c>
      <c r="C3327" s="26" t="str">
        <f t="shared" si="130"/>
        <v/>
      </c>
      <c r="D3327" s="26"/>
      <c r="E3327" s="26" t="s">
        <v>13111</v>
      </c>
      <c r="F3327" s="26" t="s">
        <v>6</v>
      </c>
      <c r="G3327" s="34" t="str">
        <f t="shared" si="131"/>
        <v>Minuartia cymifera</v>
      </c>
      <c r="H3327" s="26" t="s">
        <v>5141</v>
      </c>
      <c r="I3327" s="26"/>
      <c r="J3327" t="s">
        <v>9544</v>
      </c>
      <c r="K3327" t="s">
        <v>11752</v>
      </c>
      <c r="L3327" t="s">
        <v>12295</v>
      </c>
      <c r="M3327" t="s">
        <v>12331</v>
      </c>
    </row>
    <row r="3328" spans="1:13" x14ac:dyDescent="0.25">
      <c r="A3328" s="26" t="s">
        <v>2720</v>
      </c>
      <c r="B3328" s="26" t="s">
        <v>834</v>
      </c>
      <c r="C3328" s="26" t="str">
        <f t="shared" si="130"/>
        <v/>
      </c>
      <c r="D3328" s="26"/>
      <c r="E3328" s="26" t="s">
        <v>6</v>
      </c>
      <c r="F3328" s="26" t="s">
        <v>6</v>
      </c>
      <c r="G3328" s="34" t="str">
        <f t="shared" si="131"/>
        <v>Minuartia dichotoma</v>
      </c>
      <c r="H3328" s="26" t="s">
        <v>5141</v>
      </c>
      <c r="I3328" s="26"/>
      <c r="J3328" t="s">
        <v>9545</v>
      </c>
      <c r="K3328" t="s">
        <v>11752</v>
      </c>
      <c r="L3328" t="s">
        <v>12295</v>
      </c>
      <c r="M3328" t="s">
        <v>12331</v>
      </c>
    </row>
    <row r="3329" spans="1:13" x14ac:dyDescent="0.25">
      <c r="A3329" s="26" t="s">
        <v>2720</v>
      </c>
      <c r="B3329" s="26" t="s">
        <v>2728</v>
      </c>
      <c r="C3329" s="26" t="str">
        <f t="shared" si="130"/>
        <v/>
      </c>
      <c r="D3329" s="26"/>
      <c r="E3329" s="26" t="s">
        <v>6</v>
      </c>
      <c r="F3329" s="26" t="s">
        <v>6</v>
      </c>
      <c r="G3329" s="34" t="str">
        <f t="shared" si="131"/>
        <v>Minuartia funkii</v>
      </c>
      <c r="H3329" s="26" t="s">
        <v>5141</v>
      </c>
      <c r="I3329" s="26"/>
      <c r="J3329" t="s">
        <v>9546</v>
      </c>
      <c r="K3329" t="s">
        <v>11752</v>
      </c>
      <c r="L3329" t="s">
        <v>12295</v>
      </c>
      <c r="M3329" t="s">
        <v>12331</v>
      </c>
    </row>
    <row r="3330" spans="1:13" x14ac:dyDescent="0.25">
      <c r="A3330" s="26" t="s">
        <v>2720</v>
      </c>
      <c r="B3330" s="26" t="s">
        <v>2726</v>
      </c>
      <c r="C3330" s="26" t="str">
        <f t="shared" si="130"/>
        <v/>
      </c>
      <c r="D3330" s="26"/>
      <c r="E3330" s="26" t="s">
        <v>6</v>
      </c>
      <c r="F3330" s="26" t="s">
        <v>6</v>
      </c>
      <c r="G3330" s="34" t="str">
        <f t="shared" si="131"/>
        <v>Minuartia hamata</v>
      </c>
      <c r="H3330" s="26" t="s">
        <v>5141</v>
      </c>
      <c r="I3330" s="26"/>
      <c r="J3330" t="s">
        <v>9547</v>
      </c>
      <c r="K3330" t="s">
        <v>11752</v>
      </c>
      <c r="L3330" t="s">
        <v>12295</v>
      </c>
      <c r="M3330" t="s">
        <v>12331</v>
      </c>
    </row>
    <row r="3331" spans="1:13" x14ac:dyDescent="0.25">
      <c r="A3331" s="26" t="s">
        <v>2720</v>
      </c>
      <c r="B3331" s="26" t="s">
        <v>2366</v>
      </c>
      <c r="C3331" s="26" t="str">
        <f t="shared" si="130"/>
        <v>subsp.</v>
      </c>
      <c r="D3331" s="26" t="s">
        <v>2366</v>
      </c>
      <c r="E3331" s="26" t="s">
        <v>6</v>
      </c>
      <c r="F3331" s="26" t="s">
        <v>6</v>
      </c>
      <c r="G3331" s="34" t="str">
        <f t="shared" si="131"/>
        <v>Minuartia hybrida hybrida</v>
      </c>
      <c r="H3331" s="26" t="s">
        <v>5141</v>
      </c>
      <c r="I3331" s="26"/>
      <c r="J3331" t="s">
        <v>9548</v>
      </c>
      <c r="K3331" t="s">
        <v>11752</v>
      </c>
      <c r="L3331" t="s">
        <v>12295</v>
      </c>
      <c r="M3331" t="s">
        <v>12331</v>
      </c>
    </row>
    <row r="3332" spans="1:13" x14ac:dyDescent="0.25">
      <c r="A3332" s="26" t="s">
        <v>2720</v>
      </c>
      <c r="B3332" s="26" t="s">
        <v>2366</v>
      </c>
      <c r="C3332" s="26" t="str">
        <f t="shared" si="130"/>
        <v>subsp.</v>
      </c>
      <c r="D3332" s="26" t="s">
        <v>4473</v>
      </c>
      <c r="E3332" s="26" t="s">
        <v>6</v>
      </c>
      <c r="F3332" s="26" t="s">
        <v>6</v>
      </c>
      <c r="G3332" s="34" t="str">
        <f t="shared" si="131"/>
        <v>Minuartia hybrida vaillantiana</v>
      </c>
      <c r="H3332" s="26" t="s">
        <v>5141</v>
      </c>
      <c r="I3332" s="26"/>
      <c r="J3332" t="s">
        <v>9549</v>
      </c>
      <c r="K3332" t="s">
        <v>11752</v>
      </c>
      <c r="L3332" t="s">
        <v>12295</v>
      </c>
      <c r="M3332" t="s">
        <v>12331</v>
      </c>
    </row>
    <row r="3333" spans="1:13" x14ac:dyDescent="0.25">
      <c r="A3333" s="26" t="s">
        <v>2720</v>
      </c>
      <c r="B3333" s="26" t="s">
        <v>2723</v>
      </c>
      <c r="C3333" s="26" t="str">
        <f t="shared" si="130"/>
        <v>subsp.</v>
      </c>
      <c r="D3333" s="26" t="s">
        <v>2723</v>
      </c>
      <c r="E3333" s="26" t="s">
        <v>6</v>
      </c>
      <c r="F3333" s="26" t="s">
        <v>31</v>
      </c>
      <c r="G3333" s="34" t="str">
        <f t="shared" si="131"/>
        <v>Minuartia laricifolia laricifolia</v>
      </c>
      <c r="H3333" s="26" t="s">
        <v>5141</v>
      </c>
      <c r="I3333" s="26"/>
      <c r="J3333" t="s">
        <v>9550</v>
      </c>
      <c r="K3333" t="s">
        <v>11752</v>
      </c>
      <c r="L3333" t="s">
        <v>12295</v>
      </c>
      <c r="M3333" t="s">
        <v>12331</v>
      </c>
    </row>
    <row r="3334" spans="1:13" x14ac:dyDescent="0.25">
      <c r="A3334" s="26" t="s">
        <v>2720</v>
      </c>
      <c r="B3334" s="26" t="s">
        <v>2725</v>
      </c>
      <c r="C3334" s="26" t="str">
        <f t="shared" si="130"/>
        <v/>
      </c>
      <c r="D3334" s="26"/>
      <c r="E3334" s="26" t="s">
        <v>6</v>
      </c>
      <c r="F3334" s="26" t="s">
        <v>6</v>
      </c>
      <c r="G3334" s="34" t="str">
        <f t="shared" si="131"/>
        <v>Minuartia mediterranea</v>
      </c>
      <c r="H3334" s="26" t="s">
        <v>5141</v>
      </c>
      <c r="I3334" s="26"/>
      <c r="J3334" t="s">
        <v>9551</v>
      </c>
      <c r="K3334" t="s">
        <v>11752</v>
      </c>
      <c r="L3334" t="s">
        <v>12295</v>
      </c>
      <c r="M3334" t="s">
        <v>12331</v>
      </c>
    </row>
    <row r="3335" spans="1:13" x14ac:dyDescent="0.25">
      <c r="A3335" s="26" t="s">
        <v>2720</v>
      </c>
      <c r="B3335" s="26" t="s">
        <v>368</v>
      </c>
      <c r="C3335" s="26" t="str">
        <f t="shared" si="130"/>
        <v>subsp.</v>
      </c>
      <c r="D3335" s="26" t="s">
        <v>368</v>
      </c>
      <c r="E3335" s="26" t="s">
        <v>6</v>
      </c>
      <c r="F3335" s="26" t="s">
        <v>31</v>
      </c>
      <c r="G3335" s="34" t="str">
        <f t="shared" si="131"/>
        <v>Minuartia montana montana</v>
      </c>
      <c r="H3335" s="26" t="s">
        <v>5141</v>
      </c>
      <c r="I3335" s="26"/>
      <c r="J3335" t="s">
        <v>9552</v>
      </c>
      <c r="K3335" t="s">
        <v>11752</v>
      </c>
      <c r="L3335" t="s">
        <v>12295</v>
      </c>
      <c r="M3335" t="s">
        <v>12331</v>
      </c>
    </row>
    <row r="3336" spans="1:13" x14ac:dyDescent="0.25">
      <c r="A3336" s="26" t="s">
        <v>2720</v>
      </c>
      <c r="B3336" s="26" t="s">
        <v>2724</v>
      </c>
      <c r="C3336" s="26" t="str">
        <f t="shared" si="130"/>
        <v/>
      </c>
      <c r="D3336" s="26"/>
      <c r="E3336" s="26" t="s">
        <v>6</v>
      </c>
      <c r="F3336" s="26" t="s">
        <v>6</v>
      </c>
      <c r="G3336" s="34" t="str">
        <f t="shared" si="131"/>
        <v>Minuartia recurva</v>
      </c>
      <c r="H3336" s="26" t="s">
        <v>5141</v>
      </c>
      <c r="I3336" s="26"/>
      <c r="J3336" t="s">
        <v>9553</v>
      </c>
      <c r="K3336" t="s">
        <v>11752</v>
      </c>
      <c r="L3336" t="s">
        <v>12295</v>
      </c>
      <c r="M3336" t="s">
        <v>12331</v>
      </c>
    </row>
    <row r="3337" spans="1:13" x14ac:dyDescent="0.25">
      <c r="A3337" s="26" t="s">
        <v>2720</v>
      </c>
      <c r="B3337" s="26" t="s">
        <v>918</v>
      </c>
      <c r="C3337" s="26" t="str">
        <f t="shared" si="130"/>
        <v/>
      </c>
      <c r="D3337" s="26"/>
      <c r="E3337" s="26" t="s">
        <v>6</v>
      </c>
      <c r="F3337" s="26" t="s">
        <v>6</v>
      </c>
      <c r="G3337" s="34" t="str">
        <f t="shared" si="131"/>
        <v>Minuartia rostrata</v>
      </c>
      <c r="H3337" s="26" t="s">
        <v>5141</v>
      </c>
      <c r="I3337" s="26"/>
      <c r="J3337" t="s">
        <v>9554</v>
      </c>
      <c r="K3337" t="s">
        <v>11752</v>
      </c>
      <c r="L3337" t="s">
        <v>12295</v>
      </c>
      <c r="M3337" t="s">
        <v>12331</v>
      </c>
    </row>
    <row r="3338" spans="1:13" x14ac:dyDescent="0.25">
      <c r="A3338" s="26" t="s">
        <v>2720</v>
      </c>
      <c r="B3338" s="26" t="s">
        <v>4465</v>
      </c>
      <c r="C3338" s="26" t="str">
        <f t="shared" si="130"/>
        <v/>
      </c>
      <c r="D3338" s="26"/>
      <c r="E3338" s="26" t="s">
        <v>6</v>
      </c>
      <c r="F3338" s="26" t="s">
        <v>6</v>
      </c>
      <c r="G3338" s="34" t="str">
        <f t="shared" si="131"/>
        <v>Minuartia mucronata</v>
      </c>
      <c r="H3338" s="26" t="s">
        <v>5141</v>
      </c>
      <c r="I3338" t="s">
        <v>13781</v>
      </c>
      <c r="J3338" t="s">
        <v>13782</v>
      </c>
      <c r="K3338" t="s">
        <v>11752</v>
      </c>
      <c r="L3338" t="s">
        <v>12295</v>
      </c>
      <c r="M3338" t="s">
        <v>12331</v>
      </c>
    </row>
    <row r="3339" spans="1:13" x14ac:dyDescent="0.25">
      <c r="A3339" s="26" t="s">
        <v>2720</v>
      </c>
      <c r="B3339" s="26" t="s">
        <v>2722</v>
      </c>
      <c r="C3339" s="26" t="str">
        <f t="shared" si="130"/>
        <v/>
      </c>
      <c r="D3339" s="26"/>
      <c r="E3339" s="26" t="s">
        <v>6</v>
      </c>
      <c r="F3339" s="26" t="s">
        <v>6</v>
      </c>
      <c r="G3339" s="34" t="str">
        <f t="shared" si="131"/>
        <v>Minuartia sedoides</v>
      </c>
      <c r="H3339" s="26" t="s">
        <v>5141</v>
      </c>
      <c r="I3339" s="26"/>
      <c r="J3339" t="s">
        <v>9555</v>
      </c>
      <c r="K3339" t="s">
        <v>11752</v>
      </c>
      <c r="L3339" t="s">
        <v>12295</v>
      </c>
      <c r="M3339" t="s">
        <v>12331</v>
      </c>
    </row>
    <row r="3340" spans="1:13" x14ac:dyDescent="0.25">
      <c r="A3340" s="26" t="s">
        <v>2720</v>
      </c>
      <c r="B3340" s="26" t="s">
        <v>449</v>
      </c>
      <c r="C3340" s="26" t="str">
        <f t="shared" si="130"/>
        <v/>
      </c>
      <c r="D3340" s="26"/>
      <c r="E3340" s="26" t="s">
        <v>31</v>
      </c>
      <c r="F3340" s="26" t="s">
        <v>6</v>
      </c>
      <c r="G3340" s="34" t="str">
        <f t="shared" si="131"/>
        <v>Minuartia valentina</v>
      </c>
      <c r="H3340" s="26" t="s">
        <v>5141</v>
      </c>
      <c r="I3340" s="26"/>
      <c r="J3340" t="s">
        <v>9556</v>
      </c>
      <c r="K3340" t="s">
        <v>11752</v>
      </c>
      <c r="L3340" t="s">
        <v>12295</v>
      </c>
      <c r="M3340" t="s">
        <v>12331</v>
      </c>
    </row>
    <row r="3341" spans="1:13" x14ac:dyDescent="0.25">
      <c r="A3341" s="26" t="s">
        <v>2720</v>
      </c>
      <c r="B3341" s="26" t="s">
        <v>421</v>
      </c>
      <c r="C3341" s="26" t="str">
        <f t="shared" si="130"/>
        <v/>
      </c>
      <c r="D3341" s="26"/>
      <c r="E3341" s="26" t="s">
        <v>6</v>
      </c>
      <c r="F3341" s="26" t="s">
        <v>6</v>
      </c>
      <c r="G3341" s="34" t="str">
        <f t="shared" si="131"/>
        <v>Minuartia verna</v>
      </c>
      <c r="H3341" s="26" t="s">
        <v>5141</v>
      </c>
      <c r="I3341" s="26"/>
      <c r="J3341" t="s">
        <v>9557</v>
      </c>
      <c r="K3341" t="s">
        <v>11752</v>
      </c>
      <c r="L3341" t="s">
        <v>12295</v>
      </c>
      <c r="M3341" t="s">
        <v>12331</v>
      </c>
    </row>
    <row r="3342" spans="1:13" x14ac:dyDescent="0.25">
      <c r="A3342" s="26" t="s">
        <v>2720</v>
      </c>
      <c r="B3342" s="26" t="s">
        <v>156</v>
      </c>
      <c r="C3342" s="26" t="str">
        <f t="shared" si="130"/>
        <v/>
      </c>
      <c r="D3342" s="26"/>
      <c r="E3342" s="26" t="s">
        <v>6</v>
      </c>
      <c r="F3342" s="26" t="s">
        <v>6</v>
      </c>
      <c r="G3342" s="34" t="str">
        <f t="shared" si="131"/>
        <v>Minuartia villarii</v>
      </c>
      <c r="H3342" s="26" t="s">
        <v>5141</v>
      </c>
      <c r="I3342" s="26"/>
      <c r="J3342" t="s">
        <v>9558</v>
      </c>
      <c r="K3342" t="s">
        <v>11752</v>
      </c>
      <c r="L3342" t="s">
        <v>12295</v>
      </c>
      <c r="M3342" t="s">
        <v>12331</v>
      </c>
    </row>
    <row r="3343" spans="1:13" x14ac:dyDescent="0.25">
      <c r="A3343" s="26" t="s">
        <v>2729</v>
      </c>
      <c r="B3343" s="26" t="s">
        <v>2730</v>
      </c>
      <c r="C3343" s="26" t="str">
        <f t="shared" si="130"/>
        <v/>
      </c>
      <c r="D3343" s="26"/>
      <c r="E3343" s="26" t="s">
        <v>5390</v>
      </c>
      <c r="F3343" s="26" t="s">
        <v>6</v>
      </c>
      <c r="G3343" s="34" t="str">
        <f t="shared" si="131"/>
        <v>Mirabilis jalapa</v>
      </c>
      <c r="H3343" s="26" t="s">
        <v>5141</v>
      </c>
      <c r="I3343" s="26"/>
      <c r="J3343" t="s">
        <v>9559</v>
      </c>
      <c r="K3343" t="s">
        <v>11752</v>
      </c>
      <c r="L3343" t="s">
        <v>12295</v>
      </c>
      <c r="M3343" t="s">
        <v>12404</v>
      </c>
    </row>
    <row r="3344" spans="1:13" x14ac:dyDescent="0.25">
      <c r="A3344" s="26" t="s">
        <v>2731</v>
      </c>
      <c r="B3344" s="26" t="s">
        <v>2035</v>
      </c>
      <c r="C3344" s="26" t="str">
        <f t="shared" si="130"/>
        <v/>
      </c>
      <c r="D3344" s="26"/>
      <c r="E3344" s="26" t="s">
        <v>6</v>
      </c>
      <c r="F3344" s="26" t="s">
        <v>6</v>
      </c>
      <c r="G3344" s="34" t="str">
        <f t="shared" si="131"/>
        <v>Misopates calycinum</v>
      </c>
      <c r="H3344" s="26" t="s">
        <v>5141</v>
      </c>
      <c r="I3344" s="26"/>
      <c r="J3344" t="s">
        <v>9560</v>
      </c>
      <c r="K3344" t="s">
        <v>11752</v>
      </c>
      <c r="L3344" t="s">
        <v>12318</v>
      </c>
      <c r="M3344" t="s">
        <v>12319</v>
      </c>
    </row>
    <row r="3345" spans="1:13" x14ac:dyDescent="0.25">
      <c r="A3345" s="26" t="s">
        <v>2731</v>
      </c>
      <c r="B3345" s="26" t="s">
        <v>2733</v>
      </c>
      <c r="C3345" s="26" t="str">
        <f t="shared" si="130"/>
        <v/>
      </c>
      <c r="D3345" s="26"/>
      <c r="E3345" s="26" t="s">
        <v>6</v>
      </c>
      <c r="F3345" s="26" t="s">
        <v>6</v>
      </c>
      <c r="G3345" s="34" t="str">
        <f t="shared" si="131"/>
        <v>Misopates microcarpum</v>
      </c>
      <c r="H3345" s="26" t="s">
        <v>5141</v>
      </c>
      <c r="I3345" s="26"/>
      <c r="J3345" t="s">
        <v>9561</v>
      </c>
      <c r="K3345" t="s">
        <v>11752</v>
      </c>
      <c r="L3345" t="s">
        <v>12318</v>
      </c>
      <c r="M3345" t="s">
        <v>12319</v>
      </c>
    </row>
    <row r="3346" spans="1:13" x14ac:dyDescent="0.25">
      <c r="A3346" s="26" t="s">
        <v>2731</v>
      </c>
      <c r="B3346" s="26" t="s">
        <v>2732</v>
      </c>
      <c r="C3346" s="26" t="str">
        <f t="shared" si="130"/>
        <v/>
      </c>
      <c r="D3346" s="26"/>
      <c r="E3346" s="26" t="s">
        <v>6</v>
      </c>
      <c r="F3346" s="26" t="s">
        <v>6</v>
      </c>
      <c r="G3346" s="34" t="str">
        <f t="shared" si="131"/>
        <v>Misopates orontium</v>
      </c>
      <c r="H3346" s="26" t="s">
        <v>5141</v>
      </c>
      <c r="I3346" s="26"/>
      <c r="J3346" t="s">
        <v>9562</v>
      </c>
      <c r="K3346" t="s">
        <v>11752</v>
      </c>
      <c r="L3346" t="s">
        <v>12318</v>
      </c>
      <c r="M3346" t="s">
        <v>12319</v>
      </c>
    </row>
    <row r="3347" spans="1:13" x14ac:dyDescent="0.25">
      <c r="A3347" s="26" t="s">
        <v>2734</v>
      </c>
      <c r="B3347" s="26" t="s">
        <v>666</v>
      </c>
      <c r="C3347" s="26" t="str">
        <f t="shared" si="130"/>
        <v/>
      </c>
      <c r="D3347" s="26"/>
      <c r="E3347" s="26" t="s">
        <v>5390</v>
      </c>
      <c r="F3347" s="26" t="s">
        <v>6</v>
      </c>
      <c r="G3347" s="34" t="str">
        <f t="shared" si="131"/>
        <v>Modiola caroliniana</v>
      </c>
      <c r="H3347" s="26" t="s">
        <v>5141</v>
      </c>
      <c r="I3347" s="26"/>
      <c r="J3347" t="s">
        <v>9563</v>
      </c>
      <c r="K3347" t="s">
        <v>11752</v>
      </c>
      <c r="L3347" t="s">
        <v>12338</v>
      </c>
      <c r="M3347" t="s">
        <v>12552</v>
      </c>
    </row>
    <row r="3348" spans="1:13" x14ac:dyDescent="0.25">
      <c r="A3348" s="26" t="s">
        <v>2735</v>
      </c>
      <c r="B3348" s="26" t="s">
        <v>466</v>
      </c>
      <c r="C3348" s="26" t="str">
        <f t="shared" si="130"/>
        <v/>
      </c>
      <c r="D3348" s="26"/>
      <c r="E3348" s="26" t="s">
        <v>31</v>
      </c>
      <c r="F3348" s="26" t="s">
        <v>6</v>
      </c>
      <c r="G3348" s="34" t="str">
        <f t="shared" si="131"/>
        <v>Moehringia fontqueri</v>
      </c>
      <c r="H3348" s="26" t="s">
        <v>5141</v>
      </c>
      <c r="I3348" s="26"/>
      <c r="J3348" t="s">
        <v>9564</v>
      </c>
      <c r="K3348" t="s">
        <v>11752</v>
      </c>
      <c r="L3348" t="s">
        <v>12295</v>
      </c>
      <c r="M3348" t="s">
        <v>12331</v>
      </c>
    </row>
    <row r="3349" spans="1:13" x14ac:dyDescent="0.25">
      <c r="A3349" s="26" t="s">
        <v>2735</v>
      </c>
      <c r="B3349" s="26" t="s">
        <v>2507</v>
      </c>
      <c r="C3349" s="26" t="str">
        <f t="shared" ref="C3349:C3412" si="132">IF(D3349="","","subsp.")</f>
        <v>subsp.</v>
      </c>
      <c r="D3349" s="26" t="s">
        <v>535</v>
      </c>
      <c r="E3349" s="26" t="s">
        <v>31</v>
      </c>
      <c r="F3349" s="26" t="s">
        <v>6</v>
      </c>
      <c r="G3349" s="34" t="str">
        <f t="shared" si="131"/>
        <v>Moehringia intricata castellana</v>
      </c>
      <c r="H3349" s="26" t="s">
        <v>5141</v>
      </c>
      <c r="I3349" s="26"/>
      <c r="J3349" t="s">
        <v>9565</v>
      </c>
      <c r="K3349" t="s">
        <v>11752</v>
      </c>
      <c r="L3349" t="s">
        <v>12295</v>
      </c>
      <c r="M3349" t="s">
        <v>12331</v>
      </c>
    </row>
    <row r="3350" spans="1:13" x14ac:dyDescent="0.25">
      <c r="A3350" s="26" t="s">
        <v>2735</v>
      </c>
      <c r="B3350" s="26" t="s">
        <v>2507</v>
      </c>
      <c r="C3350" s="26" t="str">
        <f t="shared" si="132"/>
        <v>subsp.</v>
      </c>
      <c r="D3350" s="26" t="s">
        <v>2507</v>
      </c>
      <c r="E3350" s="26" t="s">
        <v>31</v>
      </c>
      <c r="F3350" s="26" t="s">
        <v>6</v>
      </c>
      <c r="G3350" s="34" t="str">
        <f t="shared" si="131"/>
        <v>Moehringia intricata intricata</v>
      </c>
      <c r="H3350" s="26" t="s">
        <v>5141</v>
      </c>
      <c r="I3350" s="26"/>
      <c r="J3350" t="s">
        <v>9566</v>
      </c>
      <c r="K3350" t="s">
        <v>11752</v>
      </c>
      <c r="L3350" t="s">
        <v>12295</v>
      </c>
      <c r="M3350" t="s">
        <v>12331</v>
      </c>
    </row>
    <row r="3351" spans="1:13" x14ac:dyDescent="0.25">
      <c r="A3351" s="26" t="s">
        <v>2735</v>
      </c>
      <c r="B3351" s="26" t="s">
        <v>2507</v>
      </c>
      <c r="C3351" s="26" t="str">
        <f t="shared" si="132"/>
        <v>subsp.</v>
      </c>
      <c r="D3351" s="26" t="s">
        <v>373</v>
      </c>
      <c r="E3351" s="26" t="s">
        <v>31</v>
      </c>
      <c r="F3351" s="26" t="s">
        <v>6</v>
      </c>
      <c r="G3351" s="34" t="str">
        <f t="shared" ref="G3351:G3381" si="133">IF(D3351="",CONCATENATE(A3351," ",B3351),CONCATENATE(A3351," ",B3351," ",D3351))</f>
        <v>Moehringia intricata tejedensis</v>
      </c>
      <c r="H3351" s="26" t="s">
        <v>5141</v>
      </c>
      <c r="I3351" s="26"/>
      <c r="J3351" t="s">
        <v>9567</v>
      </c>
      <c r="K3351" t="s">
        <v>11752</v>
      </c>
      <c r="L3351" t="s">
        <v>12295</v>
      </c>
      <c r="M3351" t="s">
        <v>12331</v>
      </c>
    </row>
    <row r="3352" spans="1:13" x14ac:dyDescent="0.25">
      <c r="A3352" s="26" t="s">
        <v>2735</v>
      </c>
      <c r="B3352" s="26" t="s">
        <v>2736</v>
      </c>
      <c r="C3352" s="26" t="str">
        <f t="shared" si="132"/>
        <v/>
      </c>
      <c r="D3352" s="26"/>
      <c r="E3352" s="26" t="s">
        <v>6</v>
      </c>
      <c r="F3352" s="26" t="s">
        <v>6</v>
      </c>
      <c r="G3352" s="34" t="str">
        <f t="shared" si="133"/>
        <v>Moehringia muscosa</v>
      </c>
      <c r="H3352" s="26" t="s">
        <v>5141</v>
      </c>
      <c r="I3352" s="26"/>
      <c r="J3352" t="s">
        <v>9568</v>
      </c>
      <c r="K3352" t="s">
        <v>11752</v>
      </c>
      <c r="L3352" t="s">
        <v>12295</v>
      </c>
      <c r="M3352" t="s">
        <v>12331</v>
      </c>
    </row>
    <row r="3353" spans="1:13" x14ac:dyDescent="0.25">
      <c r="A3353" s="26" t="s">
        <v>2735</v>
      </c>
      <c r="B3353" s="26" t="s">
        <v>2738</v>
      </c>
      <c r="C3353" s="26" t="str">
        <f t="shared" si="132"/>
        <v/>
      </c>
      <c r="D3353" s="26"/>
      <c r="E3353" s="26" t="s">
        <v>6</v>
      </c>
      <c r="F3353" s="26" t="s">
        <v>6</v>
      </c>
      <c r="G3353" s="34" t="str">
        <f t="shared" si="133"/>
        <v>Moehringia pentandra</v>
      </c>
      <c r="H3353" s="26" t="s">
        <v>5141</v>
      </c>
      <c r="I3353" s="26"/>
      <c r="J3353" t="s">
        <v>9569</v>
      </c>
      <c r="K3353" t="s">
        <v>11752</v>
      </c>
      <c r="L3353" t="s">
        <v>12295</v>
      </c>
      <c r="M3353" t="s">
        <v>12331</v>
      </c>
    </row>
    <row r="3354" spans="1:13" x14ac:dyDescent="0.25">
      <c r="A3354" s="26" t="s">
        <v>2735</v>
      </c>
      <c r="B3354" s="26" t="s">
        <v>2737</v>
      </c>
      <c r="C3354" s="26" t="str">
        <f t="shared" si="132"/>
        <v/>
      </c>
      <c r="D3354" s="26"/>
      <c r="E3354" s="26" t="s">
        <v>6</v>
      </c>
      <c r="F3354" s="26" t="s">
        <v>6</v>
      </c>
      <c r="G3354" s="34" t="str">
        <f t="shared" si="133"/>
        <v>Moehringia trinervia</v>
      </c>
      <c r="H3354" s="26" t="s">
        <v>5141</v>
      </c>
      <c r="I3354" s="26"/>
      <c r="J3354" t="s">
        <v>9570</v>
      </c>
      <c r="K3354" t="s">
        <v>11752</v>
      </c>
      <c r="L3354" t="s">
        <v>12295</v>
      </c>
      <c r="M3354" t="s">
        <v>12331</v>
      </c>
    </row>
    <row r="3355" spans="1:13" x14ac:dyDescent="0.25">
      <c r="A3355" s="26" t="s">
        <v>2739</v>
      </c>
      <c r="B3355" s="26" t="s">
        <v>690</v>
      </c>
      <c r="C3355" s="26" t="str">
        <f t="shared" si="132"/>
        <v>subsp.</v>
      </c>
      <c r="D3355" s="26" t="s">
        <v>690</v>
      </c>
      <c r="E3355" s="26" t="s">
        <v>6</v>
      </c>
      <c r="F3355" s="26" t="s">
        <v>6</v>
      </c>
      <c r="G3355" s="34" t="str">
        <f t="shared" si="133"/>
        <v>Moenchia erecta erecta</v>
      </c>
      <c r="H3355" s="26" t="s">
        <v>5141</v>
      </c>
      <c r="I3355" s="26"/>
      <c r="J3355" t="s">
        <v>9571</v>
      </c>
      <c r="K3355" t="s">
        <v>11752</v>
      </c>
      <c r="L3355" t="s">
        <v>12295</v>
      </c>
      <c r="M3355" t="s">
        <v>12331</v>
      </c>
    </row>
    <row r="3356" spans="1:13" x14ac:dyDescent="0.25">
      <c r="A3356" s="26" t="s">
        <v>2739</v>
      </c>
      <c r="B3356" s="26" t="s">
        <v>690</v>
      </c>
      <c r="C3356" s="26" t="str">
        <f t="shared" si="132"/>
        <v>subsp.</v>
      </c>
      <c r="D3356" s="26" t="s">
        <v>4474</v>
      </c>
      <c r="E3356" s="26" t="s">
        <v>6</v>
      </c>
      <c r="F3356" s="26" t="s">
        <v>6</v>
      </c>
      <c r="G3356" s="34" t="str">
        <f t="shared" si="133"/>
        <v>Moenchia erecta octandra</v>
      </c>
      <c r="H3356" s="26" t="s">
        <v>5141</v>
      </c>
      <c r="I3356" s="26"/>
      <c r="J3356" t="s">
        <v>9572</v>
      </c>
      <c r="K3356" t="s">
        <v>11752</v>
      </c>
      <c r="L3356" t="s">
        <v>12295</v>
      </c>
      <c r="M3356" t="s">
        <v>12331</v>
      </c>
    </row>
    <row r="3357" spans="1:13" x14ac:dyDescent="0.25">
      <c r="A3357" s="26" t="s">
        <v>2740</v>
      </c>
      <c r="B3357" s="26" t="s">
        <v>2741</v>
      </c>
      <c r="C3357" s="26" t="str">
        <f t="shared" si="132"/>
        <v/>
      </c>
      <c r="D3357" s="26"/>
      <c r="E3357" s="26" t="s">
        <v>6</v>
      </c>
      <c r="F3357" s="26" t="s">
        <v>6</v>
      </c>
      <c r="G3357" s="34" t="str">
        <f t="shared" si="133"/>
        <v>Mollugo cerviana</v>
      </c>
      <c r="H3357" s="26" t="s">
        <v>5141</v>
      </c>
      <c r="I3357" s="26"/>
      <c r="J3357" t="s">
        <v>9573</v>
      </c>
      <c r="K3357" t="s">
        <v>11752</v>
      </c>
      <c r="L3357" t="s">
        <v>12295</v>
      </c>
      <c r="M3357" t="s">
        <v>12647</v>
      </c>
    </row>
    <row r="3358" spans="1:13" x14ac:dyDescent="0.25">
      <c r="A3358" s="26" t="s">
        <v>2740</v>
      </c>
      <c r="B3358" s="26" t="s">
        <v>24</v>
      </c>
      <c r="C3358" s="26" t="str">
        <f t="shared" si="132"/>
        <v/>
      </c>
      <c r="D3358" s="26"/>
      <c r="E3358" s="26" t="s">
        <v>5390</v>
      </c>
      <c r="F3358" s="26" t="s">
        <v>6</v>
      </c>
      <c r="G3358" s="34" t="str">
        <f t="shared" si="133"/>
        <v>Mollugo verticillata</v>
      </c>
      <c r="H3358" s="26" t="s">
        <v>5141</v>
      </c>
      <c r="I3358" s="26"/>
      <c r="J3358" t="s">
        <v>9574</v>
      </c>
      <c r="K3358" t="s">
        <v>11752</v>
      </c>
      <c r="L3358" t="s">
        <v>12295</v>
      </c>
      <c r="M3358" t="s">
        <v>12647</v>
      </c>
    </row>
    <row r="3359" spans="1:13" x14ac:dyDescent="0.25">
      <c r="A3359" s="26" t="s">
        <v>2742</v>
      </c>
      <c r="B3359" s="26" t="s">
        <v>2743</v>
      </c>
      <c r="C3359" s="26" t="str">
        <f t="shared" si="132"/>
        <v>subsp.</v>
      </c>
      <c r="D3359" s="26" t="s">
        <v>2743</v>
      </c>
      <c r="E3359" s="26" t="s">
        <v>6</v>
      </c>
      <c r="F3359" s="26" t="s">
        <v>31</v>
      </c>
      <c r="G3359" s="34" t="str">
        <f t="shared" si="133"/>
        <v>Molopospermum peloponnesiacum peloponnesiacum</v>
      </c>
      <c r="H3359" s="26" t="s">
        <v>5141</v>
      </c>
      <c r="I3359" s="26"/>
      <c r="J3359" t="s">
        <v>9575</v>
      </c>
      <c r="K3359" t="s">
        <v>11752</v>
      </c>
      <c r="L3359" t="s">
        <v>12382</v>
      </c>
      <c r="M3359" t="s">
        <v>12383</v>
      </c>
    </row>
    <row r="3360" spans="1:13" x14ac:dyDescent="0.25">
      <c r="A3360" s="26" t="s">
        <v>2744</v>
      </c>
      <c r="B3360" s="26" t="s">
        <v>1831</v>
      </c>
      <c r="C3360" s="26" t="str">
        <f t="shared" si="132"/>
        <v/>
      </c>
      <c r="D3360" s="26"/>
      <c r="E3360" s="26" t="s">
        <v>5390</v>
      </c>
      <c r="F3360" s="26" t="s">
        <v>6</v>
      </c>
      <c r="G3360" s="34" t="str">
        <f t="shared" si="133"/>
        <v>Moluccella laevis</v>
      </c>
      <c r="H3360" s="26" t="s">
        <v>5141</v>
      </c>
      <c r="I3360" s="26"/>
      <c r="J3360" t="s">
        <v>9576</v>
      </c>
      <c r="K3360" t="s">
        <v>11752</v>
      </c>
      <c r="L3360" t="s">
        <v>12318</v>
      </c>
      <c r="M3360" t="s">
        <v>12395</v>
      </c>
    </row>
    <row r="3361" spans="1:13" x14ac:dyDescent="0.25">
      <c r="A3361" s="26" t="s">
        <v>2744</v>
      </c>
      <c r="B3361" s="26" t="s">
        <v>481</v>
      </c>
      <c r="C3361" s="26" t="str">
        <f t="shared" si="132"/>
        <v/>
      </c>
      <c r="D3361" s="26"/>
      <c r="E3361" s="26" t="s">
        <v>6</v>
      </c>
      <c r="F3361" s="26" t="s">
        <v>6</v>
      </c>
      <c r="G3361" s="34" t="str">
        <f t="shared" si="133"/>
        <v>Moluccella spinosa</v>
      </c>
      <c r="H3361" s="26" t="s">
        <v>5141</v>
      </c>
      <c r="I3361" s="26"/>
      <c r="J3361" t="s">
        <v>9577</v>
      </c>
      <c r="K3361" t="s">
        <v>11752</v>
      </c>
      <c r="L3361" t="s">
        <v>12318</v>
      </c>
      <c r="M3361" t="s">
        <v>12395</v>
      </c>
    </row>
    <row r="3362" spans="1:13" x14ac:dyDescent="0.25">
      <c r="A3362" s="26" t="s">
        <v>2745</v>
      </c>
      <c r="B3362" s="26" t="s">
        <v>2534</v>
      </c>
      <c r="C3362" s="26" t="str">
        <f t="shared" si="132"/>
        <v/>
      </c>
      <c r="D3362" s="26"/>
      <c r="E3362" s="26" t="s">
        <v>6</v>
      </c>
      <c r="F3362" s="26" t="s">
        <v>6</v>
      </c>
      <c r="G3362" s="34" t="str">
        <f t="shared" si="133"/>
        <v>Moneses uniflora</v>
      </c>
      <c r="H3362" s="26" t="s">
        <v>5141</v>
      </c>
      <c r="I3362" s="26"/>
      <c r="J3362" t="s">
        <v>9578</v>
      </c>
      <c r="K3362" t="s">
        <v>11752</v>
      </c>
      <c r="L3362" t="s">
        <v>12290</v>
      </c>
      <c r="M3362" t="s">
        <v>12333</v>
      </c>
    </row>
    <row r="3363" spans="1:13" x14ac:dyDescent="0.25">
      <c r="A3363" s="26" t="s">
        <v>2746</v>
      </c>
      <c r="B3363" s="26" t="s">
        <v>2747</v>
      </c>
      <c r="C3363" s="26" t="str">
        <f t="shared" si="132"/>
        <v/>
      </c>
      <c r="D3363" s="26"/>
      <c r="E3363" s="26" t="s">
        <v>6</v>
      </c>
      <c r="F3363" s="26" t="s">
        <v>6</v>
      </c>
      <c r="G3363" s="34" t="str">
        <f t="shared" si="133"/>
        <v>Monotropa hypopitys</v>
      </c>
      <c r="H3363" s="26" t="s">
        <v>5141</v>
      </c>
      <c r="I3363" s="26"/>
      <c r="J3363" t="s">
        <v>9579</v>
      </c>
      <c r="K3363" t="s">
        <v>11752</v>
      </c>
      <c r="L3363" t="s">
        <v>12290</v>
      </c>
      <c r="M3363" t="s">
        <v>12333</v>
      </c>
    </row>
    <row r="3364" spans="1:13" x14ac:dyDescent="0.25">
      <c r="A3364" s="26" t="s">
        <v>2748</v>
      </c>
      <c r="B3364" s="26" t="s">
        <v>2749</v>
      </c>
      <c r="C3364" s="26" t="str">
        <f t="shared" si="132"/>
        <v>subsp.</v>
      </c>
      <c r="D3364" s="26" t="s">
        <v>4475</v>
      </c>
      <c r="E3364" s="26" t="s">
        <v>6</v>
      </c>
      <c r="F3364" s="26" t="s">
        <v>6</v>
      </c>
      <c r="G3364" s="34" t="str">
        <f t="shared" si="133"/>
        <v>Montia fontana amporitana</v>
      </c>
      <c r="H3364" s="26" t="s">
        <v>5141</v>
      </c>
      <c r="I3364" s="26"/>
      <c r="J3364" t="s">
        <v>9580</v>
      </c>
      <c r="K3364" t="s">
        <v>11752</v>
      </c>
      <c r="L3364" t="s">
        <v>12295</v>
      </c>
      <c r="M3364" t="s">
        <v>12666</v>
      </c>
    </row>
    <row r="3365" spans="1:13" x14ac:dyDescent="0.25">
      <c r="A3365" s="26" t="s">
        <v>2748</v>
      </c>
      <c r="B3365" s="26" t="s">
        <v>2749</v>
      </c>
      <c r="C3365" s="26" t="str">
        <f t="shared" si="132"/>
        <v>subsp.</v>
      </c>
      <c r="D3365" s="26" t="s">
        <v>4476</v>
      </c>
      <c r="E3365" s="26" t="s">
        <v>6</v>
      </c>
      <c r="F3365" s="26" t="s">
        <v>6</v>
      </c>
      <c r="G3365" s="34" t="str">
        <f t="shared" si="133"/>
        <v>Montia fontana chondrosperma</v>
      </c>
      <c r="H3365" s="26" t="s">
        <v>5141</v>
      </c>
      <c r="I3365" s="26"/>
      <c r="J3365" t="s">
        <v>9581</v>
      </c>
      <c r="K3365" t="s">
        <v>11752</v>
      </c>
      <c r="L3365" t="s">
        <v>12295</v>
      </c>
      <c r="M3365" t="s">
        <v>12666</v>
      </c>
    </row>
    <row r="3366" spans="1:13" x14ac:dyDescent="0.25">
      <c r="A3366" s="26" t="s">
        <v>2748</v>
      </c>
      <c r="B3366" s="26" t="s">
        <v>2749</v>
      </c>
      <c r="C3366" s="26" t="str">
        <f t="shared" si="132"/>
        <v>subsp.</v>
      </c>
      <c r="D3366" s="26" t="s">
        <v>2749</v>
      </c>
      <c r="E3366" s="26" t="s">
        <v>6</v>
      </c>
      <c r="F3366" s="26" t="s">
        <v>6</v>
      </c>
      <c r="G3366" s="34" t="str">
        <f t="shared" si="133"/>
        <v>Montia fontana fontana</v>
      </c>
      <c r="H3366" s="26" t="s">
        <v>5141</v>
      </c>
      <c r="I3366" s="26"/>
      <c r="J3366" t="s">
        <v>9582</v>
      </c>
      <c r="K3366" t="s">
        <v>11752</v>
      </c>
      <c r="L3366" t="s">
        <v>12295</v>
      </c>
      <c r="M3366" t="s">
        <v>12666</v>
      </c>
    </row>
    <row r="3367" spans="1:13" x14ac:dyDescent="0.25">
      <c r="A3367" s="26" t="s">
        <v>2748</v>
      </c>
      <c r="B3367" s="26" t="s">
        <v>711</v>
      </c>
      <c r="C3367" s="26" t="str">
        <f t="shared" si="132"/>
        <v/>
      </c>
      <c r="D3367" s="26"/>
      <c r="E3367" s="26" t="s">
        <v>5390</v>
      </c>
      <c r="F3367" s="26" t="s">
        <v>6</v>
      </c>
      <c r="G3367" s="34" t="str">
        <f t="shared" si="133"/>
        <v>Montia perfoliata</v>
      </c>
      <c r="H3367" s="26" t="s">
        <v>5141</v>
      </c>
      <c r="I3367" s="26"/>
      <c r="J3367" t="s">
        <v>9583</v>
      </c>
      <c r="K3367" t="s">
        <v>11752</v>
      </c>
      <c r="L3367" t="s">
        <v>12295</v>
      </c>
      <c r="M3367" t="s">
        <v>12666</v>
      </c>
    </row>
    <row r="3368" spans="1:13" x14ac:dyDescent="0.25">
      <c r="A3368" s="26" t="s">
        <v>2750</v>
      </c>
      <c r="B3368" s="26" t="s">
        <v>41</v>
      </c>
      <c r="C3368" s="26" t="str">
        <f t="shared" si="132"/>
        <v/>
      </c>
      <c r="D3368" s="26"/>
      <c r="E3368" s="26" t="s">
        <v>6</v>
      </c>
      <c r="F3368" s="26" t="s">
        <v>6</v>
      </c>
      <c r="G3368" s="34" t="str">
        <f t="shared" si="133"/>
        <v>Moricandia arvensis</v>
      </c>
      <c r="H3368" s="26" t="s">
        <v>5141</v>
      </c>
      <c r="I3368" s="26"/>
      <c r="J3368" t="s">
        <v>9584</v>
      </c>
      <c r="K3368" t="s">
        <v>11752</v>
      </c>
      <c r="L3368" t="s">
        <v>12287</v>
      </c>
      <c r="M3368" t="s">
        <v>12288</v>
      </c>
    </row>
    <row r="3369" spans="1:13" x14ac:dyDescent="0.25">
      <c r="A3369" s="26" t="s">
        <v>2750</v>
      </c>
      <c r="B3369" s="26" t="s">
        <v>307</v>
      </c>
      <c r="C3369" s="26" t="str">
        <f t="shared" si="132"/>
        <v/>
      </c>
      <c r="D3369" s="26"/>
      <c r="E3369" s="26" t="s">
        <v>31</v>
      </c>
      <c r="F3369" s="26" t="s">
        <v>6</v>
      </c>
      <c r="G3369" s="34" t="str">
        <f t="shared" si="133"/>
        <v>Moricandia foetida</v>
      </c>
      <c r="H3369" s="26" t="s">
        <v>5141</v>
      </c>
      <c r="I3369" s="26"/>
      <c r="J3369" t="s">
        <v>9585</v>
      </c>
      <c r="K3369" t="s">
        <v>11752</v>
      </c>
      <c r="L3369" t="s">
        <v>12287</v>
      </c>
      <c r="M3369" t="s">
        <v>12288</v>
      </c>
    </row>
    <row r="3370" spans="1:13" x14ac:dyDescent="0.25">
      <c r="A3370" s="26" t="s">
        <v>2750</v>
      </c>
      <c r="B3370" s="26" t="s">
        <v>2751</v>
      </c>
      <c r="C3370" s="26" t="str">
        <f t="shared" si="132"/>
        <v>subsp.</v>
      </c>
      <c r="D3370" s="26" t="s">
        <v>494</v>
      </c>
      <c r="E3370" s="26" t="s">
        <v>31</v>
      </c>
      <c r="F3370" s="26" t="s">
        <v>6</v>
      </c>
      <c r="G3370" s="34" t="str">
        <f t="shared" si="133"/>
        <v>Moricandia moricandioides baetica</v>
      </c>
      <c r="H3370" s="26" t="s">
        <v>5141</v>
      </c>
      <c r="I3370" s="26"/>
      <c r="J3370" t="s">
        <v>9586</v>
      </c>
      <c r="K3370" t="s">
        <v>11752</v>
      </c>
      <c r="L3370" t="s">
        <v>12287</v>
      </c>
      <c r="M3370" t="s">
        <v>12288</v>
      </c>
    </row>
    <row r="3371" spans="1:13" x14ac:dyDescent="0.25">
      <c r="A3371" s="26" t="s">
        <v>2750</v>
      </c>
      <c r="B3371" s="26" t="s">
        <v>2751</v>
      </c>
      <c r="C3371" s="26" t="str">
        <f t="shared" si="132"/>
        <v>subsp.</v>
      </c>
      <c r="D3371" s="26" t="s">
        <v>460</v>
      </c>
      <c r="E3371" s="26" t="s">
        <v>31</v>
      </c>
      <c r="F3371" s="26" t="s">
        <v>6</v>
      </c>
      <c r="G3371" s="34" t="str">
        <f t="shared" si="133"/>
        <v>Moricandia moricandioides cavanillesiana</v>
      </c>
      <c r="H3371" s="26" t="s">
        <v>5141</v>
      </c>
      <c r="I3371" s="26"/>
      <c r="J3371" t="s">
        <v>9587</v>
      </c>
      <c r="K3371" t="s">
        <v>11752</v>
      </c>
      <c r="L3371" t="s">
        <v>12287</v>
      </c>
      <c r="M3371" t="s">
        <v>12288</v>
      </c>
    </row>
    <row r="3372" spans="1:13" x14ac:dyDescent="0.25">
      <c r="A3372" s="26" t="s">
        <v>2750</v>
      </c>
      <c r="B3372" s="26" t="s">
        <v>2751</v>
      </c>
      <c r="C3372" s="26" t="str">
        <f t="shared" si="132"/>
        <v>subsp.</v>
      </c>
      <c r="D3372" s="26" t="s">
        <v>4635</v>
      </c>
      <c r="E3372" s="26" t="s">
        <v>31</v>
      </c>
      <c r="F3372" s="26" t="s">
        <v>6</v>
      </c>
      <c r="G3372" s="34" t="str">
        <f t="shared" si="133"/>
        <v>Moricandia moricandioides giennensis</v>
      </c>
      <c r="H3372" s="26" t="s">
        <v>5141</v>
      </c>
      <c r="I3372" s="26"/>
      <c r="J3372" t="s">
        <v>9588</v>
      </c>
      <c r="K3372" t="s">
        <v>11752</v>
      </c>
      <c r="L3372" t="s">
        <v>12287</v>
      </c>
      <c r="M3372" t="s">
        <v>12288</v>
      </c>
    </row>
    <row r="3373" spans="1:13" x14ac:dyDescent="0.25">
      <c r="A3373" s="26" t="s">
        <v>2750</v>
      </c>
      <c r="B3373" s="26" t="s">
        <v>2751</v>
      </c>
      <c r="C3373" s="26" t="str">
        <f t="shared" si="132"/>
        <v>subsp.</v>
      </c>
      <c r="D3373" s="26" t="s">
        <v>2751</v>
      </c>
      <c r="E3373" s="26" t="s">
        <v>31</v>
      </c>
      <c r="F3373" s="26" t="s">
        <v>6</v>
      </c>
      <c r="G3373" s="34" t="str">
        <f t="shared" si="133"/>
        <v>Moricandia moricandioides moricandioides</v>
      </c>
      <c r="H3373" s="26" t="s">
        <v>5141</v>
      </c>
      <c r="I3373" s="26"/>
      <c r="J3373" t="s">
        <v>9589</v>
      </c>
      <c r="K3373" t="s">
        <v>11752</v>
      </c>
      <c r="L3373" t="s">
        <v>12287</v>
      </c>
      <c r="M3373" t="s">
        <v>12288</v>
      </c>
    </row>
    <row r="3374" spans="1:13" x14ac:dyDescent="0.25">
      <c r="A3374" s="26" t="s">
        <v>2752</v>
      </c>
      <c r="B3374" s="26" t="s">
        <v>5</v>
      </c>
      <c r="C3374" s="26" t="str">
        <f t="shared" si="132"/>
        <v/>
      </c>
      <c r="D3374" s="26"/>
      <c r="E3374" s="26" t="s">
        <v>5390</v>
      </c>
      <c r="F3374" s="26" t="s">
        <v>6</v>
      </c>
      <c r="G3374" s="34" t="str">
        <f t="shared" si="133"/>
        <v>Morus alba</v>
      </c>
      <c r="H3374" s="26" t="s">
        <v>5141</v>
      </c>
      <c r="I3374" s="26"/>
      <c r="J3374" t="s">
        <v>9590</v>
      </c>
      <c r="K3374" t="s">
        <v>11752</v>
      </c>
      <c r="L3374" t="s">
        <v>12323</v>
      </c>
      <c r="M3374" t="s">
        <v>12644</v>
      </c>
    </row>
    <row r="3375" spans="1:13" x14ac:dyDescent="0.25">
      <c r="A3375" s="26" t="s">
        <v>2752</v>
      </c>
      <c r="B3375" s="26" t="s">
        <v>674</v>
      </c>
      <c r="C3375" s="26" t="str">
        <f t="shared" si="132"/>
        <v/>
      </c>
      <c r="D3375" s="26"/>
      <c r="E3375" s="26" t="s">
        <v>5390</v>
      </c>
      <c r="F3375" s="26" t="s">
        <v>6</v>
      </c>
      <c r="G3375" s="34" t="str">
        <f t="shared" si="133"/>
        <v>Morus nigra</v>
      </c>
      <c r="H3375" s="26" t="s">
        <v>5141</v>
      </c>
      <c r="I3375" s="26"/>
      <c r="J3375" t="s">
        <v>9591</v>
      </c>
      <c r="K3375" t="s">
        <v>11752</v>
      </c>
      <c r="L3375" t="s">
        <v>12323</v>
      </c>
      <c r="M3375" t="s">
        <v>12644</v>
      </c>
    </row>
    <row r="3376" spans="1:13" x14ac:dyDescent="0.25">
      <c r="A3376" s="26" t="s">
        <v>2753</v>
      </c>
      <c r="B3376" s="26" t="s">
        <v>2754</v>
      </c>
      <c r="C3376" s="26" t="str">
        <f t="shared" si="132"/>
        <v/>
      </c>
      <c r="D3376" s="26"/>
      <c r="E3376" s="26" t="s">
        <v>5390</v>
      </c>
      <c r="F3376" s="26" t="s">
        <v>6</v>
      </c>
      <c r="G3376" s="34" t="str">
        <f t="shared" si="133"/>
        <v>Muehlenbeckia complexa</v>
      </c>
      <c r="H3376" s="26" t="s">
        <v>5141</v>
      </c>
      <c r="I3376" s="26"/>
      <c r="J3376" t="s">
        <v>9592</v>
      </c>
      <c r="K3376" t="s">
        <v>11752</v>
      </c>
      <c r="L3376" t="s">
        <v>12295</v>
      </c>
      <c r="M3376" t="s">
        <v>12413</v>
      </c>
    </row>
    <row r="3377" spans="1:13" x14ac:dyDescent="0.25">
      <c r="A3377" s="26" t="s">
        <v>2753</v>
      </c>
      <c r="B3377" s="26" t="s">
        <v>2755</v>
      </c>
      <c r="C3377" s="26" t="str">
        <f t="shared" si="132"/>
        <v/>
      </c>
      <c r="D3377" s="26"/>
      <c r="E3377" s="26" t="s">
        <v>5390</v>
      </c>
      <c r="F3377" s="26" t="s">
        <v>6</v>
      </c>
      <c r="G3377" s="34" t="str">
        <f t="shared" si="133"/>
        <v>Muehlenbeckia sagittifolia</v>
      </c>
      <c r="H3377" s="26" t="s">
        <v>5141</v>
      </c>
      <c r="I3377" s="26"/>
      <c r="J3377" t="s">
        <v>9593</v>
      </c>
      <c r="K3377" t="s">
        <v>11752</v>
      </c>
      <c r="L3377" t="s">
        <v>12295</v>
      </c>
      <c r="M3377" t="s">
        <v>12413</v>
      </c>
    </row>
    <row r="3378" spans="1:13" x14ac:dyDescent="0.25">
      <c r="A3378" s="26" t="s">
        <v>2756</v>
      </c>
      <c r="B3378" s="26" t="s">
        <v>1957</v>
      </c>
      <c r="C3378" s="26" t="str">
        <f t="shared" si="132"/>
        <v/>
      </c>
      <c r="D3378" s="26"/>
      <c r="E3378" s="26" t="s">
        <v>6</v>
      </c>
      <c r="F3378" s="26" t="s">
        <v>6</v>
      </c>
      <c r="G3378" s="34" t="str">
        <f t="shared" si="133"/>
        <v>Murbeckiella boryi</v>
      </c>
      <c r="H3378" s="26" t="s">
        <v>5141</v>
      </c>
      <c r="I3378" s="26"/>
      <c r="J3378" t="s">
        <v>9594</v>
      </c>
      <c r="K3378" t="s">
        <v>11752</v>
      </c>
      <c r="L3378" t="s">
        <v>12287</v>
      </c>
      <c r="M3378" t="s">
        <v>12288</v>
      </c>
    </row>
    <row r="3379" spans="1:13" x14ac:dyDescent="0.25">
      <c r="A3379" s="26" t="s">
        <v>2756</v>
      </c>
      <c r="B3379" s="26" t="s">
        <v>2291</v>
      </c>
      <c r="C3379" s="26" t="str">
        <f t="shared" si="132"/>
        <v/>
      </c>
      <c r="D3379" s="26"/>
      <c r="E3379" s="26" t="s">
        <v>6</v>
      </c>
      <c r="F3379" s="26" t="s">
        <v>6</v>
      </c>
      <c r="G3379" s="34" t="str">
        <f t="shared" si="133"/>
        <v>Murbeckiella pinnatifida</v>
      </c>
      <c r="H3379" s="26" t="s">
        <v>5141</v>
      </c>
      <c r="I3379" s="26"/>
      <c r="J3379" t="s">
        <v>9595</v>
      </c>
      <c r="K3379" t="s">
        <v>11752</v>
      </c>
      <c r="L3379" t="s">
        <v>12287</v>
      </c>
      <c r="M3379" t="s">
        <v>12288</v>
      </c>
    </row>
    <row r="3380" spans="1:13" x14ac:dyDescent="0.25">
      <c r="A3380" s="26" t="s">
        <v>2756</v>
      </c>
      <c r="B3380" s="26" t="s">
        <v>2757</v>
      </c>
      <c r="C3380" s="26" t="str">
        <f t="shared" si="132"/>
        <v/>
      </c>
      <c r="D3380" s="26"/>
      <c r="E3380" s="26" t="s">
        <v>31</v>
      </c>
      <c r="F3380" s="26" t="s">
        <v>6</v>
      </c>
      <c r="G3380" s="34" t="str">
        <f t="shared" si="133"/>
        <v>Murbeckiella sousae</v>
      </c>
      <c r="H3380" s="26" t="s">
        <v>5141</v>
      </c>
      <c r="I3380" s="26"/>
      <c r="J3380" t="s">
        <v>9596</v>
      </c>
      <c r="K3380" t="s">
        <v>11752</v>
      </c>
      <c r="L3380" t="s">
        <v>12287</v>
      </c>
      <c r="M3380" t="s">
        <v>12288</v>
      </c>
    </row>
    <row r="3381" spans="1:13" x14ac:dyDescent="0.25">
      <c r="A3381" s="26" t="s">
        <v>2758</v>
      </c>
      <c r="B3381" s="26" t="s">
        <v>258</v>
      </c>
      <c r="C3381" s="26" t="str">
        <f t="shared" si="132"/>
        <v/>
      </c>
      <c r="D3381" s="26"/>
      <c r="E3381" s="26" t="s">
        <v>6</v>
      </c>
      <c r="F3381" s="26" t="s">
        <v>6</v>
      </c>
      <c r="G3381" s="34" t="str">
        <f t="shared" si="133"/>
        <v>Muscari atlanticum</v>
      </c>
      <c r="H3381" s="26" t="s">
        <v>5141</v>
      </c>
      <c r="I3381" s="26"/>
      <c r="J3381" t="s">
        <v>9597</v>
      </c>
      <c r="K3381" t="s">
        <v>11752</v>
      </c>
      <c r="L3381" t="s">
        <v>12327</v>
      </c>
      <c r="M3381" t="s">
        <v>12581</v>
      </c>
    </row>
    <row r="3382" spans="1:13" x14ac:dyDescent="0.25">
      <c r="A3382" s="26" t="s">
        <v>2758</v>
      </c>
      <c r="B3382" s="26" t="s">
        <v>204</v>
      </c>
      <c r="C3382" s="26" t="str">
        <f t="shared" si="132"/>
        <v/>
      </c>
      <c r="D3382" s="26"/>
      <c r="E3382" s="26" t="s">
        <v>6</v>
      </c>
      <c r="F3382" s="26" t="s">
        <v>6</v>
      </c>
      <c r="G3382" s="34" t="str">
        <f t="shared" ref="G3382:G3445" si="134">IF(D3382="",CONCATENATE(A3382," ",B3382),CONCATENATE(A3382," ",B3382," ",D3382))</f>
        <v>Muscari baeticum</v>
      </c>
      <c r="H3382" s="26" t="s">
        <v>5141</v>
      </c>
      <c r="I3382" s="26"/>
      <c r="J3382" t="s">
        <v>9598</v>
      </c>
      <c r="K3382" t="s">
        <v>11752</v>
      </c>
      <c r="L3382" t="s">
        <v>12327</v>
      </c>
      <c r="M3382" t="s">
        <v>12581</v>
      </c>
    </row>
    <row r="3383" spans="1:13" x14ac:dyDescent="0.25">
      <c r="A3383" s="26" t="s">
        <v>2758</v>
      </c>
      <c r="B3383" s="26" t="s">
        <v>2761</v>
      </c>
      <c r="C3383" s="26" t="str">
        <f t="shared" si="132"/>
        <v/>
      </c>
      <c r="D3383" s="26"/>
      <c r="E3383" s="26" t="s">
        <v>31</v>
      </c>
      <c r="F3383" s="26" t="s">
        <v>6</v>
      </c>
      <c r="G3383" s="34" t="str">
        <f t="shared" si="134"/>
        <v>Muscari cazorlanum</v>
      </c>
      <c r="H3383" s="26" t="s">
        <v>5141</v>
      </c>
      <c r="I3383" s="26"/>
      <c r="J3383" t="s">
        <v>9599</v>
      </c>
      <c r="K3383" t="s">
        <v>11752</v>
      </c>
      <c r="L3383" t="s">
        <v>12327</v>
      </c>
      <c r="M3383" t="s">
        <v>12581</v>
      </c>
    </row>
    <row r="3384" spans="1:13" x14ac:dyDescent="0.25">
      <c r="A3384" s="26" t="s">
        <v>2758</v>
      </c>
      <c r="B3384" s="26" t="s">
        <v>2762</v>
      </c>
      <c r="C3384" s="26" t="str">
        <f t="shared" si="132"/>
        <v/>
      </c>
      <c r="D3384" s="26"/>
      <c r="E3384" s="26" t="s">
        <v>6</v>
      </c>
      <c r="F3384" s="26" t="s">
        <v>6</v>
      </c>
      <c r="G3384" s="34" t="str">
        <f t="shared" si="134"/>
        <v>Muscari comosum</v>
      </c>
      <c r="H3384" s="26" t="s">
        <v>5141</v>
      </c>
      <c r="I3384" s="26"/>
      <c r="J3384" t="s">
        <v>9600</v>
      </c>
      <c r="K3384" t="s">
        <v>11752</v>
      </c>
      <c r="L3384" t="s">
        <v>12327</v>
      </c>
      <c r="M3384" t="s">
        <v>12581</v>
      </c>
    </row>
    <row r="3385" spans="1:13" x14ac:dyDescent="0.25">
      <c r="A3385" s="26" t="s">
        <v>2758</v>
      </c>
      <c r="B3385" s="26" t="s">
        <v>1775</v>
      </c>
      <c r="C3385" s="26" t="str">
        <f t="shared" si="132"/>
        <v/>
      </c>
      <c r="D3385" s="26"/>
      <c r="E3385" s="26" t="s">
        <v>31</v>
      </c>
      <c r="F3385" s="26" t="s">
        <v>6</v>
      </c>
      <c r="G3385" s="34" t="str">
        <f t="shared" si="134"/>
        <v>Muscari matritensis</v>
      </c>
      <c r="H3385" s="26" t="s">
        <v>5141</v>
      </c>
      <c r="I3385" s="26"/>
      <c r="J3385" t="s">
        <v>9601</v>
      </c>
      <c r="K3385" t="s">
        <v>11752</v>
      </c>
      <c r="L3385" t="s">
        <v>12327</v>
      </c>
      <c r="M3385" t="s">
        <v>12581</v>
      </c>
    </row>
    <row r="3386" spans="1:13" x14ac:dyDescent="0.25">
      <c r="A3386" s="26" t="s">
        <v>2758</v>
      </c>
      <c r="B3386" s="26" t="s">
        <v>2759</v>
      </c>
      <c r="C3386" s="26" t="str">
        <f t="shared" si="132"/>
        <v/>
      </c>
      <c r="D3386" s="26"/>
      <c r="E3386" s="26" t="s">
        <v>6</v>
      </c>
      <c r="F3386" s="26" t="s">
        <v>6</v>
      </c>
      <c r="G3386" s="34" t="str">
        <f t="shared" si="134"/>
        <v>Muscari neglectum</v>
      </c>
      <c r="H3386" s="26" t="s">
        <v>5141</v>
      </c>
      <c r="I3386" s="26"/>
      <c r="J3386" t="s">
        <v>9602</v>
      </c>
      <c r="K3386" t="s">
        <v>11752</v>
      </c>
      <c r="L3386" t="s">
        <v>12327</v>
      </c>
      <c r="M3386" t="s">
        <v>12581</v>
      </c>
    </row>
    <row r="3387" spans="1:13" x14ac:dyDescent="0.25">
      <c r="A3387" s="26" t="s">
        <v>2758</v>
      </c>
      <c r="B3387" s="26" t="s">
        <v>2760</v>
      </c>
      <c r="C3387" s="26" t="str">
        <f t="shared" si="132"/>
        <v/>
      </c>
      <c r="D3387" s="26"/>
      <c r="E3387" s="26" t="s">
        <v>6</v>
      </c>
      <c r="F3387" s="26" t="s">
        <v>6</v>
      </c>
      <c r="G3387" s="34" t="str">
        <f t="shared" si="134"/>
        <v>Muscari olivetorum</v>
      </c>
      <c r="H3387" s="26" t="s">
        <v>5141</v>
      </c>
      <c r="I3387" s="26"/>
      <c r="J3387" t="s">
        <v>9603</v>
      </c>
      <c r="K3387" t="s">
        <v>11752</v>
      </c>
      <c r="L3387" t="s">
        <v>12327</v>
      </c>
      <c r="M3387" t="s">
        <v>12581</v>
      </c>
    </row>
    <row r="3388" spans="1:13" x14ac:dyDescent="0.25">
      <c r="A3388" s="26" t="s">
        <v>2758</v>
      </c>
      <c r="B3388" s="26" t="s">
        <v>1589</v>
      </c>
      <c r="C3388" s="26" t="str">
        <f t="shared" si="132"/>
        <v/>
      </c>
      <c r="D3388" s="26"/>
      <c r="E3388" s="26" t="s">
        <v>6</v>
      </c>
      <c r="F3388" s="26" t="s">
        <v>6</v>
      </c>
      <c r="G3388" s="34" t="str">
        <f t="shared" si="134"/>
        <v>Muscari parviflorum</v>
      </c>
      <c r="H3388" s="26" t="s">
        <v>5141</v>
      </c>
      <c r="I3388" s="26"/>
      <c r="J3388" t="s">
        <v>9604</v>
      </c>
      <c r="K3388" t="s">
        <v>11752</v>
      </c>
      <c r="L3388" t="s">
        <v>12327</v>
      </c>
      <c r="M3388" t="s">
        <v>12581</v>
      </c>
    </row>
    <row r="3389" spans="1:13" x14ac:dyDescent="0.25">
      <c r="A3389" s="26" t="s">
        <v>2763</v>
      </c>
      <c r="B3389" s="26" t="s">
        <v>1104</v>
      </c>
      <c r="C3389" s="26" t="str">
        <f t="shared" si="132"/>
        <v/>
      </c>
      <c r="D3389" s="26"/>
      <c r="E3389" s="26" t="s">
        <v>5390</v>
      </c>
      <c r="F3389" s="26" t="s">
        <v>6</v>
      </c>
      <c r="G3389" s="34" t="str">
        <f t="shared" si="134"/>
        <v>Myagrum perfoliatum</v>
      </c>
      <c r="H3389" s="26" t="s">
        <v>5141</v>
      </c>
      <c r="I3389" s="26"/>
      <c r="J3389" t="s">
        <v>9605</v>
      </c>
      <c r="K3389" t="s">
        <v>11752</v>
      </c>
      <c r="L3389" t="s">
        <v>12287</v>
      </c>
      <c r="M3389" t="s">
        <v>12288</v>
      </c>
    </row>
    <row r="3390" spans="1:13" x14ac:dyDescent="0.25">
      <c r="A3390" s="26" t="s">
        <v>2764</v>
      </c>
      <c r="B3390" s="26" t="s">
        <v>2766</v>
      </c>
      <c r="C3390" s="26" t="str">
        <f t="shared" si="132"/>
        <v/>
      </c>
      <c r="D3390" s="26"/>
      <c r="E3390" s="26" t="s">
        <v>5390</v>
      </c>
      <c r="F3390" s="26" t="s">
        <v>6</v>
      </c>
      <c r="G3390" s="34" t="str">
        <f t="shared" si="134"/>
        <v>Myoporum insulare</v>
      </c>
      <c r="H3390" s="26" t="s">
        <v>5141</v>
      </c>
      <c r="I3390" s="26"/>
      <c r="J3390" t="s">
        <v>9606</v>
      </c>
      <c r="K3390" t="s">
        <v>11752</v>
      </c>
      <c r="L3390" t="s">
        <v>12318</v>
      </c>
      <c r="M3390" t="s">
        <v>12592</v>
      </c>
    </row>
    <row r="3391" spans="1:13" x14ac:dyDescent="0.25">
      <c r="A3391" s="26" t="s">
        <v>2764</v>
      </c>
      <c r="B3391" s="26" t="s">
        <v>2765</v>
      </c>
      <c r="C3391" s="26" t="str">
        <f t="shared" si="132"/>
        <v/>
      </c>
      <c r="D3391" s="26"/>
      <c r="E3391" s="26" t="s">
        <v>5390</v>
      </c>
      <c r="F3391" s="26" t="s">
        <v>6</v>
      </c>
      <c r="G3391" s="34" t="str">
        <f t="shared" si="134"/>
        <v>Myoporum laetum</v>
      </c>
      <c r="H3391" s="26" t="s">
        <v>5141</v>
      </c>
      <c r="I3391" s="26"/>
      <c r="J3391" t="s">
        <v>9607</v>
      </c>
      <c r="K3391" t="s">
        <v>11752</v>
      </c>
      <c r="L3391" t="s">
        <v>12318</v>
      </c>
      <c r="M3391" t="s">
        <v>12592</v>
      </c>
    </row>
    <row r="3392" spans="1:13" x14ac:dyDescent="0.25">
      <c r="A3392" s="26" t="s">
        <v>2767</v>
      </c>
      <c r="B3392" s="26" t="s">
        <v>672</v>
      </c>
      <c r="C3392" s="26" t="str">
        <f t="shared" si="132"/>
        <v>subsp.</v>
      </c>
      <c r="D3392" s="26" t="s">
        <v>672</v>
      </c>
      <c r="E3392" s="26" t="s">
        <v>6</v>
      </c>
      <c r="F3392" s="26" t="s">
        <v>6</v>
      </c>
      <c r="G3392" s="34" t="str">
        <f t="shared" si="134"/>
        <v>Myosotis alpestris alpestris</v>
      </c>
      <c r="H3392" s="26" t="s">
        <v>5141</v>
      </c>
      <c r="I3392" s="26"/>
      <c r="J3392" t="s">
        <v>9608</v>
      </c>
      <c r="K3392" t="s">
        <v>11752</v>
      </c>
      <c r="L3392" t="s">
        <v>12486</v>
      </c>
      <c r="M3392" t="s">
        <v>12487</v>
      </c>
    </row>
    <row r="3393" spans="1:13" x14ac:dyDescent="0.25">
      <c r="A3393" s="26" t="s">
        <v>2767</v>
      </c>
      <c r="B3393" s="26" t="s">
        <v>672</v>
      </c>
      <c r="C3393" s="26" t="str">
        <f t="shared" si="132"/>
        <v>subsp.</v>
      </c>
      <c r="D3393" s="26" t="s">
        <v>4477</v>
      </c>
      <c r="E3393" s="26" t="s">
        <v>13111</v>
      </c>
      <c r="F3393" s="26" t="s">
        <v>6</v>
      </c>
      <c r="G3393" s="34" t="str">
        <f t="shared" si="134"/>
        <v>Myosotis alpestris pyrenaeorum</v>
      </c>
      <c r="H3393" s="26" t="s">
        <v>5141</v>
      </c>
      <c r="I3393" s="26"/>
      <c r="J3393" t="s">
        <v>9609</v>
      </c>
      <c r="K3393" t="s">
        <v>11752</v>
      </c>
      <c r="L3393" t="s">
        <v>12486</v>
      </c>
      <c r="M3393" t="s">
        <v>12487</v>
      </c>
    </row>
    <row r="3394" spans="1:13" x14ac:dyDescent="0.25">
      <c r="A3394" s="26" t="s">
        <v>2767</v>
      </c>
      <c r="B3394" s="26" t="s">
        <v>41</v>
      </c>
      <c r="C3394" s="26" t="str">
        <f t="shared" si="132"/>
        <v>subsp.</v>
      </c>
      <c r="D3394" s="26" t="s">
        <v>41</v>
      </c>
      <c r="E3394" s="26" t="s">
        <v>6</v>
      </c>
      <c r="F3394" s="26" t="s">
        <v>31</v>
      </c>
      <c r="G3394" s="34" t="str">
        <f t="shared" si="134"/>
        <v>Myosotis arvensis arvensis</v>
      </c>
      <c r="H3394" s="26" t="s">
        <v>5141</v>
      </c>
      <c r="I3394" s="26"/>
      <c r="J3394" t="s">
        <v>9610</v>
      </c>
      <c r="K3394" t="s">
        <v>11752</v>
      </c>
      <c r="L3394" t="s">
        <v>12486</v>
      </c>
      <c r="M3394" t="s">
        <v>12487</v>
      </c>
    </row>
    <row r="3395" spans="1:13" x14ac:dyDescent="0.25">
      <c r="A3395" s="26" t="s">
        <v>2767</v>
      </c>
      <c r="B3395" s="26" t="s">
        <v>2776</v>
      </c>
      <c r="C3395" s="26" t="str">
        <f t="shared" si="132"/>
        <v/>
      </c>
      <c r="D3395" s="26"/>
      <c r="E3395" s="26" t="s">
        <v>6</v>
      </c>
      <c r="F3395" s="26" t="s">
        <v>6</v>
      </c>
      <c r="G3395" s="34" t="str">
        <f t="shared" si="134"/>
        <v>Myosotis balbisiana</v>
      </c>
      <c r="H3395" s="26" t="s">
        <v>5141</v>
      </c>
      <c r="I3395" s="26"/>
      <c r="J3395" t="s">
        <v>9611</v>
      </c>
      <c r="K3395" t="s">
        <v>11752</v>
      </c>
      <c r="L3395" t="s">
        <v>12486</v>
      </c>
      <c r="M3395" t="s">
        <v>12487</v>
      </c>
    </row>
    <row r="3396" spans="1:13" x14ac:dyDescent="0.25">
      <c r="A3396" s="26" t="s">
        <v>2767</v>
      </c>
      <c r="B3396" s="26" t="s">
        <v>2578</v>
      </c>
      <c r="C3396" s="26" t="str">
        <f t="shared" si="132"/>
        <v/>
      </c>
      <c r="D3396" s="26"/>
      <c r="E3396" s="26" t="s">
        <v>6</v>
      </c>
      <c r="F3396" s="26" t="s">
        <v>6</v>
      </c>
      <c r="G3396" s="34" t="str">
        <f t="shared" si="134"/>
        <v>Myosotis congesta</v>
      </c>
      <c r="H3396" s="26" t="s">
        <v>5141</v>
      </c>
      <c r="I3396" s="26"/>
      <c r="J3396" t="s">
        <v>9612</v>
      </c>
      <c r="K3396" t="s">
        <v>11752</v>
      </c>
      <c r="L3396" t="s">
        <v>12486</v>
      </c>
      <c r="M3396" t="s">
        <v>12487</v>
      </c>
    </row>
    <row r="3397" spans="1:13" x14ac:dyDescent="0.25">
      <c r="A3397" s="26" t="s">
        <v>2767</v>
      </c>
      <c r="B3397" s="26" t="s">
        <v>2770</v>
      </c>
      <c r="C3397" s="26" t="str">
        <f t="shared" si="132"/>
        <v/>
      </c>
      <c r="D3397" s="26"/>
      <c r="E3397" s="26" t="s">
        <v>6</v>
      </c>
      <c r="F3397" s="26" t="s">
        <v>6</v>
      </c>
      <c r="G3397" s="34" t="str">
        <f t="shared" si="134"/>
        <v>Myosotis debilis</v>
      </c>
      <c r="H3397" s="26" t="s">
        <v>5141</v>
      </c>
      <c r="I3397" s="26"/>
      <c r="J3397" t="s">
        <v>9613</v>
      </c>
      <c r="K3397" t="s">
        <v>11752</v>
      </c>
      <c r="L3397" t="s">
        <v>12486</v>
      </c>
      <c r="M3397" t="s">
        <v>12487</v>
      </c>
    </row>
    <row r="3398" spans="1:13" x14ac:dyDescent="0.25">
      <c r="A3398" s="26" t="s">
        <v>2767</v>
      </c>
      <c r="B3398" s="26" t="s">
        <v>836</v>
      </c>
      <c r="C3398" s="26" t="str">
        <f t="shared" si="132"/>
        <v>subsp.</v>
      </c>
      <c r="D3398" s="26" t="s">
        <v>4478</v>
      </c>
      <c r="E3398" s="26" t="s">
        <v>6</v>
      </c>
      <c r="F3398" s="26" t="s">
        <v>31</v>
      </c>
      <c r="G3398" s="34" t="str">
        <f t="shared" si="134"/>
        <v>Myosotis decumbens teresiana</v>
      </c>
      <c r="H3398" s="26" t="s">
        <v>5141</v>
      </c>
      <c r="I3398" s="26"/>
      <c r="J3398" t="s">
        <v>9614</v>
      </c>
      <c r="K3398" t="s">
        <v>11752</v>
      </c>
      <c r="L3398" t="s">
        <v>12486</v>
      </c>
      <c r="M3398" t="s">
        <v>12487</v>
      </c>
    </row>
    <row r="3399" spans="1:13" x14ac:dyDescent="0.25">
      <c r="A3399" s="26" t="s">
        <v>2767</v>
      </c>
      <c r="B3399" s="26" t="s">
        <v>1085</v>
      </c>
      <c r="C3399" s="26" t="str">
        <f t="shared" si="132"/>
        <v>subsp.</v>
      </c>
      <c r="D3399" s="26" t="s">
        <v>1085</v>
      </c>
      <c r="E3399" s="26" t="s">
        <v>6</v>
      </c>
      <c r="F3399" s="26" t="s">
        <v>6</v>
      </c>
      <c r="G3399" s="34" t="str">
        <f t="shared" si="134"/>
        <v>Myosotis discolor discolor</v>
      </c>
      <c r="H3399" s="26" t="s">
        <v>5141</v>
      </c>
      <c r="I3399" s="26"/>
      <c r="J3399" t="s">
        <v>9615</v>
      </c>
      <c r="K3399" t="s">
        <v>11752</v>
      </c>
      <c r="L3399" t="s">
        <v>12486</v>
      </c>
      <c r="M3399" t="s">
        <v>12487</v>
      </c>
    </row>
    <row r="3400" spans="1:13" x14ac:dyDescent="0.25">
      <c r="A3400" s="26" t="s">
        <v>2767</v>
      </c>
      <c r="B3400" s="26" t="s">
        <v>1085</v>
      </c>
      <c r="C3400" s="26" t="str">
        <f t="shared" si="132"/>
        <v>subsp.</v>
      </c>
      <c r="D3400" s="26" t="s">
        <v>685</v>
      </c>
      <c r="E3400" s="26" t="s">
        <v>6</v>
      </c>
      <c r="F3400" s="26" t="s">
        <v>6</v>
      </c>
      <c r="G3400" s="34" t="str">
        <f t="shared" si="134"/>
        <v>Myosotis discolor dubia</v>
      </c>
      <c r="H3400" s="26" t="s">
        <v>5141</v>
      </c>
      <c r="I3400" s="26"/>
      <c r="J3400" t="s">
        <v>9616</v>
      </c>
      <c r="K3400" t="s">
        <v>11752</v>
      </c>
      <c r="L3400" t="s">
        <v>12486</v>
      </c>
      <c r="M3400" t="s">
        <v>12487</v>
      </c>
    </row>
    <row r="3401" spans="1:13" x14ac:dyDescent="0.25">
      <c r="A3401" s="26" t="s">
        <v>2767</v>
      </c>
      <c r="B3401" s="26" t="s">
        <v>1085</v>
      </c>
      <c r="C3401" s="26" t="str">
        <f t="shared" si="132"/>
        <v>subsp.</v>
      </c>
      <c r="D3401" s="26" t="s">
        <v>4636</v>
      </c>
      <c r="E3401" s="26" t="s">
        <v>31</v>
      </c>
      <c r="F3401" s="26" t="s">
        <v>6</v>
      </c>
      <c r="G3401" s="34" t="str">
        <f t="shared" si="134"/>
        <v>Myosotis discolor rosmatina</v>
      </c>
      <c r="H3401" s="26" t="s">
        <v>5141</v>
      </c>
      <c r="I3401" s="26"/>
      <c r="J3401" t="s">
        <v>9617</v>
      </c>
      <c r="K3401" t="s">
        <v>11752</v>
      </c>
      <c r="L3401" t="s">
        <v>12486</v>
      </c>
      <c r="M3401" t="s">
        <v>12487</v>
      </c>
    </row>
    <row r="3402" spans="1:13" x14ac:dyDescent="0.25">
      <c r="A3402" s="26" t="s">
        <v>2767</v>
      </c>
      <c r="B3402" s="26" t="s">
        <v>2769</v>
      </c>
      <c r="C3402" s="26" t="str">
        <f t="shared" si="132"/>
        <v/>
      </c>
      <c r="D3402" s="26"/>
      <c r="E3402" s="26" t="s">
        <v>31</v>
      </c>
      <c r="F3402" s="26" t="s">
        <v>6</v>
      </c>
      <c r="G3402" s="34" t="str">
        <f t="shared" si="134"/>
        <v>Myosotis hervei</v>
      </c>
      <c r="H3402" s="26" t="s">
        <v>5141</v>
      </c>
      <c r="I3402" s="26"/>
      <c r="J3402" t="s">
        <v>9618</v>
      </c>
      <c r="K3402" t="s">
        <v>11752</v>
      </c>
      <c r="L3402" t="s">
        <v>12486</v>
      </c>
      <c r="M3402" t="s">
        <v>12487</v>
      </c>
    </row>
    <row r="3403" spans="1:13" x14ac:dyDescent="0.25">
      <c r="A3403" s="26" t="s">
        <v>2767</v>
      </c>
      <c r="B3403" s="26" t="s">
        <v>2771</v>
      </c>
      <c r="C3403" s="26" t="str">
        <f t="shared" si="132"/>
        <v>subsp.</v>
      </c>
      <c r="D3403" s="26" t="s">
        <v>962</v>
      </c>
      <c r="E3403" s="26" t="s">
        <v>6</v>
      </c>
      <c r="F3403" s="26" t="s">
        <v>31</v>
      </c>
      <c r="G3403" s="34" t="str">
        <f t="shared" si="134"/>
        <v>Myosotis laxa cespitosa</v>
      </c>
      <c r="H3403" s="26" t="s">
        <v>5141</v>
      </c>
      <c r="I3403" s="26"/>
      <c r="J3403" t="s">
        <v>9619</v>
      </c>
      <c r="K3403" t="s">
        <v>11752</v>
      </c>
      <c r="L3403" t="s">
        <v>12486</v>
      </c>
      <c r="M3403" t="s">
        <v>12487</v>
      </c>
    </row>
    <row r="3404" spans="1:13" x14ac:dyDescent="0.25">
      <c r="A3404" s="26" t="s">
        <v>2767</v>
      </c>
      <c r="B3404" s="26" t="s">
        <v>2768</v>
      </c>
      <c r="C3404" s="26" t="str">
        <f t="shared" si="132"/>
        <v/>
      </c>
      <c r="D3404" s="26"/>
      <c r="E3404" s="26" t="s">
        <v>6</v>
      </c>
      <c r="F3404" s="26" t="s">
        <v>6</v>
      </c>
      <c r="G3404" s="34" t="str">
        <f t="shared" si="134"/>
        <v>Myosotis martini</v>
      </c>
      <c r="H3404" s="26" t="s">
        <v>5141</v>
      </c>
      <c r="I3404" s="26"/>
      <c r="J3404" t="s">
        <v>9620</v>
      </c>
      <c r="K3404" t="s">
        <v>11752</v>
      </c>
      <c r="L3404" t="s">
        <v>12486</v>
      </c>
      <c r="M3404" t="s">
        <v>12487</v>
      </c>
    </row>
    <row r="3405" spans="1:13" x14ac:dyDescent="0.25">
      <c r="A3405" s="26" t="s">
        <v>2767</v>
      </c>
      <c r="B3405" s="26" t="s">
        <v>2773</v>
      </c>
      <c r="C3405" s="26" t="str">
        <f t="shared" si="132"/>
        <v>subsp.</v>
      </c>
      <c r="D3405" s="26" t="s">
        <v>2773</v>
      </c>
      <c r="E3405" s="26" t="s">
        <v>6</v>
      </c>
      <c r="F3405" s="26" t="s">
        <v>6</v>
      </c>
      <c r="G3405" s="34" t="str">
        <f t="shared" si="134"/>
        <v>Myosotis minutiflora minutiflora</v>
      </c>
      <c r="H3405" s="26" t="s">
        <v>5141</v>
      </c>
      <c r="I3405" s="26"/>
      <c r="J3405" t="s">
        <v>9621</v>
      </c>
      <c r="K3405" t="s">
        <v>11752</v>
      </c>
      <c r="L3405" t="s">
        <v>12486</v>
      </c>
      <c r="M3405" t="s">
        <v>12487</v>
      </c>
    </row>
    <row r="3406" spans="1:13" x14ac:dyDescent="0.25">
      <c r="A3406" s="26" t="s">
        <v>2767</v>
      </c>
      <c r="B3406" s="26" t="s">
        <v>2773</v>
      </c>
      <c r="C3406" s="26" t="str">
        <f t="shared" si="132"/>
        <v>subsp.</v>
      </c>
      <c r="D3406" s="26" t="s">
        <v>4637</v>
      </c>
      <c r="E3406" s="26" t="s">
        <v>31</v>
      </c>
      <c r="F3406" s="26" t="s">
        <v>6</v>
      </c>
      <c r="G3406" s="34" t="str">
        <f t="shared" si="134"/>
        <v>Myosotis minutiflora segobrigensis</v>
      </c>
      <c r="H3406" s="26" t="s">
        <v>5141</v>
      </c>
      <c r="I3406" s="26"/>
      <c r="J3406" t="s">
        <v>9622</v>
      </c>
      <c r="K3406" t="s">
        <v>11752</v>
      </c>
      <c r="L3406" t="s">
        <v>12486</v>
      </c>
      <c r="M3406" t="s">
        <v>12487</v>
      </c>
    </row>
    <row r="3407" spans="1:13" x14ac:dyDescent="0.25">
      <c r="A3407" s="26" t="s">
        <v>2767</v>
      </c>
      <c r="B3407" s="26" t="s">
        <v>2775</v>
      </c>
      <c r="C3407" s="26" t="str">
        <f t="shared" si="132"/>
        <v/>
      </c>
      <c r="D3407" s="26"/>
      <c r="E3407" s="26" t="s">
        <v>31</v>
      </c>
      <c r="F3407" s="26" t="s">
        <v>6</v>
      </c>
      <c r="G3407" s="34" t="str">
        <f t="shared" si="134"/>
        <v>Myosotis persoonii</v>
      </c>
      <c r="H3407" s="26" t="s">
        <v>5141</v>
      </c>
      <c r="I3407" s="26"/>
      <c r="J3407" t="s">
        <v>9623</v>
      </c>
      <c r="K3407" t="s">
        <v>11752</v>
      </c>
      <c r="L3407" t="s">
        <v>12486</v>
      </c>
      <c r="M3407" t="s">
        <v>12487</v>
      </c>
    </row>
    <row r="3408" spans="1:13" x14ac:dyDescent="0.25">
      <c r="A3408" s="26" t="s">
        <v>2767</v>
      </c>
      <c r="B3408" s="26" t="s">
        <v>1933</v>
      </c>
      <c r="C3408" s="26" t="str">
        <f t="shared" si="132"/>
        <v>subsp.</v>
      </c>
      <c r="D3408" s="26" t="s">
        <v>2793</v>
      </c>
      <c r="E3408" s="26" t="s">
        <v>6</v>
      </c>
      <c r="F3408" s="26" t="s">
        <v>6</v>
      </c>
      <c r="G3408" s="34" t="str">
        <f t="shared" si="134"/>
        <v>Myosotis ramosissima gracillima</v>
      </c>
      <c r="H3408" s="26" t="s">
        <v>5141</v>
      </c>
      <c r="I3408" s="26"/>
      <c r="J3408" t="s">
        <v>9624</v>
      </c>
      <c r="K3408" t="s">
        <v>11752</v>
      </c>
      <c r="L3408" t="s">
        <v>12486</v>
      </c>
      <c r="M3408" t="s">
        <v>12487</v>
      </c>
    </row>
    <row r="3409" spans="1:13" x14ac:dyDescent="0.25">
      <c r="A3409" s="26" t="s">
        <v>2767</v>
      </c>
      <c r="B3409" s="26" t="s">
        <v>1933</v>
      </c>
      <c r="C3409" s="26" t="str">
        <f t="shared" si="132"/>
        <v>subsp.</v>
      </c>
      <c r="D3409" s="26" t="s">
        <v>1933</v>
      </c>
      <c r="E3409" s="26" t="s">
        <v>6</v>
      </c>
      <c r="F3409" s="26" t="s">
        <v>6</v>
      </c>
      <c r="G3409" s="34" t="str">
        <f t="shared" si="134"/>
        <v>Myosotis ramosissima ramosissima</v>
      </c>
      <c r="H3409" s="26" t="s">
        <v>5141</v>
      </c>
      <c r="I3409" s="26"/>
      <c r="J3409" t="s">
        <v>9625</v>
      </c>
      <c r="K3409" t="s">
        <v>11752</v>
      </c>
      <c r="L3409" t="s">
        <v>12486</v>
      </c>
      <c r="M3409" t="s">
        <v>12487</v>
      </c>
    </row>
    <row r="3410" spans="1:13" x14ac:dyDescent="0.25">
      <c r="A3410" s="26" t="s">
        <v>2767</v>
      </c>
      <c r="B3410" s="26" t="s">
        <v>1838</v>
      </c>
      <c r="C3410" s="26" t="str">
        <f t="shared" si="132"/>
        <v>subsp.</v>
      </c>
      <c r="D3410" s="26" t="s">
        <v>1838</v>
      </c>
      <c r="E3410" s="26" t="s">
        <v>6</v>
      </c>
      <c r="F3410" s="26" t="s">
        <v>31</v>
      </c>
      <c r="G3410" s="34" t="str">
        <f t="shared" si="134"/>
        <v>Myosotis refracta refracta</v>
      </c>
      <c r="H3410" s="26" t="s">
        <v>5141</v>
      </c>
      <c r="I3410" s="26"/>
      <c r="J3410" t="s">
        <v>9626</v>
      </c>
      <c r="K3410" t="s">
        <v>11752</v>
      </c>
      <c r="L3410" t="s">
        <v>12486</v>
      </c>
      <c r="M3410" t="s">
        <v>12487</v>
      </c>
    </row>
    <row r="3411" spans="1:13" x14ac:dyDescent="0.25">
      <c r="A3411" s="26" t="s">
        <v>2767</v>
      </c>
      <c r="B3411" s="26" t="s">
        <v>1881</v>
      </c>
      <c r="C3411" s="26" t="str">
        <f t="shared" si="132"/>
        <v/>
      </c>
      <c r="D3411" s="26"/>
      <c r="E3411" s="26" t="s">
        <v>6</v>
      </c>
      <c r="F3411" s="26" t="s">
        <v>6</v>
      </c>
      <c r="G3411" s="34" t="str">
        <f t="shared" si="134"/>
        <v>Myosotis secunda</v>
      </c>
      <c r="H3411" s="26" t="s">
        <v>5141</v>
      </c>
      <c r="I3411" s="26"/>
      <c r="J3411" t="s">
        <v>9627</v>
      </c>
      <c r="K3411" t="s">
        <v>11752</v>
      </c>
      <c r="L3411" t="s">
        <v>12486</v>
      </c>
      <c r="M3411" t="s">
        <v>12487</v>
      </c>
    </row>
    <row r="3412" spans="1:13" x14ac:dyDescent="0.25">
      <c r="A3412" s="26" t="s">
        <v>2767</v>
      </c>
      <c r="B3412" s="26" t="s">
        <v>38</v>
      </c>
      <c r="C3412" s="26" t="str">
        <f t="shared" si="132"/>
        <v/>
      </c>
      <c r="D3412" s="26"/>
      <c r="E3412" s="26" t="s">
        <v>6</v>
      </c>
      <c r="F3412" s="26" t="s">
        <v>6</v>
      </c>
      <c r="G3412" s="34" t="str">
        <f t="shared" si="134"/>
        <v>Myosotis sicula</v>
      </c>
      <c r="H3412" s="26" t="s">
        <v>5141</v>
      </c>
      <c r="I3412" s="26"/>
      <c r="J3412" t="s">
        <v>9628</v>
      </c>
      <c r="K3412" t="s">
        <v>11752</v>
      </c>
      <c r="L3412" t="s">
        <v>12486</v>
      </c>
      <c r="M3412" t="s">
        <v>12487</v>
      </c>
    </row>
    <row r="3413" spans="1:13" x14ac:dyDescent="0.25">
      <c r="A3413" s="26" t="s">
        <v>2767</v>
      </c>
      <c r="B3413" s="26" t="s">
        <v>2772</v>
      </c>
      <c r="C3413" s="26" t="str">
        <f t="shared" ref="C3413:C3443" si="135">IF(D3413="","","subsp.")</f>
        <v/>
      </c>
      <c r="D3413" s="26"/>
      <c r="E3413" s="26" t="s">
        <v>31</v>
      </c>
      <c r="F3413" s="26" t="s">
        <v>6</v>
      </c>
      <c r="G3413" s="34" t="str">
        <f t="shared" si="134"/>
        <v>Myosotis stolonifera</v>
      </c>
      <c r="H3413" s="26" t="s">
        <v>5141</v>
      </c>
      <c r="I3413" s="26"/>
      <c r="J3413" t="s">
        <v>9629</v>
      </c>
      <c r="K3413" t="s">
        <v>11752</v>
      </c>
      <c r="L3413" t="s">
        <v>12486</v>
      </c>
      <c r="M3413" t="s">
        <v>12487</v>
      </c>
    </row>
    <row r="3414" spans="1:13" x14ac:dyDescent="0.25">
      <c r="A3414" s="26" t="s">
        <v>2767</v>
      </c>
      <c r="B3414" s="26" t="s">
        <v>993</v>
      </c>
      <c r="C3414" s="26" t="str">
        <f t="shared" si="135"/>
        <v/>
      </c>
      <c r="D3414" s="26"/>
      <c r="E3414" s="26" t="s">
        <v>6</v>
      </c>
      <c r="F3414" s="26" t="s">
        <v>6</v>
      </c>
      <c r="G3414" s="34" t="str">
        <f t="shared" si="134"/>
        <v>Myosotis stricta</v>
      </c>
      <c r="H3414" s="26" t="s">
        <v>5141</v>
      </c>
      <c r="I3414" s="26"/>
      <c r="J3414" t="s">
        <v>9630</v>
      </c>
      <c r="K3414" t="s">
        <v>11752</v>
      </c>
      <c r="L3414" t="s">
        <v>12486</v>
      </c>
      <c r="M3414" t="s">
        <v>12487</v>
      </c>
    </row>
    <row r="3415" spans="1:13" x14ac:dyDescent="0.25">
      <c r="A3415" s="26" t="s">
        <v>2767</v>
      </c>
      <c r="B3415" s="26" t="s">
        <v>2774</v>
      </c>
      <c r="C3415" s="26" t="str">
        <f t="shared" si="135"/>
        <v/>
      </c>
      <c r="D3415" s="26"/>
      <c r="E3415" s="26" t="s">
        <v>31</v>
      </c>
      <c r="F3415" s="26" t="s">
        <v>6</v>
      </c>
      <c r="G3415" s="34" t="str">
        <f t="shared" si="134"/>
        <v>Myosotis taverae</v>
      </c>
      <c r="H3415" s="26" t="s">
        <v>5141</v>
      </c>
      <c r="I3415" s="26"/>
      <c r="J3415" t="s">
        <v>9631</v>
      </c>
      <c r="K3415" t="s">
        <v>11752</v>
      </c>
      <c r="L3415" t="s">
        <v>12486</v>
      </c>
      <c r="M3415" t="s">
        <v>12487</v>
      </c>
    </row>
    <row r="3416" spans="1:13" x14ac:dyDescent="0.25">
      <c r="A3416" s="26" t="s">
        <v>2767</v>
      </c>
      <c r="B3416" s="26" t="s">
        <v>501</v>
      </c>
      <c r="C3416" s="26" t="str">
        <f t="shared" si="135"/>
        <v/>
      </c>
      <c r="D3416" s="26"/>
      <c r="E3416" s="26" t="s">
        <v>6</v>
      </c>
      <c r="F3416" s="26" t="s">
        <v>6</v>
      </c>
      <c r="G3416" s="34" t="str">
        <f t="shared" si="134"/>
        <v>Myosotis welwitschii</v>
      </c>
      <c r="H3416" s="26" t="s">
        <v>5141</v>
      </c>
      <c r="I3416" s="26"/>
      <c r="J3416" t="s">
        <v>9632</v>
      </c>
      <c r="K3416" t="s">
        <v>11752</v>
      </c>
      <c r="L3416" t="s">
        <v>12486</v>
      </c>
      <c r="M3416" t="s">
        <v>12487</v>
      </c>
    </row>
    <row r="3417" spans="1:13" x14ac:dyDescent="0.25">
      <c r="A3417" s="26" t="s">
        <v>2777</v>
      </c>
      <c r="B3417" s="26" t="s">
        <v>2778</v>
      </c>
      <c r="C3417" s="26" t="str">
        <f t="shared" si="135"/>
        <v/>
      </c>
      <c r="D3417" s="26"/>
      <c r="E3417" s="26" t="s">
        <v>6</v>
      </c>
      <c r="F3417" s="26" t="s">
        <v>6</v>
      </c>
      <c r="G3417" s="34" t="str">
        <f t="shared" si="134"/>
        <v>Myosoton aquaticum</v>
      </c>
      <c r="H3417" s="26" t="s">
        <v>5141</v>
      </c>
      <c r="I3417" s="26"/>
      <c r="J3417" t="s">
        <v>9633</v>
      </c>
      <c r="K3417" t="s">
        <v>11752</v>
      </c>
      <c r="L3417" t="s">
        <v>12295</v>
      </c>
      <c r="M3417" t="s">
        <v>12331</v>
      </c>
    </row>
    <row r="3418" spans="1:13" x14ac:dyDescent="0.25">
      <c r="A3418" s="26" t="s">
        <v>2779</v>
      </c>
      <c r="B3418" s="26" t="s">
        <v>1092</v>
      </c>
      <c r="C3418" s="26" t="str">
        <f t="shared" si="135"/>
        <v/>
      </c>
      <c r="D3418" s="26"/>
      <c r="E3418" s="26" t="s">
        <v>6</v>
      </c>
      <c r="F3418" s="26" t="s">
        <v>6</v>
      </c>
      <c r="G3418" s="34" t="str">
        <f t="shared" si="134"/>
        <v>Myosurus minimus</v>
      </c>
      <c r="H3418" s="26" t="s">
        <v>5141</v>
      </c>
      <c r="I3418" s="26"/>
      <c r="J3418" t="s">
        <v>9634</v>
      </c>
      <c r="K3418" t="s">
        <v>11752</v>
      </c>
      <c r="L3418" t="s">
        <v>12329</v>
      </c>
      <c r="M3418" t="s">
        <v>12330</v>
      </c>
    </row>
    <row r="3419" spans="1:13" x14ac:dyDescent="0.25">
      <c r="A3419" s="26" t="s">
        <v>2779</v>
      </c>
      <c r="B3419" s="26" t="s">
        <v>2780</v>
      </c>
      <c r="C3419" s="26" t="str">
        <f t="shared" si="135"/>
        <v/>
      </c>
      <c r="D3419" s="26"/>
      <c r="E3419" s="26" t="s">
        <v>6</v>
      </c>
      <c r="F3419" s="26" t="s">
        <v>6</v>
      </c>
      <c r="G3419" s="34" t="str">
        <f t="shared" si="134"/>
        <v>Myosurus sessilis</v>
      </c>
      <c r="H3419" s="26" t="s">
        <v>5141</v>
      </c>
      <c r="I3419" s="26"/>
      <c r="J3419" t="s">
        <v>9635</v>
      </c>
      <c r="K3419" t="s">
        <v>11752</v>
      </c>
      <c r="L3419" t="s">
        <v>12329</v>
      </c>
      <c r="M3419" t="s">
        <v>12330</v>
      </c>
    </row>
    <row r="3420" spans="1:13" x14ac:dyDescent="0.25">
      <c r="A3420" s="26" t="s">
        <v>2781</v>
      </c>
      <c r="B3420" s="26" t="s">
        <v>2783</v>
      </c>
      <c r="C3420" s="26" t="str">
        <f t="shared" si="135"/>
        <v/>
      </c>
      <c r="D3420" s="26"/>
      <c r="E3420" s="26" t="s">
        <v>5390</v>
      </c>
      <c r="F3420" s="26" t="s">
        <v>6</v>
      </c>
      <c r="G3420" s="34" t="str">
        <f t="shared" si="134"/>
        <v>Myrica faya</v>
      </c>
      <c r="H3420" s="26" t="s">
        <v>5141</v>
      </c>
      <c r="I3420" s="26"/>
      <c r="J3420" t="s">
        <v>9636</v>
      </c>
      <c r="K3420" t="s">
        <v>11752</v>
      </c>
      <c r="L3420" t="s">
        <v>12375</v>
      </c>
      <c r="M3420" t="s">
        <v>12667</v>
      </c>
    </row>
    <row r="3421" spans="1:13" x14ac:dyDescent="0.25">
      <c r="A3421" s="26" t="s">
        <v>2781</v>
      </c>
      <c r="B3421" s="26" t="s">
        <v>2782</v>
      </c>
      <c r="C3421" s="26" t="str">
        <f t="shared" si="135"/>
        <v/>
      </c>
      <c r="D3421" s="26"/>
      <c r="E3421" s="26" t="s">
        <v>6</v>
      </c>
      <c r="F3421" s="26" t="s">
        <v>6</v>
      </c>
      <c r="G3421" s="34" t="str">
        <f t="shared" si="134"/>
        <v>Myrica gale</v>
      </c>
      <c r="H3421" s="26" t="s">
        <v>5141</v>
      </c>
      <c r="I3421" s="26"/>
      <c r="J3421" t="s">
        <v>9637</v>
      </c>
      <c r="K3421" t="s">
        <v>11752</v>
      </c>
      <c r="L3421" t="s">
        <v>12375</v>
      </c>
      <c r="M3421" t="s">
        <v>12667</v>
      </c>
    </row>
    <row r="3422" spans="1:13" x14ac:dyDescent="0.25">
      <c r="A3422" s="26" t="s">
        <v>2784</v>
      </c>
      <c r="B3422" s="26" t="s">
        <v>2216</v>
      </c>
      <c r="C3422" s="26" t="str">
        <f t="shared" si="135"/>
        <v/>
      </c>
      <c r="D3422" s="26"/>
      <c r="E3422" s="26" t="s">
        <v>6</v>
      </c>
      <c r="F3422" s="26" t="s">
        <v>6</v>
      </c>
      <c r="G3422" s="34" t="str">
        <f t="shared" si="134"/>
        <v>Myricaria germanica</v>
      </c>
      <c r="H3422" s="26" t="s">
        <v>5141</v>
      </c>
      <c r="I3422" s="26"/>
      <c r="J3422" t="s">
        <v>9638</v>
      </c>
      <c r="K3422" t="s">
        <v>11752</v>
      </c>
      <c r="L3422" t="s">
        <v>12295</v>
      </c>
      <c r="M3422" t="s">
        <v>12668</v>
      </c>
    </row>
    <row r="3423" spans="1:13" x14ac:dyDescent="0.25">
      <c r="A3423" s="26" t="s">
        <v>2785</v>
      </c>
      <c r="B3423" s="26" t="s">
        <v>2787</v>
      </c>
      <c r="C3423" s="26" t="str">
        <f t="shared" si="135"/>
        <v/>
      </c>
      <c r="D3423" s="26"/>
      <c r="E3423" s="26" t="s">
        <v>6</v>
      </c>
      <c r="F3423" s="26" t="s">
        <v>6</v>
      </c>
      <c r="G3423" s="34" t="str">
        <f t="shared" si="134"/>
        <v>Myriophyllum alterniflorum</v>
      </c>
      <c r="H3423" s="26" t="s">
        <v>5141</v>
      </c>
      <c r="I3423" s="26"/>
      <c r="J3423" t="s">
        <v>9639</v>
      </c>
      <c r="K3423" t="s">
        <v>11752</v>
      </c>
      <c r="L3423" t="s">
        <v>12390</v>
      </c>
      <c r="M3423" t="s">
        <v>12669</v>
      </c>
    </row>
    <row r="3424" spans="1:13" x14ac:dyDescent="0.25">
      <c r="A3424" s="26" t="s">
        <v>2785</v>
      </c>
      <c r="B3424" s="26" t="s">
        <v>2778</v>
      </c>
      <c r="C3424" s="26" t="str">
        <f t="shared" si="135"/>
        <v/>
      </c>
      <c r="D3424" s="26"/>
      <c r="E3424" s="26" t="s">
        <v>5390</v>
      </c>
      <c r="F3424" s="26" t="s">
        <v>6</v>
      </c>
      <c r="G3424" s="34" t="str">
        <f t="shared" si="134"/>
        <v>Myriophyllum aquaticum</v>
      </c>
      <c r="H3424" s="26" t="s">
        <v>5141</v>
      </c>
      <c r="I3424" s="26"/>
      <c r="J3424" t="s">
        <v>9640</v>
      </c>
      <c r="K3424" t="s">
        <v>11752</v>
      </c>
      <c r="L3424" t="s">
        <v>12390</v>
      </c>
      <c r="M3424" t="s">
        <v>12669</v>
      </c>
    </row>
    <row r="3425" spans="1:13" x14ac:dyDescent="0.25">
      <c r="A3425" s="26" t="s">
        <v>2785</v>
      </c>
      <c r="B3425" s="26" t="s">
        <v>1213</v>
      </c>
      <c r="C3425" s="26" t="str">
        <f t="shared" si="135"/>
        <v/>
      </c>
      <c r="D3425" s="26"/>
      <c r="E3425" s="26" t="s">
        <v>5390</v>
      </c>
      <c r="F3425" s="26" t="s">
        <v>6</v>
      </c>
      <c r="G3425" s="34" t="str">
        <f t="shared" si="134"/>
        <v>Myriophyllum heterophyllum</v>
      </c>
      <c r="H3425" s="26" t="s">
        <v>5141</v>
      </c>
      <c r="I3425" s="26"/>
      <c r="J3425" t="s">
        <v>9641</v>
      </c>
      <c r="K3425" t="s">
        <v>11752</v>
      </c>
      <c r="L3425" t="s">
        <v>12390</v>
      </c>
      <c r="M3425" t="s">
        <v>12669</v>
      </c>
    </row>
    <row r="3426" spans="1:13" x14ac:dyDescent="0.25">
      <c r="A3426" s="26" t="s">
        <v>2785</v>
      </c>
      <c r="B3426" s="26" t="s">
        <v>2786</v>
      </c>
      <c r="C3426" s="26" t="str">
        <f t="shared" si="135"/>
        <v/>
      </c>
      <c r="D3426" s="26"/>
      <c r="E3426" s="26" t="s">
        <v>6</v>
      </c>
      <c r="F3426" s="26" t="s">
        <v>6</v>
      </c>
      <c r="G3426" s="34" t="str">
        <f t="shared" si="134"/>
        <v>Myriophyllum spicatum</v>
      </c>
      <c r="H3426" s="26" t="s">
        <v>5141</v>
      </c>
      <c r="I3426" s="26"/>
      <c r="J3426" t="s">
        <v>9642</v>
      </c>
      <c r="K3426" t="s">
        <v>11752</v>
      </c>
      <c r="L3426" t="s">
        <v>12390</v>
      </c>
      <c r="M3426" t="s">
        <v>12669</v>
      </c>
    </row>
    <row r="3427" spans="1:13" x14ac:dyDescent="0.25">
      <c r="A3427" s="26" t="s">
        <v>2785</v>
      </c>
      <c r="B3427" s="26" t="s">
        <v>987</v>
      </c>
      <c r="C3427" s="26" t="str">
        <f t="shared" si="135"/>
        <v/>
      </c>
      <c r="D3427" s="26"/>
      <c r="E3427" s="26" t="s">
        <v>6</v>
      </c>
      <c r="F3427" s="26" t="s">
        <v>6</v>
      </c>
      <c r="G3427" s="34" t="str">
        <f t="shared" si="134"/>
        <v>Myriophyllum verticillatum</v>
      </c>
      <c r="H3427" s="26" t="s">
        <v>5141</v>
      </c>
      <c r="I3427" s="26"/>
      <c r="J3427" t="s">
        <v>9643</v>
      </c>
      <c r="K3427" t="s">
        <v>11752</v>
      </c>
      <c r="L3427" t="s">
        <v>12390</v>
      </c>
      <c r="M3427" t="s">
        <v>12669</v>
      </c>
    </row>
    <row r="3428" spans="1:13" x14ac:dyDescent="0.25">
      <c r="A3428" s="26" t="s">
        <v>2788</v>
      </c>
      <c r="B3428" s="26" t="s">
        <v>2789</v>
      </c>
      <c r="C3428" s="26" t="str">
        <f t="shared" si="135"/>
        <v/>
      </c>
      <c r="D3428" s="26"/>
      <c r="E3428" s="26" t="s">
        <v>6</v>
      </c>
      <c r="F3428" s="26" t="s">
        <v>6</v>
      </c>
      <c r="G3428" s="34" t="str">
        <f t="shared" si="134"/>
        <v>Myrrhis odorata</v>
      </c>
      <c r="H3428" s="26" t="s">
        <v>5141</v>
      </c>
      <c r="I3428" s="26"/>
      <c r="J3428" t="s">
        <v>9644</v>
      </c>
      <c r="K3428" t="s">
        <v>11752</v>
      </c>
      <c r="L3428" t="s">
        <v>12382</v>
      </c>
      <c r="M3428" t="s">
        <v>12383</v>
      </c>
    </row>
    <row r="3429" spans="1:13" x14ac:dyDescent="0.25">
      <c r="A3429" s="26" t="s">
        <v>2790</v>
      </c>
      <c r="B3429" s="26" t="s">
        <v>1393</v>
      </c>
      <c r="C3429" s="26" t="str">
        <f t="shared" si="135"/>
        <v/>
      </c>
      <c r="D3429" s="26"/>
      <c r="E3429" s="26" t="s">
        <v>6</v>
      </c>
      <c r="F3429" s="26" t="s">
        <v>6</v>
      </c>
      <c r="G3429" s="34" t="str">
        <f t="shared" si="134"/>
        <v>Myrrhoides nodosa</v>
      </c>
      <c r="H3429" s="26" t="s">
        <v>5141</v>
      </c>
      <c r="I3429" s="26"/>
      <c r="J3429" t="s">
        <v>9645</v>
      </c>
      <c r="K3429" t="s">
        <v>11752</v>
      </c>
      <c r="L3429" t="s">
        <v>12382</v>
      </c>
      <c r="M3429" t="s">
        <v>12383</v>
      </c>
    </row>
    <row r="3430" spans="1:13" x14ac:dyDescent="0.25">
      <c r="A3430" s="26" t="s">
        <v>2791</v>
      </c>
      <c r="B3430" s="26" t="s">
        <v>1805</v>
      </c>
      <c r="C3430" s="26" t="str">
        <f t="shared" si="135"/>
        <v/>
      </c>
      <c r="D3430" s="26"/>
      <c r="E3430" s="26" t="s">
        <v>6</v>
      </c>
      <c r="F3430" s="26" t="s">
        <v>6</v>
      </c>
      <c r="G3430" s="34" t="str">
        <f t="shared" si="134"/>
        <v>Myrtus communis</v>
      </c>
      <c r="H3430" s="26" t="s">
        <v>5141</v>
      </c>
      <c r="I3430" s="26"/>
      <c r="J3430" t="s">
        <v>9646</v>
      </c>
      <c r="K3430" t="s">
        <v>11752</v>
      </c>
      <c r="L3430" t="s">
        <v>12566</v>
      </c>
      <c r="M3430" t="s">
        <v>12639</v>
      </c>
    </row>
    <row r="3431" spans="1:13" x14ac:dyDescent="0.25">
      <c r="A3431" s="26" t="s">
        <v>2792</v>
      </c>
      <c r="B3431" s="26" t="s">
        <v>2793</v>
      </c>
      <c r="C3431" s="26" t="str">
        <f t="shared" si="135"/>
        <v/>
      </c>
      <c r="D3431" s="26"/>
      <c r="E3431" s="26" t="s">
        <v>5390</v>
      </c>
      <c r="F3431" s="26" t="s">
        <v>6</v>
      </c>
      <c r="G3431" s="34" t="str">
        <f t="shared" si="134"/>
        <v>Najas gracillima</v>
      </c>
      <c r="H3431" s="26" t="s">
        <v>5141</v>
      </c>
      <c r="I3431" s="26"/>
      <c r="J3431" t="s">
        <v>9647</v>
      </c>
      <c r="K3431" t="s">
        <v>11752</v>
      </c>
      <c r="L3431" t="s">
        <v>12560</v>
      </c>
      <c r="M3431" t="s">
        <v>12585</v>
      </c>
    </row>
    <row r="3432" spans="1:13" x14ac:dyDescent="0.25">
      <c r="A3432" s="26" t="s">
        <v>2792</v>
      </c>
      <c r="B3432" s="26" t="s">
        <v>1154</v>
      </c>
      <c r="C3432" s="26" t="str">
        <f t="shared" si="135"/>
        <v/>
      </c>
      <c r="D3432" s="26"/>
      <c r="E3432" s="26" t="s">
        <v>5390</v>
      </c>
      <c r="F3432" s="26" t="s">
        <v>6</v>
      </c>
      <c r="G3432" s="34" t="str">
        <f t="shared" si="134"/>
        <v>Najas graminea</v>
      </c>
      <c r="H3432" s="26" t="s">
        <v>5141</v>
      </c>
      <c r="I3432" s="26"/>
      <c r="J3432" t="s">
        <v>9648</v>
      </c>
      <c r="K3432" t="s">
        <v>11752</v>
      </c>
      <c r="L3432" t="s">
        <v>12560</v>
      </c>
      <c r="M3432" t="s">
        <v>12585</v>
      </c>
    </row>
    <row r="3433" spans="1:13" x14ac:dyDescent="0.25">
      <c r="A3433" s="26" t="s">
        <v>2792</v>
      </c>
      <c r="B3433" s="26" t="s">
        <v>2661</v>
      </c>
      <c r="C3433" s="26" t="str">
        <f t="shared" si="135"/>
        <v>subsp.</v>
      </c>
      <c r="D3433" s="26" t="s">
        <v>4479</v>
      </c>
      <c r="E3433" s="26" t="s">
        <v>6</v>
      </c>
      <c r="F3433" s="26" t="s">
        <v>6</v>
      </c>
      <c r="G3433" s="34" t="str">
        <f t="shared" si="134"/>
        <v>Najas marina armata</v>
      </c>
      <c r="H3433" s="26" t="s">
        <v>5141</v>
      </c>
      <c r="I3433" s="26"/>
      <c r="J3433" t="s">
        <v>9649</v>
      </c>
      <c r="K3433" t="s">
        <v>11752</v>
      </c>
      <c r="L3433" t="s">
        <v>12560</v>
      </c>
      <c r="M3433" t="s">
        <v>12585</v>
      </c>
    </row>
    <row r="3434" spans="1:13" x14ac:dyDescent="0.25">
      <c r="A3434" s="26" t="s">
        <v>2792</v>
      </c>
      <c r="B3434" s="26" t="s">
        <v>2661</v>
      </c>
      <c r="C3434" s="26" t="str">
        <f t="shared" si="135"/>
        <v>subsp.</v>
      </c>
      <c r="D3434" s="26" t="s">
        <v>2661</v>
      </c>
      <c r="E3434" s="26" t="s">
        <v>6</v>
      </c>
      <c r="F3434" s="26" t="s">
        <v>6</v>
      </c>
      <c r="G3434" s="34" t="str">
        <f t="shared" si="134"/>
        <v>Najas marina marina</v>
      </c>
      <c r="H3434" s="26" t="s">
        <v>5141</v>
      </c>
      <c r="I3434" s="26"/>
      <c r="J3434" t="s">
        <v>9650</v>
      </c>
      <c r="K3434" t="s">
        <v>11752</v>
      </c>
      <c r="L3434" t="s">
        <v>12560</v>
      </c>
      <c r="M3434" t="s">
        <v>12585</v>
      </c>
    </row>
    <row r="3435" spans="1:13" x14ac:dyDescent="0.25">
      <c r="A3435" s="26" t="s">
        <v>2792</v>
      </c>
      <c r="B3435" s="26" t="s">
        <v>643</v>
      </c>
      <c r="C3435" s="26" t="str">
        <f t="shared" si="135"/>
        <v/>
      </c>
      <c r="D3435" s="26"/>
      <c r="E3435" s="26" t="s">
        <v>6</v>
      </c>
      <c r="F3435" s="26" t="s">
        <v>6</v>
      </c>
      <c r="G3435" s="34" t="str">
        <f t="shared" si="134"/>
        <v>Najas minor</v>
      </c>
      <c r="H3435" s="26" t="s">
        <v>5141</v>
      </c>
      <c r="I3435" s="26"/>
      <c r="J3435" t="s">
        <v>9651</v>
      </c>
      <c r="K3435" t="s">
        <v>11752</v>
      </c>
      <c r="L3435" t="s">
        <v>12560</v>
      </c>
      <c r="M3435" t="s">
        <v>12585</v>
      </c>
    </row>
    <row r="3436" spans="1:13" x14ac:dyDescent="0.25">
      <c r="A3436" s="26" t="s">
        <v>2811</v>
      </c>
      <c r="B3436" s="26" t="s">
        <v>2812</v>
      </c>
      <c r="C3436" s="26" t="str">
        <f t="shared" si="135"/>
        <v/>
      </c>
      <c r="D3436" s="26"/>
      <c r="E3436" s="26" t="s">
        <v>6</v>
      </c>
      <c r="F3436" s="26" t="s">
        <v>6</v>
      </c>
      <c r="G3436" s="34" t="str">
        <f t="shared" si="134"/>
        <v>Narthecium ossifragum</v>
      </c>
      <c r="H3436" s="26" t="s">
        <v>5141</v>
      </c>
      <c r="I3436" s="26"/>
      <c r="J3436" t="s">
        <v>9652</v>
      </c>
      <c r="K3436" t="s">
        <v>11752</v>
      </c>
      <c r="L3436" t="s">
        <v>12586</v>
      </c>
      <c r="M3436" t="s">
        <v>12670</v>
      </c>
    </row>
    <row r="3437" spans="1:13" x14ac:dyDescent="0.25">
      <c r="A3437" s="26" t="s">
        <v>2813</v>
      </c>
      <c r="B3437" s="26" t="s">
        <v>463</v>
      </c>
      <c r="C3437" s="26" t="str">
        <f t="shared" si="135"/>
        <v/>
      </c>
      <c r="D3437" s="26"/>
      <c r="E3437" s="26" t="s">
        <v>31</v>
      </c>
      <c r="F3437" s="26" t="s">
        <v>6</v>
      </c>
      <c r="G3437" s="34" t="str">
        <f t="shared" si="134"/>
        <v>Naufraga balearica</v>
      </c>
      <c r="H3437" s="26" t="s">
        <v>5141</v>
      </c>
      <c r="I3437" s="26"/>
      <c r="J3437" t="s">
        <v>9653</v>
      </c>
      <c r="K3437" t="s">
        <v>11752</v>
      </c>
      <c r="L3437" t="s">
        <v>12382</v>
      </c>
      <c r="M3437" t="s">
        <v>12383</v>
      </c>
    </row>
    <row r="3438" spans="1:13" x14ac:dyDescent="0.25">
      <c r="A3438" s="26" t="s">
        <v>2814</v>
      </c>
      <c r="B3438" s="26" t="s">
        <v>2815</v>
      </c>
      <c r="C3438" s="26" t="str">
        <f t="shared" si="135"/>
        <v/>
      </c>
      <c r="D3438" s="26"/>
      <c r="E3438" s="26" t="s">
        <v>6</v>
      </c>
      <c r="F3438" s="26" t="s">
        <v>6</v>
      </c>
      <c r="G3438" s="34" t="str">
        <f t="shared" si="134"/>
        <v>Neatostema apulum</v>
      </c>
      <c r="H3438" s="26" t="s">
        <v>5141</v>
      </c>
      <c r="I3438" s="26"/>
      <c r="J3438" t="s">
        <v>9654</v>
      </c>
      <c r="K3438" t="s">
        <v>11752</v>
      </c>
      <c r="L3438" t="s">
        <v>12486</v>
      </c>
      <c r="M3438" t="s">
        <v>12487</v>
      </c>
    </row>
    <row r="3439" spans="1:13" x14ac:dyDescent="0.25">
      <c r="A3439" s="26" t="s">
        <v>2816</v>
      </c>
      <c r="B3439" s="26" t="s">
        <v>243</v>
      </c>
      <c r="C3439" s="26" t="str">
        <f t="shared" si="135"/>
        <v/>
      </c>
      <c r="D3439" s="26"/>
      <c r="E3439" s="26" t="s">
        <v>6</v>
      </c>
      <c r="F3439" s="26" t="s">
        <v>6</v>
      </c>
      <c r="G3439" s="34" t="str">
        <f t="shared" si="134"/>
        <v>Neotinea maculata</v>
      </c>
      <c r="H3439" s="26" t="s">
        <v>5141</v>
      </c>
      <c r="I3439" s="26"/>
      <c r="J3439" t="s">
        <v>9655</v>
      </c>
      <c r="K3439" t="s">
        <v>11752</v>
      </c>
      <c r="L3439" t="s">
        <v>12327</v>
      </c>
      <c r="M3439" t="s">
        <v>12328</v>
      </c>
    </row>
    <row r="3440" spans="1:13" x14ac:dyDescent="0.25">
      <c r="A3440" s="26" t="s">
        <v>2817</v>
      </c>
      <c r="B3440" s="26" t="s">
        <v>2818</v>
      </c>
      <c r="C3440" s="26" t="str">
        <f t="shared" si="135"/>
        <v/>
      </c>
      <c r="D3440" s="26"/>
      <c r="E3440" s="26" t="s">
        <v>6</v>
      </c>
      <c r="F3440" s="26" t="s">
        <v>6</v>
      </c>
      <c r="G3440" s="34" t="str">
        <f t="shared" si="134"/>
        <v>Neotorularia torulosa</v>
      </c>
      <c r="H3440" s="26" t="s">
        <v>5141</v>
      </c>
      <c r="I3440" s="26"/>
      <c r="J3440" t="s">
        <v>9656</v>
      </c>
      <c r="K3440" t="s">
        <v>11752</v>
      </c>
      <c r="L3440" t="s">
        <v>12287</v>
      </c>
      <c r="M3440" t="s">
        <v>12288</v>
      </c>
    </row>
    <row r="3441" spans="1:13" x14ac:dyDescent="0.25">
      <c r="A3441" s="26" t="s">
        <v>2819</v>
      </c>
      <c r="B3441" s="26" t="s">
        <v>2820</v>
      </c>
      <c r="C3441" s="26" t="str">
        <f t="shared" si="135"/>
        <v/>
      </c>
      <c r="D3441" s="26"/>
      <c r="E3441" s="26" t="s">
        <v>6</v>
      </c>
      <c r="F3441" s="26" t="s">
        <v>6</v>
      </c>
      <c r="G3441" s="34" t="str">
        <f t="shared" si="134"/>
        <v>Neottia nidus-avis</v>
      </c>
      <c r="H3441" s="26" t="s">
        <v>5141</v>
      </c>
      <c r="I3441" s="26"/>
      <c r="J3441" t="s">
        <v>9657</v>
      </c>
      <c r="K3441" t="s">
        <v>11752</v>
      </c>
      <c r="L3441" t="s">
        <v>12327</v>
      </c>
      <c r="M3441" t="s">
        <v>12328</v>
      </c>
    </row>
    <row r="3442" spans="1:13" x14ac:dyDescent="0.25">
      <c r="A3442" s="26" t="s">
        <v>2821</v>
      </c>
      <c r="B3442" s="26" t="s">
        <v>2825</v>
      </c>
      <c r="C3442" s="26" t="str">
        <f t="shared" si="135"/>
        <v/>
      </c>
      <c r="D3442" s="26"/>
      <c r="E3442" s="26" t="s">
        <v>6</v>
      </c>
      <c r="F3442" s="26" t="s">
        <v>6</v>
      </c>
      <c r="G3442" s="34" t="str">
        <f t="shared" si="134"/>
        <v>Nepeta apuleji</v>
      </c>
      <c r="H3442" s="26" t="s">
        <v>5141</v>
      </c>
      <c r="I3442" s="26"/>
      <c r="J3442" t="s">
        <v>9658</v>
      </c>
      <c r="K3442" t="s">
        <v>11752</v>
      </c>
      <c r="L3442" t="s">
        <v>12318</v>
      </c>
      <c r="M3442" t="s">
        <v>12395</v>
      </c>
    </row>
    <row r="3443" spans="1:13" x14ac:dyDescent="0.25">
      <c r="A3443" s="26" t="s">
        <v>2821</v>
      </c>
      <c r="B3443" s="26" t="s">
        <v>2824</v>
      </c>
      <c r="C3443" s="26" t="str">
        <f t="shared" si="135"/>
        <v/>
      </c>
      <c r="D3443" s="26"/>
      <c r="E3443" s="26" t="s">
        <v>31</v>
      </c>
      <c r="F3443" s="26" t="s">
        <v>6</v>
      </c>
      <c r="G3443" s="34" t="str">
        <f t="shared" si="134"/>
        <v>Nepeta caerulea</v>
      </c>
      <c r="H3443" s="26" t="s">
        <v>5141</v>
      </c>
      <c r="I3443" s="26"/>
      <c r="J3443" t="s">
        <v>9659</v>
      </c>
      <c r="K3443" t="s">
        <v>11752</v>
      </c>
      <c r="L3443" t="s">
        <v>12318</v>
      </c>
      <c r="M3443" t="s">
        <v>12395</v>
      </c>
    </row>
    <row r="3444" spans="1:13" x14ac:dyDescent="0.25">
      <c r="A3444" s="26" t="s">
        <v>2821</v>
      </c>
      <c r="B3444" s="26" t="s">
        <v>2822</v>
      </c>
      <c r="C3444" s="26" t="str">
        <f t="shared" ref="C3444:C3475" si="136">IF(D3444="","","subsp.")</f>
        <v/>
      </c>
      <c r="D3444" s="26"/>
      <c r="E3444" s="26" t="s">
        <v>6</v>
      </c>
      <c r="F3444" s="26" t="s">
        <v>6</v>
      </c>
      <c r="G3444" s="34" t="str">
        <f t="shared" si="134"/>
        <v>Nepeta cataria</v>
      </c>
      <c r="H3444" s="26" t="s">
        <v>5141</v>
      </c>
      <c r="I3444" s="26"/>
      <c r="J3444" t="s">
        <v>9660</v>
      </c>
      <c r="K3444" t="s">
        <v>11752</v>
      </c>
      <c r="L3444" t="s">
        <v>12318</v>
      </c>
      <c r="M3444" t="s">
        <v>12395</v>
      </c>
    </row>
    <row r="3445" spans="1:13" x14ac:dyDescent="0.25">
      <c r="A3445" s="26" t="s">
        <v>2821</v>
      </c>
      <c r="B3445" s="26" t="s">
        <v>626</v>
      </c>
      <c r="C3445" s="26" t="str">
        <f t="shared" si="136"/>
        <v/>
      </c>
      <c r="D3445" s="26"/>
      <c r="E3445" s="26" t="s">
        <v>6</v>
      </c>
      <c r="F3445" s="26" t="s">
        <v>6</v>
      </c>
      <c r="G3445" s="34" t="str">
        <f t="shared" si="134"/>
        <v>Nepeta granatensis</v>
      </c>
      <c r="H3445" s="26" t="s">
        <v>5141</v>
      </c>
      <c r="I3445" s="26"/>
      <c r="J3445" t="s">
        <v>9661</v>
      </c>
      <c r="K3445" t="s">
        <v>11752</v>
      </c>
      <c r="L3445" t="s">
        <v>12318</v>
      </c>
      <c r="M3445" t="s">
        <v>12395</v>
      </c>
    </row>
    <row r="3446" spans="1:13" x14ac:dyDescent="0.25">
      <c r="A3446" s="26" t="s">
        <v>2821</v>
      </c>
      <c r="B3446" s="26" t="s">
        <v>164</v>
      </c>
      <c r="C3446" s="26" t="str">
        <f t="shared" si="136"/>
        <v/>
      </c>
      <c r="D3446" s="26"/>
      <c r="E3446" s="26" t="s">
        <v>6</v>
      </c>
      <c r="F3446" s="26" t="s">
        <v>6</v>
      </c>
      <c r="G3446" s="34" t="str">
        <f t="shared" ref="G3446:G3509" si="137">IF(D3446="",CONCATENATE(A3446," ",B3446),CONCATENATE(A3446," ",B3446," ",D3446))</f>
        <v>Nepeta hispanica</v>
      </c>
      <c r="H3446" s="26" t="s">
        <v>5141</v>
      </c>
      <c r="I3446" s="26"/>
      <c r="J3446" t="s">
        <v>9662</v>
      </c>
      <c r="K3446" t="s">
        <v>11752</v>
      </c>
      <c r="L3446" t="s">
        <v>12318</v>
      </c>
      <c r="M3446" t="s">
        <v>12395</v>
      </c>
    </row>
    <row r="3447" spans="1:13" x14ac:dyDescent="0.25">
      <c r="A3447" s="26" t="s">
        <v>2821</v>
      </c>
      <c r="B3447" s="26" t="s">
        <v>821</v>
      </c>
      <c r="C3447" s="26" t="str">
        <f t="shared" si="136"/>
        <v/>
      </c>
      <c r="D3447" s="26"/>
      <c r="E3447" s="26" t="s">
        <v>13111</v>
      </c>
      <c r="F3447" s="26" t="s">
        <v>6</v>
      </c>
      <c r="G3447" s="34" t="str">
        <f t="shared" si="137"/>
        <v>Nepeta latifolia</v>
      </c>
      <c r="H3447" s="26" t="s">
        <v>5141</v>
      </c>
      <c r="I3447" s="26"/>
      <c r="J3447" t="s">
        <v>9663</v>
      </c>
      <c r="K3447" t="s">
        <v>11752</v>
      </c>
      <c r="L3447" t="s">
        <v>12318</v>
      </c>
      <c r="M3447" t="s">
        <v>12395</v>
      </c>
    </row>
    <row r="3448" spans="1:13" x14ac:dyDescent="0.25">
      <c r="A3448" s="26" t="s">
        <v>2821</v>
      </c>
      <c r="B3448" s="26" t="s">
        <v>2826</v>
      </c>
      <c r="C3448" s="26" t="str">
        <f t="shared" si="136"/>
        <v/>
      </c>
      <c r="D3448" s="26"/>
      <c r="E3448" s="26" t="s">
        <v>6</v>
      </c>
      <c r="F3448" s="26" t="s">
        <v>6</v>
      </c>
      <c r="G3448" s="34" t="str">
        <f t="shared" si="137"/>
        <v>Nepeta multibracteata</v>
      </c>
      <c r="H3448" s="26" t="s">
        <v>5141</v>
      </c>
      <c r="I3448" s="26"/>
      <c r="J3448" t="s">
        <v>9664</v>
      </c>
      <c r="K3448" t="s">
        <v>11752</v>
      </c>
      <c r="L3448" t="s">
        <v>12318</v>
      </c>
      <c r="M3448" t="s">
        <v>12395</v>
      </c>
    </row>
    <row r="3449" spans="1:13" x14ac:dyDescent="0.25">
      <c r="A3449" s="26" t="s">
        <v>2821</v>
      </c>
      <c r="B3449" s="26" t="s">
        <v>2823</v>
      </c>
      <c r="C3449" s="26" t="str">
        <f t="shared" si="136"/>
        <v>subsp.</v>
      </c>
      <c r="D3449" s="26" t="s">
        <v>1262</v>
      </c>
      <c r="E3449" s="26" t="s">
        <v>31</v>
      </c>
      <c r="F3449" s="26" t="s">
        <v>6</v>
      </c>
      <c r="G3449" s="34" t="str">
        <f t="shared" si="137"/>
        <v>Nepeta nepetella aragonensis</v>
      </c>
      <c r="H3449" s="26" t="s">
        <v>5141</v>
      </c>
      <c r="I3449" s="26"/>
      <c r="J3449" t="s">
        <v>9665</v>
      </c>
      <c r="K3449" t="s">
        <v>11752</v>
      </c>
      <c r="L3449" t="s">
        <v>12318</v>
      </c>
      <c r="M3449" t="s">
        <v>12395</v>
      </c>
    </row>
    <row r="3450" spans="1:13" x14ac:dyDescent="0.25">
      <c r="A3450" s="26" t="s">
        <v>2821</v>
      </c>
      <c r="B3450" s="26" t="s">
        <v>2823</v>
      </c>
      <c r="C3450" s="26" t="str">
        <f t="shared" si="136"/>
        <v>subsp.</v>
      </c>
      <c r="D3450" s="26" t="s">
        <v>656</v>
      </c>
      <c r="E3450" s="26" t="s">
        <v>31</v>
      </c>
      <c r="F3450" s="26" t="s">
        <v>6</v>
      </c>
      <c r="G3450" s="34" t="str">
        <f t="shared" si="137"/>
        <v>Nepeta nepetella laciniata</v>
      </c>
      <c r="H3450" s="26" t="s">
        <v>5141</v>
      </c>
      <c r="I3450" s="26"/>
      <c r="J3450" t="s">
        <v>9666</v>
      </c>
      <c r="K3450" t="s">
        <v>11752</v>
      </c>
      <c r="L3450" t="s">
        <v>12318</v>
      </c>
      <c r="M3450" t="s">
        <v>12395</v>
      </c>
    </row>
    <row r="3451" spans="1:13" x14ac:dyDescent="0.25">
      <c r="A3451" s="26" t="s">
        <v>2821</v>
      </c>
      <c r="B3451" s="26" t="s">
        <v>2823</v>
      </c>
      <c r="C3451" s="26" t="str">
        <f t="shared" si="136"/>
        <v>subsp.</v>
      </c>
      <c r="D3451" s="26" t="s">
        <v>4480</v>
      </c>
      <c r="E3451" s="26" t="s">
        <v>6</v>
      </c>
      <c r="F3451" s="26" t="s">
        <v>6</v>
      </c>
      <c r="G3451" s="34" t="str">
        <f t="shared" si="137"/>
        <v>Nepeta nepetella murcica</v>
      </c>
      <c r="H3451" s="26" t="s">
        <v>5141</v>
      </c>
      <c r="I3451" s="26"/>
      <c r="J3451" t="s">
        <v>9667</v>
      </c>
      <c r="K3451" t="s">
        <v>11752</v>
      </c>
      <c r="L3451" t="s">
        <v>12318</v>
      </c>
      <c r="M3451" t="s">
        <v>12395</v>
      </c>
    </row>
    <row r="3452" spans="1:13" x14ac:dyDescent="0.25">
      <c r="A3452" s="26" t="s">
        <v>2821</v>
      </c>
      <c r="B3452" s="26" t="s">
        <v>2823</v>
      </c>
      <c r="C3452" s="26" t="str">
        <f t="shared" si="136"/>
        <v>subsp.</v>
      </c>
      <c r="D3452" s="26" t="s">
        <v>2823</v>
      </c>
      <c r="E3452" s="26" t="s">
        <v>6</v>
      </c>
      <c r="F3452" s="26" t="s">
        <v>6</v>
      </c>
      <c r="G3452" s="34" t="str">
        <f t="shared" si="137"/>
        <v>Nepeta nepetella nepetella</v>
      </c>
      <c r="H3452" s="26" t="s">
        <v>5141</v>
      </c>
      <c r="I3452" s="26"/>
      <c r="J3452" t="s">
        <v>9668</v>
      </c>
      <c r="K3452" t="s">
        <v>11752</v>
      </c>
      <c r="L3452" t="s">
        <v>12318</v>
      </c>
      <c r="M3452" t="s">
        <v>12395</v>
      </c>
    </row>
    <row r="3453" spans="1:13" x14ac:dyDescent="0.25">
      <c r="A3453" s="26" t="s">
        <v>2821</v>
      </c>
      <c r="B3453" s="26" t="s">
        <v>2827</v>
      </c>
      <c r="C3453" s="26" t="str">
        <f t="shared" si="136"/>
        <v/>
      </c>
      <c r="D3453" s="26"/>
      <c r="E3453" s="26" t="s">
        <v>6</v>
      </c>
      <c r="F3453" s="26" t="s">
        <v>6</v>
      </c>
      <c r="G3453" s="34" t="str">
        <f t="shared" si="137"/>
        <v>Nepeta tuberosa</v>
      </c>
      <c r="H3453" s="26" t="s">
        <v>5141</v>
      </c>
      <c r="I3453" s="26"/>
      <c r="J3453" t="s">
        <v>9669</v>
      </c>
      <c r="K3453" t="s">
        <v>11752</v>
      </c>
      <c r="L3453" t="s">
        <v>12318</v>
      </c>
      <c r="M3453" t="s">
        <v>12395</v>
      </c>
    </row>
    <row r="3454" spans="1:13" x14ac:dyDescent="0.25">
      <c r="A3454" s="26" t="s">
        <v>2828</v>
      </c>
      <c r="B3454" s="26" t="s">
        <v>2829</v>
      </c>
      <c r="C3454" s="26" t="str">
        <f t="shared" si="136"/>
        <v>subsp.</v>
      </c>
      <c r="D3454" s="26" t="s">
        <v>2829</v>
      </c>
      <c r="E3454" s="26" t="s">
        <v>6</v>
      </c>
      <c r="F3454" s="26" t="s">
        <v>31</v>
      </c>
      <c r="G3454" s="34" t="str">
        <f t="shared" si="137"/>
        <v>Nerium oleander oleander</v>
      </c>
      <c r="H3454" s="26" t="s">
        <v>5141</v>
      </c>
      <c r="I3454" s="26"/>
      <c r="J3454" t="s">
        <v>9670</v>
      </c>
      <c r="K3454" t="s">
        <v>11752</v>
      </c>
      <c r="L3454" t="s">
        <v>12417</v>
      </c>
      <c r="M3454" t="s">
        <v>12571</v>
      </c>
    </row>
    <row r="3455" spans="1:13" x14ac:dyDescent="0.25">
      <c r="A3455" s="26" t="s">
        <v>2830</v>
      </c>
      <c r="B3455" s="26" t="s">
        <v>754</v>
      </c>
      <c r="C3455" s="26" t="str">
        <f t="shared" si="136"/>
        <v>subsp.</v>
      </c>
      <c r="D3455" s="26" t="s">
        <v>4481</v>
      </c>
      <c r="E3455" s="26" t="s">
        <v>6</v>
      </c>
      <c r="F3455" s="26" t="s">
        <v>31</v>
      </c>
      <c r="G3455" s="34" t="str">
        <f t="shared" si="137"/>
        <v>Neslia paniculata thracica</v>
      </c>
      <c r="H3455" s="26" t="s">
        <v>5141</v>
      </c>
      <c r="I3455" s="26"/>
      <c r="J3455" t="s">
        <v>9671</v>
      </c>
      <c r="K3455" t="s">
        <v>11752</v>
      </c>
      <c r="L3455" t="s">
        <v>12287</v>
      </c>
      <c r="M3455" t="s">
        <v>12288</v>
      </c>
    </row>
    <row r="3456" spans="1:13" x14ac:dyDescent="0.25">
      <c r="A3456" s="26" t="s">
        <v>2831</v>
      </c>
      <c r="B3456" s="26" t="s">
        <v>2832</v>
      </c>
      <c r="C3456" s="26" t="str">
        <f t="shared" si="136"/>
        <v/>
      </c>
      <c r="D3456" s="26"/>
      <c r="E3456" s="26" t="s">
        <v>5390</v>
      </c>
      <c r="F3456" s="26" t="s">
        <v>6</v>
      </c>
      <c r="G3456" s="34" t="str">
        <f t="shared" si="137"/>
        <v>Nicandra physalodes</v>
      </c>
      <c r="H3456" s="26" t="s">
        <v>5141</v>
      </c>
      <c r="I3456" s="26"/>
      <c r="J3456" t="s">
        <v>9672</v>
      </c>
      <c r="K3456" t="s">
        <v>11752</v>
      </c>
      <c r="L3456" t="s">
        <v>12577</v>
      </c>
      <c r="M3456" t="s">
        <v>12578</v>
      </c>
    </row>
    <row r="3457" spans="1:13" x14ac:dyDescent="0.25">
      <c r="A3457" s="26" t="s">
        <v>2833</v>
      </c>
      <c r="B3457" s="26" t="s">
        <v>839</v>
      </c>
      <c r="C3457" s="26" t="str">
        <f t="shared" si="136"/>
        <v/>
      </c>
      <c r="D3457" s="26"/>
      <c r="E3457" s="26" t="s">
        <v>5390</v>
      </c>
      <c r="F3457" s="26" t="s">
        <v>6</v>
      </c>
      <c r="G3457" s="34" t="str">
        <f t="shared" si="137"/>
        <v>Nicotiana alata</v>
      </c>
      <c r="H3457" s="26" t="s">
        <v>5141</v>
      </c>
      <c r="I3457" s="26"/>
      <c r="J3457" t="s">
        <v>9673</v>
      </c>
      <c r="K3457" t="s">
        <v>11752</v>
      </c>
      <c r="L3457" t="s">
        <v>12577</v>
      </c>
      <c r="M3457" t="s">
        <v>12578</v>
      </c>
    </row>
    <row r="3458" spans="1:13" x14ac:dyDescent="0.25">
      <c r="A3458" s="26" t="s">
        <v>2833</v>
      </c>
      <c r="B3458" s="26" t="s">
        <v>653</v>
      </c>
      <c r="C3458" s="26" t="str">
        <f t="shared" si="136"/>
        <v/>
      </c>
      <c r="D3458" s="26"/>
      <c r="E3458" s="26" t="s">
        <v>5390</v>
      </c>
      <c r="F3458" s="26" t="s">
        <v>6</v>
      </c>
      <c r="G3458" s="34" t="str">
        <f t="shared" si="137"/>
        <v>Nicotiana glauca</v>
      </c>
      <c r="H3458" s="26" t="s">
        <v>5141</v>
      </c>
      <c r="I3458" s="26"/>
      <c r="J3458" t="s">
        <v>9674</v>
      </c>
      <c r="K3458" t="s">
        <v>11752</v>
      </c>
      <c r="L3458" t="s">
        <v>12577</v>
      </c>
      <c r="M3458" t="s">
        <v>12578</v>
      </c>
    </row>
    <row r="3459" spans="1:13" x14ac:dyDescent="0.25">
      <c r="A3459" s="26" t="s">
        <v>2833</v>
      </c>
      <c r="B3459" s="26" t="s">
        <v>2835</v>
      </c>
      <c r="C3459" s="26" t="str">
        <f t="shared" si="136"/>
        <v/>
      </c>
      <c r="D3459" s="26"/>
      <c r="E3459" s="26" t="s">
        <v>5390</v>
      </c>
      <c r="F3459" s="26" t="s">
        <v>6</v>
      </c>
      <c r="G3459" s="34" t="str">
        <f t="shared" si="137"/>
        <v>Nicotiana rustica</v>
      </c>
      <c r="H3459" s="26" t="s">
        <v>5141</v>
      </c>
      <c r="I3459" s="26"/>
      <c r="J3459" t="s">
        <v>9675</v>
      </c>
      <c r="K3459" t="s">
        <v>11752</v>
      </c>
      <c r="L3459" t="s">
        <v>12577</v>
      </c>
      <c r="M3459" t="s">
        <v>12578</v>
      </c>
    </row>
    <row r="3460" spans="1:13" x14ac:dyDescent="0.25">
      <c r="A3460" s="26" t="s">
        <v>2833</v>
      </c>
      <c r="B3460" s="26" t="s">
        <v>2834</v>
      </c>
      <c r="C3460" s="26" t="str">
        <f t="shared" si="136"/>
        <v/>
      </c>
      <c r="D3460" s="26"/>
      <c r="E3460" s="26" t="s">
        <v>5390</v>
      </c>
      <c r="F3460" s="26" t="s">
        <v>6</v>
      </c>
      <c r="G3460" s="34" t="str">
        <f t="shared" si="137"/>
        <v>Nicotiana tabacum</v>
      </c>
      <c r="H3460" s="26" t="s">
        <v>5141</v>
      </c>
      <c r="I3460" s="26"/>
      <c r="J3460" t="s">
        <v>9676</v>
      </c>
      <c r="K3460" t="s">
        <v>11752</v>
      </c>
      <c r="L3460" t="s">
        <v>12577</v>
      </c>
      <c r="M3460" t="s">
        <v>12578</v>
      </c>
    </row>
    <row r="3461" spans="1:13" x14ac:dyDescent="0.25">
      <c r="A3461" s="26" t="s">
        <v>2836</v>
      </c>
      <c r="B3461" s="26" t="s">
        <v>2837</v>
      </c>
      <c r="C3461" s="26" t="str">
        <f t="shared" si="136"/>
        <v/>
      </c>
      <c r="D3461" s="26"/>
      <c r="E3461" s="26" t="s">
        <v>6</v>
      </c>
      <c r="F3461" s="26" t="s">
        <v>6</v>
      </c>
      <c r="G3461" s="34" t="str">
        <f t="shared" si="137"/>
        <v>Nigella damascena</v>
      </c>
      <c r="H3461" s="26" t="s">
        <v>5141</v>
      </c>
      <c r="I3461" s="26"/>
      <c r="J3461" t="s">
        <v>9677</v>
      </c>
      <c r="K3461" t="s">
        <v>11752</v>
      </c>
      <c r="L3461" t="s">
        <v>12329</v>
      </c>
      <c r="M3461" t="s">
        <v>12330</v>
      </c>
    </row>
    <row r="3462" spans="1:13" x14ac:dyDescent="0.25">
      <c r="A3462" s="26" t="s">
        <v>2836</v>
      </c>
      <c r="B3462" s="26" t="s">
        <v>2838</v>
      </c>
      <c r="C3462" s="26" t="str">
        <f t="shared" si="136"/>
        <v/>
      </c>
      <c r="D3462" s="26"/>
      <c r="E3462" s="26" t="s">
        <v>6</v>
      </c>
      <c r="F3462" s="26" t="s">
        <v>6</v>
      </c>
      <c r="G3462" s="34" t="str">
        <f t="shared" si="137"/>
        <v>Nigella gallica</v>
      </c>
      <c r="H3462" s="26" t="s">
        <v>5141</v>
      </c>
      <c r="I3462" s="26"/>
      <c r="J3462" t="s">
        <v>9678</v>
      </c>
      <c r="K3462" t="s">
        <v>11752</v>
      </c>
      <c r="L3462" t="s">
        <v>12329</v>
      </c>
      <c r="M3462" t="s">
        <v>12330</v>
      </c>
    </row>
    <row r="3463" spans="1:13" x14ac:dyDescent="0.25">
      <c r="A3463" s="26" t="s">
        <v>2836</v>
      </c>
      <c r="B3463" s="26" t="s">
        <v>2839</v>
      </c>
      <c r="C3463" s="26" t="str">
        <f t="shared" si="136"/>
        <v>subsp.</v>
      </c>
      <c r="D3463" s="26" t="s">
        <v>998</v>
      </c>
      <c r="E3463" s="26" t="s">
        <v>6</v>
      </c>
      <c r="F3463" s="26" t="s">
        <v>6</v>
      </c>
      <c r="G3463" s="34" t="str">
        <f t="shared" si="137"/>
        <v>Nigella papillosa atlantica</v>
      </c>
      <c r="H3463" s="26" t="s">
        <v>5141</v>
      </c>
      <c r="I3463" s="26"/>
      <c r="J3463" t="s">
        <v>9679</v>
      </c>
      <c r="K3463" t="s">
        <v>11752</v>
      </c>
      <c r="L3463" t="s">
        <v>12329</v>
      </c>
      <c r="M3463" t="s">
        <v>12330</v>
      </c>
    </row>
    <row r="3464" spans="1:13" x14ac:dyDescent="0.25">
      <c r="A3464" s="26" t="s">
        <v>2836</v>
      </c>
      <c r="B3464" s="26" t="s">
        <v>2839</v>
      </c>
      <c r="C3464" s="26" t="str">
        <f t="shared" si="136"/>
        <v>subsp.</v>
      </c>
      <c r="D3464" s="26" t="s">
        <v>2839</v>
      </c>
      <c r="E3464" s="26" t="s">
        <v>31</v>
      </c>
      <c r="F3464" s="26" t="s">
        <v>6</v>
      </c>
      <c r="G3464" s="34" t="str">
        <f t="shared" si="137"/>
        <v>Nigella papillosa papillosa</v>
      </c>
      <c r="H3464" s="26" t="s">
        <v>5141</v>
      </c>
      <c r="I3464" s="26"/>
      <c r="J3464" t="s">
        <v>9680</v>
      </c>
      <c r="K3464" t="s">
        <v>11752</v>
      </c>
      <c r="L3464" t="s">
        <v>12329</v>
      </c>
      <c r="M3464" t="s">
        <v>12330</v>
      </c>
    </row>
    <row r="3465" spans="1:13" x14ac:dyDescent="0.25">
      <c r="A3465" s="26" t="s">
        <v>2840</v>
      </c>
      <c r="B3465" s="26" t="s">
        <v>2842</v>
      </c>
      <c r="C3465" s="26" t="str">
        <f t="shared" si="136"/>
        <v>subsp.</v>
      </c>
      <c r="D3465" s="26" t="s">
        <v>4379</v>
      </c>
      <c r="E3465" s="26" t="s">
        <v>6</v>
      </c>
      <c r="F3465" s="26" t="s">
        <v>31</v>
      </c>
      <c r="G3465" s="34" t="str">
        <f t="shared" si="137"/>
        <v>Nigritella austriaca iberica</v>
      </c>
      <c r="H3465" s="26" t="s">
        <v>5141</v>
      </c>
      <c r="I3465" s="26"/>
      <c r="J3465" t="s">
        <v>9681</v>
      </c>
      <c r="K3465" t="s">
        <v>11752</v>
      </c>
      <c r="L3465" t="s">
        <v>12327</v>
      </c>
      <c r="M3465" t="s">
        <v>12328</v>
      </c>
    </row>
    <row r="3466" spans="1:13" x14ac:dyDescent="0.25">
      <c r="A3466" s="26" t="s">
        <v>2840</v>
      </c>
      <c r="B3466" s="26" t="s">
        <v>2841</v>
      </c>
      <c r="C3466" s="26" t="str">
        <f t="shared" si="136"/>
        <v/>
      </c>
      <c r="D3466" s="26"/>
      <c r="E3466" s="26" t="s">
        <v>13111</v>
      </c>
      <c r="F3466" s="26" t="s">
        <v>6</v>
      </c>
      <c r="G3466" s="34" t="str">
        <f t="shared" si="137"/>
        <v>Nigritella gabasiana</v>
      </c>
      <c r="H3466" s="26" t="s">
        <v>5141</v>
      </c>
      <c r="I3466" s="26"/>
      <c r="J3466" t="s">
        <v>9682</v>
      </c>
      <c r="K3466" t="s">
        <v>11752</v>
      </c>
      <c r="L3466" t="s">
        <v>12327</v>
      </c>
      <c r="M3466" t="s">
        <v>12328</v>
      </c>
    </row>
    <row r="3467" spans="1:13" x14ac:dyDescent="0.25">
      <c r="A3467" s="26" t="s">
        <v>2843</v>
      </c>
      <c r="B3467" s="26" t="s">
        <v>297</v>
      </c>
      <c r="C3467" s="26" t="str">
        <f t="shared" si="136"/>
        <v/>
      </c>
      <c r="D3467" s="26"/>
      <c r="E3467" s="26" t="s">
        <v>6</v>
      </c>
      <c r="F3467" s="26" t="s">
        <v>6</v>
      </c>
      <c r="G3467" s="34" t="str">
        <f t="shared" si="137"/>
        <v>Nonea calycina</v>
      </c>
      <c r="H3467" s="26" t="s">
        <v>5141</v>
      </c>
      <c r="I3467" s="26"/>
      <c r="J3467" t="s">
        <v>9683</v>
      </c>
      <c r="K3467" t="s">
        <v>11752</v>
      </c>
      <c r="L3467" t="s">
        <v>12486</v>
      </c>
      <c r="M3467" t="s">
        <v>12487</v>
      </c>
    </row>
    <row r="3468" spans="1:13" x14ac:dyDescent="0.25">
      <c r="A3468" s="26" t="s">
        <v>2843</v>
      </c>
      <c r="B3468" s="26" t="s">
        <v>2416</v>
      </c>
      <c r="C3468" s="26" t="str">
        <f t="shared" si="136"/>
        <v/>
      </c>
      <c r="D3468" s="26"/>
      <c r="E3468" s="26" t="s">
        <v>6</v>
      </c>
      <c r="F3468" s="26" t="s">
        <v>6</v>
      </c>
      <c r="G3468" s="34" t="str">
        <f t="shared" si="137"/>
        <v>Nonea echioides</v>
      </c>
      <c r="H3468" s="26" t="s">
        <v>5141</v>
      </c>
      <c r="I3468" s="26"/>
      <c r="J3468" t="s">
        <v>9684</v>
      </c>
      <c r="K3468" t="s">
        <v>11752</v>
      </c>
      <c r="L3468" t="s">
        <v>12486</v>
      </c>
      <c r="M3468" t="s">
        <v>12487</v>
      </c>
    </row>
    <row r="3469" spans="1:13" x14ac:dyDescent="0.25">
      <c r="A3469" s="26" t="s">
        <v>2843</v>
      </c>
      <c r="B3469" s="26" t="s">
        <v>198</v>
      </c>
      <c r="C3469" s="26" t="str">
        <f t="shared" si="136"/>
        <v/>
      </c>
      <c r="D3469" s="26"/>
      <c r="E3469" s="26" t="s">
        <v>5390</v>
      </c>
      <c r="F3469" s="26" t="s">
        <v>6</v>
      </c>
      <c r="G3469" s="34" t="str">
        <f t="shared" si="137"/>
        <v>Nonea lutea</v>
      </c>
      <c r="H3469" s="26" t="s">
        <v>5141</v>
      </c>
      <c r="I3469" s="26"/>
      <c r="J3469" t="s">
        <v>9685</v>
      </c>
      <c r="K3469" t="s">
        <v>11752</v>
      </c>
      <c r="L3469" t="s">
        <v>12486</v>
      </c>
      <c r="M3469" t="s">
        <v>12487</v>
      </c>
    </row>
    <row r="3470" spans="1:13" x14ac:dyDescent="0.25">
      <c r="A3470" s="26" t="s">
        <v>2843</v>
      </c>
      <c r="B3470" s="26" t="s">
        <v>655</v>
      </c>
      <c r="C3470" s="26" t="str">
        <f t="shared" si="136"/>
        <v/>
      </c>
      <c r="D3470" s="26"/>
      <c r="E3470" s="26" t="s">
        <v>6</v>
      </c>
      <c r="F3470" s="26" t="s">
        <v>6</v>
      </c>
      <c r="G3470" s="34" t="str">
        <f t="shared" si="137"/>
        <v>Nonea micrantha</v>
      </c>
      <c r="H3470" s="26" t="s">
        <v>5141</v>
      </c>
      <c r="I3470" s="26"/>
      <c r="J3470" t="s">
        <v>9686</v>
      </c>
      <c r="K3470" t="s">
        <v>11752</v>
      </c>
      <c r="L3470" t="s">
        <v>12486</v>
      </c>
      <c r="M3470" t="s">
        <v>12487</v>
      </c>
    </row>
    <row r="3471" spans="1:13" x14ac:dyDescent="0.25">
      <c r="A3471" s="26" t="s">
        <v>2843</v>
      </c>
      <c r="B3471" s="26" t="s">
        <v>919</v>
      </c>
      <c r="C3471" s="26" t="str">
        <f t="shared" si="136"/>
        <v/>
      </c>
      <c r="D3471" s="26"/>
      <c r="E3471" s="26" t="s">
        <v>6</v>
      </c>
      <c r="F3471" s="26" t="s">
        <v>6</v>
      </c>
      <c r="G3471" s="34" t="str">
        <f t="shared" si="137"/>
        <v>Nonea vesicaria</v>
      </c>
      <c r="H3471" s="26" t="s">
        <v>5141</v>
      </c>
      <c r="I3471" s="26"/>
      <c r="J3471" t="s">
        <v>9687</v>
      </c>
      <c r="K3471" t="s">
        <v>11752</v>
      </c>
      <c r="L3471" t="s">
        <v>12486</v>
      </c>
      <c r="M3471" t="s">
        <v>12487</v>
      </c>
    </row>
    <row r="3472" spans="1:13" x14ac:dyDescent="0.25">
      <c r="A3472" s="26" t="s">
        <v>2844</v>
      </c>
      <c r="B3472" s="26" t="s">
        <v>2845</v>
      </c>
      <c r="C3472" s="26" t="str">
        <f t="shared" si="136"/>
        <v/>
      </c>
      <c r="D3472" s="26"/>
      <c r="E3472" s="26" t="s">
        <v>6</v>
      </c>
      <c r="F3472" s="26" t="s">
        <v>6</v>
      </c>
      <c r="G3472" s="34" t="str">
        <f t="shared" si="137"/>
        <v>Nothobartsia asperrima</v>
      </c>
      <c r="H3472" s="26" t="s">
        <v>5141</v>
      </c>
      <c r="I3472" s="26"/>
      <c r="J3472" t="s">
        <v>9688</v>
      </c>
      <c r="K3472" t="s">
        <v>11752</v>
      </c>
      <c r="L3472" t="s">
        <v>12318</v>
      </c>
      <c r="M3472" t="s">
        <v>12366</v>
      </c>
    </row>
    <row r="3473" spans="1:13" x14ac:dyDescent="0.25">
      <c r="A3473" s="26" t="s">
        <v>2844</v>
      </c>
      <c r="B3473" s="26" t="s">
        <v>50</v>
      </c>
      <c r="C3473" s="26" t="str">
        <f t="shared" si="136"/>
        <v/>
      </c>
      <c r="D3473" s="26"/>
      <c r="E3473" s="26" t="s">
        <v>13111</v>
      </c>
      <c r="F3473" s="26" t="s">
        <v>6</v>
      </c>
      <c r="G3473" s="34" t="str">
        <f t="shared" si="137"/>
        <v>Nothobartsia spicata</v>
      </c>
      <c r="H3473" s="26" t="s">
        <v>5141</v>
      </c>
      <c r="I3473" s="26"/>
      <c r="J3473" t="s">
        <v>9689</v>
      </c>
      <c r="K3473" t="s">
        <v>11752</v>
      </c>
      <c r="L3473" t="s">
        <v>12318</v>
      </c>
      <c r="M3473" t="s">
        <v>12366</v>
      </c>
    </row>
    <row r="3474" spans="1:13" x14ac:dyDescent="0.25">
      <c r="A3474" s="26" t="s">
        <v>2848</v>
      </c>
      <c r="B3474" s="26" t="s">
        <v>1114</v>
      </c>
      <c r="C3474" s="26" t="str">
        <f t="shared" si="136"/>
        <v/>
      </c>
      <c r="D3474" s="26"/>
      <c r="E3474" s="26" t="s">
        <v>5390</v>
      </c>
      <c r="F3474" s="26" t="s">
        <v>6</v>
      </c>
      <c r="G3474" s="34" t="str">
        <f t="shared" si="137"/>
        <v>Nothoscordum gracile</v>
      </c>
      <c r="H3474" s="26" t="s">
        <v>5141</v>
      </c>
      <c r="I3474" s="26"/>
      <c r="J3474" t="s">
        <v>9690</v>
      </c>
      <c r="K3474" t="s">
        <v>11752</v>
      </c>
      <c r="L3474" t="s">
        <v>12327</v>
      </c>
      <c r="M3474" t="s">
        <v>12446</v>
      </c>
    </row>
    <row r="3475" spans="1:13" x14ac:dyDescent="0.25">
      <c r="A3475" s="26" t="s">
        <v>2849</v>
      </c>
      <c r="B3475" s="26" t="s">
        <v>562</v>
      </c>
      <c r="C3475" s="26" t="str">
        <f t="shared" si="136"/>
        <v/>
      </c>
      <c r="D3475" s="26"/>
      <c r="E3475" s="26" t="s">
        <v>6</v>
      </c>
      <c r="F3475" s="26" t="s">
        <v>6</v>
      </c>
      <c r="G3475" s="34" t="str">
        <f t="shared" si="137"/>
        <v>Notobasis syriaca</v>
      </c>
      <c r="H3475" s="26" t="s">
        <v>5141</v>
      </c>
      <c r="I3475" s="26"/>
      <c r="J3475" t="s">
        <v>9691</v>
      </c>
      <c r="K3475" t="s">
        <v>11752</v>
      </c>
      <c r="L3475" t="s">
        <v>11753</v>
      </c>
      <c r="M3475" t="s">
        <v>11754</v>
      </c>
    </row>
    <row r="3476" spans="1:13" x14ac:dyDescent="0.25">
      <c r="A3476" s="26" t="s">
        <v>2850</v>
      </c>
      <c r="B3476" s="26" t="s">
        <v>2851</v>
      </c>
      <c r="C3476" s="26" t="str">
        <f t="shared" ref="C3476:C3506" si="138">IF(D3476="","","subsp.")</f>
        <v/>
      </c>
      <c r="D3476" s="26"/>
      <c r="E3476" s="26" t="s">
        <v>6</v>
      </c>
      <c r="F3476" s="26" t="s">
        <v>6</v>
      </c>
      <c r="G3476" s="34" t="str">
        <f t="shared" si="137"/>
        <v>Notoceras bicorne</v>
      </c>
      <c r="H3476" s="26" t="s">
        <v>5141</v>
      </c>
      <c r="I3476" s="26"/>
      <c r="J3476" t="s">
        <v>9692</v>
      </c>
      <c r="K3476" t="s">
        <v>11752</v>
      </c>
      <c r="L3476" t="s">
        <v>12287</v>
      </c>
      <c r="M3476" t="s">
        <v>12288</v>
      </c>
    </row>
    <row r="3477" spans="1:13" x14ac:dyDescent="0.25">
      <c r="A3477" s="26" t="s">
        <v>2852</v>
      </c>
      <c r="B3477" s="26" t="s">
        <v>2853</v>
      </c>
      <c r="C3477" s="26" t="str">
        <f t="shared" si="138"/>
        <v>subsp.</v>
      </c>
      <c r="D3477" s="26" t="s">
        <v>2853</v>
      </c>
      <c r="E3477" s="26" t="s">
        <v>6</v>
      </c>
      <c r="F3477" s="26" t="s">
        <v>6</v>
      </c>
      <c r="G3477" s="34" t="str">
        <f t="shared" si="137"/>
        <v>Nuphar luteum luteum</v>
      </c>
      <c r="H3477" s="26" t="s">
        <v>5141</v>
      </c>
      <c r="I3477" s="26"/>
      <c r="J3477" t="s">
        <v>9693</v>
      </c>
      <c r="K3477" t="s">
        <v>11752</v>
      </c>
      <c r="L3477" t="s">
        <v>12671</v>
      </c>
      <c r="M3477" t="s">
        <v>12672</v>
      </c>
    </row>
    <row r="3478" spans="1:13" x14ac:dyDescent="0.25">
      <c r="A3478" s="26" t="s">
        <v>2852</v>
      </c>
      <c r="B3478" s="26" t="s">
        <v>2853</v>
      </c>
      <c r="C3478" s="26" t="str">
        <f t="shared" si="138"/>
        <v>subsp.</v>
      </c>
      <c r="D3478" s="26" t="s">
        <v>1112</v>
      </c>
      <c r="E3478" s="26" t="s">
        <v>6</v>
      </c>
      <c r="F3478" s="26" t="s">
        <v>6</v>
      </c>
      <c r="G3478" s="34" t="str">
        <f t="shared" si="137"/>
        <v>Nuphar luteum pumilum</v>
      </c>
      <c r="H3478" s="26" t="s">
        <v>5141</v>
      </c>
      <c r="I3478" s="26"/>
      <c r="J3478" t="s">
        <v>9694</v>
      </c>
      <c r="K3478" t="s">
        <v>11752</v>
      </c>
      <c r="L3478" t="s">
        <v>12671</v>
      </c>
      <c r="M3478" t="s">
        <v>12672</v>
      </c>
    </row>
    <row r="3479" spans="1:13" x14ac:dyDescent="0.25">
      <c r="A3479" s="26" t="s">
        <v>2854</v>
      </c>
      <c r="B3479" s="26" t="s">
        <v>5</v>
      </c>
      <c r="C3479" s="26" t="str">
        <f t="shared" si="138"/>
        <v/>
      </c>
      <c r="D3479" s="26"/>
      <c r="E3479" s="26" t="s">
        <v>6</v>
      </c>
      <c r="F3479" s="26" t="s">
        <v>6</v>
      </c>
      <c r="G3479" s="34" t="str">
        <f t="shared" si="137"/>
        <v>Nymphaea alba</v>
      </c>
      <c r="H3479" s="26" t="s">
        <v>5141</v>
      </c>
      <c r="I3479" s="26"/>
      <c r="J3479" t="s">
        <v>9695</v>
      </c>
      <c r="K3479" t="s">
        <v>11752</v>
      </c>
      <c r="L3479" t="s">
        <v>12671</v>
      </c>
      <c r="M3479" t="s">
        <v>12672</v>
      </c>
    </row>
    <row r="3480" spans="1:13" x14ac:dyDescent="0.25">
      <c r="A3480" s="26" t="s">
        <v>2855</v>
      </c>
      <c r="B3480" s="26" t="s">
        <v>2856</v>
      </c>
      <c r="C3480" s="26" t="str">
        <f t="shared" si="138"/>
        <v/>
      </c>
      <c r="D3480" s="26"/>
      <c r="E3480" s="26" t="s">
        <v>6</v>
      </c>
      <c r="F3480" s="26" t="s">
        <v>6</v>
      </c>
      <c r="G3480" s="34" t="str">
        <f t="shared" si="137"/>
        <v>Nymphoides peltata</v>
      </c>
      <c r="H3480" s="26" t="s">
        <v>5141</v>
      </c>
      <c r="I3480" s="26"/>
      <c r="J3480" t="s">
        <v>9696</v>
      </c>
      <c r="K3480" t="s">
        <v>11752</v>
      </c>
      <c r="L3480" t="s">
        <v>11753</v>
      </c>
      <c r="M3480" t="s">
        <v>12664</v>
      </c>
    </row>
    <row r="3481" spans="1:13" x14ac:dyDescent="0.25">
      <c r="A3481" s="26" t="s">
        <v>2857</v>
      </c>
      <c r="B3481" s="26" t="s">
        <v>1523</v>
      </c>
      <c r="C3481" s="26" t="str">
        <f t="shared" si="138"/>
        <v/>
      </c>
      <c r="D3481" s="26"/>
      <c r="E3481" s="26" t="s">
        <v>31</v>
      </c>
      <c r="F3481" s="26" t="s">
        <v>6</v>
      </c>
      <c r="G3481" s="34" t="str">
        <f t="shared" si="137"/>
        <v>Odontitella virgata</v>
      </c>
      <c r="H3481" s="26" t="s">
        <v>5141</v>
      </c>
      <c r="I3481" s="26"/>
      <c r="J3481" t="s">
        <v>9697</v>
      </c>
      <c r="K3481" t="s">
        <v>11752</v>
      </c>
      <c r="L3481" t="s">
        <v>12318</v>
      </c>
      <c r="M3481" t="s">
        <v>12366</v>
      </c>
    </row>
    <row r="3482" spans="1:13" x14ac:dyDescent="0.25">
      <c r="A3482" s="26" t="s">
        <v>2858</v>
      </c>
      <c r="B3482" s="26" t="s">
        <v>2860</v>
      </c>
      <c r="C3482" s="26" t="str">
        <f t="shared" si="138"/>
        <v/>
      </c>
      <c r="D3482" s="26"/>
      <c r="E3482" s="26" t="s">
        <v>6</v>
      </c>
      <c r="F3482" s="26" t="s">
        <v>6</v>
      </c>
      <c r="G3482" s="34" t="str">
        <f t="shared" si="137"/>
        <v>Odontites bolligeri</v>
      </c>
      <c r="H3482" s="26" t="s">
        <v>5141</v>
      </c>
      <c r="I3482" s="26"/>
      <c r="J3482" t="s">
        <v>9698</v>
      </c>
      <c r="K3482" t="s">
        <v>11752</v>
      </c>
      <c r="L3482" t="s">
        <v>12318</v>
      </c>
      <c r="M3482" t="s">
        <v>12366</v>
      </c>
    </row>
    <row r="3483" spans="1:13" x14ac:dyDescent="0.25">
      <c r="A3483" s="26" t="s">
        <v>2858</v>
      </c>
      <c r="B3483" s="26" t="s">
        <v>2862</v>
      </c>
      <c r="C3483" s="26" t="str">
        <f t="shared" si="138"/>
        <v/>
      </c>
      <c r="D3483" s="26"/>
      <c r="E3483" s="26" t="s">
        <v>6</v>
      </c>
      <c r="F3483" s="26" t="s">
        <v>6</v>
      </c>
      <c r="G3483" s="34" t="str">
        <f t="shared" si="137"/>
        <v>Odontites cebennensis</v>
      </c>
      <c r="H3483" s="26" t="s">
        <v>5141</v>
      </c>
      <c r="I3483" s="26"/>
      <c r="J3483" t="s">
        <v>9699</v>
      </c>
      <c r="K3483" t="s">
        <v>11752</v>
      </c>
      <c r="L3483" t="s">
        <v>12318</v>
      </c>
      <c r="M3483" t="s">
        <v>12366</v>
      </c>
    </row>
    <row r="3484" spans="1:13" x14ac:dyDescent="0.25">
      <c r="A3484" s="26" t="s">
        <v>2858</v>
      </c>
      <c r="B3484" s="26" t="s">
        <v>2266</v>
      </c>
      <c r="C3484" s="26" t="str">
        <f t="shared" si="138"/>
        <v/>
      </c>
      <c r="D3484" s="26"/>
      <c r="E3484" s="26" t="s">
        <v>6</v>
      </c>
      <c r="F3484" s="26" t="s">
        <v>6</v>
      </c>
      <c r="G3484" s="34" t="str">
        <f t="shared" si="137"/>
        <v>Odontites foliosus</v>
      </c>
      <c r="H3484" s="26" t="s">
        <v>5141</v>
      </c>
      <c r="I3484" s="26"/>
      <c r="J3484" t="s">
        <v>9700</v>
      </c>
      <c r="K3484" t="s">
        <v>11752</v>
      </c>
      <c r="L3484" t="s">
        <v>12318</v>
      </c>
      <c r="M3484" t="s">
        <v>12366</v>
      </c>
    </row>
    <row r="3485" spans="1:13" x14ac:dyDescent="0.25">
      <c r="A3485" s="26" t="s">
        <v>2858</v>
      </c>
      <c r="B3485" s="26" t="s">
        <v>2863</v>
      </c>
      <c r="C3485" s="26" t="str">
        <f t="shared" si="138"/>
        <v/>
      </c>
      <c r="D3485" s="26"/>
      <c r="E3485" s="26" t="s">
        <v>31</v>
      </c>
      <c r="F3485" s="26" t="s">
        <v>6</v>
      </c>
      <c r="G3485" s="34" t="str">
        <f t="shared" si="137"/>
        <v>Odontites kaliformis</v>
      </c>
      <c r="H3485" s="26" t="s">
        <v>5141</v>
      </c>
      <c r="I3485" s="26"/>
      <c r="J3485" t="s">
        <v>9701</v>
      </c>
      <c r="K3485" t="s">
        <v>11752</v>
      </c>
      <c r="L3485" t="s">
        <v>12318</v>
      </c>
      <c r="M3485" t="s">
        <v>12366</v>
      </c>
    </row>
    <row r="3486" spans="1:13" x14ac:dyDescent="0.25">
      <c r="A3486" s="26" t="s">
        <v>2858</v>
      </c>
      <c r="B3486" s="26" t="s">
        <v>2570</v>
      </c>
      <c r="C3486" s="26" t="str">
        <f t="shared" si="138"/>
        <v/>
      </c>
      <c r="D3486" s="26"/>
      <c r="E3486" s="26" t="s">
        <v>6</v>
      </c>
      <c r="F3486" s="26" t="s">
        <v>6</v>
      </c>
      <c r="G3486" s="34" t="str">
        <f t="shared" si="137"/>
        <v>Odontites luteus</v>
      </c>
      <c r="H3486" s="26" t="s">
        <v>5141</v>
      </c>
      <c r="I3486" s="26"/>
      <c r="J3486" t="s">
        <v>9702</v>
      </c>
      <c r="K3486" t="s">
        <v>11752</v>
      </c>
      <c r="L3486" t="s">
        <v>12318</v>
      </c>
      <c r="M3486" t="s">
        <v>12366</v>
      </c>
    </row>
    <row r="3487" spans="1:13" x14ac:dyDescent="0.25">
      <c r="A3487" s="26" t="s">
        <v>2858</v>
      </c>
      <c r="B3487" s="26" t="s">
        <v>2861</v>
      </c>
      <c r="C3487" s="26" t="str">
        <f t="shared" si="138"/>
        <v>subsp.</v>
      </c>
      <c r="D3487" s="26" t="s">
        <v>4644</v>
      </c>
      <c r="E3487" s="26" t="s">
        <v>31</v>
      </c>
      <c r="F3487" s="26" t="s">
        <v>6</v>
      </c>
      <c r="G3487" s="34" t="str">
        <f t="shared" si="137"/>
        <v>Odontites pyrenaeus abilianus</v>
      </c>
      <c r="H3487" s="26" t="s">
        <v>5141</v>
      </c>
      <c r="I3487" s="26"/>
      <c r="J3487" t="s">
        <v>9703</v>
      </c>
      <c r="K3487" t="s">
        <v>11752</v>
      </c>
      <c r="L3487" t="s">
        <v>12318</v>
      </c>
      <c r="M3487" t="s">
        <v>12366</v>
      </c>
    </row>
    <row r="3488" spans="1:13" x14ac:dyDescent="0.25">
      <c r="A3488" s="26" t="s">
        <v>2858</v>
      </c>
      <c r="B3488" s="26" t="s">
        <v>2861</v>
      </c>
      <c r="C3488" s="26" t="str">
        <f t="shared" si="138"/>
        <v>subsp.</v>
      </c>
      <c r="D3488" s="26" t="s">
        <v>2861</v>
      </c>
      <c r="E3488" s="26" t="s">
        <v>31</v>
      </c>
      <c r="F3488" s="26" t="s">
        <v>6</v>
      </c>
      <c r="G3488" s="34" t="str">
        <f t="shared" si="137"/>
        <v>Odontites pyrenaeus pyrenaeus</v>
      </c>
      <c r="H3488" s="26" t="s">
        <v>5141</v>
      </c>
      <c r="I3488" s="26"/>
      <c r="J3488" t="s">
        <v>9704</v>
      </c>
      <c r="K3488" t="s">
        <v>11752</v>
      </c>
      <c r="L3488" t="s">
        <v>12318</v>
      </c>
      <c r="M3488" t="s">
        <v>12366</v>
      </c>
    </row>
    <row r="3489" spans="1:13" x14ac:dyDescent="0.25">
      <c r="A3489" s="26" t="s">
        <v>2858</v>
      </c>
      <c r="B3489" s="26" t="s">
        <v>2864</v>
      </c>
      <c r="C3489" s="26" t="str">
        <f t="shared" si="138"/>
        <v/>
      </c>
      <c r="D3489" s="26"/>
      <c r="E3489" s="26" t="s">
        <v>31</v>
      </c>
      <c r="F3489" s="26" t="s">
        <v>6</v>
      </c>
      <c r="G3489" s="34" t="str">
        <f t="shared" si="137"/>
        <v>Odontites recordonii</v>
      </c>
      <c r="H3489" s="26" t="s">
        <v>5141</v>
      </c>
      <c r="I3489" s="26"/>
      <c r="J3489" t="s">
        <v>9705</v>
      </c>
      <c r="K3489" t="s">
        <v>11752</v>
      </c>
      <c r="L3489" t="s">
        <v>12318</v>
      </c>
      <c r="M3489" t="s">
        <v>12366</v>
      </c>
    </row>
    <row r="3490" spans="1:13" x14ac:dyDescent="0.25">
      <c r="A3490" s="26" t="s">
        <v>2858</v>
      </c>
      <c r="B3490" s="26" t="s">
        <v>1350</v>
      </c>
      <c r="C3490" s="26" t="str">
        <f t="shared" si="138"/>
        <v/>
      </c>
      <c r="D3490" s="26"/>
      <c r="E3490" s="26" t="s">
        <v>6</v>
      </c>
      <c r="F3490" s="26" t="s">
        <v>6</v>
      </c>
      <c r="G3490" s="34" t="str">
        <f t="shared" si="137"/>
        <v>Odontites vernus</v>
      </c>
      <c r="H3490" s="26" t="s">
        <v>5141</v>
      </c>
      <c r="I3490" s="26"/>
      <c r="J3490" t="s">
        <v>9706</v>
      </c>
      <c r="K3490" t="s">
        <v>11752</v>
      </c>
      <c r="L3490" t="s">
        <v>12318</v>
      </c>
      <c r="M3490" t="s">
        <v>12366</v>
      </c>
    </row>
    <row r="3491" spans="1:13" x14ac:dyDescent="0.25">
      <c r="A3491" s="26" t="s">
        <v>2858</v>
      </c>
      <c r="B3491" s="26" t="s">
        <v>2859</v>
      </c>
      <c r="C3491" s="26" t="str">
        <f t="shared" si="138"/>
        <v>subsp.</v>
      </c>
      <c r="D3491" s="26" t="s">
        <v>887</v>
      </c>
      <c r="E3491" s="26" t="s">
        <v>31</v>
      </c>
      <c r="F3491" s="26" t="s">
        <v>6</v>
      </c>
      <c r="G3491" s="34" t="str">
        <f t="shared" si="137"/>
        <v>Odontites viscosus asturicus</v>
      </c>
      <c r="H3491" s="26" t="s">
        <v>5141</v>
      </c>
      <c r="I3491" s="26"/>
      <c r="J3491" t="s">
        <v>9707</v>
      </c>
      <c r="K3491" t="s">
        <v>11752</v>
      </c>
      <c r="L3491" t="s">
        <v>12318</v>
      </c>
      <c r="M3491" t="s">
        <v>12366</v>
      </c>
    </row>
    <row r="3492" spans="1:13" x14ac:dyDescent="0.25">
      <c r="A3492" s="26" t="s">
        <v>2858</v>
      </c>
      <c r="B3492" s="26" t="s">
        <v>2859</v>
      </c>
      <c r="C3492" s="26" t="str">
        <f t="shared" si="138"/>
        <v>subsp.</v>
      </c>
      <c r="D3492" s="26" t="s">
        <v>403</v>
      </c>
      <c r="E3492" s="26" t="s">
        <v>6</v>
      </c>
      <c r="F3492" s="26" t="s">
        <v>6</v>
      </c>
      <c r="G3492" s="34" t="str">
        <f t="shared" si="137"/>
        <v>Odontites viscosus australis</v>
      </c>
      <c r="H3492" s="26" t="s">
        <v>5141</v>
      </c>
      <c r="I3492" s="26"/>
      <c r="J3492" t="s">
        <v>9708</v>
      </c>
      <c r="K3492" t="s">
        <v>11752</v>
      </c>
      <c r="L3492" t="s">
        <v>12318</v>
      </c>
      <c r="M3492" t="s">
        <v>12366</v>
      </c>
    </row>
    <row r="3493" spans="1:13" x14ac:dyDescent="0.25">
      <c r="A3493" s="26" t="s">
        <v>2858</v>
      </c>
      <c r="B3493" s="26" t="s">
        <v>2859</v>
      </c>
      <c r="C3493" s="26" t="str">
        <f t="shared" si="138"/>
        <v>subsp.</v>
      </c>
      <c r="D3493" s="26" t="s">
        <v>626</v>
      </c>
      <c r="E3493" s="26" t="s">
        <v>31</v>
      </c>
      <c r="F3493" s="26" t="s">
        <v>6</v>
      </c>
      <c r="G3493" s="34" t="str">
        <f t="shared" si="137"/>
        <v>Odontites viscosus granatensis</v>
      </c>
      <c r="H3493" s="26" t="s">
        <v>5141</v>
      </c>
      <c r="I3493" s="26"/>
      <c r="J3493" t="s">
        <v>9709</v>
      </c>
      <c r="K3493" t="s">
        <v>11752</v>
      </c>
      <c r="L3493" t="s">
        <v>12318</v>
      </c>
      <c r="M3493" t="s">
        <v>12366</v>
      </c>
    </row>
    <row r="3494" spans="1:13" x14ac:dyDescent="0.25">
      <c r="A3494" s="26" t="s">
        <v>2858</v>
      </c>
      <c r="B3494" s="26" t="s">
        <v>2859</v>
      </c>
      <c r="C3494" s="26" t="str">
        <f t="shared" si="138"/>
        <v>subsp.</v>
      </c>
      <c r="D3494" s="26" t="s">
        <v>2859</v>
      </c>
      <c r="E3494" s="26" t="s">
        <v>6</v>
      </c>
      <c r="F3494" s="26" t="s">
        <v>6</v>
      </c>
      <c r="G3494" s="34" t="str">
        <f t="shared" si="137"/>
        <v>Odontites viscosus viscosus</v>
      </c>
      <c r="H3494" s="26" t="s">
        <v>5141</v>
      </c>
      <c r="I3494" s="26"/>
      <c r="J3494" t="s">
        <v>9710</v>
      </c>
      <c r="K3494" t="s">
        <v>11752</v>
      </c>
      <c r="L3494" t="s">
        <v>12318</v>
      </c>
      <c r="M3494" t="s">
        <v>12366</v>
      </c>
    </row>
    <row r="3495" spans="1:13" x14ac:dyDescent="0.25">
      <c r="A3495" s="26" t="s">
        <v>2865</v>
      </c>
      <c r="B3495" s="26" t="s">
        <v>1340</v>
      </c>
      <c r="C3495" s="26" t="str">
        <f t="shared" si="138"/>
        <v/>
      </c>
      <c r="D3495" s="26"/>
      <c r="E3495" s="26" t="s">
        <v>6</v>
      </c>
      <c r="F3495" s="26" t="s">
        <v>6</v>
      </c>
      <c r="G3495" s="34" t="str">
        <f t="shared" si="137"/>
        <v>Oenanthe aquatica</v>
      </c>
      <c r="H3495" s="26" t="s">
        <v>5141</v>
      </c>
      <c r="I3495" s="26"/>
      <c r="J3495" t="s">
        <v>9711</v>
      </c>
      <c r="K3495" t="s">
        <v>11752</v>
      </c>
      <c r="L3495" t="s">
        <v>12382</v>
      </c>
      <c r="M3495" t="s">
        <v>12383</v>
      </c>
    </row>
    <row r="3496" spans="1:13" x14ac:dyDescent="0.25">
      <c r="A3496" s="26" t="s">
        <v>2865</v>
      </c>
      <c r="B3496" s="26" t="s">
        <v>1057</v>
      </c>
      <c r="C3496" s="26" t="str">
        <f t="shared" si="138"/>
        <v/>
      </c>
      <c r="D3496" s="26"/>
      <c r="E3496" s="26" t="s">
        <v>6</v>
      </c>
      <c r="F3496" s="26" t="s">
        <v>6</v>
      </c>
      <c r="G3496" s="34" t="str">
        <f t="shared" si="137"/>
        <v>Oenanthe crocata</v>
      </c>
      <c r="H3496" s="26" t="s">
        <v>5141</v>
      </c>
      <c r="I3496" s="26"/>
      <c r="J3496" t="s">
        <v>9712</v>
      </c>
      <c r="K3496" t="s">
        <v>11752</v>
      </c>
      <c r="L3496" t="s">
        <v>12382</v>
      </c>
      <c r="M3496" t="s">
        <v>12383</v>
      </c>
    </row>
    <row r="3497" spans="1:13" x14ac:dyDescent="0.25">
      <c r="A3497" s="26" t="s">
        <v>2865</v>
      </c>
      <c r="B3497" s="26" t="s">
        <v>2867</v>
      </c>
      <c r="C3497" s="26" t="str">
        <f t="shared" si="138"/>
        <v/>
      </c>
      <c r="D3497" s="26"/>
      <c r="E3497" s="26" t="s">
        <v>6</v>
      </c>
      <c r="F3497" s="26" t="s">
        <v>6</v>
      </c>
      <c r="G3497" s="34" t="str">
        <f t="shared" si="137"/>
        <v>Oenanthe fistulosa</v>
      </c>
      <c r="H3497" s="26" t="s">
        <v>5141</v>
      </c>
      <c r="I3497" s="26"/>
      <c r="J3497" t="s">
        <v>9713</v>
      </c>
      <c r="K3497" t="s">
        <v>11752</v>
      </c>
      <c r="L3497" t="s">
        <v>12382</v>
      </c>
      <c r="M3497" t="s">
        <v>12383</v>
      </c>
    </row>
    <row r="3498" spans="1:13" x14ac:dyDescent="0.25">
      <c r="A3498" s="26" t="s">
        <v>2865</v>
      </c>
      <c r="B3498" s="26" t="s">
        <v>2866</v>
      </c>
      <c r="C3498" s="26" t="str">
        <f t="shared" si="138"/>
        <v/>
      </c>
      <c r="D3498" s="26"/>
      <c r="E3498" s="26" t="s">
        <v>6</v>
      </c>
      <c r="F3498" s="26" t="s">
        <v>6</v>
      </c>
      <c r="G3498" s="34" t="str">
        <f t="shared" si="137"/>
        <v>Oenanthe globulosa</v>
      </c>
      <c r="H3498" s="26" t="s">
        <v>5141</v>
      </c>
      <c r="I3498" s="26"/>
      <c r="J3498" t="s">
        <v>9714</v>
      </c>
      <c r="K3498" t="s">
        <v>11752</v>
      </c>
      <c r="L3498" t="s">
        <v>12382</v>
      </c>
      <c r="M3498" t="s">
        <v>12383</v>
      </c>
    </row>
    <row r="3499" spans="1:13" x14ac:dyDescent="0.25">
      <c r="A3499" s="26" t="s">
        <v>2865</v>
      </c>
      <c r="B3499" s="26" t="s">
        <v>911</v>
      </c>
      <c r="C3499" s="26" t="str">
        <f t="shared" si="138"/>
        <v/>
      </c>
      <c r="D3499" s="26"/>
      <c r="E3499" s="26" t="s">
        <v>6</v>
      </c>
      <c r="F3499" s="26" t="s">
        <v>6</v>
      </c>
      <c r="G3499" s="34" t="str">
        <f t="shared" si="137"/>
        <v>Oenanthe lachenalii</v>
      </c>
      <c r="H3499" s="26" t="s">
        <v>5141</v>
      </c>
      <c r="I3499" s="26"/>
      <c r="J3499" t="s">
        <v>9715</v>
      </c>
      <c r="K3499" t="s">
        <v>11752</v>
      </c>
      <c r="L3499" t="s">
        <v>12382</v>
      </c>
      <c r="M3499" t="s">
        <v>12383</v>
      </c>
    </row>
    <row r="3500" spans="1:13" x14ac:dyDescent="0.25">
      <c r="A3500" s="26" t="s">
        <v>2865</v>
      </c>
      <c r="B3500" s="26" t="s">
        <v>2868</v>
      </c>
      <c r="C3500" s="26" t="str">
        <f t="shared" si="138"/>
        <v/>
      </c>
      <c r="D3500" s="26"/>
      <c r="E3500" s="26" t="s">
        <v>6</v>
      </c>
      <c r="F3500" s="26" t="s">
        <v>6</v>
      </c>
      <c r="G3500" s="34" t="str">
        <f t="shared" si="137"/>
        <v>Oenanthe pimpinelloides</v>
      </c>
      <c r="H3500" s="26" t="s">
        <v>5141</v>
      </c>
      <c r="I3500" s="26"/>
      <c r="J3500" t="s">
        <v>9716</v>
      </c>
      <c r="K3500" t="s">
        <v>11752</v>
      </c>
      <c r="L3500" t="s">
        <v>12382</v>
      </c>
      <c r="M3500" t="s">
        <v>12383</v>
      </c>
    </row>
    <row r="3501" spans="1:13" x14ac:dyDescent="0.25">
      <c r="A3501" s="26" t="s">
        <v>2865</v>
      </c>
      <c r="B3501" s="26" t="s">
        <v>2869</v>
      </c>
      <c r="C3501" s="26" t="str">
        <f t="shared" si="138"/>
        <v/>
      </c>
      <c r="D3501" s="26"/>
      <c r="E3501" s="26" t="s">
        <v>6</v>
      </c>
      <c r="F3501" s="26" t="s">
        <v>6</v>
      </c>
      <c r="G3501" s="34" t="str">
        <f t="shared" si="137"/>
        <v>Oenanthe silaifolia</v>
      </c>
      <c r="H3501" s="26" t="s">
        <v>5141</v>
      </c>
      <c r="I3501" s="26"/>
      <c r="J3501" t="s">
        <v>9717</v>
      </c>
      <c r="K3501" t="s">
        <v>11752</v>
      </c>
      <c r="L3501" t="s">
        <v>12382</v>
      </c>
      <c r="M3501" t="s">
        <v>12383</v>
      </c>
    </row>
    <row r="3502" spans="1:13" x14ac:dyDescent="0.25">
      <c r="A3502" s="26" t="s">
        <v>2870</v>
      </c>
      <c r="B3502" s="26" t="s">
        <v>833</v>
      </c>
      <c r="C3502" s="26" t="str">
        <f t="shared" si="138"/>
        <v/>
      </c>
      <c r="D3502" s="26"/>
      <c r="E3502" s="26" t="s">
        <v>5390</v>
      </c>
      <c r="F3502" s="26" t="s">
        <v>6</v>
      </c>
      <c r="G3502" s="34" t="str">
        <f t="shared" si="137"/>
        <v>Oenothera affinis</v>
      </c>
      <c r="H3502" s="26" t="s">
        <v>5141</v>
      </c>
      <c r="I3502" s="26"/>
      <c r="J3502" t="s">
        <v>9718</v>
      </c>
      <c r="K3502" t="s">
        <v>11752</v>
      </c>
      <c r="L3502" t="s">
        <v>12566</v>
      </c>
      <c r="M3502" t="s">
        <v>12609</v>
      </c>
    </row>
    <row r="3503" spans="1:13" x14ac:dyDescent="0.25">
      <c r="A3503" s="26" t="s">
        <v>2870</v>
      </c>
      <c r="B3503" s="26" t="s">
        <v>2871</v>
      </c>
      <c r="C3503" s="26" t="str">
        <f t="shared" si="138"/>
        <v/>
      </c>
      <c r="D3503" s="26"/>
      <c r="E3503" s="26" t="s">
        <v>5390</v>
      </c>
      <c r="F3503" s="26" t="s">
        <v>6</v>
      </c>
      <c r="G3503" s="34" t="str">
        <f t="shared" si="137"/>
        <v>Oenothera biennis</v>
      </c>
      <c r="H3503" s="26" t="s">
        <v>5141</v>
      </c>
      <c r="I3503" s="26"/>
      <c r="J3503" t="s">
        <v>9719</v>
      </c>
      <c r="K3503" t="s">
        <v>11752</v>
      </c>
      <c r="L3503" t="s">
        <v>12566</v>
      </c>
      <c r="M3503" t="s">
        <v>12609</v>
      </c>
    </row>
    <row r="3504" spans="1:13" x14ac:dyDescent="0.25">
      <c r="A3504" s="26" t="s">
        <v>2870</v>
      </c>
      <c r="B3504" s="26" t="s">
        <v>2873</v>
      </c>
      <c r="C3504" s="26" t="str">
        <f t="shared" si="138"/>
        <v>subsp.</v>
      </c>
      <c r="D3504" s="26" t="s">
        <v>2873</v>
      </c>
      <c r="E3504" s="26" t="s">
        <v>5390</v>
      </c>
      <c r="F3504" s="26" t="s">
        <v>31</v>
      </c>
      <c r="G3504" s="34" t="str">
        <f t="shared" si="137"/>
        <v>Oenothera drummondii drummondii</v>
      </c>
      <c r="H3504" s="26" t="s">
        <v>5141</v>
      </c>
      <c r="I3504" s="26"/>
      <c r="J3504" t="s">
        <v>9720</v>
      </c>
      <c r="K3504" t="s">
        <v>11752</v>
      </c>
      <c r="L3504" t="s">
        <v>12566</v>
      </c>
      <c r="M3504" t="s">
        <v>12609</v>
      </c>
    </row>
    <row r="3505" spans="1:13" x14ac:dyDescent="0.25">
      <c r="A3505" s="26" t="s">
        <v>2870</v>
      </c>
      <c r="B3505" s="26" t="s">
        <v>2872</v>
      </c>
      <c r="C3505" s="26" t="str">
        <f t="shared" si="138"/>
        <v/>
      </c>
      <c r="D3505" s="26"/>
      <c r="E3505" s="26" t="s">
        <v>5390</v>
      </c>
      <c r="F3505" s="26" t="s">
        <v>6</v>
      </c>
      <c r="G3505" s="34" t="str">
        <f t="shared" si="137"/>
        <v>Oenothera glazioviana</v>
      </c>
      <c r="H3505" s="26" t="s">
        <v>5141</v>
      </c>
      <c r="I3505" s="26"/>
      <c r="J3505" t="s">
        <v>9721</v>
      </c>
      <c r="K3505" t="s">
        <v>11752</v>
      </c>
      <c r="L3505" t="s">
        <v>12566</v>
      </c>
      <c r="M3505" t="s">
        <v>12609</v>
      </c>
    </row>
    <row r="3506" spans="1:13" x14ac:dyDescent="0.25">
      <c r="A3506" s="26" t="s">
        <v>2870</v>
      </c>
      <c r="B3506" s="26" t="s">
        <v>2874</v>
      </c>
      <c r="C3506" s="26" t="str">
        <f t="shared" si="138"/>
        <v>subsp.</v>
      </c>
      <c r="D3506" s="26" t="s">
        <v>1606</v>
      </c>
      <c r="E3506" s="26" t="s">
        <v>5390</v>
      </c>
      <c r="F3506" s="26" t="s">
        <v>31</v>
      </c>
      <c r="G3506" s="34" t="str">
        <f t="shared" si="137"/>
        <v>Oenothera indecora bonariensis</v>
      </c>
      <c r="H3506" s="26" t="s">
        <v>5141</v>
      </c>
      <c r="I3506" s="26"/>
      <c r="J3506" t="s">
        <v>9722</v>
      </c>
      <c r="K3506" t="s">
        <v>11752</v>
      </c>
      <c r="L3506" t="s">
        <v>12566</v>
      </c>
      <c r="M3506" t="s">
        <v>12609</v>
      </c>
    </row>
    <row r="3507" spans="1:13" x14ac:dyDescent="0.25">
      <c r="A3507" s="26" t="s">
        <v>2870</v>
      </c>
      <c r="B3507" s="26" t="s">
        <v>656</v>
      </c>
      <c r="C3507" s="26" t="str">
        <f t="shared" ref="C3507:C3538" si="139">IF(D3507="","","subsp.")</f>
        <v/>
      </c>
      <c r="D3507" s="26"/>
      <c r="E3507" s="26" t="s">
        <v>5390</v>
      </c>
      <c r="F3507" s="26" t="s">
        <v>6</v>
      </c>
      <c r="G3507" s="34" t="str">
        <f t="shared" si="137"/>
        <v>Oenothera laciniata</v>
      </c>
      <c r="H3507" s="26" t="s">
        <v>5141</v>
      </c>
      <c r="I3507" s="26"/>
      <c r="J3507" t="s">
        <v>9723</v>
      </c>
      <c r="K3507" t="s">
        <v>11752</v>
      </c>
      <c r="L3507" t="s">
        <v>12566</v>
      </c>
      <c r="M3507" t="s">
        <v>12609</v>
      </c>
    </row>
    <row r="3508" spans="1:13" x14ac:dyDescent="0.25">
      <c r="A3508" s="26" t="s">
        <v>2870</v>
      </c>
      <c r="B3508" s="26" t="s">
        <v>251</v>
      </c>
      <c r="C3508" s="26" t="str">
        <f t="shared" si="139"/>
        <v>subsp.</v>
      </c>
      <c r="D3508" s="26" t="s">
        <v>251</v>
      </c>
      <c r="E3508" s="26" t="s">
        <v>5390</v>
      </c>
      <c r="F3508" s="26" t="s">
        <v>31</v>
      </c>
      <c r="G3508" s="34" t="str">
        <f t="shared" si="137"/>
        <v>Oenothera longiflora longiflora</v>
      </c>
      <c r="H3508" s="26" t="s">
        <v>5141</v>
      </c>
      <c r="I3508" s="26"/>
      <c r="J3508" t="s">
        <v>9724</v>
      </c>
      <c r="K3508" t="s">
        <v>11752</v>
      </c>
      <c r="L3508" t="s">
        <v>12566</v>
      </c>
      <c r="M3508" t="s">
        <v>12609</v>
      </c>
    </row>
    <row r="3509" spans="1:13" x14ac:dyDescent="0.25">
      <c r="A3509" s="26" t="s">
        <v>2870</v>
      </c>
      <c r="B3509" s="26" t="s">
        <v>110</v>
      </c>
      <c r="C3509" s="26" t="str">
        <f t="shared" si="139"/>
        <v/>
      </c>
      <c r="D3509" s="26"/>
      <c r="E3509" s="26" t="s">
        <v>5390</v>
      </c>
      <c r="F3509" s="26" t="s">
        <v>6</v>
      </c>
      <c r="G3509" s="34" t="str">
        <f t="shared" si="137"/>
        <v>Oenothera rosea</v>
      </c>
      <c r="H3509" s="26" t="s">
        <v>5141</v>
      </c>
      <c r="I3509" s="26"/>
      <c r="J3509" t="s">
        <v>9725</v>
      </c>
      <c r="K3509" t="s">
        <v>11752</v>
      </c>
      <c r="L3509" t="s">
        <v>12566</v>
      </c>
      <c r="M3509" t="s">
        <v>12609</v>
      </c>
    </row>
    <row r="3510" spans="1:13" x14ac:dyDescent="0.25">
      <c r="A3510" s="26" t="s">
        <v>2870</v>
      </c>
      <c r="B3510" s="26" t="s">
        <v>832</v>
      </c>
      <c r="C3510" s="26" t="str">
        <f t="shared" si="139"/>
        <v/>
      </c>
      <c r="D3510" s="26"/>
      <c r="E3510" s="26" t="s">
        <v>5390</v>
      </c>
      <c r="F3510" s="26" t="s">
        <v>6</v>
      </c>
      <c r="G3510" s="34" t="str">
        <f t="shared" ref="G3510:G3573" si="140">IF(D3510="",CONCATENATE(A3510," ",B3510),CONCATENATE(A3510," ",B3510," ",D3510))</f>
        <v>Oenothera speciosa</v>
      </c>
      <c r="H3510" s="26" t="s">
        <v>5141</v>
      </c>
      <c r="I3510" s="26"/>
      <c r="J3510" t="s">
        <v>9726</v>
      </c>
      <c r="K3510" t="s">
        <v>11752</v>
      </c>
      <c r="L3510" t="s">
        <v>12566</v>
      </c>
      <c r="M3510" t="s">
        <v>12609</v>
      </c>
    </row>
    <row r="3511" spans="1:13" x14ac:dyDescent="0.25">
      <c r="A3511" s="26" t="s">
        <v>2870</v>
      </c>
      <c r="B3511" s="26" t="s">
        <v>993</v>
      </c>
      <c r="C3511" s="26" t="str">
        <f t="shared" si="139"/>
        <v>subsp.</v>
      </c>
      <c r="D3511" s="26" t="s">
        <v>993</v>
      </c>
      <c r="E3511" s="26" t="s">
        <v>5390</v>
      </c>
      <c r="F3511" s="26" t="s">
        <v>31</v>
      </c>
      <c r="G3511" s="34" t="str">
        <f t="shared" si="140"/>
        <v>Oenothera stricta stricta</v>
      </c>
      <c r="H3511" s="26" t="s">
        <v>5141</v>
      </c>
      <c r="I3511" s="26"/>
      <c r="J3511" t="s">
        <v>9727</v>
      </c>
      <c r="K3511" t="s">
        <v>11752</v>
      </c>
      <c r="L3511" t="s">
        <v>12566</v>
      </c>
      <c r="M3511" t="s">
        <v>12609</v>
      </c>
    </row>
    <row r="3512" spans="1:13" x14ac:dyDescent="0.25">
      <c r="A3512" s="26" t="s">
        <v>2875</v>
      </c>
      <c r="B3512" s="26" t="s">
        <v>851</v>
      </c>
      <c r="C3512" s="26" t="str">
        <f t="shared" si="139"/>
        <v>subsp.</v>
      </c>
      <c r="D3512" s="26" t="s">
        <v>851</v>
      </c>
      <c r="E3512" s="26" t="s">
        <v>6</v>
      </c>
      <c r="F3512" s="26" t="s">
        <v>31</v>
      </c>
      <c r="G3512" s="34" t="str">
        <f t="shared" si="140"/>
        <v>Olea europaea europaea</v>
      </c>
      <c r="H3512" s="26" t="s">
        <v>5141</v>
      </c>
      <c r="I3512" s="26"/>
      <c r="J3512" t="s">
        <v>9728</v>
      </c>
      <c r="K3512" t="s">
        <v>11752</v>
      </c>
      <c r="L3512" t="s">
        <v>12318</v>
      </c>
      <c r="M3512" t="s">
        <v>12509</v>
      </c>
    </row>
    <row r="3513" spans="1:13" x14ac:dyDescent="0.25">
      <c r="A3513" s="26" t="s">
        <v>2876</v>
      </c>
      <c r="B3513" s="26" t="s">
        <v>1988</v>
      </c>
      <c r="C3513" s="26" t="str">
        <f t="shared" si="139"/>
        <v/>
      </c>
      <c r="D3513" s="26"/>
      <c r="E3513" s="26" t="s">
        <v>31</v>
      </c>
      <c r="F3513" s="26" t="s">
        <v>6</v>
      </c>
      <c r="G3513" s="34" t="str">
        <f t="shared" si="140"/>
        <v>Omphalodes nitida</v>
      </c>
      <c r="H3513" s="26" t="s">
        <v>5141</v>
      </c>
      <c r="I3513" s="26"/>
      <c r="J3513" t="s">
        <v>9729</v>
      </c>
      <c r="K3513" t="s">
        <v>11752</v>
      </c>
      <c r="L3513" t="s">
        <v>12486</v>
      </c>
      <c r="M3513" t="s">
        <v>12487</v>
      </c>
    </row>
    <row r="3514" spans="1:13" x14ac:dyDescent="0.25">
      <c r="A3514" s="26" t="s">
        <v>2879</v>
      </c>
      <c r="B3514" s="26" t="s">
        <v>2880</v>
      </c>
      <c r="C3514" s="26" t="str">
        <f t="shared" si="139"/>
        <v>subsp.</v>
      </c>
      <c r="D3514" s="26" t="s">
        <v>2880</v>
      </c>
      <c r="E3514" s="26" t="s">
        <v>31</v>
      </c>
      <c r="F3514" s="26" t="s">
        <v>6</v>
      </c>
      <c r="G3514" s="34" t="str">
        <f t="shared" si="140"/>
        <v>Onobrychis argentea argentea</v>
      </c>
      <c r="H3514" s="26" t="s">
        <v>5141</v>
      </c>
      <c r="I3514" s="26"/>
      <c r="J3514" t="s">
        <v>9730</v>
      </c>
      <c r="K3514" t="s">
        <v>11752</v>
      </c>
      <c r="L3514" t="s">
        <v>12304</v>
      </c>
      <c r="M3514" t="s">
        <v>12305</v>
      </c>
    </row>
    <row r="3515" spans="1:13" x14ac:dyDescent="0.25">
      <c r="A3515" s="26" t="s">
        <v>2879</v>
      </c>
      <c r="B3515" s="26" t="s">
        <v>2880</v>
      </c>
      <c r="C3515" s="26" t="str">
        <f t="shared" si="139"/>
        <v>subsp.</v>
      </c>
      <c r="D3515" s="26" t="s">
        <v>164</v>
      </c>
      <c r="E3515" s="26" t="s">
        <v>13111</v>
      </c>
      <c r="F3515" s="26" t="s">
        <v>6</v>
      </c>
      <c r="G3515" s="34" t="str">
        <f t="shared" si="140"/>
        <v>Onobrychis argentea hispanica</v>
      </c>
      <c r="H3515" s="26" t="s">
        <v>5141</v>
      </c>
      <c r="I3515" s="26"/>
      <c r="J3515" t="s">
        <v>9731</v>
      </c>
      <c r="K3515" t="s">
        <v>11752</v>
      </c>
      <c r="L3515" t="s">
        <v>12304</v>
      </c>
      <c r="M3515" t="s">
        <v>12305</v>
      </c>
    </row>
    <row r="3516" spans="1:13" x14ac:dyDescent="0.25">
      <c r="A3516" s="26" t="s">
        <v>2879</v>
      </c>
      <c r="B3516" s="26" t="s">
        <v>2883</v>
      </c>
      <c r="C3516" s="26" t="str">
        <f t="shared" si="139"/>
        <v/>
      </c>
      <c r="D3516" s="26"/>
      <c r="E3516" s="26" t="s">
        <v>6</v>
      </c>
      <c r="F3516" s="26" t="s">
        <v>6</v>
      </c>
      <c r="G3516" s="34" t="str">
        <f t="shared" si="140"/>
        <v>Onobrychis caput-galli</v>
      </c>
      <c r="H3516" s="26" t="s">
        <v>5141</v>
      </c>
      <c r="I3516" s="26"/>
      <c r="J3516" t="s">
        <v>9732</v>
      </c>
      <c r="K3516" t="s">
        <v>11752</v>
      </c>
      <c r="L3516" t="s">
        <v>12304</v>
      </c>
      <c r="M3516" t="s">
        <v>12305</v>
      </c>
    </row>
    <row r="3517" spans="1:13" x14ac:dyDescent="0.25">
      <c r="A3517" s="26" t="s">
        <v>2879</v>
      </c>
      <c r="B3517" s="26" t="s">
        <v>538</v>
      </c>
      <c r="C3517" s="26" t="str">
        <f t="shared" si="139"/>
        <v/>
      </c>
      <c r="D3517" s="26"/>
      <c r="E3517" s="26" t="s">
        <v>6</v>
      </c>
      <c r="F3517" s="26" t="s">
        <v>6</v>
      </c>
      <c r="G3517" s="34" t="str">
        <f t="shared" si="140"/>
        <v>Onobrychis humilis</v>
      </c>
      <c r="H3517" s="26" t="s">
        <v>5141</v>
      </c>
      <c r="I3517" s="26"/>
      <c r="J3517" t="s">
        <v>9733</v>
      </c>
      <c r="K3517" t="s">
        <v>11752</v>
      </c>
      <c r="L3517" t="s">
        <v>12304</v>
      </c>
      <c r="M3517" t="s">
        <v>12305</v>
      </c>
    </row>
    <row r="3518" spans="1:13" x14ac:dyDescent="0.25">
      <c r="A3518" s="26" t="s">
        <v>2879</v>
      </c>
      <c r="B3518" s="26" t="s">
        <v>1775</v>
      </c>
      <c r="C3518" s="26" t="str">
        <f t="shared" si="139"/>
        <v/>
      </c>
      <c r="D3518" s="26"/>
      <c r="E3518" s="26" t="s">
        <v>31</v>
      </c>
      <c r="F3518" s="26" t="s">
        <v>6</v>
      </c>
      <c r="G3518" s="34" t="str">
        <f t="shared" si="140"/>
        <v>Onobrychis matritensis</v>
      </c>
      <c r="H3518" s="26" t="s">
        <v>5141</v>
      </c>
      <c r="I3518" s="26"/>
      <c r="J3518" t="s">
        <v>9734</v>
      </c>
      <c r="K3518" t="s">
        <v>11752</v>
      </c>
      <c r="L3518" t="s">
        <v>12304</v>
      </c>
      <c r="M3518" t="s">
        <v>12305</v>
      </c>
    </row>
    <row r="3519" spans="1:13" x14ac:dyDescent="0.25">
      <c r="A3519" s="26" t="s">
        <v>2879</v>
      </c>
      <c r="B3519" s="26" t="s">
        <v>66</v>
      </c>
      <c r="C3519" s="26" t="str">
        <f t="shared" si="139"/>
        <v/>
      </c>
      <c r="D3519" s="26"/>
      <c r="E3519" s="26" t="s">
        <v>13111</v>
      </c>
      <c r="F3519" s="26" t="s">
        <v>6</v>
      </c>
      <c r="G3519" s="34" t="str">
        <f t="shared" si="140"/>
        <v>Onobrychis pyrenaica</v>
      </c>
      <c r="H3519" s="26" t="s">
        <v>5141</v>
      </c>
      <c r="I3519" s="26"/>
      <c r="J3519" t="s">
        <v>9735</v>
      </c>
      <c r="K3519" t="s">
        <v>11752</v>
      </c>
      <c r="L3519" t="s">
        <v>12304</v>
      </c>
      <c r="M3519" t="s">
        <v>12305</v>
      </c>
    </row>
    <row r="3520" spans="1:13" x14ac:dyDescent="0.25">
      <c r="A3520" s="26" t="s">
        <v>2879</v>
      </c>
      <c r="B3520" s="26" t="s">
        <v>1859</v>
      </c>
      <c r="C3520" s="26" t="str">
        <f t="shared" si="139"/>
        <v/>
      </c>
      <c r="D3520" s="26"/>
      <c r="E3520" s="26" t="s">
        <v>31</v>
      </c>
      <c r="F3520" s="26" t="s">
        <v>6</v>
      </c>
      <c r="G3520" s="34" t="str">
        <f t="shared" si="140"/>
        <v>Onobrychis reuteri</v>
      </c>
      <c r="H3520" s="26" t="s">
        <v>5141</v>
      </c>
      <c r="I3520" s="26"/>
      <c r="J3520" t="s">
        <v>9736</v>
      </c>
      <c r="K3520" t="s">
        <v>11752</v>
      </c>
      <c r="L3520" t="s">
        <v>12304</v>
      </c>
      <c r="M3520" t="s">
        <v>12305</v>
      </c>
    </row>
    <row r="3521" spans="1:13" x14ac:dyDescent="0.25">
      <c r="A3521" s="26" t="s">
        <v>2879</v>
      </c>
      <c r="B3521" s="26" t="s">
        <v>172</v>
      </c>
      <c r="C3521" s="26" t="str">
        <f t="shared" si="139"/>
        <v/>
      </c>
      <c r="D3521" s="26"/>
      <c r="E3521" s="26" t="s">
        <v>6</v>
      </c>
      <c r="F3521" s="26" t="s">
        <v>6</v>
      </c>
      <c r="G3521" s="34" t="str">
        <f t="shared" si="140"/>
        <v>Onobrychis saxatilis</v>
      </c>
      <c r="H3521" s="26" t="s">
        <v>5141</v>
      </c>
      <c r="I3521" s="26"/>
      <c r="J3521" t="s">
        <v>9737</v>
      </c>
      <c r="K3521" t="s">
        <v>11752</v>
      </c>
      <c r="L3521" t="s">
        <v>12304</v>
      </c>
      <c r="M3521" t="s">
        <v>12305</v>
      </c>
    </row>
    <row r="3522" spans="1:13" x14ac:dyDescent="0.25">
      <c r="A3522" s="26" t="s">
        <v>2879</v>
      </c>
      <c r="B3522" s="26" t="s">
        <v>2882</v>
      </c>
      <c r="C3522" s="26" t="str">
        <f t="shared" si="139"/>
        <v/>
      </c>
      <c r="D3522" s="26"/>
      <c r="E3522" s="26" t="s">
        <v>31</v>
      </c>
      <c r="F3522" s="26" t="s">
        <v>6</v>
      </c>
      <c r="G3522" s="34" t="str">
        <f t="shared" si="140"/>
        <v>Onobrychis stenorhiza</v>
      </c>
      <c r="H3522" s="26" t="s">
        <v>5141</v>
      </c>
      <c r="I3522" s="26"/>
      <c r="J3522" t="s">
        <v>9738</v>
      </c>
      <c r="K3522" t="s">
        <v>11752</v>
      </c>
      <c r="L3522" t="s">
        <v>12304</v>
      </c>
      <c r="M3522" t="s">
        <v>12305</v>
      </c>
    </row>
    <row r="3523" spans="1:13" x14ac:dyDescent="0.25">
      <c r="A3523" s="26" t="s">
        <v>2879</v>
      </c>
      <c r="B3523" s="26" t="s">
        <v>2492</v>
      </c>
      <c r="C3523" s="26" t="str">
        <f t="shared" si="139"/>
        <v/>
      </c>
      <c r="D3523" s="26"/>
      <c r="E3523" s="26" t="s">
        <v>6</v>
      </c>
      <c r="F3523" s="26" t="s">
        <v>6</v>
      </c>
      <c r="G3523" s="34" t="str">
        <f t="shared" si="140"/>
        <v>Onobrychis supina</v>
      </c>
      <c r="H3523" s="26" t="s">
        <v>5141</v>
      </c>
      <c r="I3523" s="26"/>
      <c r="J3523" t="s">
        <v>9739</v>
      </c>
      <c r="K3523" t="s">
        <v>11752</v>
      </c>
      <c r="L3523" t="s">
        <v>12304</v>
      </c>
      <c r="M3523" t="s">
        <v>12305</v>
      </c>
    </row>
    <row r="3524" spans="1:13" x14ac:dyDescent="0.25">
      <c r="A3524" s="26" t="s">
        <v>2879</v>
      </c>
      <c r="B3524" s="26" t="s">
        <v>2881</v>
      </c>
      <c r="C3524" s="26" t="str">
        <f t="shared" si="139"/>
        <v/>
      </c>
      <c r="D3524" s="26"/>
      <c r="E3524" s="26" t="s">
        <v>5390</v>
      </c>
      <c r="F3524" s="26" t="s">
        <v>6</v>
      </c>
      <c r="G3524" s="34" t="str">
        <f t="shared" si="140"/>
        <v>Onobrychis viciifolia</v>
      </c>
      <c r="H3524" s="26" t="s">
        <v>5141</v>
      </c>
      <c r="I3524" s="26"/>
      <c r="J3524" t="s">
        <v>9740</v>
      </c>
      <c r="K3524" t="s">
        <v>11752</v>
      </c>
      <c r="L3524" t="s">
        <v>12304</v>
      </c>
      <c r="M3524" t="s">
        <v>12305</v>
      </c>
    </row>
    <row r="3525" spans="1:13" x14ac:dyDescent="0.25">
      <c r="A3525" s="26" t="s">
        <v>2884</v>
      </c>
      <c r="B3525" s="26" t="s">
        <v>623</v>
      </c>
      <c r="C3525" s="26" t="str">
        <f t="shared" si="139"/>
        <v>subsp.</v>
      </c>
      <c r="D3525" s="26" t="s">
        <v>623</v>
      </c>
      <c r="E3525" s="26" t="s">
        <v>6</v>
      </c>
      <c r="F3525" s="26" t="s">
        <v>31</v>
      </c>
      <c r="G3525" s="34" t="str">
        <f t="shared" si="140"/>
        <v>Ononis alopecuroides alopecuroides</v>
      </c>
      <c r="H3525" s="26" t="s">
        <v>5141</v>
      </c>
      <c r="I3525" s="26"/>
      <c r="J3525" t="s">
        <v>9741</v>
      </c>
      <c r="K3525" t="s">
        <v>11752</v>
      </c>
      <c r="L3525" t="s">
        <v>12304</v>
      </c>
      <c r="M3525" t="s">
        <v>12305</v>
      </c>
    </row>
    <row r="3526" spans="1:13" x14ac:dyDescent="0.25">
      <c r="A3526" s="26" t="s">
        <v>2884</v>
      </c>
      <c r="B3526" s="26" t="s">
        <v>1262</v>
      </c>
      <c r="C3526" s="26" t="str">
        <f t="shared" si="139"/>
        <v/>
      </c>
      <c r="D3526" s="26"/>
      <c r="E3526" s="26" t="s">
        <v>6</v>
      </c>
      <c r="F3526" s="26" t="s">
        <v>6</v>
      </c>
      <c r="G3526" s="34" t="str">
        <f t="shared" si="140"/>
        <v>Ononis aragonensis</v>
      </c>
      <c r="H3526" s="26" t="s">
        <v>5141</v>
      </c>
      <c r="I3526" s="26"/>
      <c r="J3526" t="s">
        <v>9742</v>
      </c>
      <c r="K3526" t="s">
        <v>11752</v>
      </c>
      <c r="L3526" t="s">
        <v>12304</v>
      </c>
      <c r="M3526" t="s">
        <v>12305</v>
      </c>
    </row>
    <row r="3527" spans="1:13" x14ac:dyDescent="0.25">
      <c r="A3527" s="26" t="s">
        <v>2884</v>
      </c>
      <c r="B3527" s="26" t="s">
        <v>2886</v>
      </c>
      <c r="C3527" s="26" t="str">
        <f t="shared" si="139"/>
        <v/>
      </c>
      <c r="D3527" s="26"/>
      <c r="E3527" s="26" t="s">
        <v>31</v>
      </c>
      <c r="F3527" s="26" t="s">
        <v>6</v>
      </c>
      <c r="G3527" s="34" t="str">
        <f t="shared" si="140"/>
        <v>Ononis azcaratei</v>
      </c>
      <c r="H3527" s="26" t="s">
        <v>5141</v>
      </c>
      <c r="I3527" s="26"/>
      <c r="J3527" t="s">
        <v>9743</v>
      </c>
      <c r="K3527" t="s">
        <v>11752</v>
      </c>
      <c r="L3527" t="s">
        <v>12304</v>
      </c>
      <c r="M3527" t="s">
        <v>12305</v>
      </c>
    </row>
    <row r="3528" spans="1:13" x14ac:dyDescent="0.25">
      <c r="A3528" s="26" t="s">
        <v>2884</v>
      </c>
      <c r="B3528" s="26" t="s">
        <v>494</v>
      </c>
      <c r="C3528" s="26" t="str">
        <f t="shared" si="139"/>
        <v/>
      </c>
      <c r="D3528" s="26"/>
      <c r="E3528" s="26" t="s">
        <v>6</v>
      </c>
      <c r="F3528" s="26" t="s">
        <v>6</v>
      </c>
      <c r="G3528" s="34" t="str">
        <f t="shared" si="140"/>
        <v>Ononis baetica</v>
      </c>
      <c r="H3528" s="26" t="s">
        <v>5141</v>
      </c>
      <c r="I3528" s="26"/>
      <c r="J3528" t="s">
        <v>9744</v>
      </c>
      <c r="K3528" t="s">
        <v>11752</v>
      </c>
      <c r="L3528" t="s">
        <v>12304</v>
      </c>
      <c r="M3528" t="s">
        <v>12305</v>
      </c>
    </row>
    <row r="3529" spans="1:13" x14ac:dyDescent="0.25">
      <c r="A3529" s="26" t="s">
        <v>2884</v>
      </c>
      <c r="B3529" s="26" t="s">
        <v>464</v>
      </c>
      <c r="C3529" s="26" t="str">
        <f t="shared" si="139"/>
        <v/>
      </c>
      <c r="D3529" s="26"/>
      <c r="E3529" s="26" t="s">
        <v>6</v>
      </c>
      <c r="F3529" s="26" t="s">
        <v>6</v>
      </c>
      <c r="G3529" s="34" t="str">
        <f t="shared" si="140"/>
        <v>Ononis biflora</v>
      </c>
      <c r="H3529" s="26" t="s">
        <v>5141</v>
      </c>
      <c r="I3529" s="26"/>
      <c r="J3529" t="s">
        <v>9745</v>
      </c>
      <c r="K3529" t="s">
        <v>11752</v>
      </c>
      <c r="L3529" t="s">
        <v>12304</v>
      </c>
      <c r="M3529" t="s">
        <v>12305</v>
      </c>
    </row>
    <row r="3530" spans="1:13" x14ac:dyDescent="0.25">
      <c r="A3530" s="26" t="s">
        <v>2884</v>
      </c>
      <c r="B3530" s="26" t="s">
        <v>2894</v>
      </c>
      <c r="C3530" s="26" t="str">
        <f t="shared" si="139"/>
        <v/>
      </c>
      <c r="D3530" s="26"/>
      <c r="E3530" s="26" t="s">
        <v>6</v>
      </c>
      <c r="F3530" s="26" t="s">
        <v>6</v>
      </c>
      <c r="G3530" s="34" t="str">
        <f t="shared" si="140"/>
        <v>Ononis broteriana</v>
      </c>
      <c r="H3530" s="26" t="s">
        <v>5141</v>
      </c>
      <c r="I3530" s="26"/>
      <c r="J3530" t="s">
        <v>9746</v>
      </c>
      <c r="K3530" t="s">
        <v>11752</v>
      </c>
      <c r="L3530" t="s">
        <v>12304</v>
      </c>
      <c r="M3530" t="s">
        <v>12305</v>
      </c>
    </row>
    <row r="3531" spans="1:13" x14ac:dyDescent="0.25">
      <c r="A3531" s="26" t="s">
        <v>2884</v>
      </c>
      <c r="B3531" s="26" t="s">
        <v>2888</v>
      </c>
      <c r="C3531" s="26" t="str">
        <f t="shared" si="139"/>
        <v/>
      </c>
      <c r="D3531" s="26"/>
      <c r="E3531" s="26" t="s">
        <v>6</v>
      </c>
      <c r="F3531" s="26" t="s">
        <v>6</v>
      </c>
      <c r="G3531" s="34" t="str">
        <f t="shared" si="140"/>
        <v>Ononis cephalotes</v>
      </c>
      <c r="H3531" s="26" t="s">
        <v>5141</v>
      </c>
      <c r="I3531" s="26"/>
      <c r="J3531" t="s">
        <v>9747</v>
      </c>
      <c r="K3531" t="s">
        <v>11752</v>
      </c>
      <c r="L3531" t="s">
        <v>12304</v>
      </c>
      <c r="M3531" t="s">
        <v>12305</v>
      </c>
    </row>
    <row r="3532" spans="1:13" x14ac:dyDescent="0.25">
      <c r="A3532" s="26" t="s">
        <v>2884</v>
      </c>
      <c r="B3532" s="26" t="s">
        <v>2896</v>
      </c>
      <c r="C3532" s="26" t="str">
        <f t="shared" si="139"/>
        <v/>
      </c>
      <c r="D3532" s="26"/>
      <c r="E3532" s="26" t="s">
        <v>6</v>
      </c>
      <c r="F3532" s="26" t="s">
        <v>6</v>
      </c>
      <c r="G3532" s="34" t="str">
        <f t="shared" si="140"/>
        <v>Ononis cintrana</v>
      </c>
      <c r="H3532" s="26" t="s">
        <v>5141</v>
      </c>
      <c r="I3532" s="26"/>
      <c r="J3532" t="s">
        <v>9748</v>
      </c>
      <c r="K3532" t="s">
        <v>11752</v>
      </c>
      <c r="L3532" t="s">
        <v>12304</v>
      </c>
      <c r="M3532" t="s">
        <v>12305</v>
      </c>
    </row>
    <row r="3533" spans="1:13" x14ac:dyDescent="0.25">
      <c r="A3533" s="26" t="s">
        <v>2884</v>
      </c>
      <c r="B3533" s="26" t="s">
        <v>2893</v>
      </c>
      <c r="C3533" s="26" t="str">
        <f t="shared" si="139"/>
        <v/>
      </c>
      <c r="D3533" s="26"/>
      <c r="E3533" s="26" t="s">
        <v>6</v>
      </c>
      <c r="F3533" s="26" t="s">
        <v>6</v>
      </c>
      <c r="G3533" s="34" t="str">
        <f t="shared" si="140"/>
        <v>Ononis cossoniana</v>
      </c>
      <c r="H3533" s="26" t="s">
        <v>5141</v>
      </c>
      <c r="I3533" s="26"/>
      <c r="J3533" t="s">
        <v>9749</v>
      </c>
      <c r="K3533" t="s">
        <v>11752</v>
      </c>
      <c r="L3533" t="s">
        <v>12304</v>
      </c>
      <c r="M3533" t="s">
        <v>12305</v>
      </c>
    </row>
    <row r="3534" spans="1:13" x14ac:dyDescent="0.25">
      <c r="A3534" s="26" t="s">
        <v>2884</v>
      </c>
      <c r="B3534" s="26" t="s">
        <v>1360</v>
      </c>
      <c r="C3534" s="26" t="str">
        <f t="shared" si="139"/>
        <v>subsp.</v>
      </c>
      <c r="D3534" s="34" t="s">
        <v>1360</v>
      </c>
      <c r="E3534" s="26" t="s">
        <v>31</v>
      </c>
      <c r="F3534" s="26" t="s">
        <v>6</v>
      </c>
      <c r="G3534" s="34" t="str">
        <f t="shared" si="140"/>
        <v>Ononis crispa crispa</v>
      </c>
      <c r="H3534" s="26" t="s">
        <v>5141</v>
      </c>
      <c r="I3534" s="34" t="s">
        <v>13149</v>
      </c>
      <c r="J3534" t="s">
        <v>13148</v>
      </c>
      <c r="K3534" t="s">
        <v>11752</v>
      </c>
      <c r="L3534" t="s">
        <v>12304</v>
      </c>
      <c r="M3534" t="s">
        <v>12305</v>
      </c>
    </row>
    <row r="3535" spans="1:13" x14ac:dyDescent="0.25">
      <c r="A3535" s="26" t="s">
        <v>2884</v>
      </c>
      <c r="B3535" s="26" t="s">
        <v>2899</v>
      </c>
      <c r="C3535" s="26" t="str">
        <f t="shared" si="139"/>
        <v/>
      </c>
      <c r="D3535" s="26"/>
      <c r="E3535" s="26" t="s">
        <v>6</v>
      </c>
      <c r="F3535" s="26" t="s">
        <v>6</v>
      </c>
      <c r="G3535" s="34" t="str">
        <f t="shared" si="140"/>
        <v>Ononis cristata</v>
      </c>
      <c r="H3535" s="26" t="s">
        <v>5141</v>
      </c>
      <c r="I3535" s="26"/>
      <c r="J3535" t="s">
        <v>9750</v>
      </c>
      <c r="K3535" t="s">
        <v>11752</v>
      </c>
      <c r="L3535" t="s">
        <v>12304</v>
      </c>
      <c r="M3535" t="s">
        <v>12305</v>
      </c>
    </row>
    <row r="3536" spans="1:13" x14ac:dyDescent="0.25">
      <c r="A3536" s="26" t="s">
        <v>2884</v>
      </c>
      <c r="B3536" s="26" t="s">
        <v>1196</v>
      </c>
      <c r="C3536" s="26" t="str">
        <f t="shared" si="139"/>
        <v/>
      </c>
      <c r="D3536" s="26"/>
      <c r="E3536" s="26" t="s">
        <v>6</v>
      </c>
      <c r="F3536" s="26" t="s">
        <v>6</v>
      </c>
      <c r="G3536" s="34" t="str">
        <f t="shared" si="140"/>
        <v>Ononis dentata</v>
      </c>
      <c r="H3536" s="26" t="s">
        <v>5141</v>
      </c>
      <c r="I3536" s="26"/>
      <c r="J3536" t="s">
        <v>9751</v>
      </c>
      <c r="K3536" t="s">
        <v>11752</v>
      </c>
      <c r="L3536" t="s">
        <v>12304</v>
      </c>
      <c r="M3536" t="s">
        <v>12305</v>
      </c>
    </row>
    <row r="3537" spans="1:13" x14ac:dyDescent="0.25">
      <c r="A3537" s="26" t="s">
        <v>2884</v>
      </c>
      <c r="B3537" s="26" t="s">
        <v>1007</v>
      </c>
      <c r="C3537" s="26" t="str">
        <f t="shared" si="139"/>
        <v/>
      </c>
      <c r="D3537" s="26"/>
      <c r="E3537" s="26" t="s">
        <v>6</v>
      </c>
      <c r="F3537" s="26" t="s">
        <v>6</v>
      </c>
      <c r="G3537" s="34" t="str">
        <f t="shared" si="140"/>
        <v>Ononis diffusa</v>
      </c>
      <c r="H3537" s="26" t="s">
        <v>5141</v>
      </c>
      <c r="I3537" s="26"/>
      <c r="J3537" t="s">
        <v>9752</v>
      </c>
      <c r="K3537" t="s">
        <v>11752</v>
      </c>
      <c r="L3537" t="s">
        <v>12304</v>
      </c>
      <c r="M3537" t="s">
        <v>12305</v>
      </c>
    </row>
    <row r="3538" spans="1:13" x14ac:dyDescent="0.25">
      <c r="A3538" s="26" t="s">
        <v>2884</v>
      </c>
      <c r="B3538" s="26" t="s">
        <v>2891</v>
      </c>
      <c r="C3538" s="26" t="str">
        <f t="shared" si="139"/>
        <v/>
      </c>
      <c r="D3538" s="26"/>
      <c r="E3538" s="26" t="s">
        <v>6</v>
      </c>
      <c r="F3538" s="26" t="s">
        <v>6</v>
      </c>
      <c r="G3538" s="34" t="str">
        <f t="shared" si="140"/>
        <v>Ononis euphrasiifolia</v>
      </c>
      <c r="H3538" s="26" t="s">
        <v>5141</v>
      </c>
      <c r="I3538" s="26"/>
      <c r="J3538" t="s">
        <v>9753</v>
      </c>
      <c r="K3538" t="s">
        <v>11752</v>
      </c>
      <c r="L3538" t="s">
        <v>12304</v>
      </c>
      <c r="M3538" t="s">
        <v>12305</v>
      </c>
    </row>
    <row r="3539" spans="1:13" x14ac:dyDescent="0.25">
      <c r="A3539" s="26" t="s">
        <v>2884</v>
      </c>
      <c r="B3539" s="26" t="s">
        <v>155</v>
      </c>
      <c r="C3539" s="26" t="str">
        <f t="shared" ref="C3539:C3565" si="141">IF(D3539="","","subsp.")</f>
        <v/>
      </c>
      <c r="D3539" s="26"/>
      <c r="E3539" s="26" t="s">
        <v>6</v>
      </c>
      <c r="F3539" s="26" t="s">
        <v>6</v>
      </c>
      <c r="G3539" s="34" t="str">
        <f t="shared" si="140"/>
        <v>Ononis filicaulis</v>
      </c>
      <c r="H3539" s="26" t="s">
        <v>5141</v>
      </c>
      <c r="I3539" s="26"/>
      <c r="J3539" t="s">
        <v>9754</v>
      </c>
      <c r="K3539" t="s">
        <v>11752</v>
      </c>
      <c r="L3539" t="s">
        <v>12304</v>
      </c>
      <c r="M3539" t="s">
        <v>12305</v>
      </c>
    </row>
    <row r="3540" spans="1:13" x14ac:dyDescent="0.25">
      <c r="A3540" s="26" t="s">
        <v>2884</v>
      </c>
      <c r="B3540" s="26" t="s">
        <v>2093</v>
      </c>
      <c r="C3540" s="26" t="str">
        <f t="shared" si="141"/>
        <v/>
      </c>
      <c r="D3540" s="26"/>
      <c r="E3540" s="26" t="s">
        <v>6</v>
      </c>
      <c r="F3540" s="26" t="s">
        <v>6</v>
      </c>
      <c r="G3540" s="34" t="str">
        <f t="shared" si="140"/>
        <v>Ononis fruticosa</v>
      </c>
      <c r="H3540" s="26" t="s">
        <v>5141</v>
      </c>
      <c r="I3540" s="26"/>
      <c r="J3540" t="s">
        <v>9755</v>
      </c>
      <c r="K3540" t="s">
        <v>11752</v>
      </c>
      <c r="L3540" t="s">
        <v>12304</v>
      </c>
      <c r="M3540" t="s">
        <v>12305</v>
      </c>
    </row>
    <row r="3541" spans="1:13" x14ac:dyDescent="0.25">
      <c r="A3541" s="26" t="s">
        <v>2884</v>
      </c>
      <c r="B3541" s="26" t="s">
        <v>2901</v>
      </c>
      <c r="C3541" s="26" t="str">
        <f t="shared" si="141"/>
        <v/>
      </c>
      <c r="D3541" s="26"/>
      <c r="E3541" s="26" t="s">
        <v>31</v>
      </c>
      <c r="F3541" s="26" t="s">
        <v>6</v>
      </c>
      <c r="G3541" s="34" t="str">
        <f t="shared" si="140"/>
        <v>Ononis hackelii</v>
      </c>
      <c r="H3541" s="26" t="s">
        <v>5141</v>
      </c>
      <c r="I3541" s="26"/>
      <c r="J3541" t="s">
        <v>9756</v>
      </c>
      <c r="K3541" t="s">
        <v>11752</v>
      </c>
      <c r="L3541" t="s">
        <v>12304</v>
      </c>
      <c r="M3541" t="s">
        <v>12305</v>
      </c>
    </row>
    <row r="3542" spans="1:13" x14ac:dyDescent="0.25">
      <c r="A3542" s="26" t="s">
        <v>2884</v>
      </c>
      <c r="B3542" s="26" t="s">
        <v>507</v>
      </c>
      <c r="C3542" s="26" t="str">
        <f t="shared" si="141"/>
        <v/>
      </c>
      <c r="D3542" s="26"/>
      <c r="E3542" s="26" t="s">
        <v>6</v>
      </c>
      <c r="F3542" s="26" t="s">
        <v>6</v>
      </c>
      <c r="G3542" s="34" t="str">
        <f t="shared" si="140"/>
        <v>Ononis hirta</v>
      </c>
      <c r="H3542" s="26" t="s">
        <v>5141</v>
      </c>
      <c r="I3542" s="26"/>
      <c r="J3542" t="s">
        <v>9757</v>
      </c>
      <c r="K3542" t="s">
        <v>11752</v>
      </c>
      <c r="L3542" t="s">
        <v>12304</v>
      </c>
      <c r="M3542" t="s">
        <v>12305</v>
      </c>
    </row>
    <row r="3543" spans="1:13" x14ac:dyDescent="0.25">
      <c r="A3543" s="26" t="s">
        <v>2884</v>
      </c>
      <c r="B3543" s="26" t="s">
        <v>2903</v>
      </c>
      <c r="C3543" s="26" t="str">
        <f t="shared" si="141"/>
        <v/>
      </c>
      <c r="D3543" s="26"/>
      <c r="E3543" s="26" t="s">
        <v>6</v>
      </c>
      <c r="F3543" s="26" t="s">
        <v>6</v>
      </c>
      <c r="G3543" s="34" t="str">
        <f t="shared" si="140"/>
        <v>Ononis laxiflora</v>
      </c>
      <c r="H3543" s="26" t="s">
        <v>5141</v>
      </c>
      <c r="I3543" s="26"/>
      <c r="J3543" t="s">
        <v>9758</v>
      </c>
      <c r="K3543" t="s">
        <v>11752</v>
      </c>
      <c r="L3543" t="s">
        <v>12304</v>
      </c>
      <c r="M3543" t="s">
        <v>12305</v>
      </c>
    </row>
    <row r="3544" spans="1:13" x14ac:dyDescent="0.25">
      <c r="A3544" s="26" t="s">
        <v>2884</v>
      </c>
      <c r="B3544" s="26" t="s">
        <v>2885</v>
      </c>
      <c r="C3544" s="26" t="str">
        <f t="shared" si="141"/>
        <v/>
      </c>
      <c r="D3544" s="26"/>
      <c r="E3544" s="26" t="s">
        <v>6</v>
      </c>
      <c r="F3544" s="26" t="s">
        <v>6</v>
      </c>
      <c r="G3544" s="34" t="str">
        <f t="shared" si="140"/>
        <v>Ononis leucotricha</v>
      </c>
      <c r="H3544" s="26" t="s">
        <v>5141</v>
      </c>
      <c r="I3544" s="26"/>
      <c r="J3544" t="s">
        <v>9759</v>
      </c>
      <c r="K3544" t="s">
        <v>11752</v>
      </c>
      <c r="L3544" t="s">
        <v>12304</v>
      </c>
      <c r="M3544" t="s">
        <v>12305</v>
      </c>
    </row>
    <row r="3545" spans="1:13" x14ac:dyDescent="0.25">
      <c r="A3545" s="26" t="s">
        <v>2884</v>
      </c>
      <c r="B3545" s="26" t="s">
        <v>2887</v>
      </c>
      <c r="C3545" s="26" t="str">
        <f t="shared" si="141"/>
        <v/>
      </c>
      <c r="D3545" s="26"/>
      <c r="E3545" s="26" t="s">
        <v>6</v>
      </c>
      <c r="F3545" s="26" t="s">
        <v>6</v>
      </c>
      <c r="G3545" s="34" t="str">
        <f t="shared" si="140"/>
        <v>Ononis minutissima</v>
      </c>
      <c r="H3545" s="26" t="s">
        <v>5141</v>
      </c>
      <c r="I3545" s="26"/>
      <c r="J3545" t="s">
        <v>9760</v>
      </c>
      <c r="K3545" t="s">
        <v>11752</v>
      </c>
      <c r="L3545" t="s">
        <v>12304</v>
      </c>
      <c r="M3545" t="s">
        <v>12305</v>
      </c>
    </row>
    <row r="3546" spans="1:13" x14ac:dyDescent="0.25">
      <c r="A3546" s="26" t="s">
        <v>2884</v>
      </c>
      <c r="B3546" s="26" t="s">
        <v>2892</v>
      </c>
      <c r="C3546" s="26" t="str">
        <f t="shared" si="141"/>
        <v/>
      </c>
      <c r="D3546" s="26"/>
      <c r="E3546" s="26" t="s">
        <v>6</v>
      </c>
      <c r="F3546" s="26" t="s">
        <v>6</v>
      </c>
      <c r="G3546" s="34" t="str">
        <f t="shared" si="140"/>
        <v>Ononis mitissima</v>
      </c>
      <c r="H3546" s="26" t="s">
        <v>5141</v>
      </c>
      <c r="I3546" s="26"/>
      <c r="J3546" t="s">
        <v>9761</v>
      </c>
      <c r="K3546" t="s">
        <v>11752</v>
      </c>
      <c r="L3546" t="s">
        <v>12304</v>
      </c>
      <c r="M3546" t="s">
        <v>12305</v>
      </c>
    </row>
    <row r="3547" spans="1:13" x14ac:dyDescent="0.25">
      <c r="A3547" s="26" t="s">
        <v>2884</v>
      </c>
      <c r="B3547" s="26" t="s">
        <v>2897</v>
      </c>
      <c r="C3547" s="26" t="str">
        <f t="shared" si="141"/>
        <v/>
      </c>
      <c r="D3547" s="26"/>
      <c r="E3547" s="26" t="s">
        <v>6</v>
      </c>
      <c r="F3547" s="26" t="s">
        <v>6</v>
      </c>
      <c r="G3547" s="34" t="str">
        <f t="shared" si="140"/>
        <v>Ononis natrix</v>
      </c>
      <c r="H3547" s="26" t="s">
        <v>5141</v>
      </c>
      <c r="I3547" s="26"/>
      <c r="J3547" t="s">
        <v>9762</v>
      </c>
      <c r="K3547" t="s">
        <v>11752</v>
      </c>
      <c r="L3547" t="s">
        <v>12304</v>
      </c>
      <c r="M3547" t="s">
        <v>12305</v>
      </c>
    </row>
    <row r="3548" spans="1:13" x14ac:dyDescent="0.25">
      <c r="A3548" s="26" t="s">
        <v>2884</v>
      </c>
      <c r="B3548" s="26" t="s">
        <v>2561</v>
      </c>
      <c r="C3548" s="26" t="str">
        <f t="shared" si="141"/>
        <v/>
      </c>
      <c r="D3548" s="26"/>
      <c r="E3548" s="26" t="s">
        <v>6</v>
      </c>
      <c r="F3548" s="26" t="s">
        <v>6</v>
      </c>
      <c r="G3548" s="34" t="str">
        <f t="shared" si="140"/>
        <v>Ononis ornithopodioides</v>
      </c>
      <c r="H3548" s="26" t="s">
        <v>5141</v>
      </c>
      <c r="I3548" s="26"/>
      <c r="J3548" t="s">
        <v>9763</v>
      </c>
      <c r="K3548" t="s">
        <v>11752</v>
      </c>
      <c r="L3548" t="s">
        <v>12304</v>
      </c>
      <c r="M3548" t="s">
        <v>12305</v>
      </c>
    </row>
    <row r="3549" spans="1:13" x14ac:dyDescent="0.25">
      <c r="A3549" s="26" t="s">
        <v>2884</v>
      </c>
      <c r="B3549" s="26" t="s">
        <v>694</v>
      </c>
      <c r="C3549" s="26" t="str">
        <f t="shared" si="141"/>
        <v>subsp.</v>
      </c>
      <c r="D3549" s="26" t="s">
        <v>1008</v>
      </c>
      <c r="E3549" s="26" t="s">
        <v>6</v>
      </c>
      <c r="F3549" s="26" t="s">
        <v>31</v>
      </c>
      <c r="G3549" s="34" t="str">
        <f t="shared" si="140"/>
        <v>Ononis pendula boissieri</v>
      </c>
      <c r="H3549" s="26" t="s">
        <v>5141</v>
      </c>
      <c r="I3549" s="26"/>
      <c r="J3549" t="s">
        <v>9764</v>
      </c>
      <c r="K3549" t="s">
        <v>11752</v>
      </c>
      <c r="L3549" t="s">
        <v>12304</v>
      </c>
      <c r="M3549" t="s">
        <v>12305</v>
      </c>
    </row>
    <row r="3550" spans="1:13" x14ac:dyDescent="0.25">
      <c r="A3550" s="26" t="s">
        <v>2884</v>
      </c>
      <c r="B3550" s="26" t="s">
        <v>1016</v>
      </c>
      <c r="C3550" s="26" t="str">
        <f t="shared" si="141"/>
        <v/>
      </c>
      <c r="D3550" s="26"/>
      <c r="E3550" s="26" t="s">
        <v>6</v>
      </c>
      <c r="F3550" s="26" t="s">
        <v>6</v>
      </c>
      <c r="G3550" s="34" t="str">
        <f t="shared" si="140"/>
        <v>Ononis pinnata</v>
      </c>
      <c r="H3550" s="26" t="s">
        <v>5141</v>
      </c>
      <c r="I3550" s="26"/>
      <c r="J3550" t="s">
        <v>9765</v>
      </c>
      <c r="K3550" t="s">
        <v>11752</v>
      </c>
      <c r="L3550" t="s">
        <v>12304</v>
      </c>
      <c r="M3550" t="s">
        <v>12305</v>
      </c>
    </row>
    <row r="3551" spans="1:13" x14ac:dyDescent="0.25">
      <c r="A3551" s="26" t="s">
        <v>2884</v>
      </c>
      <c r="B3551" s="26" t="s">
        <v>1291</v>
      </c>
      <c r="C3551" s="26" t="str">
        <f t="shared" si="141"/>
        <v/>
      </c>
      <c r="D3551" s="26"/>
      <c r="E3551" s="26" t="s">
        <v>6</v>
      </c>
      <c r="F3551" s="26" t="s">
        <v>6</v>
      </c>
      <c r="G3551" s="34" t="str">
        <f t="shared" si="140"/>
        <v>Ononis pubescens</v>
      </c>
      <c r="H3551" s="26" t="s">
        <v>5141</v>
      </c>
      <c r="I3551" s="26"/>
      <c r="J3551" t="s">
        <v>9766</v>
      </c>
      <c r="K3551" t="s">
        <v>11752</v>
      </c>
      <c r="L3551" t="s">
        <v>12304</v>
      </c>
      <c r="M3551" t="s">
        <v>12305</v>
      </c>
    </row>
    <row r="3552" spans="1:13" x14ac:dyDescent="0.25">
      <c r="A3552" s="26" t="s">
        <v>2884</v>
      </c>
      <c r="B3552" s="26" t="s">
        <v>294</v>
      </c>
      <c r="C3552" s="26" t="str">
        <f t="shared" si="141"/>
        <v>subsp.</v>
      </c>
      <c r="D3552" s="26" t="s">
        <v>294</v>
      </c>
      <c r="E3552" s="26" t="s">
        <v>6</v>
      </c>
      <c r="F3552" s="26" t="s">
        <v>6</v>
      </c>
      <c r="G3552" s="34" t="str">
        <f t="shared" si="140"/>
        <v>Ononis pusilla pusilla</v>
      </c>
      <c r="H3552" s="26" t="s">
        <v>5141</v>
      </c>
      <c r="I3552" s="26"/>
      <c r="J3552" t="s">
        <v>9767</v>
      </c>
      <c r="K3552" t="s">
        <v>11752</v>
      </c>
      <c r="L3552" t="s">
        <v>12304</v>
      </c>
      <c r="M3552" t="s">
        <v>12305</v>
      </c>
    </row>
    <row r="3553" spans="1:13" x14ac:dyDescent="0.25">
      <c r="A3553" s="26" t="s">
        <v>2884</v>
      </c>
      <c r="B3553" s="26" t="s">
        <v>294</v>
      </c>
      <c r="C3553" s="26" t="str">
        <f t="shared" si="141"/>
        <v>subsp.</v>
      </c>
      <c r="D3553" s="26" t="s">
        <v>1053</v>
      </c>
      <c r="E3553" s="26" t="s">
        <v>6</v>
      </c>
      <c r="F3553" s="26" t="s">
        <v>6</v>
      </c>
      <c r="G3553" s="34" t="str">
        <f t="shared" si="140"/>
        <v>Ononis pusilla saxicola</v>
      </c>
      <c r="H3553" s="26" t="s">
        <v>5141</v>
      </c>
      <c r="I3553" s="26"/>
      <c r="J3553" t="s">
        <v>9768</v>
      </c>
      <c r="K3553" t="s">
        <v>11752</v>
      </c>
      <c r="L3553" t="s">
        <v>12304</v>
      </c>
      <c r="M3553" t="s">
        <v>12305</v>
      </c>
    </row>
    <row r="3554" spans="1:13" x14ac:dyDescent="0.25">
      <c r="A3554" s="26" t="s">
        <v>2884</v>
      </c>
      <c r="B3554" s="26" t="s">
        <v>1933</v>
      </c>
      <c r="C3554" s="26" t="str">
        <f t="shared" si="141"/>
        <v/>
      </c>
      <c r="D3554" s="26"/>
      <c r="E3554" s="26" t="s">
        <v>6</v>
      </c>
      <c r="F3554" s="26" t="s">
        <v>6</v>
      </c>
      <c r="G3554" s="34" t="str">
        <f t="shared" si="140"/>
        <v>Ononis ramosissima</v>
      </c>
      <c r="H3554" s="26" t="s">
        <v>5141</v>
      </c>
      <c r="I3554" s="26"/>
      <c r="J3554" t="s">
        <v>9769</v>
      </c>
      <c r="K3554" t="s">
        <v>11752</v>
      </c>
      <c r="L3554" t="s">
        <v>12304</v>
      </c>
      <c r="M3554" t="s">
        <v>12305</v>
      </c>
    </row>
    <row r="3555" spans="1:13" x14ac:dyDescent="0.25">
      <c r="A3555" s="26" t="s">
        <v>2884</v>
      </c>
      <c r="B3555" s="26" t="s">
        <v>2902</v>
      </c>
      <c r="C3555" s="26" t="str">
        <f t="shared" si="141"/>
        <v>subsp.</v>
      </c>
      <c r="D3555" s="26" t="s">
        <v>26</v>
      </c>
      <c r="E3555" s="26" t="s">
        <v>6</v>
      </c>
      <c r="F3555" s="26" t="s">
        <v>6</v>
      </c>
      <c r="G3555" s="34" t="str">
        <f t="shared" si="140"/>
        <v>Ononis reclinata mollis</v>
      </c>
      <c r="H3555" s="26" t="s">
        <v>5141</v>
      </c>
      <c r="I3555" s="26"/>
      <c r="J3555" t="s">
        <v>9770</v>
      </c>
      <c r="K3555" t="s">
        <v>11752</v>
      </c>
      <c r="L3555" t="s">
        <v>12304</v>
      </c>
      <c r="M3555" t="s">
        <v>12305</v>
      </c>
    </row>
    <row r="3556" spans="1:13" x14ac:dyDescent="0.25">
      <c r="A3556" s="26" t="s">
        <v>2884</v>
      </c>
      <c r="B3556" s="26" t="s">
        <v>2902</v>
      </c>
      <c r="C3556" s="26" t="str">
        <f t="shared" si="141"/>
        <v>subsp.</v>
      </c>
      <c r="D3556" s="26" t="s">
        <v>2902</v>
      </c>
      <c r="E3556" s="26" t="s">
        <v>6</v>
      </c>
      <c r="F3556" s="26" t="s">
        <v>6</v>
      </c>
      <c r="G3556" s="34" t="str">
        <f t="shared" si="140"/>
        <v>Ononis reclinata reclinata</v>
      </c>
      <c r="H3556" s="26" t="s">
        <v>5141</v>
      </c>
      <c r="I3556" s="26"/>
      <c r="J3556" t="s">
        <v>9771</v>
      </c>
      <c r="K3556" t="s">
        <v>11752</v>
      </c>
      <c r="L3556" t="s">
        <v>12304</v>
      </c>
      <c r="M3556" t="s">
        <v>12305</v>
      </c>
    </row>
    <row r="3557" spans="1:13" x14ac:dyDescent="0.25">
      <c r="A3557" s="26" t="s">
        <v>2884</v>
      </c>
      <c r="B3557" s="26" t="s">
        <v>1859</v>
      </c>
      <c r="C3557" s="26" t="str">
        <f t="shared" si="141"/>
        <v/>
      </c>
      <c r="D3557" s="26"/>
      <c r="E3557" s="26" t="s">
        <v>6</v>
      </c>
      <c r="F3557" s="26" t="s">
        <v>6</v>
      </c>
      <c r="G3557" s="34" t="str">
        <f t="shared" si="140"/>
        <v>Ononis reuteri</v>
      </c>
      <c r="H3557" s="26" t="s">
        <v>5141</v>
      </c>
      <c r="I3557" s="26"/>
      <c r="J3557" t="s">
        <v>9772</v>
      </c>
      <c r="K3557" t="s">
        <v>11752</v>
      </c>
      <c r="L3557" t="s">
        <v>12304</v>
      </c>
      <c r="M3557" t="s">
        <v>12305</v>
      </c>
    </row>
    <row r="3558" spans="1:13" x14ac:dyDescent="0.25">
      <c r="A3558" s="26" t="s">
        <v>2884</v>
      </c>
      <c r="B3558" s="26" t="s">
        <v>670</v>
      </c>
      <c r="C3558" s="26" t="str">
        <f t="shared" si="141"/>
        <v/>
      </c>
      <c r="D3558" s="26"/>
      <c r="E3558" s="26" t="s">
        <v>6</v>
      </c>
      <c r="F3558" s="26" t="s">
        <v>6</v>
      </c>
      <c r="G3558" s="34" t="str">
        <f t="shared" si="140"/>
        <v>Ononis rotundifolia</v>
      </c>
      <c r="H3558" s="26" t="s">
        <v>5141</v>
      </c>
      <c r="I3558" s="26"/>
      <c r="J3558" t="s">
        <v>9773</v>
      </c>
      <c r="K3558" t="s">
        <v>11752</v>
      </c>
      <c r="L3558" t="s">
        <v>12304</v>
      </c>
      <c r="M3558" t="s">
        <v>12305</v>
      </c>
    </row>
    <row r="3559" spans="1:13" x14ac:dyDescent="0.25">
      <c r="A3559" s="26" t="s">
        <v>2884</v>
      </c>
      <c r="B3559" s="26" t="s">
        <v>1743</v>
      </c>
      <c r="C3559" s="26" t="str">
        <f t="shared" si="141"/>
        <v/>
      </c>
      <c r="D3559" s="26"/>
      <c r="E3559" s="26" t="s">
        <v>6</v>
      </c>
      <c r="F3559" s="26" t="s">
        <v>6</v>
      </c>
      <c r="G3559" s="34" t="str">
        <f t="shared" si="140"/>
        <v>Ononis serrata</v>
      </c>
      <c r="H3559" s="26" t="s">
        <v>5141</v>
      </c>
      <c r="I3559" s="26"/>
      <c r="J3559" t="s">
        <v>9774</v>
      </c>
      <c r="K3559" t="s">
        <v>11752</v>
      </c>
      <c r="L3559" t="s">
        <v>12304</v>
      </c>
      <c r="M3559" t="s">
        <v>12305</v>
      </c>
    </row>
    <row r="3560" spans="1:13" x14ac:dyDescent="0.25">
      <c r="A3560" s="26" t="s">
        <v>2884</v>
      </c>
      <c r="B3560" s="26" t="s">
        <v>38</v>
      </c>
      <c r="C3560" s="26" t="str">
        <f t="shared" si="141"/>
        <v/>
      </c>
      <c r="D3560" s="26"/>
      <c r="E3560" s="26" t="s">
        <v>6</v>
      </c>
      <c r="F3560" s="26" t="s">
        <v>6</v>
      </c>
      <c r="G3560" s="34" t="str">
        <f t="shared" si="140"/>
        <v>Ononis sicula</v>
      </c>
      <c r="H3560" s="26" t="s">
        <v>5141</v>
      </c>
      <c r="I3560" s="26"/>
      <c r="J3560" t="s">
        <v>9775</v>
      </c>
      <c r="K3560" t="s">
        <v>11752</v>
      </c>
      <c r="L3560" t="s">
        <v>12304</v>
      </c>
      <c r="M3560" t="s">
        <v>12305</v>
      </c>
    </row>
    <row r="3561" spans="1:13" x14ac:dyDescent="0.25">
      <c r="A3561" s="26" t="s">
        <v>2884</v>
      </c>
      <c r="B3561" s="26" t="s">
        <v>832</v>
      </c>
      <c r="C3561" s="26" t="str">
        <f t="shared" si="141"/>
        <v/>
      </c>
      <c r="D3561" s="26"/>
      <c r="E3561" s="26" t="s">
        <v>6</v>
      </c>
      <c r="F3561" s="26" t="s">
        <v>6</v>
      </c>
      <c r="G3561" s="34" t="str">
        <f t="shared" si="140"/>
        <v>Ononis speciosa</v>
      </c>
      <c r="H3561" s="26" t="s">
        <v>5141</v>
      </c>
      <c r="I3561" s="26"/>
      <c r="J3561" t="s">
        <v>9776</v>
      </c>
      <c r="K3561" t="s">
        <v>11752</v>
      </c>
      <c r="L3561" t="s">
        <v>12304</v>
      </c>
      <c r="M3561" t="s">
        <v>12305</v>
      </c>
    </row>
    <row r="3562" spans="1:13" x14ac:dyDescent="0.25">
      <c r="A3562" s="26" t="s">
        <v>2884</v>
      </c>
      <c r="B3562" s="26" t="s">
        <v>481</v>
      </c>
      <c r="C3562" s="26" t="str">
        <f t="shared" si="141"/>
        <v>subsp.</v>
      </c>
      <c r="D3562" s="26" t="s">
        <v>4482</v>
      </c>
      <c r="E3562" s="26" t="s">
        <v>6</v>
      </c>
      <c r="F3562" s="26" t="s">
        <v>6</v>
      </c>
      <c r="G3562" s="34" t="str">
        <f t="shared" si="140"/>
        <v>Ononis spinosa antiquorum</v>
      </c>
      <c r="H3562" s="26" t="s">
        <v>5141</v>
      </c>
      <c r="I3562" s="26"/>
      <c r="J3562" t="s">
        <v>9777</v>
      </c>
      <c r="K3562" t="s">
        <v>11752</v>
      </c>
      <c r="L3562" t="s">
        <v>12304</v>
      </c>
      <c r="M3562" t="s">
        <v>12305</v>
      </c>
    </row>
    <row r="3563" spans="1:13" x14ac:dyDescent="0.25">
      <c r="A3563" s="26" t="s">
        <v>2884</v>
      </c>
      <c r="B3563" s="26" t="s">
        <v>481</v>
      </c>
      <c r="C3563" s="26" t="str">
        <f t="shared" si="141"/>
        <v>subsp.</v>
      </c>
      <c r="D3563" s="26" t="s">
        <v>403</v>
      </c>
      <c r="E3563" s="26" t="s">
        <v>6</v>
      </c>
      <c r="F3563" s="26" t="s">
        <v>6</v>
      </c>
      <c r="G3563" s="34" t="str">
        <f t="shared" si="140"/>
        <v>Ononis spinosa australis</v>
      </c>
      <c r="H3563" s="26" t="s">
        <v>5141</v>
      </c>
      <c r="I3563" s="26"/>
      <c r="J3563" t="s">
        <v>9778</v>
      </c>
      <c r="K3563" t="s">
        <v>11752</v>
      </c>
      <c r="L3563" t="s">
        <v>12304</v>
      </c>
      <c r="M3563" t="s">
        <v>12305</v>
      </c>
    </row>
    <row r="3564" spans="1:13" x14ac:dyDescent="0.25">
      <c r="A3564" s="26" t="s">
        <v>2884</v>
      </c>
      <c r="B3564" s="26" t="s">
        <v>481</v>
      </c>
      <c r="C3564" s="26" t="str">
        <f t="shared" si="141"/>
        <v>subsp.</v>
      </c>
      <c r="D3564" s="26" t="s">
        <v>514</v>
      </c>
      <c r="E3564" s="26" t="s">
        <v>6</v>
      </c>
      <c r="F3564" s="26" t="s">
        <v>6</v>
      </c>
      <c r="G3564" s="34" t="str">
        <f t="shared" si="140"/>
        <v>Ononis spinosa maritima</v>
      </c>
      <c r="H3564" s="26" t="s">
        <v>5141</v>
      </c>
      <c r="I3564" s="26"/>
      <c r="J3564" t="s">
        <v>9779</v>
      </c>
      <c r="K3564" t="s">
        <v>11752</v>
      </c>
      <c r="L3564" t="s">
        <v>12304</v>
      </c>
      <c r="M3564" t="s">
        <v>12305</v>
      </c>
    </row>
    <row r="3565" spans="1:13" x14ac:dyDescent="0.25">
      <c r="A3565" s="26" t="s">
        <v>2884</v>
      </c>
      <c r="B3565" s="26" t="s">
        <v>481</v>
      </c>
      <c r="C3565" s="26" t="str">
        <f t="shared" si="141"/>
        <v>subsp.</v>
      </c>
      <c r="D3565" s="26" t="s">
        <v>481</v>
      </c>
      <c r="E3565" s="26" t="s">
        <v>6</v>
      </c>
      <c r="F3565" s="26" t="s">
        <v>6</v>
      </c>
      <c r="G3565" s="34" t="str">
        <f t="shared" si="140"/>
        <v>Ononis spinosa spinosa</v>
      </c>
      <c r="H3565" s="26" t="s">
        <v>5141</v>
      </c>
      <c r="I3565" s="26"/>
      <c r="J3565" t="s">
        <v>9780</v>
      </c>
      <c r="K3565" t="s">
        <v>11752</v>
      </c>
      <c r="L3565" t="s">
        <v>12304</v>
      </c>
      <c r="M3565" t="s">
        <v>12305</v>
      </c>
    </row>
    <row r="3566" spans="1:13" x14ac:dyDescent="0.25">
      <c r="A3566" s="26" t="s">
        <v>2884</v>
      </c>
      <c r="B3566" s="26" t="s">
        <v>2889</v>
      </c>
      <c r="C3566" s="26" t="str">
        <f t="shared" ref="C3566:C3629" si="142">IF(D3566="","","subsp.")</f>
        <v/>
      </c>
      <c r="D3566" s="26"/>
      <c r="E3566" s="26" t="s">
        <v>6</v>
      </c>
      <c r="F3566" s="26" t="s">
        <v>6</v>
      </c>
      <c r="G3566" s="34" t="str">
        <f t="shared" si="140"/>
        <v>Ononis striata</v>
      </c>
      <c r="H3566" s="26" t="s">
        <v>5141</v>
      </c>
      <c r="I3566" s="26"/>
      <c r="J3566" t="s">
        <v>9781</v>
      </c>
      <c r="K3566" t="s">
        <v>11752</v>
      </c>
      <c r="L3566" t="s">
        <v>12304</v>
      </c>
      <c r="M3566" t="s">
        <v>12305</v>
      </c>
    </row>
    <row r="3567" spans="1:13" x14ac:dyDescent="0.25">
      <c r="A3567" s="26" t="s">
        <v>2884</v>
      </c>
      <c r="B3567" s="26" t="s">
        <v>2898</v>
      </c>
      <c r="C3567" s="26" t="str">
        <f t="shared" si="142"/>
        <v/>
      </c>
      <c r="D3567" s="26"/>
      <c r="E3567" s="26" t="s">
        <v>6</v>
      </c>
      <c r="F3567" s="26" t="s">
        <v>6</v>
      </c>
      <c r="G3567" s="34" t="str">
        <f t="shared" si="140"/>
        <v>Ononis talaverae</v>
      </c>
      <c r="H3567" s="26" t="s">
        <v>5141</v>
      </c>
      <c r="I3567" s="26"/>
      <c r="J3567" t="s">
        <v>9782</v>
      </c>
      <c r="K3567" t="s">
        <v>11752</v>
      </c>
      <c r="L3567" t="s">
        <v>12304</v>
      </c>
      <c r="M3567" t="s">
        <v>12305</v>
      </c>
    </row>
    <row r="3568" spans="1:13" x14ac:dyDescent="0.25">
      <c r="A3568" s="26" t="s">
        <v>2884</v>
      </c>
      <c r="B3568" s="26" t="s">
        <v>742</v>
      </c>
      <c r="C3568" s="26" t="str">
        <f t="shared" si="142"/>
        <v/>
      </c>
      <c r="D3568" s="26"/>
      <c r="E3568" s="26" t="s">
        <v>6</v>
      </c>
      <c r="F3568" s="26" t="s">
        <v>6</v>
      </c>
      <c r="G3568" s="34" t="str">
        <f t="shared" si="140"/>
        <v>Ononis tournefortii</v>
      </c>
      <c r="H3568" s="26" t="s">
        <v>5141</v>
      </c>
      <c r="I3568" s="26"/>
      <c r="J3568" t="s">
        <v>9783</v>
      </c>
      <c r="K3568" t="s">
        <v>11752</v>
      </c>
      <c r="L3568" t="s">
        <v>12304</v>
      </c>
      <c r="M3568" t="s">
        <v>12305</v>
      </c>
    </row>
    <row r="3569" spans="1:13" x14ac:dyDescent="0.25">
      <c r="A3569" s="26" t="s">
        <v>2884</v>
      </c>
      <c r="B3569" s="26" t="s">
        <v>2900</v>
      </c>
      <c r="C3569" s="26" t="str">
        <f t="shared" si="142"/>
        <v>subsp.</v>
      </c>
      <c r="D3569" s="26" t="s">
        <v>1353</v>
      </c>
      <c r="E3569" s="26" t="s">
        <v>31</v>
      </c>
      <c r="F3569" s="26" t="s">
        <v>6</v>
      </c>
      <c r="G3569" s="34" t="str">
        <f t="shared" si="140"/>
        <v>Ononis tridentata angustifolia</v>
      </c>
      <c r="H3569" s="26" t="s">
        <v>5141</v>
      </c>
      <c r="I3569" s="26"/>
      <c r="J3569" t="s">
        <v>9784</v>
      </c>
      <c r="K3569" t="s">
        <v>11752</v>
      </c>
      <c r="L3569" t="s">
        <v>12304</v>
      </c>
      <c r="M3569" t="s">
        <v>12305</v>
      </c>
    </row>
    <row r="3570" spans="1:13" x14ac:dyDescent="0.25">
      <c r="A3570" s="26" t="s">
        <v>2884</v>
      </c>
      <c r="B3570" s="26" t="s">
        <v>2900</v>
      </c>
      <c r="C3570" s="26" t="str">
        <f t="shared" si="142"/>
        <v>subsp.</v>
      </c>
      <c r="D3570" s="26" t="s">
        <v>302</v>
      </c>
      <c r="E3570" s="26" t="s">
        <v>31</v>
      </c>
      <c r="F3570" s="26" t="s">
        <v>6</v>
      </c>
      <c r="G3570" s="34" t="str">
        <f t="shared" si="140"/>
        <v>Ononis tridentata crassifolia</v>
      </c>
      <c r="H3570" s="26" t="s">
        <v>5141</v>
      </c>
      <c r="I3570" s="26"/>
      <c r="J3570" t="s">
        <v>9785</v>
      </c>
      <c r="K3570" t="s">
        <v>11752</v>
      </c>
      <c r="L3570" t="s">
        <v>12304</v>
      </c>
      <c r="M3570" t="s">
        <v>12305</v>
      </c>
    </row>
    <row r="3571" spans="1:13" x14ac:dyDescent="0.25">
      <c r="A3571" s="26" t="s">
        <v>2884</v>
      </c>
      <c r="B3571" s="26" t="s">
        <v>2900</v>
      </c>
      <c r="C3571" s="26" t="str">
        <f t="shared" si="142"/>
        <v>subsp.</v>
      </c>
      <c r="D3571" s="26" t="s">
        <v>2900</v>
      </c>
      <c r="E3571" s="26" t="s">
        <v>6</v>
      </c>
      <c r="F3571" s="26" t="s">
        <v>6</v>
      </c>
      <c r="G3571" s="34" t="str">
        <f t="shared" si="140"/>
        <v>Ononis tridentata tridentata</v>
      </c>
      <c r="H3571" s="26" t="s">
        <v>5141</v>
      </c>
      <c r="I3571" s="26"/>
      <c r="J3571" t="s">
        <v>9786</v>
      </c>
      <c r="K3571" t="s">
        <v>11752</v>
      </c>
      <c r="L3571" t="s">
        <v>12304</v>
      </c>
      <c r="M3571" t="s">
        <v>12305</v>
      </c>
    </row>
    <row r="3572" spans="1:13" x14ac:dyDescent="0.25">
      <c r="A3572" s="26" t="s">
        <v>2884</v>
      </c>
      <c r="B3572" s="26" t="s">
        <v>2895</v>
      </c>
      <c r="C3572" s="26" t="str">
        <f t="shared" si="142"/>
        <v/>
      </c>
      <c r="D3572" s="26"/>
      <c r="E3572" s="26" t="s">
        <v>31</v>
      </c>
      <c r="F3572" s="26" t="s">
        <v>6</v>
      </c>
      <c r="G3572" s="34" t="str">
        <f t="shared" si="140"/>
        <v>Ononis varelae</v>
      </c>
      <c r="H3572" s="26" t="s">
        <v>5141</v>
      </c>
      <c r="I3572" s="26"/>
      <c r="J3572" t="s">
        <v>9787</v>
      </c>
      <c r="K3572" t="s">
        <v>11752</v>
      </c>
      <c r="L3572" t="s">
        <v>12304</v>
      </c>
      <c r="M3572" t="s">
        <v>12305</v>
      </c>
    </row>
    <row r="3573" spans="1:13" x14ac:dyDescent="0.25">
      <c r="A3573" s="26" t="s">
        <v>2884</v>
      </c>
      <c r="B3573" s="26" t="s">
        <v>2890</v>
      </c>
      <c r="C3573" s="26" t="str">
        <f t="shared" si="142"/>
        <v/>
      </c>
      <c r="D3573" s="26"/>
      <c r="E3573" s="26" t="s">
        <v>6</v>
      </c>
      <c r="F3573" s="26" t="s">
        <v>6</v>
      </c>
      <c r="G3573" s="34" t="str">
        <f t="shared" si="140"/>
        <v>Ononis variegata</v>
      </c>
      <c r="H3573" s="26" t="s">
        <v>5141</v>
      </c>
      <c r="I3573" s="26"/>
      <c r="J3573" t="s">
        <v>9788</v>
      </c>
      <c r="K3573" t="s">
        <v>11752</v>
      </c>
      <c r="L3573" t="s">
        <v>12304</v>
      </c>
      <c r="M3573" t="s">
        <v>12305</v>
      </c>
    </row>
    <row r="3574" spans="1:13" x14ac:dyDescent="0.25">
      <c r="A3574" s="26" t="s">
        <v>2884</v>
      </c>
      <c r="B3574" s="26" t="s">
        <v>415</v>
      </c>
      <c r="C3574" s="26" t="str">
        <f t="shared" si="142"/>
        <v>subsp.</v>
      </c>
      <c r="D3574" s="26" t="s">
        <v>4483</v>
      </c>
      <c r="E3574" s="26" t="s">
        <v>6</v>
      </c>
      <c r="F3574" s="26" t="s">
        <v>6</v>
      </c>
      <c r="G3574" s="34" t="str">
        <f t="shared" ref="G3574:G3637" si="143">IF(D3574="",CONCATENATE(A3574," ",B3574),CONCATENATE(A3574," ",B3574," ",D3574))</f>
        <v>Ononis viscosa brachycarpa</v>
      </c>
      <c r="H3574" s="26" t="s">
        <v>5141</v>
      </c>
      <c r="I3574" s="26"/>
      <c r="J3574" t="s">
        <v>9789</v>
      </c>
      <c r="K3574" t="s">
        <v>11752</v>
      </c>
      <c r="L3574" t="s">
        <v>12304</v>
      </c>
      <c r="M3574" t="s">
        <v>12305</v>
      </c>
    </row>
    <row r="3575" spans="1:13" x14ac:dyDescent="0.25">
      <c r="A3575" s="26" t="s">
        <v>2884</v>
      </c>
      <c r="B3575" s="26" t="s">
        <v>415</v>
      </c>
      <c r="C3575" s="26" t="str">
        <f t="shared" si="142"/>
        <v>subsp.</v>
      </c>
      <c r="D3575" s="26" t="s">
        <v>3120</v>
      </c>
      <c r="E3575" s="26" t="s">
        <v>6</v>
      </c>
      <c r="F3575" s="26" t="s">
        <v>6</v>
      </c>
      <c r="G3575" s="34" t="str">
        <f t="shared" si="143"/>
        <v>Ononis viscosa breviflora</v>
      </c>
      <c r="H3575" s="26" t="s">
        <v>5141</v>
      </c>
      <c r="I3575" s="26"/>
      <c r="J3575" t="s">
        <v>9790</v>
      </c>
      <c r="K3575" t="s">
        <v>11752</v>
      </c>
      <c r="L3575" t="s">
        <v>12304</v>
      </c>
      <c r="M3575" t="s">
        <v>12305</v>
      </c>
    </row>
    <row r="3576" spans="1:13" x14ac:dyDescent="0.25">
      <c r="A3576" s="26" t="s">
        <v>2884</v>
      </c>
      <c r="B3576" s="26" t="s">
        <v>415</v>
      </c>
      <c r="C3576" s="26" t="str">
        <f t="shared" si="142"/>
        <v>subsp.</v>
      </c>
      <c r="D3576" s="26" t="s">
        <v>4645</v>
      </c>
      <c r="E3576" s="26" t="s">
        <v>31</v>
      </c>
      <c r="F3576" s="26" t="s">
        <v>6</v>
      </c>
      <c r="G3576" s="34" t="str">
        <f t="shared" si="143"/>
        <v>Ononis viscosa crotalarioides</v>
      </c>
      <c r="H3576" s="26" t="s">
        <v>5141</v>
      </c>
      <c r="I3576" s="26"/>
      <c r="J3576" t="s">
        <v>9791</v>
      </c>
      <c r="K3576" t="s">
        <v>11752</v>
      </c>
      <c r="L3576" t="s">
        <v>12304</v>
      </c>
      <c r="M3576" t="s">
        <v>12305</v>
      </c>
    </row>
    <row r="3577" spans="1:13" x14ac:dyDescent="0.25">
      <c r="A3577" s="26" t="s">
        <v>2884</v>
      </c>
      <c r="B3577" s="26" t="s">
        <v>415</v>
      </c>
      <c r="C3577" s="26" t="str">
        <f t="shared" si="142"/>
        <v>subsp.</v>
      </c>
      <c r="D3577" s="26" t="s">
        <v>4485</v>
      </c>
      <c r="E3577" s="26" t="s">
        <v>6</v>
      </c>
      <c r="F3577" s="26" t="s">
        <v>6</v>
      </c>
      <c r="G3577" s="34" t="str">
        <f t="shared" si="143"/>
        <v>Ononis viscosa porrigens</v>
      </c>
      <c r="H3577" s="26" t="s">
        <v>5141</v>
      </c>
      <c r="I3577" s="26"/>
      <c r="J3577" t="s">
        <v>9792</v>
      </c>
      <c r="K3577" t="s">
        <v>11752</v>
      </c>
      <c r="L3577" t="s">
        <v>12304</v>
      </c>
      <c r="M3577" t="s">
        <v>12305</v>
      </c>
    </row>
    <row r="3578" spans="1:13" x14ac:dyDescent="0.25">
      <c r="A3578" s="26" t="s">
        <v>2884</v>
      </c>
      <c r="B3578" s="26" t="s">
        <v>415</v>
      </c>
      <c r="C3578" s="26" t="str">
        <f t="shared" si="142"/>
        <v>subsp.</v>
      </c>
      <c r="D3578" s="26" t="s">
        <v>4484</v>
      </c>
      <c r="E3578" s="26" t="s">
        <v>6</v>
      </c>
      <c r="F3578" s="26" t="s">
        <v>6</v>
      </c>
      <c r="G3578" s="34" t="str">
        <f t="shared" si="143"/>
        <v>Ononis viscosa subcordata</v>
      </c>
      <c r="H3578" s="26" t="s">
        <v>5141</v>
      </c>
      <c r="I3578" s="26"/>
      <c r="J3578" t="s">
        <v>9793</v>
      </c>
      <c r="K3578" t="s">
        <v>11752</v>
      </c>
      <c r="L3578" t="s">
        <v>12304</v>
      </c>
      <c r="M3578" t="s">
        <v>12305</v>
      </c>
    </row>
    <row r="3579" spans="1:13" x14ac:dyDescent="0.25">
      <c r="A3579" s="26" t="s">
        <v>2904</v>
      </c>
      <c r="B3579" s="26" t="s">
        <v>2905</v>
      </c>
      <c r="C3579" s="26" t="str">
        <f t="shared" si="142"/>
        <v>subsp.</v>
      </c>
      <c r="D3579" s="26" t="s">
        <v>2905</v>
      </c>
      <c r="E3579" s="26" t="s">
        <v>6</v>
      </c>
      <c r="F3579" s="26" t="s">
        <v>31</v>
      </c>
      <c r="G3579" s="34" t="str">
        <f t="shared" si="143"/>
        <v>Onopordum acanthium acanthium</v>
      </c>
      <c r="H3579" s="26" t="s">
        <v>5141</v>
      </c>
      <c r="I3579" s="26"/>
      <c r="J3579" t="s">
        <v>9794</v>
      </c>
      <c r="K3579" t="s">
        <v>11752</v>
      </c>
      <c r="L3579" t="s">
        <v>11753</v>
      </c>
      <c r="M3579" t="s">
        <v>11754</v>
      </c>
    </row>
    <row r="3580" spans="1:13" x14ac:dyDescent="0.25">
      <c r="A3580" s="26" t="s">
        <v>2904</v>
      </c>
      <c r="B3580" s="26" t="s">
        <v>1218</v>
      </c>
      <c r="C3580" s="26" t="str">
        <f t="shared" si="142"/>
        <v/>
      </c>
      <c r="D3580" s="26"/>
      <c r="E3580" s="26" t="s">
        <v>6</v>
      </c>
      <c r="F3580" s="26" t="s">
        <v>6</v>
      </c>
      <c r="G3580" s="34" t="str">
        <f t="shared" si="143"/>
        <v>Onopordum acaulon</v>
      </c>
      <c r="H3580" s="26" t="s">
        <v>5141</v>
      </c>
      <c r="I3580" s="26"/>
      <c r="J3580" t="s">
        <v>9795</v>
      </c>
      <c r="K3580" t="s">
        <v>11752</v>
      </c>
      <c r="L3580" t="s">
        <v>11753</v>
      </c>
      <c r="M3580" t="s">
        <v>11754</v>
      </c>
    </row>
    <row r="3581" spans="1:13" x14ac:dyDescent="0.25">
      <c r="A3581" s="26" t="s">
        <v>2904</v>
      </c>
      <c r="B3581" s="26" t="s">
        <v>2907</v>
      </c>
      <c r="C3581" s="26" t="str">
        <f t="shared" si="142"/>
        <v>subsp.</v>
      </c>
      <c r="D3581" s="26" t="s">
        <v>2907</v>
      </c>
      <c r="E3581" s="26" t="s">
        <v>31</v>
      </c>
      <c r="F3581" s="26" t="s">
        <v>31</v>
      </c>
      <c r="G3581" s="34" t="str">
        <f t="shared" si="143"/>
        <v>Onopordum corymbosum corymbosum</v>
      </c>
      <c r="H3581" s="26" t="s">
        <v>5141</v>
      </c>
      <c r="I3581" s="26"/>
      <c r="J3581" t="s">
        <v>9796</v>
      </c>
      <c r="K3581" t="s">
        <v>11752</v>
      </c>
      <c r="L3581" t="s">
        <v>11753</v>
      </c>
      <c r="M3581" t="s">
        <v>11754</v>
      </c>
    </row>
    <row r="3582" spans="1:13" x14ac:dyDescent="0.25">
      <c r="A3582" s="26" t="s">
        <v>2904</v>
      </c>
      <c r="B3582" s="26" t="s">
        <v>2910</v>
      </c>
      <c r="C3582" s="26" t="str">
        <f t="shared" si="142"/>
        <v/>
      </c>
      <c r="D3582" s="26"/>
      <c r="E3582" s="26" t="s">
        <v>31</v>
      </c>
      <c r="F3582" s="26" t="s">
        <v>6</v>
      </c>
      <c r="G3582" s="34" t="str">
        <f t="shared" si="143"/>
        <v>Onopordum hinojense</v>
      </c>
      <c r="H3582" s="26" t="s">
        <v>5141</v>
      </c>
      <c r="I3582" s="26"/>
      <c r="J3582" t="s">
        <v>9797</v>
      </c>
      <c r="K3582" t="s">
        <v>11752</v>
      </c>
      <c r="L3582" t="s">
        <v>11753</v>
      </c>
      <c r="M3582" t="s">
        <v>11754</v>
      </c>
    </row>
    <row r="3583" spans="1:13" x14ac:dyDescent="0.25">
      <c r="A3583" s="26" t="s">
        <v>2904</v>
      </c>
      <c r="B3583" s="26" t="s">
        <v>2906</v>
      </c>
      <c r="C3583" s="26" t="str">
        <f t="shared" si="142"/>
        <v>subsp.</v>
      </c>
      <c r="D3583" s="26" t="s">
        <v>2906</v>
      </c>
      <c r="E3583" s="26" t="s">
        <v>6</v>
      </c>
      <c r="F3583" s="26" t="s">
        <v>31</v>
      </c>
      <c r="G3583" s="34" t="str">
        <f t="shared" si="143"/>
        <v>Onopordum illyricum illyricum</v>
      </c>
      <c r="H3583" s="26" t="s">
        <v>5141</v>
      </c>
      <c r="I3583" s="26"/>
      <c r="J3583" t="s">
        <v>9798</v>
      </c>
      <c r="K3583" t="s">
        <v>11752</v>
      </c>
      <c r="L3583" t="s">
        <v>11753</v>
      </c>
      <c r="M3583" t="s">
        <v>11754</v>
      </c>
    </row>
    <row r="3584" spans="1:13" x14ac:dyDescent="0.25">
      <c r="A3584" s="26" t="s">
        <v>2904</v>
      </c>
      <c r="B3584" s="26" t="s">
        <v>2908</v>
      </c>
      <c r="C3584" s="26" t="str">
        <f t="shared" si="142"/>
        <v/>
      </c>
      <c r="D3584" s="26"/>
      <c r="E3584" s="26" t="s">
        <v>6</v>
      </c>
      <c r="F3584" s="26" t="s">
        <v>6</v>
      </c>
      <c r="G3584" s="34" t="str">
        <f t="shared" si="143"/>
        <v>Onopordum macracanthum</v>
      </c>
      <c r="H3584" s="26" t="s">
        <v>5141</v>
      </c>
      <c r="I3584" s="26"/>
      <c r="J3584" t="s">
        <v>9799</v>
      </c>
      <c r="K3584" t="s">
        <v>11752</v>
      </c>
      <c r="L3584" t="s">
        <v>11753</v>
      </c>
      <c r="M3584" t="s">
        <v>11754</v>
      </c>
    </row>
    <row r="3585" spans="1:13" x14ac:dyDescent="0.25">
      <c r="A3585" s="26" t="s">
        <v>2904</v>
      </c>
      <c r="B3585" s="26" t="s">
        <v>2909</v>
      </c>
      <c r="C3585" s="26" t="str">
        <f t="shared" si="142"/>
        <v/>
      </c>
      <c r="D3585" s="26"/>
      <c r="E3585" s="26" t="s">
        <v>31</v>
      </c>
      <c r="F3585" s="26" t="s">
        <v>6</v>
      </c>
      <c r="G3585" s="34" t="str">
        <f t="shared" si="143"/>
        <v>Onopordum nervosum</v>
      </c>
      <c r="H3585" s="26" t="s">
        <v>5141</v>
      </c>
      <c r="I3585" s="26"/>
      <c r="J3585" t="s">
        <v>9800</v>
      </c>
      <c r="K3585" t="s">
        <v>11752</v>
      </c>
      <c r="L3585" t="s">
        <v>11753</v>
      </c>
      <c r="M3585" t="s">
        <v>11754</v>
      </c>
    </row>
    <row r="3586" spans="1:13" x14ac:dyDescent="0.25">
      <c r="A3586" s="26" t="s">
        <v>2911</v>
      </c>
      <c r="B3586" s="26" t="s">
        <v>542</v>
      </c>
      <c r="C3586" s="26" t="str">
        <f t="shared" si="142"/>
        <v/>
      </c>
      <c r="D3586" s="26"/>
      <c r="E3586" s="26" t="s">
        <v>31</v>
      </c>
      <c r="F3586" s="26" t="s">
        <v>6</v>
      </c>
      <c r="G3586" s="34" t="str">
        <f t="shared" si="143"/>
        <v>Onosma bubanii</v>
      </c>
      <c r="H3586" s="26" t="s">
        <v>5141</v>
      </c>
      <c r="I3586" s="26"/>
      <c r="J3586" t="s">
        <v>9801</v>
      </c>
      <c r="K3586" t="s">
        <v>11752</v>
      </c>
      <c r="L3586" t="s">
        <v>12486</v>
      </c>
      <c r="M3586" t="s">
        <v>12487</v>
      </c>
    </row>
    <row r="3587" spans="1:13" x14ac:dyDescent="0.25">
      <c r="A3587" s="26" t="s">
        <v>2911</v>
      </c>
      <c r="B3587" s="26" t="s">
        <v>747</v>
      </c>
      <c r="C3587" s="26" t="str">
        <f t="shared" si="142"/>
        <v>subsp.</v>
      </c>
      <c r="D3587" s="26" t="s">
        <v>747</v>
      </c>
      <c r="E3587" s="26" t="s">
        <v>6</v>
      </c>
      <c r="F3587" s="26" t="s">
        <v>6</v>
      </c>
      <c r="G3587" s="34" t="str">
        <f t="shared" si="143"/>
        <v>Onosma fastigiata fastigiata</v>
      </c>
      <c r="H3587" s="26" t="s">
        <v>5141</v>
      </c>
      <c r="I3587" s="26"/>
      <c r="J3587" t="s">
        <v>9802</v>
      </c>
      <c r="K3587" t="s">
        <v>11752</v>
      </c>
      <c r="L3587" t="s">
        <v>12486</v>
      </c>
      <c r="M3587" t="s">
        <v>12487</v>
      </c>
    </row>
    <row r="3588" spans="1:13" x14ac:dyDescent="0.25">
      <c r="A3588" s="26" t="s">
        <v>2911</v>
      </c>
      <c r="B3588" s="26" t="s">
        <v>747</v>
      </c>
      <c r="C3588" s="26" t="str">
        <f t="shared" si="142"/>
        <v>subsp.</v>
      </c>
      <c r="D3588" s="26" t="s">
        <v>66</v>
      </c>
      <c r="E3588" s="26" t="s">
        <v>31</v>
      </c>
      <c r="F3588" s="26" t="s">
        <v>6</v>
      </c>
      <c r="G3588" s="34" t="str">
        <f t="shared" si="143"/>
        <v>Onosma fastigiata pyrenaica</v>
      </c>
      <c r="H3588" s="26" t="s">
        <v>5141</v>
      </c>
      <c r="I3588" s="26"/>
      <c r="J3588" t="s">
        <v>9803</v>
      </c>
      <c r="K3588" t="s">
        <v>11752</v>
      </c>
      <c r="L3588" t="s">
        <v>12486</v>
      </c>
      <c r="M3588" t="s">
        <v>12487</v>
      </c>
    </row>
    <row r="3589" spans="1:13" x14ac:dyDescent="0.25">
      <c r="A3589" s="26" t="s">
        <v>2911</v>
      </c>
      <c r="B3589" s="26" t="s">
        <v>2912</v>
      </c>
      <c r="C3589" s="26" t="str">
        <f t="shared" si="142"/>
        <v>subsp.</v>
      </c>
      <c r="D3589" s="26" t="s">
        <v>626</v>
      </c>
      <c r="E3589" s="26" t="s">
        <v>31</v>
      </c>
      <c r="F3589" s="26" t="s">
        <v>6</v>
      </c>
      <c r="G3589" s="34" t="str">
        <f t="shared" si="143"/>
        <v>Onosma tricerosperma granatensis</v>
      </c>
      <c r="H3589" s="26" t="s">
        <v>5141</v>
      </c>
      <c r="I3589" s="26"/>
      <c r="J3589" t="s">
        <v>9804</v>
      </c>
      <c r="K3589" t="s">
        <v>11752</v>
      </c>
      <c r="L3589" t="s">
        <v>12486</v>
      </c>
      <c r="M3589" t="s">
        <v>12487</v>
      </c>
    </row>
    <row r="3590" spans="1:13" x14ac:dyDescent="0.25">
      <c r="A3590" s="26" t="s">
        <v>2911</v>
      </c>
      <c r="B3590" s="26" t="s">
        <v>2912</v>
      </c>
      <c r="C3590" s="26" t="str">
        <f t="shared" si="142"/>
        <v>subsp.</v>
      </c>
      <c r="D3590" s="26" t="s">
        <v>4486</v>
      </c>
      <c r="E3590" s="26" t="s">
        <v>6</v>
      </c>
      <c r="F3590" s="26" t="s">
        <v>6</v>
      </c>
      <c r="G3590" s="34" t="str">
        <f t="shared" si="143"/>
        <v>Onosma tricerosperma mauretanica</v>
      </c>
      <c r="H3590" s="26" t="s">
        <v>5141</v>
      </c>
      <c r="I3590" s="26"/>
      <c r="J3590" t="s">
        <v>9805</v>
      </c>
      <c r="K3590" t="s">
        <v>11752</v>
      </c>
      <c r="L3590" t="s">
        <v>12486</v>
      </c>
      <c r="M3590" t="s">
        <v>12487</v>
      </c>
    </row>
    <row r="3591" spans="1:13" x14ac:dyDescent="0.25">
      <c r="A3591" s="26" t="s">
        <v>2911</v>
      </c>
      <c r="B3591" s="26" t="s">
        <v>2912</v>
      </c>
      <c r="C3591" s="26" t="str">
        <f t="shared" si="142"/>
        <v>subsp.</v>
      </c>
      <c r="D3591" s="26" t="s">
        <v>2912</v>
      </c>
      <c r="E3591" s="26" t="s">
        <v>6</v>
      </c>
      <c r="F3591" s="26" t="s">
        <v>6</v>
      </c>
      <c r="G3591" s="34" t="str">
        <f t="shared" si="143"/>
        <v>Onosma tricerosperma tricerosperma</v>
      </c>
      <c r="H3591" s="26" t="s">
        <v>5141</v>
      </c>
      <c r="I3591" s="26"/>
      <c r="J3591" t="s">
        <v>9806</v>
      </c>
      <c r="K3591" t="s">
        <v>11752</v>
      </c>
      <c r="L3591" t="s">
        <v>12486</v>
      </c>
      <c r="M3591" t="s">
        <v>12487</v>
      </c>
    </row>
    <row r="3592" spans="1:13" x14ac:dyDescent="0.25">
      <c r="A3592" s="26" t="s">
        <v>2913</v>
      </c>
      <c r="B3592" s="26" t="s">
        <v>2914</v>
      </c>
      <c r="C3592" s="26" t="str">
        <f t="shared" si="142"/>
        <v/>
      </c>
      <c r="D3592" s="26"/>
      <c r="E3592" s="26" t="s">
        <v>6</v>
      </c>
      <c r="F3592" s="26" t="s">
        <v>6</v>
      </c>
      <c r="G3592" s="34" t="str">
        <f t="shared" si="143"/>
        <v>Ophioglossum azoricum</v>
      </c>
      <c r="H3592" s="26" t="s">
        <v>5141</v>
      </c>
      <c r="I3592" s="26"/>
      <c r="J3592" t="s">
        <v>9807</v>
      </c>
      <c r="K3592" t="s">
        <v>12300</v>
      </c>
      <c r="L3592" t="s">
        <v>12588</v>
      </c>
      <c r="M3592" t="s">
        <v>12589</v>
      </c>
    </row>
    <row r="3593" spans="1:13" x14ac:dyDescent="0.25">
      <c r="A3593" s="26" t="s">
        <v>2913</v>
      </c>
      <c r="B3593" s="26" t="s">
        <v>230</v>
      </c>
      <c r="C3593" s="26" t="str">
        <f t="shared" si="142"/>
        <v/>
      </c>
      <c r="D3593" s="26"/>
      <c r="E3593" s="26" t="s">
        <v>6</v>
      </c>
      <c r="F3593" s="26" t="s">
        <v>6</v>
      </c>
      <c r="G3593" s="34" t="str">
        <f t="shared" si="143"/>
        <v>Ophioglossum lusitanicum</v>
      </c>
      <c r="H3593" s="26" t="s">
        <v>5141</v>
      </c>
      <c r="I3593" s="26"/>
      <c r="J3593" t="s">
        <v>9808</v>
      </c>
      <c r="K3593" t="s">
        <v>12300</v>
      </c>
      <c r="L3593" t="s">
        <v>12588</v>
      </c>
      <c r="M3593" t="s">
        <v>12589</v>
      </c>
    </row>
    <row r="3594" spans="1:13" x14ac:dyDescent="0.25">
      <c r="A3594" s="26" t="s">
        <v>2913</v>
      </c>
      <c r="B3594" s="26" t="s">
        <v>2915</v>
      </c>
      <c r="C3594" s="26" t="str">
        <f t="shared" si="142"/>
        <v/>
      </c>
      <c r="D3594" s="26"/>
      <c r="E3594" s="26" t="s">
        <v>6</v>
      </c>
      <c r="F3594" s="26" t="s">
        <v>6</v>
      </c>
      <c r="G3594" s="34" t="str">
        <f t="shared" si="143"/>
        <v>Ophioglossum vulgatum</v>
      </c>
      <c r="H3594" s="26" t="s">
        <v>5141</v>
      </c>
      <c r="I3594" s="26"/>
      <c r="J3594" t="s">
        <v>9809</v>
      </c>
      <c r="K3594" t="s">
        <v>12300</v>
      </c>
      <c r="L3594" t="s">
        <v>12588</v>
      </c>
      <c r="M3594" t="s">
        <v>12589</v>
      </c>
    </row>
    <row r="3595" spans="1:13" x14ac:dyDescent="0.25">
      <c r="A3595" s="26" t="s">
        <v>2916</v>
      </c>
      <c r="B3595" s="26" t="s">
        <v>2922</v>
      </c>
      <c r="C3595" s="26" t="str">
        <f t="shared" si="142"/>
        <v/>
      </c>
      <c r="D3595" s="26"/>
      <c r="E3595" s="26" t="s">
        <v>6</v>
      </c>
      <c r="F3595" s="26" t="s">
        <v>6</v>
      </c>
      <c r="G3595" s="34" t="str">
        <f t="shared" si="143"/>
        <v>Ophrys apifera</v>
      </c>
      <c r="H3595" s="26" t="s">
        <v>5141</v>
      </c>
      <c r="I3595" s="26"/>
      <c r="J3595" t="s">
        <v>9810</v>
      </c>
      <c r="K3595" t="s">
        <v>11752</v>
      </c>
      <c r="L3595" t="s">
        <v>12327</v>
      </c>
      <c r="M3595" t="s">
        <v>12328</v>
      </c>
    </row>
    <row r="3596" spans="1:13" x14ac:dyDescent="0.25">
      <c r="A3596" s="26" t="s">
        <v>2916</v>
      </c>
      <c r="B3596" s="26" t="s">
        <v>998</v>
      </c>
      <c r="C3596" s="26" t="str">
        <f t="shared" si="142"/>
        <v/>
      </c>
      <c r="D3596" s="26"/>
      <c r="E3596" s="26" t="s">
        <v>6</v>
      </c>
      <c r="F3596" s="26" t="s">
        <v>6</v>
      </c>
      <c r="G3596" s="34" t="str">
        <f t="shared" si="143"/>
        <v>Ophrys atlantica</v>
      </c>
      <c r="H3596" s="26" t="s">
        <v>5141</v>
      </c>
      <c r="I3596" s="26"/>
      <c r="J3596" t="s">
        <v>9811</v>
      </c>
      <c r="K3596" t="s">
        <v>11752</v>
      </c>
      <c r="L3596" t="s">
        <v>12327</v>
      </c>
      <c r="M3596" t="s">
        <v>12328</v>
      </c>
    </row>
    <row r="3597" spans="1:13" x14ac:dyDescent="0.25">
      <c r="A3597" s="26" t="s">
        <v>2916</v>
      </c>
      <c r="B3597" s="26" t="s">
        <v>2925</v>
      </c>
      <c r="C3597" s="26" t="str">
        <f t="shared" si="142"/>
        <v/>
      </c>
      <c r="D3597" s="26"/>
      <c r="E3597" s="26" t="s">
        <v>6</v>
      </c>
      <c r="F3597" s="26" t="s">
        <v>6</v>
      </c>
      <c r="G3597" s="34" t="str">
        <f t="shared" si="143"/>
        <v>Ophrys aveyronensis</v>
      </c>
      <c r="H3597" s="26" t="s">
        <v>5141</v>
      </c>
      <c r="I3597" s="26"/>
      <c r="J3597" t="s">
        <v>9812</v>
      </c>
      <c r="K3597" t="s">
        <v>11752</v>
      </c>
      <c r="L3597" t="s">
        <v>12327</v>
      </c>
      <c r="M3597" t="s">
        <v>12328</v>
      </c>
    </row>
    <row r="3598" spans="1:13" x14ac:dyDescent="0.25">
      <c r="A3598" s="26" t="s">
        <v>2916</v>
      </c>
      <c r="B3598" s="26" t="s">
        <v>2926</v>
      </c>
      <c r="C3598" s="26" t="str">
        <f t="shared" si="142"/>
        <v>subsp.</v>
      </c>
      <c r="D3598" s="26" t="s">
        <v>463</v>
      </c>
      <c r="E3598" s="26" t="s">
        <v>31</v>
      </c>
      <c r="F3598" s="26" t="s">
        <v>6</v>
      </c>
      <c r="G3598" s="34" t="str">
        <f t="shared" si="143"/>
        <v>Ophrys bertolonii balearica</v>
      </c>
      <c r="H3598" s="26" t="s">
        <v>5141</v>
      </c>
      <c r="I3598" s="26"/>
      <c r="J3598" t="s">
        <v>9813</v>
      </c>
      <c r="K3598" t="s">
        <v>11752</v>
      </c>
      <c r="L3598" t="s">
        <v>12327</v>
      </c>
      <c r="M3598" t="s">
        <v>12328</v>
      </c>
    </row>
    <row r="3599" spans="1:13" x14ac:dyDescent="0.25">
      <c r="A3599" s="26" t="s">
        <v>2916</v>
      </c>
      <c r="B3599" s="26" t="s">
        <v>2926</v>
      </c>
      <c r="C3599" s="26" t="str">
        <f t="shared" si="142"/>
        <v>subsp.</v>
      </c>
      <c r="D3599" s="26" t="s">
        <v>186</v>
      </c>
      <c r="E3599" s="26" t="s">
        <v>6</v>
      </c>
      <c r="F3599" s="26" t="s">
        <v>6</v>
      </c>
      <c r="G3599" s="34" t="str">
        <f t="shared" si="143"/>
        <v>Ophrys bertolonii catalaunica</v>
      </c>
      <c r="H3599" s="26" t="s">
        <v>5141</v>
      </c>
      <c r="I3599" s="26"/>
      <c r="J3599" t="s">
        <v>9814</v>
      </c>
      <c r="K3599" t="s">
        <v>11752</v>
      </c>
      <c r="L3599" t="s">
        <v>12327</v>
      </c>
      <c r="M3599" t="s">
        <v>12328</v>
      </c>
    </row>
    <row r="3600" spans="1:13" x14ac:dyDescent="0.25">
      <c r="A3600" s="26" t="s">
        <v>2916</v>
      </c>
      <c r="B3600" s="26" t="s">
        <v>2918</v>
      </c>
      <c r="C3600" s="26" t="str">
        <f t="shared" si="142"/>
        <v/>
      </c>
      <c r="D3600" s="26"/>
      <c r="E3600" s="26" t="s">
        <v>6</v>
      </c>
      <c r="F3600" s="26" t="s">
        <v>6</v>
      </c>
      <c r="G3600" s="34" t="str">
        <f t="shared" si="143"/>
        <v>Ophrys bombyliflora</v>
      </c>
      <c r="H3600" s="26" t="s">
        <v>5141</v>
      </c>
      <c r="I3600" s="26"/>
      <c r="J3600" t="s">
        <v>9815</v>
      </c>
      <c r="K3600" t="s">
        <v>11752</v>
      </c>
      <c r="L3600" t="s">
        <v>12327</v>
      </c>
      <c r="M3600" t="s">
        <v>12328</v>
      </c>
    </row>
    <row r="3601" spans="1:13" x14ac:dyDescent="0.25">
      <c r="A3601" s="26" t="s">
        <v>2916</v>
      </c>
      <c r="B3601" s="26" t="s">
        <v>2920</v>
      </c>
      <c r="C3601" s="26" t="str">
        <f t="shared" si="142"/>
        <v>subsp.</v>
      </c>
      <c r="D3601" s="26" t="s">
        <v>4487</v>
      </c>
      <c r="E3601" s="26" t="s">
        <v>6</v>
      </c>
      <c r="F3601" s="26" t="s">
        <v>6</v>
      </c>
      <c r="G3601" s="34" t="str">
        <f t="shared" si="143"/>
        <v>Ophrys fusca bilunulata</v>
      </c>
      <c r="H3601" s="26" t="s">
        <v>5141</v>
      </c>
      <c r="I3601" s="26"/>
      <c r="J3601" t="s">
        <v>9816</v>
      </c>
      <c r="K3601" t="s">
        <v>11752</v>
      </c>
      <c r="L3601" t="s">
        <v>12327</v>
      </c>
      <c r="M3601" t="s">
        <v>12328</v>
      </c>
    </row>
    <row r="3602" spans="1:13" x14ac:dyDescent="0.25">
      <c r="A3602" s="26" t="s">
        <v>2916</v>
      </c>
      <c r="B3602" s="26" t="s">
        <v>2920</v>
      </c>
      <c r="C3602" s="26" t="str">
        <f t="shared" si="142"/>
        <v>subsp.</v>
      </c>
      <c r="D3602" s="26" t="s">
        <v>4488</v>
      </c>
      <c r="E3602" s="26" t="s">
        <v>6</v>
      </c>
      <c r="F3602" s="26" t="s">
        <v>6</v>
      </c>
      <c r="G3602" s="34" t="str">
        <f t="shared" si="143"/>
        <v>Ophrys fusca dyris</v>
      </c>
      <c r="H3602" s="26" t="s">
        <v>5141</v>
      </c>
      <c r="I3602" s="26"/>
      <c r="J3602" t="s">
        <v>9817</v>
      </c>
      <c r="K3602" t="s">
        <v>11752</v>
      </c>
      <c r="L3602" t="s">
        <v>12327</v>
      </c>
      <c r="M3602" t="s">
        <v>12328</v>
      </c>
    </row>
    <row r="3603" spans="1:13" x14ac:dyDescent="0.25">
      <c r="A3603" s="26" t="s">
        <v>2916</v>
      </c>
      <c r="B3603" s="26" t="s">
        <v>2920</v>
      </c>
      <c r="C3603" s="26" t="str">
        <f t="shared" si="142"/>
        <v>subsp.</v>
      </c>
      <c r="D3603" s="26" t="s">
        <v>2920</v>
      </c>
      <c r="E3603" s="26" t="s">
        <v>6</v>
      </c>
      <c r="F3603" s="26" t="s">
        <v>6</v>
      </c>
      <c r="G3603" s="34" t="str">
        <f t="shared" si="143"/>
        <v>Ophrys fusca fusca</v>
      </c>
      <c r="H3603" s="26" t="s">
        <v>5141</v>
      </c>
      <c r="I3603" s="26"/>
      <c r="J3603" t="s">
        <v>9818</v>
      </c>
      <c r="K3603" t="s">
        <v>11752</v>
      </c>
      <c r="L3603" t="s">
        <v>12327</v>
      </c>
      <c r="M3603" t="s">
        <v>12328</v>
      </c>
    </row>
    <row r="3604" spans="1:13" x14ac:dyDescent="0.25">
      <c r="A3604" s="26" t="s">
        <v>2916</v>
      </c>
      <c r="B3604" s="26" t="s">
        <v>2921</v>
      </c>
      <c r="C3604" s="26" t="str">
        <f t="shared" si="142"/>
        <v>subsp.</v>
      </c>
      <c r="D3604" s="26" t="s">
        <v>4489</v>
      </c>
      <c r="E3604" s="26" t="s">
        <v>6</v>
      </c>
      <c r="F3604" s="26" t="s">
        <v>6</v>
      </c>
      <c r="G3604" s="34" t="str">
        <f t="shared" si="143"/>
        <v>Ophrys insectifera aymoninii</v>
      </c>
      <c r="H3604" s="26" t="s">
        <v>5141</v>
      </c>
      <c r="I3604" s="26"/>
      <c r="J3604" t="s">
        <v>9819</v>
      </c>
      <c r="K3604" t="s">
        <v>11752</v>
      </c>
      <c r="L3604" t="s">
        <v>12327</v>
      </c>
      <c r="M3604" t="s">
        <v>12328</v>
      </c>
    </row>
    <row r="3605" spans="1:13" x14ac:dyDescent="0.25">
      <c r="A3605" s="26" t="s">
        <v>2916</v>
      </c>
      <c r="B3605" s="26" t="s">
        <v>2921</v>
      </c>
      <c r="C3605" s="26" t="str">
        <f t="shared" si="142"/>
        <v>subsp.</v>
      </c>
      <c r="D3605" s="26" t="s">
        <v>2921</v>
      </c>
      <c r="E3605" s="26" t="s">
        <v>6</v>
      </c>
      <c r="F3605" s="26" t="s">
        <v>6</v>
      </c>
      <c r="G3605" s="34" t="str">
        <f t="shared" si="143"/>
        <v>Ophrys insectifera insectifera</v>
      </c>
      <c r="H3605" s="26" t="s">
        <v>5141</v>
      </c>
      <c r="I3605" s="26"/>
      <c r="J3605" t="s">
        <v>9820</v>
      </c>
      <c r="K3605" t="s">
        <v>11752</v>
      </c>
      <c r="L3605" t="s">
        <v>12327</v>
      </c>
      <c r="M3605" t="s">
        <v>12328</v>
      </c>
    </row>
    <row r="3606" spans="1:13" x14ac:dyDescent="0.25">
      <c r="A3606" s="26" t="s">
        <v>2916</v>
      </c>
      <c r="B3606" s="26" t="s">
        <v>198</v>
      </c>
      <c r="C3606" s="26" t="str">
        <f t="shared" si="142"/>
        <v/>
      </c>
      <c r="D3606" s="26"/>
      <c r="E3606" s="26" t="s">
        <v>6</v>
      </c>
      <c r="F3606" s="26" t="s">
        <v>6</v>
      </c>
      <c r="G3606" s="34" t="str">
        <f t="shared" si="143"/>
        <v>Ophrys lutea</v>
      </c>
      <c r="H3606" s="26" t="s">
        <v>5141</v>
      </c>
      <c r="I3606" s="26"/>
      <c r="J3606" t="s">
        <v>13114</v>
      </c>
      <c r="K3606" t="s">
        <v>11752</v>
      </c>
      <c r="L3606" t="s">
        <v>12327</v>
      </c>
      <c r="M3606" t="s">
        <v>12328</v>
      </c>
    </row>
    <row r="3607" spans="1:13" x14ac:dyDescent="0.25">
      <c r="A3607" s="26" t="s">
        <v>2916</v>
      </c>
      <c r="B3607" s="26" t="s">
        <v>2923</v>
      </c>
      <c r="C3607" s="26" t="str">
        <f t="shared" si="142"/>
        <v/>
      </c>
      <c r="D3607" s="26"/>
      <c r="E3607" s="26" t="s">
        <v>6</v>
      </c>
      <c r="F3607" s="26" t="s">
        <v>6</v>
      </c>
      <c r="G3607" s="34" t="str">
        <f t="shared" si="143"/>
        <v>Ophrys scolopax</v>
      </c>
      <c r="H3607" s="26" t="s">
        <v>5141</v>
      </c>
      <c r="I3607" s="26"/>
      <c r="J3607" t="s">
        <v>9821</v>
      </c>
      <c r="K3607" t="s">
        <v>11752</v>
      </c>
      <c r="L3607" t="s">
        <v>12327</v>
      </c>
      <c r="M3607" t="s">
        <v>12328</v>
      </c>
    </row>
    <row r="3608" spans="1:13" x14ac:dyDescent="0.25">
      <c r="A3608" s="26" t="s">
        <v>2916</v>
      </c>
      <c r="B3608" s="26" t="s">
        <v>2917</v>
      </c>
      <c r="C3608" s="26" t="str">
        <f t="shared" si="142"/>
        <v>subsp.</v>
      </c>
      <c r="D3608" s="26" t="s">
        <v>402</v>
      </c>
      <c r="E3608" s="26" t="s">
        <v>31</v>
      </c>
      <c r="F3608" s="26" t="s">
        <v>6</v>
      </c>
      <c r="G3608" s="34" t="str">
        <f t="shared" si="143"/>
        <v>Ophrys speculum lusitanica</v>
      </c>
      <c r="H3608" s="26" t="s">
        <v>5141</v>
      </c>
      <c r="I3608" s="26"/>
      <c r="J3608" t="s">
        <v>9822</v>
      </c>
      <c r="K3608" t="s">
        <v>11752</v>
      </c>
      <c r="L3608" t="s">
        <v>12327</v>
      </c>
      <c r="M3608" t="s">
        <v>12328</v>
      </c>
    </row>
    <row r="3609" spans="1:13" x14ac:dyDescent="0.25">
      <c r="A3609" s="26" t="s">
        <v>2916</v>
      </c>
      <c r="B3609" s="26" t="s">
        <v>2917</v>
      </c>
      <c r="C3609" s="26" t="str">
        <f t="shared" si="142"/>
        <v>subsp.</v>
      </c>
      <c r="D3609" s="26" t="s">
        <v>2917</v>
      </c>
      <c r="E3609" s="26" t="s">
        <v>6</v>
      </c>
      <c r="F3609" s="26" t="s">
        <v>6</v>
      </c>
      <c r="G3609" s="34" t="str">
        <f t="shared" si="143"/>
        <v>Ophrys speculum speculum</v>
      </c>
      <c r="H3609" s="26" t="s">
        <v>5141</v>
      </c>
      <c r="I3609" s="26"/>
      <c r="J3609" t="s">
        <v>9823</v>
      </c>
      <c r="K3609" t="s">
        <v>11752</v>
      </c>
      <c r="L3609" t="s">
        <v>12327</v>
      </c>
      <c r="M3609" t="s">
        <v>12328</v>
      </c>
    </row>
    <row r="3610" spans="1:13" x14ac:dyDescent="0.25">
      <c r="A3610" s="26" t="s">
        <v>2916</v>
      </c>
      <c r="B3610" s="26" t="s">
        <v>2924</v>
      </c>
      <c r="C3610" s="26" t="str">
        <f t="shared" si="142"/>
        <v/>
      </c>
      <c r="D3610" s="26"/>
      <c r="E3610" s="26" t="s">
        <v>6</v>
      </c>
      <c r="F3610" s="26" t="s">
        <v>6</v>
      </c>
      <c r="G3610" s="34" t="str">
        <f t="shared" si="143"/>
        <v>Ophrys sphegodes</v>
      </c>
      <c r="H3610" s="26" t="s">
        <v>5141</v>
      </c>
      <c r="I3610" s="26"/>
      <c r="J3610" t="s">
        <v>9824</v>
      </c>
      <c r="K3610" t="s">
        <v>11752</v>
      </c>
      <c r="L3610" t="s">
        <v>12327</v>
      </c>
      <c r="M3610" t="s">
        <v>12328</v>
      </c>
    </row>
    <row r="3611" spans="1:13" x14ac:dyDescent="0.25">
      <c r="A3611" s="26" t="s">
        <v>2916</v>
      </c>
      <c r="B3611" s="26" t="s">
        <v>2919</v>
      </c>
      <c r="C3611" s="26" t="str">
        <f t="shared" si="142"/>
        <v>subsp.</v>
      </c>
      <c r="D3611" s="26" t="s">
        <v>2919</v>
      </c>
      <c r="E3611" s="26" t="s">
        <v>6</v>
      </c>
      <c r="F3611" s="26" t="s">
        <v>6</v>
      </c>
      <c r="G3611" s="34" t="str">
        <f t="shared" si="143"/>
        <v>Ophrys tenthredinifera tenthredinifera</v>
      </c>
      <c r="H3611" s="26" t="s">
        <v>5141</v>
      </c>
      <c r="I3611" s="26"/>
      <c r="J3611" t="s">
        <v>9825</v>
      </c>
      <c r="K3611" t="s">
        <v>11752</v>
      </c>
      <c r="L3611" t="s">
        <v>12327</v>
      </c>
      <c r="M3611" t="s">
        <v>12328</v>
      </c>
    </row>
    <row r="3612" spans="1:13" x14ac:dyDescent="0.25">
      <c r="A3612" s="26" t="s">
        <v>2927</v>
      </c>
      <c r="B3612" s="26" t="s">
        <v>2928</v>
      </c>
      <c r="C3612" s="26" t="str">
        <f t="shared" si="142"/>
        <v/>
      </c>
      <c r="D3612" s="26"/>
      <c r="E3612" s="26" t="s">
        <v>6</v>
      </c>
      <c r="F3612" s="26" t="s">
        <v>6</v>
      </c>
      <c r="G3612" s="34" t="str">
        <f t="shared" si="143"/>
        <v>Opopanax chironium</v>
      </c>
      <c r="H3612" s="26" t="s">
        <v>5141</v>
      </c>
      <c r="I3612" s="26"/>
      <c r="J3612" t="s">
        <v>9826</v>
      </c>
      <c r="K3612" t="s">
        <v>11752</v>
      </c>
      <c r="L3612" t="s">
        <v>12382</v>
      </c>
      <c r="M3612" t="s">
        <v>12383</v>
      </c>
    </row>
    <row r="3613" spans="1:13" x14ac:dyDescent="0.25">
      <c r="A3613" s="26" t="s">
        <v>2929</v>
      </c>
      <c r="B3613" s="26" t="s">
        <v>2933</v>
      </c>
      <c r="C3613" s="26" t="str">
        <f t="shared" si="142"/>
        <v/>
      </c>
      <c r="D3613" s="26"/>
      <c r="E3613" s="26" t="s">
        <v>5390</v>
      </c>
      <c r="F3613" s="26" t="s">
        <v>6</v>
      </c>
      <c r="G3613" s="34" t="str">
        <f t="shared" si="143"/>
        <v>Opuntia ammophila</v>
      </c>
      <c r="H3613" s="26" t="s">
        <v>5141</v>
      </c>
      <c r="I3613" s="26"/>
      <c r="J3613" t="s">
        <v>9827</v>
      </c>
      <c r="K3613" t="s">
        <v>11752</v>
      </c>
      <c r="L3613" t="s">
        <v>12295</v>
      </c>
      <c r="M3613" t="s">
        <v>12673</v>
      </c>
    </row>
    <row r="3614" spans="1:13" x14ac:dyDescent="0.25">
      <c r="A3614" s="26" t="s">
        <v>2929</v>
      </c>
      <c r="B3614" s="26" t="s">
        <v>2932</v>
      </c>
      <c r="C3614" s="26" t="str">
        <f t="shared" si="142"/>
        <v/>
      </c>
      <c r="D3614" s="26"/>
      <c r="E3614" s="26" t="s">
        <v>5390</v>
      </c>
      <c r="F3614" s="26" t="s">
        <v>6</v>
      </c>
      <c r="G3614" s="34" t="str">
        <f t="shared" si="143"/>
        <v>Opuntia dillenii</v>
      </c>
      <c r="H3614" s="26" t="s">
        <v>5141</v>
      </c>
      <c r="I3614" s="26"/>
      <c r="J3614" t="s">
        <v>9828</v>
      </c>
      <c r="K3614" t="s">
        <v>11752</v>
      </c>
      <c r="L3614" t="s">
        <v>12295</v>
      </c>
      <c r="M3614" t="s">
        <v>12673</v>
      </c>
    </row>
    <row r="3615" spans="1:13" x14ac:dyDescent="0.25">
      <c r="A3615" s="26" t="s">
        <v>2929</v>
      </c>
      <c r="B3615" s="26" t="s">
        <v>2930</v>
      </c>
      <c r="C3615" s="26" t="str">
        <f t="shared" si="142"/>
        <v/>
      </c>
      <c r="D3615" s="26"/>
      <c r="E3615" s="26" t="s">
        <v>5390</v>
      </c>
      <c r="F3615" s="26" t="s">
        <v>6</v>
      </c>
      <c r="G3615" s="34" t="str">
        <f t="shared" si="143"/>
        <v>Opuntia imbricata</v>
      </c>
      <c r="H3615" s="26" t="s">
        <v>5141</v>
      </c>
      <c r="I3615" s="26"/>
      <c r="J3615" t="s">
        <v>9829</v>
      </c>
      <c r="K3615" t="s">
        <v>11752</v>
      </c>
      <c r="L3615" t="s">
        <v>12295</v>
      </c>
      <c r="M3615" t="s">
        <v>12673</v>
      </c>
    </row>
    <row r="3616" spans="1:13" x14ac:dyDescent="0.25">
      <c r="A3616" s="26" t="s">
        <v>2929</v>
      </c>
      <c r="B3616" s="26" t="s">
        <v>327</v>
      </c>
      <c r="C3616" s="26" t="str">
        <f t="shared" si="142"/>
        <v/>
      </c>
      <c r="D3616" s="26"/>
      <c r="E3616" s="26" t="s">
        <v>5390</v>
      </c>
      <c r="F3616" s="26" t="s">
        <v>6</v>
      </c>
      <c r="G3616" s="34" t="str">
        <f t="shared" si="143"/>
        <v>Opuntia maxima</v>
      </c>
      <c r="H3616" s="26" t="s">
        <v>5141</v>
      </c>
      <c r="I3616" s="26"/>
      <c r="J3616" t="s">
        <v>9830</v>
      </c>
      <c r="K3616" t="s">
        <v>11752</v>
      </c>
      <c r="L3616" t="s">
        <v>12295</v>
      </c>
      <c r="M3616" t="s">
        <v>12673</v>
      </c>
    </row>
    <row r="3617" spans="1:13" x14ac:dyDescent="0.25">
      <c r="A3617" s="26" t="s">
        <v>2929</v>
      </c>
      <c r="B3617" s="26" t="s">
        <v>993</v>
      </c>
      <c r="C3617" s="26" t="str">
        <f t="shared" si="142"/>
        <v/>
      </c>
      <c r="D3617" s="26"/>
      <c r="E3617" s="26" t="s">
        <v>5390</v>
      </c>
      <c r="F3617" s="26" t="s">
        <v>6</v>
      </c>
      <c r="G3617" s="34" t="str">
        <f t="shared" si="143"/>
        <v>Opuntia stricta</v>
      </c>
      <c r="H3617" s="26" t="s">
        <v>5141</v>
      </c>
      <c r="I3617" s="26"/>
      <c r="J3617" t="s">
        <v>9831</v>
      </c>
      <c r="K3617" t="s">
        <v>11752</v>
      </c>
      <c r="L3617" t="s">
        <v>12295</v>
      </c>
      <c r="M3617" t="s">
        <v>12673</v>
      </c>
    </row>
    <row r="3618" spans="1:13" x14ac:dyDescent="0.25">
      <c r="A3618" s="26" t="s">
        <v>2929</v>
      </c>
      <c r="B3618" s="26" t="s">
        <v>2931</v>
      </c>
      <c r="C3618" s="26" t="str">
        <f t="shared" si="142"/>
        <v/>
      </c>
      <c r="D3618" s="26"/>
      <c r="E3618" s="26" t="s">
        <v>5390</v>
      </c>
      <c r="F3618" s="26" t="s">
        <v>6</v>
      </c>
      <c r="G3618" s="34" t="str">
        <f t="shared" si="143"/>
        <v>Opuntia subulata</v>
      </c>
      <c r="H3618" s="26" t="s">
        <v>5141</v>
      </c>
      <c r="I3618" s="26"/>
      <c r="J3618" t="s">
        <v>9832</v>
      </c>
      <c r="K3618" t="s">
        <v>11752</v>
      </c>
      <c r="L3618" t="s">
        <v>12295</v>
      </c>
      <c r="M3618" t="s">
        <v>12673</v>
      </c>
    </row>
    <row r="3619" spans="1:13" x14ac:dyDescent="0.25">
      <c r="A3619" s="26" t="s">
        <v>2929</v>
      </c>
      <c r="B3619" s="26" t="s">
        <v>414</v>
      </c>
      <c r="C3619" s="26" t="str">
        <f t="shared" si="142"/>
        <v/>
      </c>
      <c r="D3619" s="26"/>
      <c r="E3619" s="26" t="s">
        <v>5390</v>
      </c>
      <c r="F3619" s="26" t="s">
        <v>6</v>
      </c>
      <c r="G3619" s="34" t="str">
        <f t="shared" si="143"/>
        <v>Opuntia vulgaris</v>
      </c>
      <c r="H3619" s="26" t="s">
        <v>5141</v>
      </c>
      <c r="I3619" s="26"/>
      <c r="J3619" t="s">
        <v>9833</v>
      </c>
      <c r="K3619" t="s">
        <v>11752</v>
      </c>
      <c r="L3619" t="s">
        <v>12295</v>
      </c>
      <c r="M3619" t="s">
        <v>12673</v>
      </c>
    </row>
    <row r="3620" spans="1:13" x14ac:dyDescent="0.25">
      <c r="A3620" s="26" t="s">
        <v>2934</v>
      </c>
      <c r="B3620" s="26" t="s">
        <v>2944</v>
      </c>
      <c r="C3620" s="26" t="str">
        <f t="shared" si="142"/>
        <v/>
      </c>
      <c r="D3620" s="26"/>
      <c r="E3620" s="26" t="s">
        <v>31</v>
      </c>
      <c r="F3620" s="26" t="s">
        <v>6</v>
      </c>
      <c r="G3620" s="34" t="str">
        <f t="shared" si="143"/>
        <v>Orchis cazorlensis</v>
      </c>
      <c r="H3620" s="26" t="s">
        <v>5141</v>
      </c>
      <c r="I3620" s="26"/>
      <c r="J3620" t="s">
        <v>9834</v>
      </c>
      <c r="K3620" t="s">
        <v>11752</v>
      </c>
      <c r="L3620" t="s">
        <v>12327</v>
      </c>
      <c r="M3620" t="s">
        <v>12328</v>
      </c>
    </row>
    <row r="3621" spans="1:13" x14ac:dyDescent="0.25">
      <c r="A3621" s="26" t="s">
        <v>2934</v>
      </c>
      <c r="B3621" s="26" t="s">
        <v>426</v>
      </c>
      <c r="C3621" s="26" t="str">
        <f t="shared" si="142"/>
        <v/>
      </c>
      <c r="D3621" s="26"/>
      <c r="E3621" s="26" t="s">
        <v>6</v>
      </c>
      <c r="F3621" s="26" t="s">
        <v>6</v>
      </c>
      <c r="G3621" s="34" t="str">
        <f t="shared" si="143"/>
        <v>Orchis collina</v>
      </c>
      <c r="H3621" s="26" t="s">
        <v>5141</v>
      </c>
      <c r="I3621" s="26"/>
      <c r="J3621" t="s">
        <v>9835</v>
      </c>
      <c r="K3621" t="s">
        <v>11752</v>
      </c>
      <c r="L3621" t="s">
        <v>12327</v>
      </c>
      <c r="M3621" t="s">
        <v>12328</v>
      </c>
    </row>
    <row r="3622" spans="1:13" x14ac:dyDescent="0.25">
      <c r="A3622" s="26" t="s">
        <v>2934</v>
      </c>
      <c r="B3622" s="26" t="s">
        <v>2940</v>
      </c>
      <c r="C3622" s="26" t="str">
        <f t="shared" si="142"/>
        <v/>
      </c>
      <c r="D3622" s="26"/>
      <c r="E3622" s="26" t="s">
        <v>6</v>
      </c>
      <c r="F3622" s="26" t="s">
        <v>6</v>
      </c>
      <c r="G3622" s="34" t="str">
        <f t="shared" si="143"/>
        <v>Orchis conica</v>
      </c>
      <c r="H3622" s="26" t="s">
        <v>5141</v>
      </c>
      <c r="I3622" s="26"/>
      <c r="J3622" t="s">
        <v>9836</v>
      </c>
      <c r="K3622" t="s">
        <v>11752</v>
      </c>
      <c r="L3622" t="s">
        <v>12327</v>
      </c>
      <c r="M3622" t="s">
        <v>12328</v>
      </c>
    </row>
    <row r="3623" spans="1:13" x14ac:dyDescent="0.25">
      <c r="A3623" s="26" t="s">
        <v>2934</v>
      </c>
      <c r="B3623" s="26" t="s">
        <v>2938</v>
      </c>
      <c r="C3623" s="26" t="str">
        <f t="shared" si="142"/>
        <v/>
      </c>
      <c r="D3623" s="26"/>
      <c r="E3623" s="26" t="s">
        <v>6</v>
      </c>
      <c r="F3623" s="26" t="s">
        <v>6</v>
      </c>
      <c r="G3623" s="34" t="str">
        <f t="shared" si="143"/>
        <v>Orchis coriophora</v>
      </c>
      <c r="H3623" s="26" t="s">
        <v>5141</v>
      </c>
      <c r="I3623" s="26"/>
      <c r="J3623" t="s">
        <v>9837</v>
      </c>
      <c r="K3623" t="s">
        <v>11752</v>
      </c>
      <c r="L3623" t="s">
        <v>12327</v>
      </c>
      <c r="M3623" t="s">
        <v>12328</v>
      </c>
    </row>
    <row r="3624" spans="1:13" x14ac:dyDescent="0.25">
      <c r="A3624" s="26" t="s">
        <v>2934</v>
      </c>
      <c r="B3624" s="26" t="s">
        <v>2670</v>
      </c>
      <c r="C3624" s="26" t="str">
        <f t="shared" si="142"/>
        <v/>
      </c>
      <c r="D3624" s="26"/>
      <c r="E3624" s="26" t="s">
        <v>6</v>
      </c>
      <c r="F3624" s="26" t="s">
        <v>6</v>
      </c>
      <c r="G3624" s="34" t="str">
        <f t="shared" si="143"/>
        <v>Orchis italica</v>
      </c>
      <c r="H3624" s="26" t="s">
        <v>5141</v>
      </c>
      <c r="I3624" s="26"/>
      <c r="J3624" t="s">
        <v>9838</v>
      </c>
      <c r="K3624" t="s">
        <v>11752</v>
      </c>
      <c r="L3624" t="s">
        <v>12327</v>
      </c>
      <c r="M3624" t="s">
        <v>12328</v>
      </c>
    </row>
    <row r="3625" spans="1:13" x14ac:dyDescent="0.25">
      <c r="A3625" s="26" t="s">
        <v>2934</v>
      </c>
      <c r="B3625" s="26" t="s">
        <v>533</v>
      </c>
      <c r="C3625" s="26" t="str">
        <f t="shared" si="142"/>
        <v/>
      </c>
      <c r="D3625" s="26"/>
      <c r="E3625" s="26" t="s">
        <v>6</v>
      </c>
      <c r="F3625" s="26" t="s">
        <v>6</v>
      </c>
      <c r="G3625" s="34" t="str">
        <f t="shared" si="143"/>
        <v>Orchis langei</v>
      </c>
      <c r="H3625" s="26" t="s">
        <v>5141</v>
      </c>
      <c r="I3625" s="26"/>
      <c r="J3625" t="s">
        <v>9839</v>
      </c>
      <c r="K3625" t="s">
        <v>11752</v>
      </c>
      <c r="L3625" t="s">
        <v>12327</v>
      </c>
      <c r="M3625" t="s">
        <v>12328</v>
      </c>
    </row>
    <row r="3626" spans="1:13" x14ac:dyDescent="0.25">
      <c r="A3626" s="26" t="s">
        <v>2934</v>
      </c>
      <c r="B3626" s="26" t="s">
        <v>2903</v>
      </c>
      <c r="C3626" s="26" t="str">
        <f t="shared" si="142"/>
        <v/>
      </c>
      <c r="D3626" s="26"/>
      <c r="E3626" s="26" t="s">
        <v>6</v>
      </c>
      <c r="F3626" s="26" t="s">
        <v>6</v>
      </c>
      <c r="G3626" s="34" t="str">
        <f t="shared" si="143"/>
        <v>Orchis laxiflora</v>
      </c>
      <c r="H3626" s="26" t="s">
        <v>5141</v>
      </c>
      <c r="I3626" s="26"/>
      <c r="J3626" t="s">
        <v>9840</v>
      </c>
      <c r="K3626" t="s">
        <v>11752</v>
      </c>
      <c r="L3626" t="s">
        <v>12327</v>
      </c>
      <c r="M3626" t="s">
        <v>12328</v>
      </c>
    </row>
    <row r="3627" spans="1:13" x14ac:dyDescent="0.25">
      <c r="A3627" s="26" t="s">
        <v>2934</v>
      </c>
      <c r="B3627" s="26" t="s">
        <v>2937</v>
      </c>
      <c r="C3627" s="26" t="str">
        <f t="shared" si="142"/>
        <v/>
      </c>
      <c r="D3627" s="26"/>
      <c r="E3627" s="26" t="s">
        <v>6</v>
      </c>
      <c r="F3627" s="26" t="s">
        <v>6</v>
      </c>
      <c r="G3627" s="34" t="str">
        <f t="shared" si="143"/>
        <v>Orchis longicornu</v>
      </c>
      <c r="H3627" s="26" t="s">
        <v>5141</v>
      </c>
      <c r="I3627" s="26"/>
      <c r="J3627" t="s">
        <v>9841</v>
      </c>
      <c r="K3627" t="s">
        <v>11752</v>
      </c>
      <c r="L3627" t="s">
        <v>12327</v>
      </c>
      <c r="M3627" t="s">
        <v>12328</v>
      </c>
    </row>
    <row r="3628" spans="1:13" x14ac:dyDescent="0.25">
      <c r="A3628" s="26" t="s">
        <v>2934</v>
      </c>
      <c r="B3628" s="26" t="s">
        <v>2946</v>
      </c>
      <c r="C3628" s="26" t="str">
        <f t="shared" si="142"/>
        <v/>
      </c>
      <c r="D3628" s="26"/>
      <c r="E3628" s="26" t="s">
        <v>6</v>
      </c>
      <c r="F3628" s="26" t="s">
        <v>6</v>
      </c>
      <c r="G3628" s="34" t="str">
        <f t="shared" si="143"/>
        <v>Orchis mascula</v>
      </c>
      <c r="H3628" s="26" t="s">
        <v>5141</v>
      </c>
      <c r="I3628" s="26"/>
      <c r="J3628" t="s">
        <v>9842</v>
      </c>
      <c r="K3628" t="s">
        <v>11752</v>
      </c>
      <c r="L3628" t="s">
        <v>12327</v>
      </c>
      <c r="M3628" t="s">
        <v>12328</v>
      </c>
    </row>
    <row r="3629" spans="1:13" x14ac:dyDescent="0.25">
      <c r="A3629" s="26" t="s">
        <v>2934</v>
      </c>
      <c r="B3629" s="26" t="s">
        <v>2942</v>
      </c>
      <c r="C3629" s="26" t="str">
        <f t="shared" si="142"/>
        <v/>
      </c>
      <c r="D3629" s="26"/>
      <c r="E3629" s="26" t="s">
        <v>6</v>
      </c>
      <c r="F3629" s="26" t="s">
        <v>6</v>
      </c>
      <c r="G3629" s="34" t="str">
        <f t="shared" si="143"/>
        <v>Orchis militaris</v>
      </c>
      <c r="H3629" s="26" t="s">
        <v>5141</v>
      </c>
      <c r="I3629" s="26"/>
      <c r="J3629" t="s">
        <v>9843</v>
      </c>
      <c r="K3629" t="s">
        <v>11752</v>
      </c>
      <c r="L3629" t="s">
        <v>12327</v>
      </c>
      <c r="M3629" t="s">
        <v>12328</v>
      </c>
    </row>
    <row r="3630" spans="1:13" x14ac:dyDescent="0.25">
      <c r="A3630" s="26" t="s">
        <v>2934</v>
      </c>
      <c r="B3630" s="26" t="s">
        <v>2936</v>
      </c>
      <c r="C3630" s="26" t="str">
        <f t="shared" ref="C3630:C3693" si="144">IF(D3630="","","subsp.")</f>
        <v/>
      </c>
      <c r="D3630" s="26"/>
      <c r="E3630" s="26" t="s">
        <v>6</v>
      </c>
      <c r="F3630" s="26" t="s">
        <v>6</v>
      </c>
      <c r="G3630" s="34" t="str">
        <f t="shared" si="143"/>
        <v>Orchis morio</v>
      </c>
      <c r="H3630" s="26" t="s">
        <v>5141</v>
      </c>
      <c r="I3630" s="26"/>
      <c r="J3630" t="s">
        <v>9844</v>
      </c>
      <c r="K3630" t="s">
        <v>11752</v>
      </c>
      <c r="L3630" t="s">
        <v>12327</v>
      </c>
      <c r="M3630" t="s">
        <v>12328</v>
      </c>
    </row>
    <row r="3631" spans="1:13" x14ac:dyDescent="0.25">
      <c r="A3631" s="26" t="s">
        <v>2934</v>
      </c>
      <c r="B3631" s="26" t="s">
        <v>181</v>
      </c>
      <c r="C3631" s="26" t="str">
        <f t="shared" si="144"/>
        <v/>
      </c>
      <c r="D3631" s="26"/>
      <c r="E3631" s="26" t="s">
        <v>6</v>
      </c>
      <c r="F3631" s="26" t="s">
        <v>6</v>
      </c>
      <c r="G3631" s="34" t="str">
        <f t="shared" si="143"/>
        <v>Orchis pallens</v>
      </c>
      <c r="H3631" s="26" t="s">
        <v>5141</v>
      </c>
      <c r="I3631" s="26"/>
      <c r="J3631" t="s">
        <v>9845</v>
      </c>
      <c r="K3631" t="s">
        <v>11752</v>
      </c>
      <c r="L3631" t="s">
        <v>12327</v>
      </c>
      <c r="M3631" t="s">
        <v>12328</v>
      </c>
    </row>
    <row r="3632" spans="1:13" x14ac:dyDescent="0.25">
      <c r="A3632" s="26" t="s">
        <v>2934</v>
      </c>
      <c r="B3632" s="26" t="s">
        <v>802</v>
      </c>
      <c r="C3632" s="26" t="str">
        <f t="shared" si="144"/>
        <v/>
      </c>
      <c r="D3632" s="26"/>
      <c r="E3632" s="26" t="s">
        <v>6</v>
      </c>
      <c r="F3632" s="26" t="s">
        <v>6</v>
      </c>
      <c r="G3632" s="34" t="str">
        <f t="shared" si="143"/>
        <v>Orchis palustris</v>
      </c>
      <c r="H3632" s="26" t="s">
        <v>5141</v>
      </c>
      <c r="I3632" s="26"/>
      <c r="J3632" t="s">
        <v>9846</v>
      </c>
      <c r="K3632" t="s">
        <v>11752</v>
      </c>
      <c r="L3632" t="s">
        <v>12327</v>
      </c>
      <c r="M3632" t="s">
        <v>12328</v>
      </c>
    </row>
    <row r="3633" spans="1:13" x14ac:dyDescent="0.25">
      <c r="A3633" s="26" t="s">
        <v>2934</v>
      </c>
      <c r="B3633" s="26" t="s">
        <v>2935</v>
      </c>
      <c r="C3633" s="26" t="str">
        <f t="shared" si="144"/>
        <v/>
      </c>
      <c r="D3633" s="26"/>
      <c r="E3633" s="26" t="s">
        <v>6</v>
      </c>
      <c r="F3633" s="26" t="s">
        <v>6</v>
      </c>
      <c r="G3633" s="34" t="str">
        <f t="shared" si="143"/>
        <v>Orchis papilionacea</v>
      </c>
      <c r="H3633" s="26" t="s">
        <v>5141</v>
      </c>
      <c r="I3633" s="26"/>
      <c r="J3633" t="s">
        <v>9847</v>
      </c>
      <c r="K3633" t="s">
        <v>11752</v>
      </c>
      <c r="L3633" t="s">
        <v>12327</v>
      </c>
      <c r="M3633" t="s">
        <v>12328</v>
      </c>
    </row>
    <row r="3634" spans="1:13" x14ac:dyDescent="0.25">
      <c r="A3634" s="26" t="s">
        <v>2934</v>
      </c>
      <c r="B3634" s="26" t="s">
        <v>2943</v>
      </c>
      <c r="C3634" s="26" t="str">
        <f t="shared" si="144"/>
        <v/>
      </c>
      <c r="D3634" s="26"/>
      <c r="E3634" s="26" t="s">
        <v>6</v>
      </c>
      <c r="F3634" s="26" t="s">
        <v>6</v>
      </c>
      <c r="G3634" s="34" t="str">
        <f t="shared" si="143"/>
        <v>Orchis provincialis</v>
      </c>
      <c r="H3634" s="26" t="s">
        <v>5141</v>
      </c>
      <c r="I3634" s="26"/>
      <c r="J3634" t="s">
        <v>9848</v>
      </c>
      <c r="K3634" t="s">
        <v>11752</v>
      </c>
      <c r="L3634" t="s">
        <v>12327</v>
      </c>
      <c r="M3634" t="s">
        <v>12328</v>
      </c>
    </row>
    <row r="3635" spans="1:13" x14ac:dyDescent="0.25">
      <c r="A3635" s="26" t="s">
        <v>2934</v>
      </c>
      <c r="B3635" s="26" t="s">
        <v>1508</v>
      </c>
      <c r="C3635" s="26" t="str">
        <f t="shared" si="144"/>
        <v/>
      </c>
      <c r="D3635" s="26"/>
      <c r="E3635" s="26" t="s">
        <v>6</v>
      </c>
      <c r="F3635" s="26" t="s">
        <v>6</v>
      </c>
      <c r="G3635" s="34" t="str">
        <f t="shared" si="143"/>
        <v>Orchis purpurea</v>
      </c>
      <c r="H3635" s="26" t="s">
        <v>5141</v>
      </c>
      <c r="I3635" s="26"/>
      <c r="J3635" t="s">
        <v>9849</v>
      </c>
      <c r="K3635" t="s">
        <v>11752</v>
      </c>
      <c r="L3635" t="s">
        <v>12327</v>
      </c>
      <c r="M3635" t="s">
        <v>12328</v>
      </c>
    </row>
    <row r="3636" spans="1:13" x14ac:dyDescent="0.25">
      <c r="A3636" s="26" t="s">
        <v>2934</v>
      </c>
      <c r="B3636" s="26" t="s">
        <v>2941</v>
      </c>
      <c r="C3636" s="26" t="str">
        <f t="shared" si="144"/>
        <v/>
      </c>
      <c r="D3636" s="26"/>
      <c r="E3636" s="26" t="s">
        <v>6</v>
      </c>
      <c r="F3636" s="26" t="s">
        <v>6</v>
      </c>
      <c r="G3636" s="34" t="str">
        <f t="shared" si="143"/>
        <v>Orchis simia</v>
      </c>
      <c r="H3636" s="26" t="s">
        <v>5141</v>
      </c>
      <c r="I3636" s="26"/>
      <c r="J3636" t="s">
        <v>9850</v>
      </c>
      <c r="K3636" t="s">
        <v>11752</v>
      </c>
      <c r="L3636" t="s">
        <v>12327</v>
      </c>
      <c r="M3636" t="s">
        <v>12328</v>
      </c>
    </row>
    <row r="3637" spans="1:13" x14ac:dyDescent="0.25">
      <c r="A3637" s="26" t="s">
        <v>2934</v>
      </c>
      <c r="B3637" s="26" t="s">
        <v>2945</v>
      </c>
      <c r="C3637" s="26" t="str">
        <f t="shared" si="144"/>
        <v/>
      </c>
      <c r="D3637" s="26"/>
      <c r="E3637" s="26" t="s">
        <v>6</v>
      </c>
      <c r="F3637" s="26" t="s">
        <v>6</v>
      </c>
      <c r="G3637" s="34" t="str">
        <f t="shared" si="143"/>
        <v>Orchis spitzelii</v>
      </c>
      <c r="H3637" s="26" t="s">
        <v>5141</v>
      </c>
      <c r="I3637" s="26"/>
      <c r="J3637" t="s">
        <v>9851</v>
      </c>
      <c r="K3637" t="s">
        <v>11752</v>
      </c>
      <c r="L3637" t="s">
        <v>12327</v>
      </c>
      <c r="M3637" t="s">
        <v>12328</v>
      </c>
    </row>
    <row r="3638" spans="1:13" x14ac:dyDescent="0.25">
      <c r="A3638" s="26" t="s">
        <v>2934</v>
      </c>
      <c r="B3638" s="26" t="s">
        <v>2939</v>
      </c>
      <c r="C3638" s="26" t="str">
        <f t="shared" si="144"/>
        <v/>
      </c>
      <c r="D3638" s="26"/>
      <c r="E3638" s="26" t="s">
        <v>6</v>
      </c>
      <c r="F3638" s="26" t="s">
        <v>6</v>
      </c>
      <c r="G3638" s="34" t="str">
        <f t="shared" ref="G3638:G3701" si="145">IF(D3638="",CONCATENATE(A3638," ",B3638),CONCATENATE(A3638," ",B3638," ",D3638))</f>
        <v>Orchis ustulata</v>
      </c>
      <c r="H3638" s="26" t="s">
        <v>5141</v>
      </c>
      <c r="I3638" s="26"/>
      <c r="J3638" t="s">
        <v>9852</v>
      </c>
      <c r="K3638" t="s">
        <v>11752</v>
      </c>
      <c r="L3638" t="s">
        <v>12327</v>
      </c>
      <c r="M3638" t="s">
        <v>12328</v>
      </c>
    </row>
    <row r="3639" spans="1:13" x14ac:dyDescent="0.25">
      <c r="A3639" s="26" t="s">
        <v>2947</v>
      </c>
      <c r="B3639" s="26" t="s">
        <v>2949</v>
      </c>
      <c r="C3639" s="26" t="str">
        <f t="shared" si="144"/>
        <v/>
      </c>
      <c r="D3639" s="26"/>
      <c r="E3639" s="26" t="s">
        <v>6</v>
      </c>
      <c r="F3639" s="26" t="s">
        <v>6</v>
      </c>
      <c r="G3639" s="34" t="str">
        <f t="shared" si="145"/>
        <v>Origanum compactum</v>
      </c>
      <c r="H3639" s="26" t="s">
        <v>5141</v>
      </c>
      <c r="I3639" s="26"/>
      <c r="J3639" t="s">
        <v>9853</v>
      </c>
      <c r="K3639" t="s">
        <v>11752</v>
      </c>
      <c r="L3639" t="s">
        <v>12318</v>
      </c>
      <c r="M3639" t="s">
        <v>12395</v>
      </c>
    </row>
    <row r="3640" spans="1:13" x14ac:dyDescent="0.25">
      <c r="A3640" s="26" t="s">
        <v>2947</v>
      </c>
      <c r="B3640" s="26" t="s">
        <v>2948</v>
      </c>
      <c r="C3640" s="26" t="str">
        <f t="shared" si="144"/>
        <v/>
      </c>
      <c r="D3640" s="26"/>
      <c r="E3640" s="26" t="s">
        <v>5390</v>
      </c>
      <c r="F3640" s="26" t="s">
        <v>6</v>
      </c>
      <c r="G3640" s="34" t="str">
        <f t="shared" si="145"/>
        <v>Origanum majorana</v>
      </c>
      <c r="H3640" s="26" t="s">
        <v>5141</v>
      </c>
      <c r="I3640" s="26"/>
      <c r="J3640" t="s">
        <v>9854</v>
      </c>
      <c r="K3640" t="s">
        <v>11752</v>
      </c>
      <c r="L3640" t="s">
        <v>12318</v>
      </c>
      <c r="M3640" t="s">
        <v>12395</v>
      </c>
    </row>
    <row r="3641" spans="1:13" x14ac:dyDescent="0.25">
      <c r="A3641" s="26" t="s">
        <v>2947</v>
      </c>
      <c r="B3641" s="26" t="s">
        <v>491</v>
      </c>
      <c r="C3641" s="26" t="str">
        <f t="shared" si="144"/>
        <v>subsp.</v>
      </c>
      <c r="D3641" s="26" t="s">
        <v>4490</v>
      </c>
      <c r="E3641" s="26" t="s">
        <v>6</v>
      </c>
      <c r="F3641" s="26" t="s">
        <v>6</v>
      </c>
      <c r="G3641" s="34" t="str">
        <f t="shared" si="145"/>
        <v>Origanum vulgare virens</v>
      </c>
      <c r="H3641" s="26" t="s">
        <v>5141</v>
      </c>
      <c r="I3641" s="26"/>
      <c r="J3641" t="s">
        <v>9855</v>
      </c>
      <c r="K3641" t="s">
        <v>11752</v>
      </c>
      <c r="L3641" t="s">
        <v>12318</v>
      </c>
      <c r="M3641" t="s">
        <v>12395</v>
      </c>
    </row>
    <row r="3642" spans="1:13" x14ac:dyDescent="0.25">
      <c r="A3642" s="26" t="s">
        <v>2947</v>
      </c>
      <c r="B3642" s="26" t="s">
        <v>491</v>
      </c>
      <c r="C3642" s="26" t="str">
        <f t="shared" si="144"/>
        <v>subsp.</v>
      </c>
      <c r="D3642" s="26" t="s">
        <v>491</v>
      </c>
      <c r="E3642" s="26" t="s">
        <v>6</v>
      </c>
      <c r="F3642" s="26" t="s">
        <v>6</v>
      </c>
      <c r="G3642" s="34" t="str">
        <f t="shared" si="145"/>
        <v>Origanum vulgare vulgare</v>
      </c>
      <c r="H3642" s="26" t="s">
        <v>5141</v>
      </c>
      <c r="I3642" s="26"/>
      <c r="J3642" t="s">
        <v>9856</v>
      </c>
      <c r="K3642" t="s">
        <v>11752</v>
      </c>
      <c r="L3642" t="s">
        <v>12318</v>
      </c>
      <c r="M3642" t="s">
        <v>12395</v>
      </c>
    </row>
    <row r="3643" spans="1:13" x14ac:dyDescent="0.25">
      <c r="A3643" s="26" t="s">
        <v>2950</v>
      </c>
      <c r="B3643" s="26" t="s">
        <v>1679</v>
      </c>
      <c r="C3643" s="26" t="str">
        <f t="shared" si="144"/>
        <v/>
      </c>
      <c r="D3643" s="26"/>
      <c r="E3643" s="26" t="s">
        <v>6</v>
      </c>
      <c r="F3643" s="26" t="s">
        <v>6</v>
      </c>
      <c r="G3643" s="34" t="str">
        <f t="shared" si="145"/>
        <v>Orlaya daucoides</v>
      </c>
      <c r="H3643" s="26" t="s">
        <v>5141</v>
      </c>
      <c r="I3643" s="26"/>
      <c r="J3643" t="s">
        <v>9857</v>
      </c>
      <c r="K3643" t="s">
        <v>11752</v>
      </c>
      <c r="L3643" t="s">
        <v>12382</v>
      </c>
      <c r="M3643" t="s">
        <v>12383</v>
      </c>
    </row>
    <row r="3644" spans="1:13" x14ac:dyDescent="0.25">
      <c r="A3644" s="26" t="s">
        <v>2950</v>
      </c>
      <c r="B3644" s="26" t="s">
        <v>448</v>
      </c>
      <c r="C3644" s="26" t="str">
        <f t="shared" si="144"/>
        <v/>
      </c>
      <c r="D3644" s="26"/>
      <c r="E3644" s="26" t="s">
        <v>6</v>
      </c>
      <c r="F3644" s="26" t="s">
        <v>6</v>
      </c>
      <c r="G3644" s="34" t="str">
        <f t="shared" si="145"/>
        <v>Orlaya grandiflora</v>
      </c>
      <c r="H3644" s="26" t="s">
        <v>5141</v>
      </c>
      <c r="I3644" s="26"/>
      <c r="J3644" t="s">
        <v>9858</v>
      </c>
      <c r="K3644" t="s">
        <v>11752</v>
      </c>
      <c r="L3644" t="s">
        <v>12382</v>
      </c>
      <c r="M3644" t="s">
        <v>12383</v>
      </c>
    </row>
    <row r="3645" spans="1:13" x14ac:dyDescent="0.25">
      <c r="A3645" s="26" t="s">
        <v>2951</v>
      </c>
      <c r="B3645" s="26" t="s">
        <v>2954</v>
      </c>
      <c r="C3645" s="26" t="str">
        <f t="shared" si="144"/>
        <v/>
      </c>
      <c r="D3645" s="26"/>
      <c r="E3645" s="26" t="s">
        <v>5390</v>
      </c>
      <c r="F3645" s="26" t="s">
        <v>6</v>
      </c>
      <c r="G3645" s="34" t="str">
        <f t="shared" si="145"/>
        <v>Ornithogalum arabicum</v>
      </c>
      <c r="H3645" s="26" t="s">
        <v>5141</v>
      </c>
      <c r="I3645" s="26"/>
      <c r="J3645" t="s">
        <v>9859</v>
      </c>
      <c r="K3645" t="s">
        <v>11752</v>
      </c>
      <c r="L3645" t="s">
        <v>12327</v>
      </c>
      <c r="M3645" t="s">
        <v>12581</v>
      </c>
    </row>
    <row r="3646" spans="1:13" x14ac:dyDescent="0.25">
      <c r="A3646" s="26" t="s">
        <v>2951</v>
      </c>
      <c r="B3646" s="26" t="s">
        <v>204</v>
      </c>
      <c r="C3646" s="26" t="str">
        <f t="shared" si="144"/>
        <v/>
      </c>
      <c r="D3646" s="26"/>
      <c r="E3646" s="26" t="s">
        <v>6</v>
      </c>
      <c r="F3646" s="26" t="s">
        <v>6</v>
      </c>
      <c r="G3646" s="34" t="str">
        <f t="shared" si="145"/>
        <v>Ornithogalum baeticum</v>
      </c>
      <c r="H3646" s="26" t="s">
        <v>5141</v>
      </c>
      <c r="I3646" s="26"/>
      <c r="J3646" t="s">
        <v>9860</v>
      </c>
      <c r="K3646" t="s">
        <v>11752</v>
      </c>
      <c r="L3646" t="s">
        <v>12327</v>
      </c>
      <c r="M3646" t="s">
        <v>12581</v>
      </c>
    </row>
    <row r="3647" spans="1:13" x14ac:dyDescent="0.25">
      <c r="A3647" s="26" t="s">
        <v>2951</v>
      </c>
      <c r="B3647" s="26" t="s">
        <v>1788</v>
      </c>
      <c r="C3647" s="26" t="str">
        <f t="shared" si="144"/>
        <v/>
      </c>
      <c r="D3647" s="26"/>
      <c r="E3647" s="26" t="s">
        <v>6</v>
      </c>
      <c r="F3647" s="26" t="s">
        <v>6</v>
      </c>
      <c r="G3647" s="34" t="str">
        <f t="shared" si="145"/>
        <v>Ornithogalum bourgaeanum</v>
      </c>
      <c r="H3647" s="26" t="s">
        <v>5141</v>
      </c>
      <c r="I3647" s="26"/>
      <c r="J3647" t="s">
        <v>9861</v>
      </c>
      <c r="K3647" t="s">
        <v>11752</v>
      </c>
      <c r="L3647" t="s">
        <v>12327</v>
      </c>
      <c r="M3647" t="s">
        <v>12581</v>
      </c>
    </row>
    <row r="3648" spans="1:13" x14ac:dyDescent="0.25">
      <c r="A3648" s="26" t="s">
        <v>2951</v>
      </c>
      <c r="B3648" s="26" t="s">
        <v>879</v>
      </c>
      <c r="C3648" s="26" t="str">
        <f t="shared" si="144"/>
        <v/>
      </c>
      <c r="D3648" s="26"/>
      <c r="E3648" s="26" t="s">
        <v>6</v>
      </c>
      <c r="F3648" s="26" t="s">
        <v>6</v>
      </c>
      <c r="G3648" s="34" t="str">
        <f t="shared" si="145"/>
        <v>Ornithogalum broteri</v>
      </c>
      <c r="H3648" s="26" t="s">
        <v>5141</v>
      </c>
      <c r="I3648" s="26"/>
      <c r="J3648" t="s">
        <v>9862</v>
      </c>
      <c r="K3648" t="s">
        <v>11752</v>
      </c>
      <c r="L3648" t="s">
        <v>12327</v>
      </c>
      <c r="M3648" t="s">
        <v>12581</v>
      </c>
    </row>
    <row r="3649" spans="1:13" x14ac:dyDescent="0.25">
      <c r="A3649" s="26" t="s">
        <v>2951</v>
      </c>
      <c r="B3649" s="26" t="s">
        <v>2953</v>
      </c>
      <c r="C3649" s="26" t="str">
        <f t="shared" si="144"/>
        <v/>
      </c>
      <c r="D3649" s="26"/>
      <c r="E3649" s="26" t="s">
        <v>31</v>
      </c>
      <c r="F3649" s="26" t="s">
        <v>6</v>
      </c>
      <c r="G3649" s="34" t="str">
        <f t="shared" si="145"/>
        <v>Ornithogalum concinnum</v>
      </c>
      <c r="H3649" s="26" t="s">
        <v>5141</v>
      </c>
      <c r="I3649" s="26"/>
      <c r="J3649" t="s">
        <v>9863</v>
      </c>
      <c r="K3649" t="s">
        <v>11752</v>
      </c>
      <c r="L3649" t="s">
        <v>12327</v>
      </c>
      <c r="M3649" t="s">
        <v>12581</v>
      </c>
    </row>
    <row r="3650" spans="1:13" x14ac:dyDescent="0.25">
      <c r="A3650" s="26" t="s">
        <v>2951</v>
      </c>
      <c r="B3650" s="26" t="s">
        <v>2952</v>
      </c>
      <c r="C3650" s="26" t="str">
        <f t="shared" si="144"/>
        <v/>
      </c>
      <c r="D3650" s="26"/>
      <c r="E3650" s="26" t="s">
        <v>6</v>
      </c>
      <c r="F3650" s="26" t="s">
        <v>6</v>
      </c>
      <c r="G3650" s="34" t="str">
        <f t="shared" si="145"/>
        <v>Ornithogalum divergens</v>
      </c>
      <c r="H3650" s="26" t="s">
        <v>5141</v>
      </c>
      <c r="I3650" s="26"/>
      <c r="J3650" t="s">
        <v>9864</v>
      </c>
      <c r="K3650" t="s">
        <v>11752</v>
      </c>
      <c r="L3650" t="s">
        <v>12327</v>
      </c>
      <c r="M3650" t="s">
        <v>12581</v>
      </c>
    </row>
    <row r="3651" spans="1:13" x14ac:dyDescent="0.25">
      <c r="A3651" s="26" t="s">
        <v>2951</v>
      </c>
      <c r="B3651" s="26" t="s">
        <v>2413</v>
      </c>
      <c r="C3651" s="26" t="str">
        <f t="shared" si="144"/>
        <v/>
      </c>
      <c r="D3651" s="26"/>
      <c r="E3651" s="26" t="s">
        <v>6</v>
      </c>
      <c r="F3651" s="26" t="s">
        <v>6</v>
      </c>
      <c r="G3651" s="34" t="str">
        <f t="shared" si="145"/>
        <v>Ornithogalum narbonense</v>
      </c>
      <c r="H3651" s="26" t="s">
        <v>5141</v>
      </c>
      <c r="I3651" s="26"/>
      <c r="J3651" t="s">
        <v>9865</v>
      </c>
      <c r="K3651" t="s">
        <v>11752</v>
      </c>
      <c r="L3651" t="s">
        <v>12327</v>
      </c>
      <c r="M3651" t="s">
        <v>12581</v>
      </c>
    </row>
    <row r="3652" spans="1:13" x14ac:dyDescent="0.25">
      <c r="A3652" s="26" t="s">
        <v>2951</v>
      </c>
      <c r="B3652" s="26" t="s">
        <v>205</v>
      </c>
      <c r="C3652" s="26" t="str">
        <f t="shared" si="144"/>
        <v>subsp.</v>
      </c>
      <c r="D3652" s="26" t="s">
        <v>205</v>
      </c>
      <c r="E3652" s="26" t="s">
        <v>6</v>
      </c>
      <c r="F3652" s="26" t="s">
        <v>31</v>
      </c>
      <c r="G3652" s="34" t="str">
        <f t="shared" si="145"/>
        <v>Ornithogalum pyrenaicum pyrenaicum</v>
      </c>
      <c r="H3652" s="26" t="s">
        <v>5141</v>
      </c>
      <c r="I3652" s="26"/>
      <c r="J3652" t="s">
        <v>9866</v>
      </c>
      <c r="K3652" t="s">
        <v>11752</v>
      </c>
      <c r="L3652" t="s">
        <v>12327</v>
      </c>
      <c r="M3652" t="s">
        <v>12581</v>
      </c>
    </row>
    <row r="3653" spans="1:13" x14ac:dyDescent="0.25">
      <c r="A3653" s="26" t="s">
        <v>2951</v>
      </c>
      <c r="B3653" s="26" t="s">
        <v>1868</v>
      </c>
      <c r="C3653" s="26" t="str">
        <f t="shared" si="144"/>
        <v/>
      </c>
      <c r="D3653" s="26"/>
      <c r="E3653" s="26" t="s">
        <v>6</v>
      </c>
      <c r="F3653" s="26" t="s">
        <v>6</v>
      </c>
      <c r="G3653" s="34" t="str">
        <f t="shared" si="145"/>
        <v>Ornithogalum reverchonii</v>
      </c>
      <c r="H3653" s="26" t="s">
        <v>5141</v>
      </c>
      <c r="I3653" s="26"/>
      <c r="J3653" t="s">
        <v>9867</v>
      </c>
      <c r="K3653" t="s">
        <v>11752</v>
      </c>
      <c r="L3653" t="s">
        <v>12327</v>
      </c>
      <c r="M3653" t="s">
        <v>12581</v>
      </c>
    </row>
    <row r="3654" spans="1:13" x14ac:dyDescent="0.25">
      <c r="A3654" s="26" t="s">
        <v>2955</v>
      </c>
      <c r="B3654" s="26" t="s">
        <v>717</v>
      </c>
      <c r="C3654" s="26" t="str">
        <f t="shared" si="144"/>
        <v/>
      </c>
      <c r="D3654" s="26"/>
      <c r="E3654" s="26" t="s">
        <v>6</v>
      </c>
      <c r="F3654" s="26" t="s">
        <v>6</v>
      </c>
      <c r="G3654" s="34" t="str">
        <f t="shared" si="145"/>
        <v>Ornithopus compressus</v>
      </c>
      <c r="H3654" s="26" t="s">
        <v>5141</v>
      </c>
      <c r="I3654" s="26"/>
      <c r="J3654" t="s">
        <v>9868</v>
      </c>
      <c r="K3654" t="s">
        <v>11752</v>
      </c>
      <c r="L3654" t="s">
        <v>12304</v>
      </c>
      <c r="M3654" t="s">
        <v>12305</v>
      </c>
    </row>
    <row r="3655" spans="1:13" x14ac:dyDescent="0.25">
      <c r="A3655" s="26" t="s">
        <v>2955</v>
      </c>
      <c r="B3655" s="26" t="s">
        <v>2956</v>
      </c>
      <c r="C3655" s="26" t="str">
        <f t="shared" si="144"/>
        <v/>
      </c>
      <c r="D3655" s="26"/>
      <c r="E3655" s="26" t="s">
        <v>6</v>
      </c>
      <c r="F3655" s="26" t="s">
        <v>6</v>
      </c>
      <c r="G3655" s="34" t="str">
        <f t="shared" si="145"/>
        <v>Ornithopus perpusillus</v>
      </c>
      <c r="H3655" s="26" t="s">
        <v>5141</v>
      </c>
      <c r="I3655" s="26"/>
      <c r="J3655" t="s">
        <v>9869</v>
      </c>
      <c r="K3655" t="s">
        <v>11752</v>
      </c>
      <c r="L3655" t="s">
        <v>12304</v>
      </c>
      <c r="M3655" t="s">
        <v>12305</v>
      </c>
    </row>
    <row r="3656" spans="1:13" x14ac:dyDescent="0.25">
      <c r="A3656" s="26" t="s">
        <v>2955</v>
      </c>
      <c r="B3656" s="26" t="s">
        <v>2957</v>
      </c>
      <c r="C3656" s="26" t="str">
        <f t="shared" si="144"/>
        <v/>
      </c>
      <c r="D3656" s="26"/>
      <c r="E3656" s="26" t="s">
        <v>6</v>
      </c>
      <c r="F3656" s="26" t="s">
        <v>6</v>
      </c>
      <c r="G3656" s="34" t="str">
        <f t="shared" si="145"/>
        <v>Ornithopus pinnatus</v>
      </c>
      <c r="H3656" s="26" t="s">
        <v>5141</v>
      </c>
      <c r="I3656" s="26"/>
      <c r="J3656" t="s">
        <v>9870</v>
      </c>
      <c r="K3656" t="s">
        <v>11752</v>
      </c>
      <c r="L3656" t="s">
        <v>12304</v>
      </c>
      <c r="M3656" t="s">
        <v>12305</v>
      </c>
    </row>
    <row r="3657" spans="1:13" x14ac:dyDescent="0.25">
      <c r="A3657" s="26" t="s">
        <v>2955</v>
      </c>
      <c r="B3657" s="26" t="s">
        <v>1365</v>
      </c>
      <c r="C3657" s="26" t="str">
        <f t="shared" si="144"/>
        <v>subsp.</v>
      </c>
      <c r="D3657" s="26" t="s">
        <v>4491</v>
      </c>
      <c r="E3657" s="26" t="s">
        <v>6</v>
      </c>
      <c r="F3657" s="26" t="s">
        <v>6</v>
      </c>
      <c r="G3657" s="34" t="str">
        <f t="shared" si="145"/>
        <v>Ornithopus sativus isthmocarpus</v>
      </c>
      <c r="H3657" s="26" t="s">
        <v>5141</v>
      </c>
      <c r="I3657" s="26"/>
      <c r="J3657" t="s">
        <v>9871</v>
      </c>
      <c r="K3657" t="s">
        <v>11752</v>
      </c>
      <c r="L3657" t="s">
        <v>12304</v>
      </c>
      <c r="M3657" t="s">
        <v>12305</v>
      </c>
    </row>
    <row r="3658" spans="1:13" x14ac:dyDescent="0.25">
      <c r="A3658" s="26" t="s">
        <v>2955</v>
      </c>
      <c r="B3658" s="26" t="s">
        <v>1365</v>
      </c>
      <c r="C3658" s="26" t="str">
        <f t="shared" si="144"/>
        <v>subsp.</v>
      </c>
      <c r="D3658" s="26" t="s">
        <v>1365</v>
      </c>
      <c r="E3658" s="26" t="s">
        <v>6</v>
      </c>
      <c r="F3658" s="26" t="s">
        <v>6</v>
      </c>
      <c r="G3658" s="34" t="str">
        <f t="shared" si="145"/>
        <v>Ornithopus sativus sativus</v>
      </c>
      <c r="H3658" s="26" t="s">
        <v>5141</v>
      </c>
      <c r="I3658" s="26"/>
      <c r="J3658" t="s">
        <v>9872</v>
      </c>
      <c r="K3658" t="s">
        <v>11752</v>
      </c>
      <c r="L3658" t="s">
        <v>12304</v>
      </c>
      <c r="M3658" t="s">
        <v>12305</v>
      </c>
    </row>
    <row r="3659" spans="1:13" x14ac:dyDescent="0.25">
      <c r="A3659" s="26" t="s">
        <v>2958</v>
      </c>
      <c r="B3659" s="26" t="s">
        <v>5</v>
      </c>
      <c r="C3659" s="26" t="str">
        <f t="shared" si="144"/>
        <v/>
      </c>
      <c r="D3659" s="26"/>
      <c r="E3659" s="26" t="s">
        <v>6</v>
      </c>
      <c r="F3659" s="26" t="s">
        <v>6</v>
      </c>
      <c r="G3659" s="34" t="str">
        <f t="shared" si="145"/>
        <v>Orobanche alba</v>
      </c>
      <c r="H3659" s="26" t="s">
        <v>5141</v>
      </c>
      <c r="I3659" s="26"/>
      <c r="J3659" t="s">
        <v>9873</v>
      </c>
      <c r="K3659" t="s">
        <v>11752</v>
      </c>
      <c r="L3659" t="s">
        <v>12318</v>
      </c>
      <c r="M3659" t="s">
        <v>12366</v>
      </c>
    </row>
    <row r="3660" spans="1:13" x14ac:dyDescent="0.25">
      <c r="A3660" s="26" t="s">
        <v>2958</v>
      </c>
      <c r="B3660" s="26" t="s">
        <v>2504</v>
      </c>
      <c r="C3660" s="34" t="str">
        <f t="shared" si="144"/>
        <v/>
      </c>
      <c r="E3660" s="26" t="s">
        <v>6</v>
      </c>
      <c r="F3660" s="26" t="s">
        <v>6</v>
      </c>
      <c r="G3660" s="34" t="str">
        <f t="shared" si="145"/>
        <v>Orobanche amethystea</v>
      </c>
      <c r="H3660" s="26" t="s">
        <v>5141</v>
      </c>
      <c r="I3660" s="26" t="s">
        <v>13679</v>
      </c>
      <c r="J3660" s="34" t="s">
        <v>13677</v>
      </c>
      <c r="K3660" t="s">
        <v>11752</v>
      </c>
      <c r="L3660" t="s">
        <v>12318</v>
      </c>
      <c r="M3660" t="s">
        <v>12366</v>
      </c>
    </row>
    <row r="3661" spans="1:13" x14ac:dyDescent="0.25">
      <c r="A3661" s="26" t="s">
        <v>2958</v>
      </c>
      <c r="B3661" s="26" t="s">
        <v>535</v>
      </c>
      <c r="C3661" s="34" t="str">
        <f t="shared" si="144"/>
        <v/>
      </c>
      <c r="E3661" s="26" t="s">
        <v>6</v>
      </c>
      <c r="F3661" s="26" t="s">
        <v>6</v>
      </c>
      <c r="G3661" s="34" t="str">
        <f t="shared" si="145"/>
        <v>Orobanche castellana</v>
      </c>
      <c r="H3661" s="26" t="s">
        <v>5141</v>
      </c>
      <c r="I3661" s="26" t="s">
        <v>13680</v>
      </c>
      <c r="J3661" s="34" t="s">
        <v>13678</v>
      </c>
      <c r="K3661" t="s">
        <v>11752</v>
      </c>
      <c r="L3661" t="s">
        <v>12318</v>
      </c>
      <c r="M3661" t="s">
        <v>12366</v>
      </c>
    </row>
    <row r="3662" spans="1:13" x14ac:dyDescent="0.25">
      <c r="A3662" s="26" t="s">
        <v>5525</v>
      </c>
      <c r="B3662" s="26" t="s">
        <v>536</v>
      </c>
      <c r="C3662" s="34" t="str">
        <f t="shared" si="144"/>
        <v/>
      </c>
      <c r="D3662" s="26"/>
      <c r="E3662" s="26" t="s">
        <v>6</v>
      </c>
      <c r="F3662" s="26" t="s">
        <v>6</v>
      </c>
      <c r="G3662" s="34" t="str">
        <f t="shared" si="145"/>
        <v>Phelipanche arenaria</v>
      </c>
      <c r="H3662" s="26" t="s">
        <v>5141</v>
      </c>
      <c r="I3662" s="34" t="s">
        <v>13695</v>
      </c>
      <c r="J3662" s="34" t="s">
        <v>13696</v>
      </c>
      <c r="K3662" t="s">
        <v>11752</v>
      </c>
      <c r="L3662" t="s">
        <v>12318</v>
      </c>
      <c r="M3662" t="s">
        <v>12366</v>
      </c>
    </row>
    <row r="3663" spans="1:13" x14ac:dyDescent="0.25">
      <c r="A3663" s="26" t="s">
        <v>2958</v>
      </c>
      <c r="B3663" s="26" t="s">
        <v>2965</v>
      </c>
      <c r="C3663" s="34" t="str">
        <f t="shared" si="144"/>
        <v/>
      </c>
      <c r="D3663" s="26"/>
      <c r="E3663" s="26" t="s">
        <v>6</v>
      </c>
      <c r="F3663" s="26" t="s">
        <v>6</v>
      </c>
      <c r="G3663" s="34" t="str">
        <f t="shared" si="145"/>
        <v>Orobanche artemisiae-campestris</v>
      </c>
      <c r="H3663" s="26" t="s">
        <v>5141</v>
      </c>
      <c r="I3663" s="26"/>
      <c r="J3663" t="s">
        <v>9874</v>
      </c>
      <c r="K3663" t="s">
        <v>11752</v>
      </c>
      <c r="L3663" t="s">
        <v>12318</v>
      </c>
      <c r="M3663" t="s">
        <v>12366</v>
      </c>
    </row>
    <row r="3664" spans="1:13" x14ac:dyDescent="0.25">
      <c r="A3664" s="26" t="s">
        <v>2958</v>
      </c>
      <c r="B3664" s="26" t="s">
        <v>2974</v>
      </c>
      <c r="C3664" s="34" t="str">
        <f t="shared" si="144"/>
        <v/>
      </c>
      <c r="D3664" s="26"/>
      <c r="E3664" s="26" t="s">
        <v>31</v>
      </c>
      <c r="F3664" s="26" t="s">
        <v>6</v>
      </c>
      <c r="G3664" s="34" t="str">
        <f t="shared" si="145"/>
        <v>Orobanche austrohispanica</v>
      </c>
      <c r="H3664" s="26" t="s">
        <v>5141</v>
      </c>
      <c r="I3664" s="26"/>
      <c r="J3664" t="s">
        <v>9875</v>
      </c>
      <c r="K3664" t="s">
        <v>11752</v>
      </c>
      <c r="L3664" t="s">
        <v>12318</v>
      </c>
      <c r="M3664" t="s">
        <v>12366</v>
      </c>
    </row>
    <row r="3665" spans="1:13" x14ac:dyDescent="0.25">
      <c r="A3665" s="26" t="s">
        <v>2958</v>
      </c>
      <c r="B3665" s="26" t="s">
        <v>2966</v>
      </c>
      <c r="C3665" s="34" t="str">
        <f t="shared" si="144"/>
        <v/>
      </c>
      <c r="D3665" s="26"/>
      <c r="E3665" s="26" t="s">
        <v>31</v>
      </c>
      <c r="F3665" s="26" t="s">
        <v>6</v>
      </c>
      <c r="G3665" s="34" t="str">
        <f t="shared" si="145"/>
        <v>Orobanche ballotae</v>
      </c>
      <c r="H3665" s="26" t="s">
        <v>5141</v>
      </c>
      <c r="I3665" s="26"/>
      <c r="J3665" t="s">
        <v>9876</v>
      </c>
      <c r="K3665" t="s">
        <v>11752</v>
      </c>
      <c r="L3665" t="s">
        <v>12318</v>
      </c>
      <c r="M3665" t="s">
        <v>12366</v>
      </c>
    </row>
    <row r="3666" spans="1:13" x14ac:dyDescent="0.25">
      <c r="A3666" s="26" t="s">
        <v>2958</v>
      </c>
      <c r="B3666" s="26" t="s">
        <v>2964</v>
      </c>
      <c r="C3666" s="34" t="str">
        <f t="shared" si="144"/>
        <v/>
      </c>
      <c r="D3666" s="26"/>
      <c r="E3666" s="26" t="s">
        <v>6</v>
      </c>
      <c r="F3666" s="26" t="s">
        <v>6</v>
      </c>
      <c r="G3666" s="34" t="str">
        <f t="shared" si="145"/>
        <v>Orobanche calendulae</v>
      </c>
      <c r="H3666" s="26" t="s">
        <v>5141</v>
      </c>
      <c r="I3666" s="26"/>
      <c r="J3666" t="s">
        <v>9877</v>
      </c>
      <c r="K3666" t="s">
        <v>11752</v>
      </c>
      <c r="L3666" t="s">
        <v>12318</v>
      </c>
      <c r="M3666" t="s">
        <v>12366</v>
      </c>
    </row>
    <row r="3667" spans="1:13" x14ac:dyDescent="0.25">
      <c r="A3667" s="26" t="s">
        <v>2958</v>
      </c>
      <c r="B3667" s="26" t="s">
        <v>2970</v>
      </c>
      <c r="C3667" s="34" t="str">
        <f t="shared" si="144"/>
        <v/>
      </c>
      <c r="D3667" s="26"/>
      <c r="E3667" s="26" t="s">
        <v>6</v>
      </c>
      <c r="F3667" s="26" t="s">
        <v>6</v>
      </c>
      <c r="G3667" s="34" t="str">
        <f t="shared" si="145"/>
        <v>Orobanche caryophyllacea</v>
      </c>
      <c r="H3667" s="26" t="s">
        <v>5141</v>
      </c>
      <c r="I3667" s="26"/>
      <c r="J3667" t="s">
        <v>9878</v>
      </c>
      <c r="K3667" t="s">
        <v>11752</v>
      </c>
      <c r="L3667" t="s">
        <v>12318</v>
      </c>
      <c r="M3667" t="s">
        <v>12366</v>
      </c>
    </row>
    <row r="3668" spans="1:13" x14ac:dyDescent="0.25">
      <c r="A3668" s="26" t="s">
        <v>2958</v>
      </c>
      <c r="B3668" s="26" t="s">
        <v>2228</v>
      </c>
      <c r="C3668" s="34" t="str">
        <f t="shared" si="144"/>
        <v/>
      </c>
      <c r="D3668" s="26"/>
      <c r="E3668" s="26" t="s">
        <v>6</v>
      </c>
      <c r="F3668" s="26" t="s">
        <v>6</v>
      </c>
      <c r="G3668" s="34" t="str">
        <f t="shared" si="145"/>
        <v>Orobanche cernua</v>
      </c>
      <c r="H3668" s="26" t="s">
        <v>5141</v>
      </c>
      <c r="I3668" s="26"/>
      <c r="J3668" t="s">
        <v>9879</v>
      </c>
      <c r="K3668" t="s">
        <v>11752</v>
      </c>
      <c r="L3668" t="s">
        <v>12318</v>
      </c>
      <c r="M3668" t="s">
        <v>12366</v>
      </c>
    </row>
    <row r="3669" spans="1:13" x14ac:dyDescent="0.25">
      <c r="A3669" s="26" t="s">
        <v>2958</v>
      </c>
      <c r="B3669" s="26" t="s">
        <v>2967</v>
      </c>
      <c r="C3669" s="34" t="str">
        <f t="shared" si="144"/>
        <v/>
      </c>
      <c r="D3669" s="26"/>
      <c r="E3669" s="26" t="s">
        <v>6</v>
      </c>
      <c r="F3669" s="26" t="s">
        <v>6</v>
      </c>
      <c r="G3669" s="34" t="str">
        <f t="shared" si="145"/>
        <v>Orobanche clausonis</v>
      </c>
      <c r="H3669" s="26" t="s">
        <v>5141</v>
      </c>
      <c r="I3669" s="31" t="s">
        <v>13681</v>
      </c>
      <c r="J3669" t="s">
        <v>13682</v>
      </c>
      <c r="K3669" t="s">
        <v>11752</v>
      </c>
      <c r="L3669" t="s">
        <v>12318</v>
      </c>
      <c r="M3669" t="s">
        <v>12366</v>
      </c>
    </row>
    <row r="3670" spans="1:13" x14ac:dyDescent="0.25">
      <c r="A3670" s="26" t="s">
        <v>2958</v>
      </c>
      <c r="B3670" s="26" t="s">
        <v>990</v>
      </c>
      <c r="C3670" s="34" t="str">
        <f t="shared" si="144"/>
        <v/>
      </c>
      <c r="D3670" s="26"/>
      <c r="E3670" s="26" t="s">
        <v>6</v>
      </c>
      <c r="F3670" s="26" t="s">
        <v>6</v>
      </c>
      <c r="G3670" s="34" t="str">
        <f t="shared" si="145"/>
        <v>Orobanche crenata</v>
      </c>
      <c r="H3670" s="26" t="s">
        <v>5141</v>
      </c>
      <c r="I3670" s="26"/>
      <c r="J3670" t="s">
        <v>9880</v>
      </c>
      <c r="K3670" t="s">
        <v>11752</v>
      </c>
      <c r="L3670" t="s">
        <v>12318</v>
      </c>
      <c r="M3670" t="s">
        <v>12366</v>
      </c>
    </row>
    <row r="3671" spans="1:13" x14ac:dyDescent="0.25">
      <c r="A3671" s="26" t="s">
        <v>2958</v>
      </c>
      <c r="B3671" s="26" t="s">
        <v>1315</v>
      </c>
      <c r="C3671" s="34" t="str">
        <f t="shared" si="144"/>
        <v/>
      </c>
      <c r="D3671" s="26"/>
      <c r="E3671" s="26" t="s">
        <v>6</v>
      </c>
      <c r="F3671" s="26" t="s">
        <v>6</v>
      </c>
      <c r="G3671" s="34" t="str">
        <f t="shared" si="145"/>
        <v>Orobanche sanguinea</v>
      </c>
      <c r="H3671" s="26" t="s">
        <v>5141</v>
      </c>
      <c r="I3671" s="34" t="s">
        <v>13689</v>
      </c>
      <c r="J3671" s="34" t="s">
        <v>13690</v>
      </c>
      <c r="K3671" t="s">
        <v>11752</v>
      </c>
      <c r="L3671" t="s">
        <v>12318</v>
      </c>
      <c r="M3671" t="s">
        <v>12366</v>
      </c>
    </row>
    <row r="3672" spans="1:13" x14ac:dyDescent="0.25">
      <c r="A3672" s="26" t="s">
        <v>2958</v>
      </c>
      <c r="B3672" s="26" t="s">
        <v>1862</v>
      </c>
      <c r="C3672" s="34" t="str">
        <f t="shared" si="144"/>
        <v/>
      </c>
      <c r="D3672" s="26"/>
      <c r="E3672" s="26" t="s">
        <v>6</v>
      </c>
      <c r="F3672" s="26" t="s">
        <v>6</v>
      </c>
      <c r="G3672" s="34" t="str">
        <f t="shared" si="145"/>
        <v>Orobanche densiflora</v>
      </c>
      <c r="H3672" s="26" t="s">
        <v>5141</v>
      </c>
      <c r="I3672" s="26"/>
      <c r="J3672" t="s">
        <v>9881</v>
      </c>
      <c r="K3672" t="s">
        <v>11752</v>
      </c>
      <c r="L3672" t="s">
        <v>12318</v>
      </c>
      <c r="M3672" t="s">
        <v>12366</v>
      </c>
    </row>
    <row r="3673" spans="1:13" x14ac:dyDescent="0.25">
      <c r="A3673" s="26" t="s">
        <v>2958</v>
      </c>
      <c r="B3673" s="26" t="s">
        <v>307</v>
      </c>
      <c r="C3673" s="34" t="str">
        <f t="shared" si="144"/>
        <v/>
      </c>
      <c r="D3673" s="26"/>
      <c r="E3673" s="26" t="s">
        <v>6</v>
      </c>
      <c r="F3673" s="26" t="s">
        <v>6</v>
      </c>
      <c r="G3673" s="34" t="str">
        <f t="shared" si="145"/>
        <v>Orobanche foetida</v>
      </c>
      <c r="H3673" s="26" t="s">
        <v>5141</v>
      </c>
      <c r="I3673" s="26"/>
      <c r="J3673" t="s">
        <v>9882</v>
      </c>
      <c r="K3673" t="s">
        <v>11752</v>
      </c>
      <c r="L3673" t="s">
        <v>12318</v>
      </c>
      <c r="M3673" t="s">
        <v>12366</v>
      </c>
    </row>
    <row r="3674" spans="1:13" x14ac:dyDescent="0.25">
      <c r="A3674" s="26" t="s">
        <v>2958</v>
      </c>
      <c r="B3674" s="26" t="s">
        <v>2975</v>
      </c>
      <c r="C3674" s="34" t="str">
        <f t="shared" si="144"/>
        <v/>
      </c>
      <c r="D3674" s="26"/>
      <c r="E3674" s="26" t="s">
        <v>6</v>
      </c>
      <c r="F3674" s="26" t="s">
        <v>6</v>
      </c>
      <c r="G3674" s="34" t="str">
        <f t="shared" si="145"/>
        <v>Orobanche gracilis</v>
      </c>
      <c r="H3674" s="26" t="s">
        <v>5141</v>
      </c>
      <c r="I3674" s="26"/>
      <c r="J3674" t="s">
        <v>9883</v>
      </c>
      <c r="K3674" t="s">
        <v>11752</v>
      </c>
      <c r="L3674" t="s">
        <v>12318</v>
      </c>
      <c r="M3674" t="s">
        <v>12366</v>
      </c>
    </row>
    <row r="3675" spans="1:13" x14ac:dyDescent="0.25">
      <c r="A3675" s="26" t="s">
        <v>2958</v>
      </c>
      <c r="B3675" s="26" t="s">
        <v>1065</v>
      </c>
      <c r="C3675" s="34" t="str">
        <f t="shared" si="144"/>
        <v/>
      </c>
      <c r="D3675" s="26"/>
      <c r="E3675" s="26" t="s">
        <v>6</v>
      </c>
      <c r="F3675" s="26" t="s">
        <v>6</v>
      </c>
      <c r="G3675" s="34" t="str">
        <f t="shared" si="145"/>
        <v>Orobanche haenseleri</v>
      </c>
      <c r="H3675" s="26" t="s">
        <v>5141</v>
      </c>
      <c r="I3675" s="26"/>
      <c r="J3675" t="s">
        <v>9884</v>
      </c>
      <c r="K3675" t="s">
        <v>11752</v>
      </c>
      <c r="L3675" t="s">
        <v>12318</v>
      </c>
      <c r="M3675" t="s">
        <v>12366</v>
      </c>
    </row>
    <row r="3676" spans="1:13" x14ac:dyDescent="0.25">
      <c r="A3676" s="26" t="s">
        <v>2958</v>
      </c>
      <c r="B3676" s="26" t="s">
        <v>2968</v>
      </c>
      <c r="C3676" s="34" t="str">
        <f t="shared" si="144"/>
        <v/>
      </c>
      <c r="D3676" s="26"/>
      <c r="E3676" s="26" t="s">
        <v>6</v>
      </c>
      <c r="F3676" s="26" t="s">
        <v>6</v>
      </c>
      <c r="G3676" s="34" t="str">
        <f t="shared" si="145"/>
        <v>Orobanche hederae</v>
      </c>
      <c r="H3676" s="26" t="s">
        <v>5141</v>
      </c>
      <c r="I3676" s="26"/>
      <c r="J3676" t="s">
        <v>9885</v>
      </c>
      <c r="K3676" t="s">
        <v>11752</v>
      </c>
      <c r="L3676" t="s">
        <v>12318</v>
      </c>
      <c r="M3676" t="s">
        <v>12366</v>
      </c>
    </row>
    <row r="3677" spans="1:13" x14ac:dyDescent="0.25">
      <c r="A3677" s="26" t="s">
        <v>2958</v>
      </c>
      <c r="B3677" s="26" t="s">
        <v>2972</v>
      </c>
      <c r="C3677" s="34" t="str">
        <f t="shared" si="144"/>
        <v/>
      </c>
      <c r="D3677" s="26"/>
      <c r="E3677" s="26" t="s">
        <v>6</v>
      </c>
      <c r="F3677" s="26" t="s">
        <v>6</v>
      </c>
      <c r="G3677" s="34" t="str">
        <f t="shared" si="145"/>
        <v>Orobanche laserpitii-sileris</v>
      </c>
      <c r="H3677" s="26" t="s">
        <v>5141</v>
      </c>
      <c r="I3677" s="26"/>
      <c r="J3677" t="s">
        <v>9886</v>
      </c>
      <c r="K3677" t="s">
        <v>11752</v>
      </c>
      <c r="L3677" t="s">
        <v>12318</v>
      </c>
      <c r="M3677" t="s">
        <v>12366</v>
      </c>
    </row>
    <row r="3678" spans="1:13" x14ac:dyDescent="0.25">
      <c r="A3678" s="26" t="s">
        <v>13673</v>
      </c>
      <c r="B3678" s="26" t="s">
        <v>2969</v>
      </c>
      <c r="C3678" s="34" t="str">
        <f t="shared" si="144"/>
        <v/>
      </c>
      <c r="D3678" s="26"/>
      <c r="E3678" s="26" t="s">
        <v>6</v>
      </c>
      <c r="F3678" s="26" t="s">
        <v>6</v>
      </c>
      <c r="G3678" s="34" t="str">
        <f t="shared" si="145"/>
        <v>Boulardia latisquama</v>
      </c>
      <c r="H3678" s="26" t="s">
        <v>5141</v>
      </c>
      <c r="I3678" s="34" t="s">
        <v>13671</v>
      </c>
      <c r="J3678" s="34" t="s">
        <v>13672</v>
      </c>
      <c r="K3678" t="s">
        <v>11752</v>
      </c>
      <c r="L3678" t="s">
        <v>12318</v>
      </c>
      <c r="M3678" t="s">
        <v>12366</v>
      </c>
    </row>
    <row r="3679" spans="1:13" x14ac:dyDescent="0.25">
      <c r="A3679" s="26" t="s">
        <v>5525</v>
      </c>
      <c r="B3679" s="26" t="s">
        <v>2960</v>
      </c>
      <c r="C3679" s="34" t="str">
        <f t="shared" si="144"/>
        <v/>
      </c>
      <c r="D3679" s="26"/>
      <c r="E3679" s="26" t="s">
        <v>6</v>
      </c>
      <c r="F3679" s="26" t="s">
        <v>6</v>
      </c>
      <c r="G3679" s="34" t="str">
        <f t="shared" si="145"/>
        <v>Phelipanche lavandulacea</v>
      </c>
      <c r="H3679" s="26" t="s">
        <v>5141</v>
      </c>
      <c r="I3679" t="s">
        <v>13701</v>
      </c>
      <c r="J3679" t="s">
        <v>13702</v>
      </c>
      <c r="K3679" t="s">
        <v>11752</v>
      </c>
      <c r="L3679" t="s">
        <v>12318</v>
      </c>
      <c r="M3679" t="s">
        <v>12366</v>
      </c>
    </row>
    <row r="3680" spans="1:13" x14ac:dyDescent="0.25">
      <c r="A3680" s="26" t="s">
        <v>2958</v>
      </c>
      <c r="B3680" s="26" t="s">
        <v>643</v>
      </c>
      <c r="C3680" s="34" t="str">
        <f t="shared" si="144"/>
        <v/>
      </c>
      <c r="D3680" s="26"/>
      <c r="E3680" s="26" t="s">
        <v>6</v>
      </c>
      <c r="F3680" s="26" t="s">
        <v>6</v>
      </c>
      <c r="G3680" s="34" t="str">
        <f t="shared" si="145"/>
        <v>Orobanche minor</v>
      </c>
      <c r="H3680" s="26" t="s">
        <v>5141</v>
      </c>
      <c r="I3680" s="26"/>
      <c r="J3680" t="s">
        <v>9887</v>
      </c>
      <c r="K3680" t="s">
        <v>11752</v>
      </c>
      <c r="L3680" t="s">
        <v>12318</v>
      </c>
      <c r="M3680" t="s">
        <v>12366</v>
      </c>
    </row>
    <row r="3681" spans="1:13" x14ac:dyDescent="0.25">
      <c r="A3681" s="34" t="s">
        <v>5525</v>
      </c>
      <c r="B3681" s="26" t="s">
        <v>1508</v>
      </c>
      <c r="C3681" s="34" t="str">
        <f t="shared" si="144"/>
        <v>subsp.</v>
      </c>
      <c r="D3681" s="34" t="s">
        <v>1508</v>
      </c>
      <c r="E3681" s="26" t="s">
        <v>6</v>
      </c>
      <c r="F3681" s="26" t="s">
        <v>6</v>
      </c>
      <c r="G3681" s="34" t="str">
        <f t="shared" si="145"/>
        <v>Phelipanche purpurea purpurea</v>
      </c>
      <c r="H3681" s="26" t="s">
        <v>5141</v>
      </c>
      <c r="I3681" s="34" t="s">
        <v>13717</v>
      </c>
      <c r="J3681" s="34" t="s">
        <v>13718</v>
      </c>
      <c r="K3681" t="s">
        <v>11752</v>
      </c>
      <c r="L3681" t="s">
        <v>12318</v>
      </c>
      <c r="M3681" t="s">
        <v>12366</v>
      </c>
    </row>
    <row r="3682" spans="1:13" x14ac:dyDescent="0.25">
      <c r="A3682" s="26" t="s">
        <v>5525</v>
      </c>
      <c r="B3682" s="26" t="s">
        <v>4492</v>
      </c>
      <c r="C3682" s="34" t="str">
        <f t="shared" si="144"/>
        <v/>
      </c>
      <c r="E3682" s="26" t="s">
        <v>6</v>
      </c>
      <c r="F3682" s="26" t="s">
        <v>6</v>
      </c>
      <c r="G3682" s="34" t="str">
        <f t="shared" si="145"/>
        <v>Phelipanche mutelii</v>
      </c>
      <c r="H3682" s="26" t="s">
        <v>5141</v>
      </c>
      <c r="I3682" t="s">
        <v>13707</v>
      </c>
      <c r="J3682" t="s">
        <v>13708</v>
      </c>
      <c r="K3682" t="s">
        <v>11752</v>
      </c>
      <c r="L3682" t="s">
        <v>12318</v>
      </c>
      <c r="M3682" t="s">
        <v>12366</v>
      </c>
    </row>
    <row r="3683" spans="1:13" x14ac:dyDescent="0.25">
      <c r="A3683" s="34" t="s">
        <v>5525</v>
      </c>
      <c r="B3683" s="26" t="s">
        <v>2641</v>
      </c>
      <c r="C3683" s="34" t="str">
        <f t="shared" si="144"/>
        <v/>
      </c>
      <c r="E3683" s="26" t="s">
        <v>6</v>
      </c>
      <c r="F3683" s="26" t="s">
        <v>6</v>
      </c>
      <c r="G3683" s="34" t="str">
        <f t="shared" si="145"/>
        <v>Phelipanche nana</v>
      </c>
      <c r="H3683" s="26" t="s">
        <v>5141</v>
      </c>
      <c r="I3683" t="s">
        <v>13704</v>
      </c>
      <c r="J3683" t="s">
        <v>13703</v>
      </c>
      <c r="K3683" t="s">
        <v>11752</v>
      </c>
      <c r="L3683" t="s">
        <v>12318</v>
      </c>
      <c r="M3683" t="s">
        <v>12366</v>
      </c>
    </row>
    <row r="3684" spans="1:13" x14ac:dyDescent="0.25">
      <c r="A3684" s="34" t="s">
        <v>5525</v>
      </c>
      <c r="B3684" s="26" t="s">
        <v>2959</v>
      </c>
      <c r="C3684" s="34" t="str">
        <f t="shared" si="144"/>
        <v/>
      </c>
      <c r="D3684" s="26"/>
      <c r="E3684" s="26" t="s">
        <v>5390</v>
      </c>
      <c r="F3684" s="26" t="s">
        <v>6</v>
      </c>
      <c r="G3684" s="34" t="str">
        <f t="shared" si="145"/>
        <v>Phelipanche ramosa</v>
      </c>
      <c r="H3684" s="26" t="s">
        <v>5141</v>
      </c>
      <c r="I3684" s="34" t="s">
        <v>13705</v>
      </c>
      <c r="J3684" s="34" t="s">
        <v>13706</v>
      </c>
      <c r="K3684" t="s">
        <v>11752</v>
      </c>
      <c r="L3684" t="s">
        <v>12318</v>
      </c>
      <c r="M3684" t="s">
        <v>12366</v>
      </c>
    </row>
    <row r="3685" spans="1:13" x14ac:dyDescent="0.25">
      <c r="A3685" s="26" t="s">
        <v>2958</v>
      </c>
      <c r="B3685" s="26" t="s">
        <v>2973</v>
      </c>
      <c r="C3685" s="34" t="str">
        <f t="shared" si="144"/>
        <v/>
      </c>
      <c r="D3685" s="26"/>
      <c r="E3685" s="26" t="s">
        <v>6</v>
      </c>
      <c r="F3685" s="26" t="s">
        <v>6</v>
      </c>
      <c r="G3685" s="34" t="str">
        <f t="shared" si="145"/>
        <v>Orobanche rapum-genistae</v>
      </c>
      <c r="H3685" s="26" t="s">
        <v>5141</v>
      </c>
      <c r="I3685" s="26"/>
      <c r="J3685" t="s">
        <v>9888</v>
      </c>
      <c r="K3685" t="s">
        <v>11752</v>
      </c>
      <c r="L3685" t="s">
        <v>12318</v>
      </c>
      <c r="M3685" t="s">
        <v>12366</v>
      </c>
    </row>
    <row r="3686" spans="1:13" x14ac:dyDescent="0.25">
      <c r="A3686" s="26" t="s">
        <v>2958</v>
      </c>
      <c r="B3686" s="26" t="s">
        <v>2963</v>
      </c>
      <c r="C3686" s="34" t="str">
        <f t="shared" si="144"/>
        <v>subsp.</v>
      </c>
      <c r="D3686" s="26" t="s">
        <v>2963</v>
      </c>
      <c r="E3686" s="26" t="s">
        <v>6</v>
      </c>
      <c r="F3686" s="26" t="s">
        <v>31</v>
      </c>
      <c r="G3686" s="34" t="str">
        <f t="shared" si="145"/>
        <v>Orobanche reticulata reticulata</v>
      </c>
      <c r="H3686" s="26" t="s">
        <v>5141</v>
      </c>
      <c r="I3686" s="26"/>
      <c r="J3686" t="s">
        <v>9889</v>
      </c>
      <c r="K3686" t="s">
        <v>11752</v>
      </c>
      <c r="L3686" t="s">
        <v>12318</v>
      </c>
      <c r="M3686" t="s">
        <v>12366</v>
      </c>
    </row>
    <row r="3687" spans="1:13" x14ac:dyDescent="0.25">
      <c r="A3687" s="34" t="s">
        <v>5525</v>
      </c>
      <c r="B3687" s="26" t="s">
        <v>2961</v>
      </c>
      <c r="C3687" s="34" t="str">
        <f t="shared" si="144"/>
        <v/>
      </c>
      <c r="D3687" s="26"/>
      <c r="E3687" s="26" t="s">
        <v>31</v>
      </c>
      <c r="F3687" s="26" t="s">
        <v>6</v>
      </c>
      <c r="G3687" s="34" t="str">
        <f t="shared" si="145"/>
        <v>Phelipanche rosmarina</v>
      </c>
      <c r="H3687" s="26" t="s">
        <v>5141</v>
      </c>
      <c r="I3687" s="34" t="s">
        <v>13719</v>
      </c>
      <c r="J3687" t="s">
        <v>13721</v>
      </c>
      <c r="K3687" t="s">
        <v>11752</v>
      </c>
      <c r="L3687" t="s">
        <v>12318</v>
      </c>
      <c r="M3687" t="s">
        <v>12366</v>
      </c>
    </row>
    <row r="3688" spans="1:13" x14ac:dyDescent="0.25">
      <c r="A3688" s="34" t="s">
        <v>5525</v>
      </c>
      <c r="B3688" s="26" t="s">
        <v>2962</v>
      </c>
      <c r="C3688" s="34" t="str">
        <f t="shared" si="144"/>
        <v/>
      </c>
      <c r="D3688" s="26"/>
      <c r="E3688" s="26" t="s">
        <v>6</v>
      </c>
      <c r="F3688" s="26" t="s">
        <v>6</v>
      </c>
      <c r="G3688" s="34" t="str">
        <f t="shared" si="145"/>
        <v>Phelipanche schultzii</v>
      </c>
      <c r="H3688" s="26" t="s">
        <v>5141</v>
      </c>
      <c r="I3688" t="s">
        <v>13724</v>
      </c>
      <c r="J3688" t="s">
        <v>13725</v>
      </c>
      <c r="K3688" t="s">
        <v>11752</v>
      </c>
      <c r="L3688" t="s">
        <v>12318</v>
      </c>
      <c r="M3688" t="s">
        <v>12366</v>
      </c>
    </row>
    <row r="3689" spans="1:13" x14ac:dyDescent="0.25">
      <c r="A3689" s="26" t="s">
        <v>2958</v>
      </c>
      <c r="B3689" s="26" t="s">
        <v>2971</v>
      </c>
      <c r="C3689" s="34" t="str">
        <f t="shared" si="144"/>
        <v/>
      </c>
      <c r="D3689" s="26"/>
      <c r="E3689" s="26" t="s">
        <v>6</v>
      </c>
      <c r="F3689" s="26" t="s">
        <v>6</v>
      </c>
      <c r="G3689" s="34" t="str">
        <f t="shared" si="145"/>
        <v>Orobanche teucrii</v>
      </c>
      <c r="H3689" s="26" t="s">
        <v>5141</v>
      </c>
      <c r="I3689" s="26"/>
      <c r="J3689" t="s">
        <v>9890</v>
      </c>
      <c r="K3689" t="s">
        <v>11752</v>
      </c>
      <c r="L3689" t="s">
        <v>12318</v>
      </c>
      <c r="M3689" t="s">
        <v>12366</v>
      </c>
    </row>
    <row r="3690" spans="1:13" x14ac:dyDescent="0.25">
      <c r="A3690" s="34" t="s">
        <v>5525</v>
      </c>
      <c r="B3690" s="26" t="s">
        <v>3500</v>
      </c>
      <c r="C3690" s="34" t="str">
        <f t="shared" si="144"/>
        <v/>
      </c>
      <c r="D3690" s="26"/>
      <c r="E3690" s="26" t="s">
        <v>6</v>
      </c>
      <c r="F3690" s="26" t="s">
        <v>6</v>
      </c>
      <c r="G3690" s="34" t="str">
        <f t="shared" si="145"/>
        <v>Phelipanche reuteriana</v>
      </c>
      <c r="H3690" s="26" t="s">
        <v>5141</v>
      </c>
      <c r="I3690" s="34" t="s">
        <v>13720</v>
      </c>
      <c r="J3690" s="34" t="s">
        <v>13723</v>
      </c>
      <c r="K3690" t="s">
        <v>11752</v>
      </c>
      <c r="L3690" t="s">
        <v>12318</v>
      </c>
      <c r="M3690" t="s">
        <v>12366</v>
      </c>
    </row>
    <row r="3691" spans="1:13" x14ac:dyDescent="0.25">
      <c r="A3691" s="26" t="s">
        <v>2977</v>
      </c>
      <c r="B3691" s="26" t="s">
        <v>164</v>
      </c>
      <c r="C3691" s="34" t="str">
        <f t="shared" si="144"/>
        <v/>
      </c>
      <c r="D3691" s="26"/>
      <c r="E3691" s="26" t="s">
        <v>31</v>
      </c>
      <c r="F3691" s="26" t="s">
        <v>6</v>
      </c>
      <c r="G3691" s="34" t="str">
        <f t="shared" si="145"/>
        <v>Ortegia hispanica</v>
      </c>
      <c r="H3691" s="26" t="s">
        <v>5141</v>
      </c>
      <c r="I3691" s="26"/>
      <c r="J3691" t="s">
        <v>9891</v>
      </c>
      <c r="K3691" t="s">
        <v>11752</v>
      </c>
      <c r="L3691" t="s">
        <v>12295</v>
      </c>
      <c r="M3691" t="s">
        <v>12331</v>
      </c>
    </row>
    <row r="3692" spans="1:13" x14ac:dyDescent="0.25">
      <c r="A3692" s="26" t="s">
        <v>2978</v>
      </c>
      <c r="B3692" s="26" t="s">
        <v>1881</v>
      </c>
      <c r="C3692" s="34" t="str">
        <f t="shared" si="144"/>
        <v/>
      </c>
      <c r="D3692" s="26"/>
      <c r="E3692" s="26" t="s">
        <v>6</v>
      </c>
      <c r="F3692" s="26" t="s">
        <v>6</v>
      </c>
      <c r="G3692" s="34" t="str">
        <f t="shared" si="145"/>
        <v>Orthilia secunda</v>
      </c>
      <c r="H3692" s="26" t="s">
        <v>5141</v>
      </c>
      <c r="I3692" s="26"/>
      <c r="J3692" t="s">
        <v>9892</v>
      </c>
      <c r="K3692" t="s">
        <v>11752</v>
      </c>
      <c r="L3692" t="s">
        <v>12290</v>
      </c>
      <c r="M3692" t="s">
        <v>12333</v>
      </c>
    </row>
    <row r="3693" spans="1:13" x14ac:dyDescent="0.25">
      <c r="A3693" s="26" t="s">
        <v>2979</v>
      </c>
      <c r="B3693" s="26" t="s">
        <v>2980</v>
      </c>
      <c r="C3693" s="34" t="str">
        <f t="shared" si="144"/>
        <v/>
      </c>
      <c r="D3693" s="26"/>
      <c r="E3693" s="26" t="s">
        <v>6</v>
      </c>
      <c r="F3693" s="26" t="s">
        <v>6</v>
      </c>
      <c r="G3693" s="34" t="str">
        <f t="shared" si="145"/>
        <v>Osmunda regalis</v>
      </c>
      <c r="H3693" s="26" t="s">
        <v>5141</v>
      </c>
      <c r="I3693" s="26"/>
      <c r="J3693" t="s">
        <v>9893</v>
      </c>
      <c r="K3693" t="s">
        <v>12300</v>
      </c>
      <c r="L3693" t="s">
        <v>12674</v>
      </c>
      <c r="M3693" t="s">
        <v>12675</v>
      </c>
    </row>
    <row r="3694" spans="1:13" x14ac:dyDescent="0.25">
      <c r="A3694" s="26" t="s">
        <v>2981</v>
      </c>
      <c r="B3694" s="26" t="s">
        <v>5</v>
      </c>
      <c r="C3694" s="34" t="str">
        <f t="shared" ref="C3694:C3757" si="146">IF(D3694="","","subsp.")</f>
        <v/>
      </c>
      <c r="D3694" s="26"/>
      <c r="E3694" s="26" t="s">
        <v>6</v>
      </c>
      <c r="F3694" s="26" t="s">
        <v>6</v>
      </c>
      <c r="G3694" s="34" t="str">
        <f t="shared" si="145"/>
        <v>Osyris alba</v>
      </c>
      <c r="H3694" s="26" t="s">
        <v>5141</v>
      </c>
      <c r="I3694" s="26"/>
      <c r="J3694" t="s">
        <v>9894</v>
      </c>
      <c r="K3694" t="s">
        <v>11752</v>
      </c>
      <c r="L3694" t="s">
        <v>12572</v>
      </c>
      <c r="M3694" t="s">
        <v>12676</v>
      </c>
    </row>
    <row r="3695" spans="1:13" x14ac:dyDescent="0.25">
      <c r="A3695" s="26" t="s">
        <v>2981</v>
      </c>
      <c r="B3695" s="26" t="s">
        <v>2982</v>
      </c>
      <c r="C3695" s="34" t="str">
        <f t="shared" si="146"/>
        <v/>
      </c>
      <c r="D3695" s="26"/>
      <c r="E3695" s="26" t="s">
        <v>6</v>
      </c>
      <c r="F3695" s="26" t="s">
        <v>6</v>
      </c>
      <c r="G3695" s="34" t="str">
        <f t="shared" si="145"/>
        <v>Osyris lanceolata</v>
      </c>
      <c r="H3695" s="26" t="s">
        <v>5141</v>
      </c>
      <c r="I3695" s="26"/>
      <c r="J3695" t="s">
        <v>9895</v>
      </c>
      <c r="K3695" t="s">
        <v>11752</v>
      </c>
      <c r="L3695" t="s">
        <v>12572</v>
      </c>
      <c r="M3695" t="s">
        <v>12676</v>
      </c>
    </row>
    <row r="3696" spans="1:13" x14ac:dyDescent="0.25">
      <c r="A3696" s="26" t="s">
        <v>2983</v>
      </c>
      <c r="B3696" s="26" t="s">
        <v>2985</v>
      </c>
      <c r="C3696" s="34" t="str">
        <f t="shared" si="146"/>
        <v>subsp.</v>
      </c>
      <c r="D3696" s="26" t="s">
        <v>2985</v>
      </c>
      <c r="E3696" s="26" t="s">
        <v>6</v>
      </c>
      <c r="F3696" s="26" t="s">
        <v>31</v>
      </c>
      <c r="G3696" s="34" t="str">
        <f t="shared" si="145"/>
        <v>Oxalis acetosella acetosella</v>
      </c>
      <c r="H3696" s="26" t="s">
        <v>5141</v>
      </c>
      <c r="I3696" s="26"/>
      <c r="J3696" t="s">
        <v>9896</v>
      </c>
      <c r="K3696" t="s">
        <v>11752</v>
      </c>
      <c r="L3696" t="s">
        <v>12677</v>
      </c>
      <c r="M3696" t="s">
        <v>12678</v>
      </c>
    </row>
    <row r="3697" spans="1:13" x14ac:dyDescent="0.25">
      <c r="A3697" s="26" t="s">
        <v>2983</v>
      </c>
      <c r="B3697" s="26" t="s">
        <v>299</v>
      </c>
      <c r="C3697" s="34" t="str">
        <f t="shared" si="146"/>
        <v/>
      </c>
      <c r="D3697" s="26"/>
      <c r="E3697" s="26" t="s">
        <v>5390</v>
      </c>
      <c r="F3697" s="26" t="s">
        <v>6</v>
      </c>
      <c r="G3697" s="34" t="str">
        <f t="shared" si="145"/>
        <v>Oxalis articulata</v>
      </c>
      <c r="H3697" s="26" t="s">
        <v>5141</v>
      </c>
      <c r="I3697" s="26"/>
      <c r="J3697" t="s">
        <v>9897</v>
      </c>
      <c r="K3697" t="s">
        <v>11752</v>
      </c>
      <c r="L3697" t="s">
        <v>12677</v>
      </c>
      <c r="M3697" t="s">
        <v>12678</v>
      </c>
    </row>
    <row r="3698" spans="1:13" x14ac:dyDescent="0.25">
      <c r="A3698" s="26" t="s">
        <v>2983</v>
      </c>
      <c r="B3698" s="26" t="s">
        <v>2987</v>
      </c>
      <c r="C3698" s="34" t="str">
        <f t="shared" si="146"/>
        <v/>
      </c>
      <c r="D3698" s="26"/>
      <c r="E3698" s="26" t="s">
        <v>5390</v>
      </c>
      <c r="F3698" s="26" t="s">
        <v>6</v>
      </c>
      <c r="G3698" s="34" t="str">
        <f t="shared" si="145"/>
        <v>Oxalis bowiei</v>
      </c>
      <c r="H3698" s="26" t="s">
        <v>5141</v>
      </c>
      <c r="I3698" s="26"/>
      <c r="J3698" t="s">
        <v>9898</v>
      </c>
      <c r="K3698" t="s">
        <v>11752</v>
      </c>
      <c r="L3698" t="s">
        <v>12677</v>
      </c>
      <c r="M3698" t="s">
        <v>12678</v>
      </c>
    </row>
    <row r="3699" spans="1:13" x14ac:dyDescent="0.25">
      <c r="A3699" s="26" t="s">
        <v>2983</v>
      </c>
      <c r="B3699" s="26" t="s">
        <v>2984</v>
      </c>
      <c r="C3699" s="34" t="str">
        <f t="shared" si="146"/>
        <v/>
      </c>
      <c r="D3699" s="26"/>
      <c r="E3699" s="26" t="s">
        <v>5390</v>
      </c>
      <c r="F3699" s="26" t="s">
        <v>6</v>
      </c>
      <c r="G3699" s="34" t="str">
        <f t="shared" si="145"/>
        <v>Oxalis corniculata</v>
      </c>
      <c r="H3699" s="26" t="s">
        <v>5141</v>
      </c>
      <c r="I3699" s="26"/>
      <c r="J3699" t="s">
        <v>9899</v>
      </c>
      <c r="K3699" t="s">
        <v>11752</v>
      </c>
      <c r="L3699" t="s">
        <v>12677</v>
      </c>
      <c r="M3699" t="s">
        <v>12678</v>
      </c>
    </row>
    <row r="3700" spans="1:13" x14ac:dyDescent="0.25">
      <c r="A3700" s="26" t="s">
        <v>2983</v>
      </c>
      <c r="B3700" s="26" t="s">
        <v>2770</v>
      </c>
      <c r="C3700" s="34" t="str">
        <f t="shared" si="146"/>
        <v/>
      </c>
      <c r="D3700" s="26"/>
      <c r="E3700" s="26" t="s">
        <v>5390</v>
      </c>
      <c r="F3700" s="26" t="s">
        <v>6</v>
      </c>
      <c r="G3700" s="34" t="str">
        <f t="shared" si="145"/>
        <v>Oxalis debilis</v>
      </c>
      <c r="H3700" s="26" t="s">
        <v>5141</v>
      </c>
      <c r="I3700" s="26"/>
      <c r="J3700" t="s">
        <v>9900</v>
      </c>
      <c r="K3700" t="s">
        <v>11752</v>
      </c>
      <c r="L3700" t="s">
        <v>12677</v>
      </c>
      <c r="M3700" t="s">
        <v>12678</v>
      </c>
    </row>
    <row r="3701" spans="1:13" x14ac:dyDescent="0.25">
      <c r="A3701" s="26" t="s">
        <v>2983</v>
      </c>
      <c r="B3701" s="26" t="s">
        <v>2932</v>
      </c>
      <c r="C3701" s="34" t="str">
        <f t="shared" si="146"/>
        <v/>
      </c>
      <c r="D3701" s="26"/>
      <c r="E3701" s="26" t="s">
        <v>5390</v>
      </c>
      <c r="F3701" s="26" t="s">
        <v>6</v>
      </c>
      <c r="G3701" s="34" t="str">
        <f t="shared" si="145"/>
        <v>Oxalis dillenii</v>
      </c>
      <c r="H3701" s="26" t="s">
        <v>5141</v>
      </c>
      <c r="I3701" s="26"/>
      <c r="J3701" t="s">
        <v>9901</v>
      </c>
      <c r="K3701" t="s">
        <v>11752</v>
      </c>
      <c r="L3701" t="s">
        <v>12677</v>
      </c>
      <c r="M3701" t="s">
        <v>12678</v>
      </c>
    </row>
    <row r="3702" spans="1:13" x14ac:dyDescent="0.25">
      <c r="A3702" s="26" t="s">
        <v>2983</v>
      </c>
      <c r="B3702" s="26" t="s">
        <v>1448</v>
      </c>
      <c r="C3702" s="34" t="str">
        <f t="shared" si="146"/>
        <v/>
      </c>
      <c r="D3702" s="26"/>
      <c r="E3702" s="26" t="s">
        <v>5390</v>
      </c>
      <c r="F3702" s="26" t="s">
        <v>6</v>
      </c>
      <c r="G3702" s="34" t="str">
        <f t="shared" ref="G3702:G3765" si="147">IF(D3702="",CONCATENATE(A3702," ",B3702),CONCATENATE(A3702," ",B3702," ",D3702))</f>
        <v>Oxalis incarnata</v>
      </c>
      <c r="H3702" s="26" t="s">
        <v>5141</v>
      </c>
      <c r="I3702" s="26"/>
      <c r="J3702" t="s">
        <v>9902</v>
      </c>
      <c r="K3702" t="s">
        <v>11752</v>
      </c>
      <c r="L3702" t="s">
        <v>12677</v>
      </c>
      <c r="M3702" t="s">
        <v>12678</v>
      </c>
    </row>
    <row r="3703" spans="1:13" x14ac:dyDescent="0.25">
      <c r="A3703" s="26" t="s">
        <v>2983</v>
      </c>
      <c r="B3703" s="26" t="s">
        <v>821</v>
      </c>
      <c r="C3703" s="34" t="str">
        <f t="shared" si="146"/>
        <v/>
      </c>
      <c r="D3703" s="26"/>
      <c r="E3703" s="26" t="s">
        <v>5390</v>
      </c>
      <c r="F3703" s="26" t="s">
        <v>6</v>
      </c>
      <c r="G3703" s="34" t="str">
        <f t="shared" si="147"/>
        <v>Oxalis latifolia</v>
      </c>
      <c r="H3703" s="26" t="s">
        <v>5141</v>
      </c>
      <c r="I3703" s="26"/>
      <c r="J3703" t="s">
        <v>9903</v>
      </c>
      <c r="K3703" t="s">
        <v>11752</v>
      </c>
      <c r="L3703" t="s">
        <v>12677</v>
      </c>
      <c r="M3703" t="s">
        <v>12678</v>
      </c>
    </row>
    <row r="3704" spans="1:13" x14ac:dyDescent="0.25">
      <c r="A3704" s="26" t="s">
        <v>2983</v>
      </c>
      <c r="B3704" s="26" t="s">
        <v>2986</v>
      </c>
      <c r="C3704" s="34" t="str">
        <f t="shared" si="146"/>
        <v/>
      </c>
      <c r="D3704" s="26"/>
      <c r="E3704" s="26" t="s">
        <v>5390</v>
      </c>
      <c r="F3704" s="26" t="s">
        <v>6</v>
      </c>
      <c r="G3704" s="34" t="str">
        <f t="shared" si="147"/>
        <v>Oxalis pes-caprae</v>
      </c>
      <c r="H3704" s="26" t="s">
        <v>5141</v>
      </c>
      <c r="I3704" s="26"/>
      <c r="J3704" t="s">
        <v>9904</v>
      </c>
      <c r="K3704" t="s">
        <v>11752</v>
      </c>
      <c r="L3704" t="s">
        <v>12677</v>
      </c>
      <c r="M3704" t="s">
        <v>12678</v>
      </c>
    </row>
    <row r="3705" spans="1:13" x14ac:dyDescent="0.25">
      <c r="A3705" s="26" t="s">
        <v>2983</v>
      </c>
      <c r="B3705" s="26" t="s">
        <v>1508</v>
      </c>
      <c r="C3705" s="34" t="str">
        <f t="shared" si="146"/>
        <v/>
      </c>
      <c r="D3705" s="26"/>
      <c r="E3705" s="26" t="s">
        <v>5390</v>
      </c>
      <c r="F3705" s="26" t="s">
        <v>6</v>
      </c>
      <c r="G3705" s="34" t="str">
        <f t="shared" si="147"/>
        <v>Oxalis purpurea</v>
      </c>
      <c r="H3705" s="26" t="s">
        <v>5141</v>
      </c>
      <c r="I3705" s="26"/>
      <c r="J3705" t="s">
        <v>9905</v>
      </c>
      <c r="K3705" t="s">
        <v>11752</v>
      </c>
      <c r="L3705" t="s">
        <v>12677</v>
      </c>
      <c r="M3705" t="s">
        <v>12678</v>
      </c>
    </row>
    <row r="3706" spans="1:13" x14ac:dyDescent="0.25">
      <c r="A3706" s="26" t="s">
        <v>2988</v>
      </c>
      <c r="B3706" s="26" t="s">
        <v>2989</v>
      </c>
      <c r="C3706" s="34" t="str">
        <f t="shared" si="146"/>
        <v/>
      </c>
      <c r="D3706" s="26"/>
      <c r="E3706" s="26" t="s">
        <v>6</v>
      </c>
      <c r="F3706" s="26" t="s">
        <v>6</v>
      </c>
      <c r="G3706" s="34" t="str">
        <f t="shared" si="147"/>
        <v>Oxyria digyna</v>
      </c>
      <c r="H3706" s="26" t="s">
        <v>5141</v>
      </c>
      <c r="I3706" s="26"/>
      <c r="J3706" t="s">
        <v>9906</v>
      </c>
      <c r="K3706" t="s">
        <v>11752</v>
      </c>
      <c r="L3706" t="s">
        <v>12295</v>
      </c>
      <c r="M3706" t="s">
        <v>12413</v>
      </c>
    </row>
    <row r="3707" spans="1:13" x14ac:dyDescent="0.25">
      <c r="A3707" s="26" t="s">
        <v>2990</v>
      </c>
      <c r="B3707" s="26" t="s">
        <v>2504</v>
      </c>
      <c r="C3707" s="34" t="str">
        <f t="shared" si="146"/>
        <v/>
      </c>
      <c r="D3707" s="26"/>
      <c r="E3707" s="26" t="s">
        <v>6</v>
      </c>
      <c r="F3707" s="26" t="s">
        <v>6</v>
      </c>
      <c r="G3707" s="34" t="str">
        <f t="shared" si="147"/>
        <v>Oxytropis amethystea</v>
      </c>
      <c r="H3707" s="26" t="s">
        <v>5141</v>
      </c>
      <c r="I3707" s="26"/>
      <c r="J3707" t="s">
        <v>9907</v>
      </c>
      <c r="K3707" t="s">
        <v>11752</v>
      </c>
      <c r="L3707" t="s">
        <v>12304</v>
      </c>
      <c r="M3707" t="s">
        <v>12305</v>
      </c>
    </row>
    <row r="3708" spans="1:13" x14ac:dyDescent="0.25">
      <c r="A3708" s="26" t="s">
        <v>2990</v>
      </c>
      <c r="B3708" s="26" t="s">
        <v>1338</v>
      </c>
      <c r="C3708" s="34" t="str">
        <f t="shared" si="146"/>
        <v>subsp.</v>
      </c>
      <c r="D3708" s="26" t="s">
        <v>1338</v>
      </c>
      <c r="E3708" s="26" t="s">
        <v>6</v>
      </c>
      <c r="F3708" s="26" t="s">
        <v>31</v>
      </c>
      <c r="G3708" s="34" t="str">
        <f t="shared" si="147"/>
        <v>Oxytropis campestris campestris</v>
      </c>
      <c r="H3708" s="26" t="s">
        <v>5141</v>
      </c>
      <c r="I3708" s="26"/>
      <c r="J3708" t="s">
        <v>9908</v>
      </c>
      <c r="K3708" t="s">
        <v>11752</v>
      </c>
      <c r="L3708" t="s">
        <v>12304</v>
      </c>
      <c r="M3708" t="s">
        <v>12305</v>
      </c>
    </row>
    <row r="3709" spans="1:13" x14ac:dyDescent="0.25">
      <c r="A3709" s="26" t="s">
        <v>2990</v>
      </c>
      <c r="B3709" s="26" t="s">
        <v>2992</v>
      </c>
      <c r="C3709" s="34" t="str">
        <f t="shared" si="146"/>
        <v/>
      </c>
      <c r="D3709" s="26"/>
      <c r="E3709" s="26" t="s">
        <v>13111</v>
      </c>
      <c r="F3709" s="26" t="s">
        <v>6</v>
      </c>
      <c r="G3709" s="34" t="str">
        <f t="shared" si="147"/>
        <v>Oxytropis foucaudii</v>
      </c>
      <c r="H3709" s="26" t="s">
        <v>5141</v>
      </c>
      <c r="I3709" s="26"/>
      <c r="J3709" t="s">
        <v>9909</v>
      </c>
      <c r="K3709" t="s">
        <v>11752</v>
      </c>
      <c r="L3709" t="s">
        <v>12304</v>
      </c>
      <c r="M3709" t="s">
        <v>12305</v>
      </c>
    </row>
    <row r="3710" spans="1:13" x14ac:dyDescent="0.25">
      <c r="A3710" s="26" t="s">
        <v>2990</v>
      </c>
      <c r="B3710" s="26" t="s">
        <v>330</v>
      </c>
      <c r="C3710" s="34" t="str">
        <f t="shared" si="146"/>
        <v>subsp.</v>
      </c>
      <c r="D3710" s="26" t="s">
        <v>330</v>
      </c>
      <c r="E3710" s="26" t="s">
        <v>6</v>
      </c>
      <c r="F3710" s="26" t="s">
        <v>31</v>
      </c>
      <c r="G3710" s="34" t="str">
        <f t="shared" si="147"/>
        <v>Oxytropis halleri halleri</v>
      </c>
      <c r="H3710" s="26" t="s">
        <v>5141</v>
      </c>
      <c r="I3710" s="26"/>
      <c r="J3710" t="s">
        <v>9910</v>
      </c>
      <c r="K3710" t="s">
        <v>11752</v>
      </c>
      <c r="L3710" t="s">
        <v>12304</v>
      </c>
      <c r="M3710" t="s">
        <v>12305</v>
      </c>
    </row>
    <row r="3711" spans="1:13" x14ac:dyDescent="0.25">
      <c r="A3711" s="26" t="s">
        <v>2990</v>
      </c>
      <c r="B3711" s="26" t="s">
        <v>2993</v>
      </c>
      <c r="C3711" s="34" t="str">
        <f t="shared" si="146"/>
        <v/>
      </c>
      <c r="D3711" s="26"/>
      <c r="E3711" s="26" t="s">
        <v>31</v>
      </c>
      <c r="F3711" s="26" t="s">
        <v>6</v>
      </c>
      <c r="G3711" s="34" t="str">
        <f t="shared" si="147"/>
        <v>Oxytropis jabalambrensis</v>
      </c>
      <c r="H3711" s="26" t="s">
        <v>5141</v>
      </c>
      <c r="I3711" s="26"/>
      <c r="J3711" t="s">
        <v>9911</v>
      </c>
      <c r="K3711" t="s">
        <v>11752</v>
      </c>
      <c r="L3711" t="s">
        <v>12304</v>
      </c>
      <c r="M3711" t="s">
        <v>12305</v>
      </c>
    </row>
    <row r="3712" spans="1:13" x14ac:dyDescent="0.25">
      <c r="A3712" s="26" t="s">
        <v>2990</v>
      </c>
      <c r="B3712" s="26" t="s">
        <v>2991</v>
      </c>
      <c r="C3712" s="34" t="str">
        <f t="shared" si="146"/>
        <v/>
      </c>
      <c r="D3712" s="26"/>
      <c r="E3712" s="26" t="s">
        <v>6</v>
      </c>
      <c r="F3712" s="26" t="s">
        <v>6</v>
      </c>
      <c r="G3712" s="34" t="str">
        <f t="shared" si="147"/>
        <v>Oxytropis lapponica</v>
      </c>
      <c r="H3712" s="26" t="s">
        <v>5141</v>
      </c>
      <c r="I3712" s="26"/>
      <c r="J3712" t="s">
        <v>9912</v>
      </c>
      <c r="K3712" t="s">
        <v>11752</v>
      </c>
      <c r="L3712" t="s">
        <v>12304</v>
      </c>
      <c r="M3712" t="s">
        <v>12305</v>
      </c>
    </row>
    <row r="3713" spans="1:13" x14ac:dyDescent="0.25">
      <c r="A3713" s="26" t="s">
        <v>2990</v>
      </c>
      <c r="B3713" s="26" t="s">
        <v>525</v>
      </c>
      <c r="C3713" s="34" t="str">
        <f t="shared" si="146"/>
        <v/>
      </c>
      <c r="D3713" s="26"/>
      <c r="E3713" s="26" t="s">
        <v>6</v>
      </c>
      <c r="F3713" s="26" t="s">
        <v>6</v>
      </c>
      <c r="G3713" s="34" t="str">
        <f t="shared" si="147"/>
        <v>Oxytropis neglecta</v>
      </c>
      <c r="H3713" s="26" t="s">
        <v>5141</v>
      </c>
      <c r="I3713" s="26"/>
      <c r="J3713" t="s">
        <v>9913</v>
      </c>
      <c r="K3713" t="s">
        <v>11752</v>
      </c>
      <c r="L3713" t="s">
        <v>12304</v>
      </c>
      <c r="M3713" t="s">
        <v>12305</v>
      </c>
    </row>
    <row r="3714" spans="1:13" x14ac:dyDescent="0.25">
      <c r="A3714" s="26" t="s">
        <v>2994</v>
      </c>
      <c r="B3714" s="26" t="s">
        <v>879</v>
      </c>
      <c r="C3714" s="34" t="str">
        <f t="shared" si="146"/>
        <v/>
      </c>
      <c r="D3714" s="26"/>
      <c r="E3714" s="26" t="s">
        <v>6</v>
      </c>
      <c r="F3714" s="26" t="s">
        <v>6</v>
      </c>
      <c r="G3714" s="34" t="str">
        <f t="shared" si="147"/>
        <v>Paeonia broteri</v>
      </c>
      <c r="H3714" s="26" t="s">
        <v>5141</v>
      </c>
      <c r="I3714" s="26"/>
      <c r="J3714" t="s">
        <v>9914</v>
      </c>
      <c r="K3714" t="s">
        <v>11752</v>
      </c>
      <c r="L3714" t="s">
        <v>12390</v>
      </c>
      <c r="M3714" t="s">
        <v>12679</v>
      </c>
    </row>
    <row r="3715" spans="1:13" x14ac:dyDescent="0.25">
      <c r="A3715" s="26" t="s">
        <v>2994</v>
      </c>
      <c r="B3715" s="26" t="s">
        <v>1349</v>
      </c>
      <c r="C3715" s="34" t="str">
        <f t="shared" si="146"/>
        <v/>
      </c>
      <c r="D3715" s="26"/>
      <c r="E3715" s="26" t="s">
        <v>31</v>
      </c>
      <c r="F3715" s="26" t="s">
        <v>6</v>
      </c>
      <c r="G3715" s="34" t="str">
        <f t="shared" si="147"/>
        <v>Paeonia cambessedesii</v>
      </c>
      <c r="H3715" s="26" t="s">
        <v>5141</v>
      </c>
      <c r="I3715" s="26"/>
      <c r="J3715" t="s">
        <v>9915</v>
      </c>
      <c r="K3715" t="s">
        <v>11752</v>
      </c>
      <c r="L3715" t="s">
        <v>12390</v>
      </c>
      <c r="M3715" t="s">
        <v>12679</v>
      </c>
    </row>
    <row r="3716" spans="1:13" x14ac:dyDescent="0.25">
      <c r="A3716" s="26" t="s">
        <v>2994</v>
      </c>
      <c r="B3716" s="26" t="s">
        <v>135</v>
      </c>
      <c r="C3716" s="34" t="str">
        <f t="shared" si="146"/>
        <v/>
      </c>
      <c r="D3716" s="26"/>
      <c r="E3716" s="26" t="s">
        <v>6</v>
      </c>
      <c r="F3716" s="26" t="s">
        <v>6</v>
      </c>
      <c r="G3716" s="34" t="str">
        <f t="shared" si="147"/>
        <v>Paeonia coriacea</v>
      </c>
      <c r="H3716" s="26" t="s">
        <v>5141</v>
      </c>
      <c r="I3716" s="26"/>
      <c r="J3716" t="s">
        <v>9916</v>
      </c>
      <c r="K3716" t="s">
        <v>11752</v>
      </c>
      <c r="L3716" t="s">
        <v>12390</v>
      </c>
      <c r="M3716" t="s">
        <v>12679</v>
      </c>
    </row>
    <row r="3717" spans="1:13" x14ac:dyDescent="0.25">
      <c r="A3717" s="26" t="s">
        <v>2994</v>
      </c>
      <c r="B3717" s="26" t="s">
        <v>2946</v>
      </c>
      <c r="C3717" s="34" t="str">
        <f t="shared" si="146"/>
        <v>subsp.</v>
      </c>
      <c r="D3717" s="26" t="s">
        <v>2946</v>
      </c>
      <c r="E3717" s="26" t="s">
        <v>6</v>
      </c>
      <c r="F3717" s="26" t="s">
        <v>31</v>
      </c>
      <c r="G3717" s="34" t="str">
        <f t="shared" si="147"/>
        <v>Paeonia mascula mascula</v>
      </c>
      <c r="H3717" s="26" t="s">
        <v>5141</v>
      </c>
      <c r="I3717" s="26"/>
      <c r="J3717" t="s">
        <v>9917</v>
      </c>
      <c r="K3717" t="s">
        <v>11752</v>
      </c>
      <c r="L3717" t="s">
        <v>12390</v>
      </c>
      <c r="M3717" t="s">
        <v>12679</v>
      </c>
    </row>
    <row r="3718" spans="1:13" x14ac:dyDescent="0.25">
      <c r="A3718" s="26" t="s">
        <v>2994</v>
      </c>
      <c r="B3718" s="26" t="s">
        <v>253</v>
      </c>
      <c r="C3718" s="34" t="str">
        <f t="shared" si="146"/>
        <v>subsp.</v>
      </c>
      <c r="D3718" s="26" t="s">
        <v>70</v>
      </c>
      <c r="E3718" s="26" t="s">
        <v>6</v>
      </c>
      <c r="F3718" s="26" t="s">
        <v>31</v>
      </c>
      <c r="G3718" s="34" t="str">
        <f t="shared" si="147"/>
        <v>Paeonia officinalis microcarpa</v>
      </c>
      <c r="H3718" s="26" t="s">
        <v>5141</v>
      </c>
      <c r="I3718" s="26"/>
      <c r="J3718" t="s">
        <v>9918</v>
      </c>
      <c r="K3718" t="s">
        <v>11752</v>
      </c>
      <c r="L3718" t="s">
        <v>12390</v>
      </c>
      <c r="M3718" t="s">
        <v>12679</v>
      </c>
    </row>
    <row r="3719" spans="1:13" x14ac:dyDescent="0.25">
      <c r="A3719" s="26" t="s">
        <v>2995</v>
      </c>
      <c r="B3719" s="26" t="s">
        <v>2996</v>
      </c>
      <c r="C3719" s="34" t="str">
        <f t="shared" si="146"/>
        <v/>
      </c>
      <c r="D3719" s="26"/>
      <c r="E3719" s="26" t="s">
        <v>6</v>
      </c>
      <c r="F3719" s="26" t="s">
        <v>6</v>
      </c>
      <c r="G3719" s="34" t="str">
        <f t="shared" si="147"/>
        <v>Paliurus spina-christi</v>
      </c>
      <c r="H3719" s="26" t="s">
        <v>5141</v>
      </c>
      <c r="I3719" s="26"/>
      <c r="J3719" t="s">
        <v>9919</v>
      </c>
      <c r="K3719" t="s">
        <v>11752</v>
      </c>
      <c r="L3719" t="s">
        <v>12323</v>
      </c>
      <c r="M3719" t="s">
        <v>12645</v>
      </c>
    </row>
    <row r="3720" spans="1:13" x14ac:dyDescent="0.25">
      <c r="A3720" s="26" t="s">
        <v>2997</v>
      </c>
      <c r="B3720" s="26" t="s">
        <v>1084</v>
      </c>
      <c r="C3720" s="34" t="str">
        <f t="shared" si="146"/>
        <v/>
      </c>
      <c r="D3720" s="26"/>
      <c r="E3720" s="26" t="s">
        <v>6</v>
      </c>
      <c r="F3720" s="26" t="s">
        <v>6</v>
      </c>
      <c r="G3720" s="34" t="str">
        <f t="shared" si="147"/>
        <v>Pancratium maritimum</v>
      </c>
      <c r="H3720" s="26" t="s">
        <v>5141</v>
      </c>
      <c r="I3720" s="26"/>
      <c r="J3720" t="s">
        <v>9920</v>
      </c>
      <c r="K3720" t="s">
        <v>11752</v>
      </c>
      <c r="L3720" t="s">
        <v>12327</v>
      </c>
      <c r="M3720" t="s">
        <v>12446</v>
      </c>
    </row>
    <row r="3721" spans="1:13" x14ac:dyDescent="0.25">
      <c r="A3721" s="26" t="s">
        <v>2998</v>
      </c>
      <c r="B3721" s="26" t="s">
        <v>3002</v>
      </c>
      <c r="C3721" s="34" t="str">
        <f t="shared" si="146"/>
        <v/>
      </c>
      <c r="D3721" s="26"/>
      <c r="E3721" s="26" t="s">
        <v>6</v>
      </c>
      <c r="F3721" s="26" t="s">
        <v>6</v>
      </c>
      <c r="G3721" s="34" t="str">
        <f t="shared" si="147"/>
        <v>Papaver argemone</v>
      </c>
      <c r="H3721" s="26" t="s">
        <v>5141</v>
      </c>
      <c r="I3721" s="26"/>
      <c r="J3721" t="s">
        <v>9921</v>
      </c>
      <c r="K3721" t="s">
        <v>11752</v>
      </c>
      <c r="L3721" t="s">
        <v>12329</v>
      </c>
      <c r="M3721" t="s">
        <v>12385</v>
      </c>
    </row>
    <row r="3722" spans="1:13" x14ac:dyDescent="0.25">
      <c r="A3722" s="26" t="s">
        <v>2998</v>
      </c>
      <c r="B3722" s="26" t="s">
        <v>1103</v>
      </c>
      <c r="C3722" s="34" t="str">
        <f t="shared" si="146"/>
        <v/>
      </c>
      <c r="D3722" s="26"/>
      <c r="E3722" s="26" t="s">
        <v>6</v>
      </c>
      <c r="F3722" s="26" t="s">
        <v>6</v>
      </c>
      <c r="G3722" s="34" t="str">
        <f t="shared" si="147"/>
        <v>Papaver dubium</v>
      </c>
      <c r="H3722" s="26" t="s">
        <v>5141</v>
      </c>
      <c r="I3722" s="26"/>
      <c r="J3722" t="s">
        <v>9922</v>
      </c>
      <c r="K3722" t="s">
        <v>11752</v>
      </c>
      <c r="L3722" t="s">
        <v>12329</v>
      </c>
      <c r="M3722" t="s">
        <v>12385</v>
      </c>
    </row>
    <row r="3723" spans="1:13" x14ac:dyDescent="0.25">
      <c r="A3723" s="26" t="s">
        <v>2998</v>
      </c>
      <c r="B3723" s="26" t="s">
        <v>1186</v>
      </c>
      <c r="C3723" s="34" t="str">
        <f t="shared" si="146"/>
        <v/>
      </c>
      <c r="D3723" s="26"/>
      <c r="E3723" s="26" t="s">
        <v>6</v>
      </c>
      <c r="F3723" s="26" t="s">
        <v>6</v>
      </c>
      <c r="G3723" s="34" t="str">
        <f t="shared" si="147"/>
        <v>Papaver hybridum</v>
      </c>
      <c r="H3723" s="26" t="s">
        <v>5141</v>
      </c>
      <c r="I3723" s="26"/>
      <c r="J3723" t="s">
        <v>9923</v>
      </c>
      <c r="K3723" t="s">
        <v>11752</v>
      </c>
      <c r="L3723" t="s">
        <v>12329</v>
      </c>
      <c r="M3723" t="s">
        <v>12385</v>
      </c>
    </row>
    <row r="3724" spans="1:13" x14ac:dyDescent="0.25">
      <c r="A3724" s="26" t="s">
        <v>2998</v>
      </c>
      <c r="B3724" s="26" t="s">
        <v>3004</v>
      </c>
      <c r="C3724" s="34" t="str">
        <f t="shared" si="146"/>
        <v/>
      </c>
      <c r="D3724" s="26"/>
      <c r="E3724" s="26" t="s">
        <v>13111</v>
      </c>
      <c r="F3724" s="26" t="s">
        <v>6</v>
      </c>
      <c r="G3724" s="34" t="str">
        <f t="shared" si="147"/>
        <v>Papaver lapeyrousianum</v>
      </c>
      <c r="H3724" s="26" t="s">
        <v>5141</v>
      </c>
      <c r="I3724" s="26"/>
      <c r="J3724" t="s">
        <v>9924</v>
      </c>
      <c r="K3724" t="s">
        <v>11752</v>
      </c>
      <c r="L3724" t="s">
        <v>12329</v>
      </c>
      <c r="M3724" t="s">
        <v>12385</v>
      </c>
    </row>
    <row r="3725" spans="1:13" x14ac:dyDescent="0.25">
      <c r="A3725" s="26" t="s">
        <v>2998</v>
      </c>
      <c r="B3725" s="26" t="s">
        <v>3001</v>
      </c>
      <c r="C3725" s="34" t="str">
        <f t="shared" si="146"/>
        <v/>
      </c>
      <c r="D3725" s="26"/>
      <c r="E3725" s="26" t="s">
        <v>6</v>
      </c>
      <c r="F3725" s="26" t="s">
        <v>6</v>
      </c>
      <c r="G3725" s="34" t="str">
        <f t="shared" si="147"/>
        <v>Papaver pinnatifidum</v>
      </c>
      <c r="H3725" s="26" t="s">
        <v>5141</v>
      </c>
      <c r="I3725" s="26"/>
      <c r="J3725" t="s">
        <v>9925</v>
      </c>
      <c r="K3725" t="s">
        <v>11752</v>
      </c>
      <c r="L3725" t="s">
        <v>12329</v>
      </c>
      <c r="M3725" t="s">
        <v>12385</v>
      </c>
    </row>
    <row r="3726" spans="1:13" x14ac:dyDescent="0.25">
      <c r="A3726" s="26" t="s">
        <v>2998</v>
      </c>
      <c r="B3726" s="26" t="s">
        <v>3000</v>
      </c>
      <c r="C3726" s="34" t="str">
        <f t="shared" si="146"/>
        <v/>
      </c>
      <c r="D3726" s="26"/>
      <c r="E3726" s="26" t="s">
        <v>6</v>
      </c>
      <c r="F3726" s="26" t="s">
        <v>6</v>
      </c>
      <c r="G3726" s="34" t="str">
        <f t="shared" si="147"/>
        <v>Papaver rhoeas</v>
      </c>
      <c r="H3726" s="26" t="s">
        <v>5141</v>
      </c>
      <c r="I3726" s="26"/>
      <c r="J3726" t="s">
        <v>9926</v>
      </c>
      <c r="K3726" t="s">
        <v>11752</v>
      </c>
      <c r="L3726" t="s">
        <v>12329</v>
      </c>
      <c r="M3726" t="s">
        <v>12385</v>
      </c>
    </row>
    <row r="3727" spans="1:13" x14ac:dyDescent="0.25">
      <c r="A3727" s="26" t="s">
        <v>2998</v>
      </c>
      <c r="B3727" s="26" t="s">
        <v>3003</v>
      </c>
      <c r="C3727" s="34" t="str">
        <f t="shared" si="146"/>
        <v/>
      </c>
      <c r="D3727" s="26"/>
      <c r="E3727" s="26" t="s">
        <v>6</v>
      </c>
      <c r="F3727" s="26" t="s">
        <v>6</v>
      </c>
      <c r="G3727" s="34" t="str">
        <f t="shared" si="147"/>
        <v>Papaver rupifragum</v>
      </c>
      <c r="H3727" s="26" t="s">
        <v>5141</v>
      </c>
      <c r="I3727" s="26"/>
      <c r="J3727" t="s">
        <v>9927</v>
      </c>
      <c r="K3727" t="s">
        <v>11752</v>
      </c>
      <c r="L3727" t="s">
        <v>12329</v>
      </c>
      <c r="M3727" t="s">
        <v>12385</v>
      </c>
    </row>
    <row r="3728" spans="1:13" x14ac:dyDescent="0.25">
      <c r="A3728" s="26" t="s">
        <v>2998</v>
      </c>
      <c r="B3728" s="26" t="s">
        <v>2999</v>
      </c>
      <c r="C3728" s="34" t="str">
        <f t="shared" si="146"/>
        <v>subsp.</v>
      </c>
      <c r="D3728" s="26" t="s">
        <v>4493</v>
      </c>
      <c r="E3728" s="26" t="s">
        <v>6</v>
      </c>
      <c r="F3728" s="26" t="s">
        <v>6</v>
      </c>
      <c r="G3728" s="34" t="str">
        <f t="shared" si="147"/>
        <v>Papaver somniferum setigerum</v>
      </c>
      <c r="H3728" s="26" t="s">
        <v>5141</v>
      </c>
      <c r="I3728" s="26"/>
      <c r="J3728" t="s">
        <v>9928</v>
      </c>
      <c r="K3728" t="s">
        <v>11752</v>
      </c>
      <c r="L3728" t="s">
        <v>12329</v>
      </c>
      <c r="M3728" t="s">
        <v>12385</v>
      </c>
    </row>
    <row r="3729" spans="1:13" x14ac:dyDescent="0.25">
      <c r="A3729" s="26" t="s">
        <v>2998</v>
      </c>
      <c r="B3729" s="26" t="s">
        <v>2999</v>
      </c>
      <c r="C3729" s="34" t="str">
        <f t="shared" si="146"/>
        <v>subsp.</v>
      </c>
      <c r="D3729" s="26" t="s">
        <v>2999</v>
      </c>
      <c r="E3729" s="26" t="s">
        <v>5390</v>
      </c>
      <c r="F3729" s="26" t="s">
        <v>6</v>
      </c>
      <c r="G3729" s="34" t="str">
        <f t="shared" si="147"/>
        <v>Papaver somniferum somniferum</v>
      </c>
      <c r="H3729" s="26" t="s">
        <v>5141</v>
      </c>
      <c r="I3729" s="26"/>
      <c r="J3729" t="s">
        <v>9929</v>
      </c>
      <c r="K3729" t="s">
        <v>11752</v>
      </c>
      <c r="L3729" t="s">
        <v>12329</v>
      </c>
      <c r="M3729" t="s">
        <v>12385</v>
      </c>
    </row>
    <row r="3730" spans="1:13" x14ac:dyDescent="0.25">
      <c r="A3730" s="26" t="s">
        <v>3005</v>
      </c>
      <c r="B3730" s="26" t="s">
        <v>3006</v>
      </c>
      <c r="C3730" s="34" t="str">
        <f t="shared" si="146"/>
        <v/>
      </c>
      <c r="D3730" s="26"/>
      <c r="E3730" s="26" t="s">
        <v>6</v>
      </c>
      <c r="F3730" s="26" t="s">
        <v>6</v>
      </c>
      <c r="G3730" s="34" t="str">
        <f t="shared" si="147"/>
        <v>Paradisea liliastrum</v>
      </c>
      <c r="H3730" s="26" t="s">
        <v>5141</v>
      </c>
      <c r="I3730" s="26"/>
      <c r="J3730" t="s">
        <v>9930</v>
      </c>
      <c r="K3730" t="s">
        <v>11752</v>
      </c>
      <c r="L3730" t="s">
        <v>12327</v>
      </c>
      <c r="M3730" t="s">
        <v>12557</v>
      </c>
    </row>
    <row r="3731" spans="1:13" x14ac:dyDescent="0.25">
      <c r="A3731" s="26" t="s">
        <v>3005</v>
      </c>
      <c r="B3731" s="26" t="s">
        <v>402</v>
      </c>
      <c r="C3731" s="34" t="str">
        <f t="shared" si="146"/>
        <v/>
      </c>
      <c r="D3731" s="26"/>
      <c r="E3731" s="26" t="s">
        <v>31</v>
      </c>
      <c r="F3731" s="26" t="s">
        <v>6</v>
      </c>
      <c r="G3731" s="34" t="str">
        <f t="shared" si="147"/>
        <v>Paradisea lusitanica</v>
      </c>
      <c r="H3731" s="26" t="s">
        <v>5141</v>
      </c>
      <c r="I3731" s="26"/>
      <c r="J3731" t="s">
        <v>9931</v>
      </c>
      <c r="K3731" t="s">
        <v>11752</v>
      </c>
      <c r="L3731" t="s">
        <v>12327</v>
      </c>
      <c r="M3731" t="s">
        <v>12557</v>
      </c>
    </row>
    <row r="3732" spans="1:13" x14ac:dyDescent="0.25">
      <c r="A3732" s="26" t="s">
        <v>3007</v>
      </c>
      <c r="B3732" s="26" t="s">
        <v>821</v>
      </c>
      <c r="C3732" s="34" t="str">
        <f t="shared" si="146"/>
        <v/>
      </c>
      <c r="D3732" s="26"/>
      <c r="E3732" s="26" t="s">
        <v>6</v>
      </c>
      <c r="F3732" s="26" t="s">
        <v>6</v>
      </c>
      <c r="G3732" s="34" t="str">
        <f t="shared" si="147"/>
        <v>Parentucellia latifolia</v>
      </c>
      <c r="H3732" s="26" t="s">
        <v>5141</v>
      </c>
      <c r="I3732" s="26"/>
      <c r="J3732" t="s">
        <v>9932</v>
      </c>
      <c r="K3732" t="s">
        <v>11752</v>
      </c>
      <c r="L3732" t="s">
        <v>12318</v>
      </c>
      <c r="M3732" t="s">
        <v>12366</v>
      </c>
    </row>
    <row r="3733" spans="1:13" x14ac:dyDescent="0.25">
      <c r="A3733" s="26" t="s">
        <v>3007</v>
      </c>
      <c r="B3733" s="26" t="s">
        <v>415</v>
      </c>
      <c r="C3733" s="34" t="str">
        <f t="shared" si="146"/>
        <v/>
      </c>
      <c r="D3733" s="26"/>
      <c r="E3733" s="26" t="s">
        <v>6</v>
      </c>
      <c r="F3733" s="26" t="s">
        <v>6</v>
      </c>
      <c r="G3733" s="34" t="str">
        <f t="shared" si="147"/>
        <v>Parentucellia viscosa</v>
      </c>
      <c r="H3733" s="26" t="s">
        <v>5141</v>
      </c>
      <c r="I3733" s="26"/>
      <c r="J3733" t="s">
        <v>9933</v>
      </c>
      <c r="K3733" t="s">
        <v>11752</v>
      </c>
      <c r="L3733" t="s">
        <v>12318</v>
      </c>
      <c r="M3733" t="s">
        <v>12366</v>
      </c>
    </row>
    <row r="3734" spans="1:13" x14ac:dyDescent="0.25">
      <c r="A3734" s="26" t="s">
        <v>3008</v>
      </c>
      <c r="B3734" s="26" t="s">
        <v>3009</v>
      </c>
      <c r="C3734" s="34" t="str">
        <f t="shared" si="146"/>
        <v/>
      </c>
      <c r="D3734" s="26"/>
      <c r="E3734" s="26" t="s">
        <v>6</v>
      </c>
      <c r="F3734" s="26" t="s">
        <v>6</v>
      </c>
      <c r="G3734" s="34" t="str">
        <f t="shared" si="147"/>
        <v>Parietaria judaica</v>
      </c>
      <c r="H3734" s="26" t="s">
        <v>5141</v>
      </c>
      <c r="I3734" s="26"/>
      <c r="J3734" t="s">
        <v>9934</v>
      </c>
      <c r="K3734" t="s">
        <v>11752</v>
      </c>
      <c r="L3734" t="s">
        <v>12323</v>
      </c>
      <c r="M3734" t="s">
        <v>12415</v>
      </c>
    </row>
    <row r="3735" spans="1:13" x14ac:dyDescent="0.25">
      <c r="A3735" s="26" t="s">
        <v>3008</v>
      </c>
      <c r="B3735" s="26" t="s">
        <v>402</v>
      </c>
      <c r="C3735" s="34" t="str">
        <f t="shared" si="146"/>
        <v>subsp.</v>
      </c>
      <c r="D3735" s="26" t="s">
        <v>402</v>
      </c>
      <c r="E3735" s="26" t="s">
        <v>6</v>
      </c>
      <c r="F3735" s="26" t="s">
        <v>31</v>
      </c>
      <c r="G3735" s="34" t="str">
        <f t="shared" si="147"/>
        <v>Parietaria lusitanica lusitanica</v>
      </c>
      <c r="H3735" s="26" t="s">
        <v>5141</v>
      </c>
      <c r="I3735" s="26"/>
      <c r="J3735" t="s">
        <v>9935</v>
      </c>
      <c r="K3735" t="s">
        <v>11752</v>
      </c>
      <c r="L3735" t="s">
        <v>12323</v>
      </c>
      <c r="M3735" t="s">
        <v>12415</v>
      </c>
    </row>
    <row r="3736" spans="1:13" x14ac:dyDescent="0.25">
      <c r="A3736" s="26" t="s">
        <v>3008</v>
      </c>
      <c r="B3736" s="26" t="s">
        <v>1292</v>
      </c>
      <c r="C3736" s="34" t="str">
        <f t="shared" si="146"/>
        <v/>
      </c>
      <c r="D3736" s="26"/>
      <c r="E3736" s="26" t="s">
        <v>6</v>
      </c>
      <c r="F3736" s="26" t="s">
        <v>6</v>
      </c>
      <c r="G3736" s="34" t="str">
        <f t="shared" si="147"/>
        <v>Parietaria mauritanica</v>
      </c>
      <c r="H3736" s="26" t="s">
        <v>5141</v>
      </c>
      <c r="I3736" s="26"/>
      <c r="J3736" t="s">
        <v>9936</v>
      </c>
      <c r="K3736" t="s">
        <v>11752</v>
      </c>
      <c r="L3736" t="s">
        <v>12323</v>
      </c>
      <c r="M3736" t="s">
        <v>12415</v>
      </c>
    </row>
    <row r="3737" spans="1:13" x14ac:dyDescent="0.25">
      <c r="A3737" s="26" t="s">
        <v>3010</v>
      </c>
      <c r="B3737" s="26" t="s">
        <v>2646</v>
      </c>
      <c r="C3737" s="34" t="str">
        <f t="shared" si="146"/>
        <v/>
      </c>
      <c r="D3737" s="26"/>
      <c r="E3737" s="26" t="s">
        <v>6</v>
      </c>
      <c r="F3737" s="26" t="s">
        <v>6</v>
      </c>
      <c r="G3737" s="34" t="str">
        <f t="shared" si="147"/>
        <v>Paris quadrifolia</v>
      </c>
      <c r="H3737" s="26" t="s">
        <v>5141</v>
      </c>
      <c r="I3737" s="26"/>
      <c r="J3737" t="s">
        <v>9937</v>
      </c>
      <c r="K3737" t="s">
        <v>11752</v>
      </c>
      <c r="L3737" t="s">
        <v>12569</v>
      </c>
      <c r="M3737" t="s">
        <v>12680</v>
      </c>
    </row>
    <row r="3738" spans="1:13" x14ac:dyDescent="0.25">
      <c r="A3738" s="26" t="s">
        <v>3011</v>
      </c>
      <c r="B3738" s="26" t="s">
        <v>802</v>
      </c>
      <c r="C3738" s="34" t="str">
        <f t="shared" si="146"/>
        <v/>
      </c>
      <c r="D3738" s="26"/>
      <c r="E3738" s="26" t="s">
        <v>6</v>
      </c>
      <c r="F3738" s="26" t="s">
        <v>6</v>
      </c>
      <c r="G3738" s="34" t="str">
        <f t="shared" si="147"/>
        <v>Parnassia palustris</v>
      </c>
      <c r="H3738" s="26" t="s">
        <v>5141</v>
      </c>
      <c r="I3738" s="26"/>
      <c r="J3738" t="s">
        <v>9938</v>
      </c>
      <c r="K3738" t="s">
        <v>11752</v>
      </c>
      <c r="L3738" t="s">
        <v>12640</v>
      </c>
      <c r="M3738" t="s">
        <v>12641</v>
      </c>
    </row>
    <row r="3739" spans="1:13" x14ac:dyDescent="0.25">
      <c r="A3739" s="26" t="s">
        <v>3012</v>
      </c>
      <c r="B3739" s="26" t="s">
        <v>3014</v>
      </c>
      <c r="C3739" s="34" t="str">
        <f t="shared" si="146"/>
        <v/>
      </c>
      <c r="D3739" s="26"/>
      <c r="E3739" s="26" t="s">
        <v>31</v>
      </c>
      <c r="F3739" s="26" t="s">
        <v>6</v>
      </c>
      <c r="G3739" s="34" t="str">
        <f t="shared" si="147"/>
        <v>Paronychia aretioides</v>
      </c>
      <c r="H3739" s="26" t="s">
        <v>5141</v>
      </c>
      <c r="I3739" s="26"/>
      <c r="J3739" t="s">
        <v>9939</v>
      </c>
      <c r="K3739" t="s">
        <v>11752</v>
      </c>
      <c r="L3739" t="s">
        <v>12295</v>
      </c>
      <c r="M3739" t="s">
        <v>12331</v>
      </c>
    </row>
    <row r="3740" spans="1:13" x14ac:dyDescent="0.25">
      <c r="A3740" s="26" t="s">
        <v>3012</v>
      </c>
      <c r="B3740" s="26" t="s">
        <v>2880</v>
      </c>
      <c r="C3740" s="34" t="str">
        <f t="shared" si="146"/>
        <v/>
      </c>
      <c r="D3740" s="26"/>
      <c r="E3740" s="26" t="s">
        <v>6</v>
      </c>
      <c r="F3740" s="26" t="s">
        <v>6</v>
      </c>
      <c r="G3740" s="34" t="str">
        <f t="shared" si="147"/>
        <v>Paronychia argentea</v>
      </c>
      <c r="H3740" s="26" t="s">
        <v>5141</v>
      </c>
      <c r="I3740" s="26"/>
      <c r="J3740" t="s">
        <v>9940</v>
      </c>
      <c r="K3740" t="s">
        <v>11752</v>
      </c>
      <c r="L3740" t="s">
        <v>12295</v>
      </c>
      <c r="M3740" t="s">
        <v>12331</v>
      </c>
    </row>
    <row r="3741" spans="1:13" x14ac:dyDescent="0.25">
      <c r="A3741" s="26" t="s">
        <v>3012</v>
      </c>
      <c r="B3741" s="26" t="s">
        <v>3016</v>
      </c>
      <c r="C3741" s="34" t="str">
        <f t="shared" si="146"/>
        <v>subsp.</v>
      </c>
      <c r="D3741" s="26" t="s">
        <v>3016</v>
      </c>
      <c r="E3741" s="26" t="s">
        <v>6</v>
      </c>
      <c r="F3741" s="26" t="s">
        <v>31</v>
      </c>
      <c r="G3741" s="34" t="str">
        <f t="shared" si="147"/>
        <v>Paronychia capitata capitata</v>
      </c>
      <c r="H3741" s="26" t="s">
        <v>5141</v>
      </c>
      <c r="I3741" s="26"/>
      <c r="J3741" t="s">
        <v>9941</v>
      </c>
      <c r="K3741" t="s">
        <v>11752</v>
      </c>
      <c r="L3741" t="s">
        <v>12295</v>
      </c>
      <c r="M3741" t="s">
        <v>12331</v>
      </c>
    </row>
    <row r="3742" spans="1:13" x14ac:dyDescent="0.25">
      <c r="A3742" s="26" t="s">
        <v>3012</v>
      </c>
      <c r="B3742" s="26" t="s">
        <v>3017</v>
      </c>
      <c r="C3742" s="34" t="str">
        <f t="shared" si="146"/>
        <v>subsp.</v>
      </c>
      <c r="D3742" s="26" t="s">
        <v>3017</v>
      </c>
      <c r="E3742" s="26" t="s">
        <v>6</v>
      </c>
      <c r="F3742" s="26" t="s">
        <v>31</v>
      </c>
      <c r="G3742" s="34" t="str">
        <f t="shared" si="147"/>
        <v>Paronychia chlorothyrsa chlorothyrsa</v>
      </c>
      <c r="H3742" s="26" t="s">
        <v>5141</v>
      </c>
      <c r="I3742" s="26"/>
      <c r="J3742" t="s">
        <v>9942</v>
      </c>
      <c r="K3742" t="s">
        <v>11752</v>
      </c>
      <c r="L3742" t="s">
        <v>12295</v>
      </c>
      <c r="M3742" t="s">
        <v>12331</v>
      </c>
    </row>
    <row r="3743" spans="1:13" x14ac:dyDescent="0.25">
      <c r="A3743" s="26" t="s">
        <v>3012</v>
      </c>
      <c r="B3743" s="26" t="s">
        <v>3013</v>
      </c>
      <c r="C3743" s="34" t="str">
        <f t="shared" si="146"/>
        <v/>
      </c>
      <c r="D3743" s="26"/>
      <c r="E3743" s="26" t="s">
        <v>6</v>
      </c>
      <c r="F3743" s="26" t="s">
        <v>6</v>
      </c>
      <c r="G3743" s="34" t="str">
        <f t="shared" si="147"/>
        <v>Paronychia echinulata</v>
      </c>
      <c r="H3743" s="26" t="s">
        <v>5141</v>
      </c>
      <c r="I3743" s="26"/>
      <c r="J3743" t="s">
        <v>9943</v>
      </c>
      <c r="K3743" t="s">
        <v>11752</v>
      </c>
      <c r="L3743" t="s">
        <v>12295</v>
      </c>
      <c r="M3743" t="s">
        <v>12331</v>
      </c>
    </row>
    <row r="3744" spans="1:13" x14ac:dyDescent="0.25">
      <c r="A3744" s="26" t="s">
        <v>3012</v>
      </c>
      <c r="B3744" s="26" t="s">
        <v>3015</v>
      </c>
      <c r="C3744" s="34" t="str">
        <f t="shared" si="146"/>
        <v>subsp.</v>
      </c>
      <c r="D3744" s="26" t="s">
        <v>494</v>
      </c>
      <c r="E3744" s="26" t="s">
        <v>31</v>
      </c>
      <c r="F3744" s="26" t="s">
        <v>6</v>
      </c>
      <c r="G3744" s="34" t="str">
        <f t="shared" si="147"/>
        <v>Paronychia kapela baetica</v>
      </c>
      <c r="H3744" s="26" t="s">
        <v>5141</v>
      </c>
      <c r="I3744" s="26"/>
      <c r="J3744" t="s">
        <v>9944</v>
      </c>
      <c r="K3744" t="s">
        <v>11752</v>
      </c>
      <c r="L3744" t="s">
        <v>12295</v>
      </c>
      <c r="M3744" t="s">
        <v>12331</v>
      </c>
    </row>
    <row r="3745" spans="1:13" x14ac:dyDescent="0.25">
      <c r="A3745" s="26" t="s">
        <v>3012</v>
      </c>
      <c r="B3745" s="26" t="s">
        <v>3015</v>
      </c>
      <c r="C3745" s="34" t="str">
        <f t="shared" si="146"/>
        <v>subsp.</v>
      </c>
      <c r="D3745" s="26" t="s">
        <v>3015</v>
      </c>
      <c r="E3745" s="26" t="s">
        <v>6</v>
      </c>
      <c r="F3745" s="26" t="s">
        <v>6</v>
      </c>
      <c r="G3745" s="34" t="str">
        <f t="shared" si="147"/>
        <v>Paronychia kapela kapela</v>
      </c>
      <c r="H3745" s="26" t="s">
        <v>5141</v>
      </c>
      <c r="I3745" s="26"/>
      <c r="J3745" t="s">
        <v>9945</v>
      </c>
      <c r="K3745" t="s">
        <v>11752</v>
      </c>
      <c r="L3745" t="s">
        <v>12295</v>
      </c>
      <c r="M3745" t="s">
        <v>12331</v>
      </c>
    </row>
    <row r="3746" spans="1:13" x14ac:dyDescent="0.25">
      <c r="A3746" s="26" t="s">
        <v>3012</v>
      </c>
      <c r="B3746" s="26" t="s">
        <v>3015</v>
      </c>
      <c r="C3746" s="34" t="str">
        <f t="shared" si="146"/>
        <v>subsp.</v>
      </c>
      <c r="D3746" s="26" t="s">
        <v>476</v>
      </c>
      <c r="E3746" s="26" t="s">
        <v>6</v>
      </c>
      <c r="F3746" s="26" t="s">
        <v>6</v>
      </c>
      <c r="G3746" s="34" t="str">
        <f t="shared" si="147"/>
        <v>Paronychia kapela serpyllifolia</v>
      </c>
      <c r="H3746" s="26" t="s">
        <v>5141</v>
      </c>
      <c r="I3746" s="26"/>
      <c r="J3746" t="s">
        <v>9946</v>
      </c>
      <c r="K3746" t="s">
        <v>11752</v>
      </c>
      <c r="L3746" t="s">
        <v>12295</v>
      </c>
      <c r="M3746" t="s">
        <v>12331</v>
      </c>
    </row>
    <row r="3747" spans="1:13" x14ac:dyDescent="0.25">
      <c r="A3747" s="26" t="s">
        <v>3012</v>
      </c>
      <c r="B3747" s="26" t="s">
        <v>1163</v>
      </c>
      <c r="C3747" s="34" t="str">
        <f t="shared" si="146"/>
        <v/>
      </c>
      <c r="D3747" s="26"/>
      <c r="E3747" s="26" t="s">
        <v>6</v>
      </c>
      <c r="F3747" s="26" t="s">
        <v>6</v>
      </c>
      <c r="G3747" s="34" t="str">
        <f t="shared" si="147"/>
        <v>Paronychia polygonifolia</v>
      </c>
      <c r="H3747" s="26" t="s">
        <v>5141</v>
      </c>
      <c r="I3747" s="26"/>
      <c r="J3747" t="s">
        <v>9947</v>
      </c>
      <c r="K3747" t="s">
        <v>11752</v>
      </c>
      <c r="L3747" t="s">
        <v>12295</v>
      </c>
      <c r="M3747" t="s">
        <v>12331</v>
      </c>
    </row>
    <row r="3748" spans="1:13" x14ac:dyDescent="0.25">
      <c r="A3748" s="26" t="s">
        <v>3012</v>
      </c>
      <c r="B3748" s="26" t="s">
        <v>504</v>
      </c>
      <c r="C3748" s="34" t="str">
        <f t="shared" si="146"/>
        <v/>
      </c>
      <c r="D3748" s="26"/>
      <c r="E3748" s="26" t="s">
        <v>31</v>
      </c>
      <c r="F3748" s="26" t="s">
        <v>6</v>
      </c>
      <c r="G3748" s="34" t="str">
        <f t="shared" si="147"/>
        <v>Paronychia rouyana</v>
      </c>
      <c r="H3748" s="26" t="s">
        <v>5141</v>
      </c>
      <c r="I3748" s="26"/>
      <c r="J3748" t="s">
        <v>9948</v>
      </c>
      <c r="K3748" t="s">
        <v>11752</v>
      </c>
      <c r="L3748" t="s">
        <v>12295</v>
      </c>
      <c r="M3748" t="s">
        <v>12331</v>
      </c>
    </row>
    <row r="3749" spans="1:13" x14ac:dyDescent="0.25">
      <c r="A3749" s="26" t="s">
        <v>3012</v>
      </c>
      <c r="B3749" s="26" t="s">
        <v>2660</v>
      </c>
      <c r="C3749" s="34" t="str">
        <f t="shared" si="146"/>
        <v>subsp.</v>
      </c>
      <c r="D3749" s="26" t="s">
        <v>250</v>
      </c>
      <c r="E3749" s="26" t="s">
        <v>31</v>
      </c>
      <c r="F3749" s="26" t="s">
        <v>6</v>
      </c>
      <c r="G3749" s="34" t="str">
        <f t="shared" si="147"/>
        <v>Paronychia suffruticosa hirsuta</v>
      </c>
      <c r="H3749" s="26" t="s">
        <v>5141</v>
      </c>
      <c r="I3749" s="26"/>
      <c r="J3749" t="s">
        <v>9949</v>
      </c>
      <c r="K3749" t="s">
        <v>11752</v>
      </c>
      <c r="L3749" t="s">
        <v>12295</v>
      </c>
      <c r="M3749" t="s">
        <v>12331</v>
      </c>
    </row>
    <row r="3750" spans="1:13" x14ac:dyDescent="0.25">
      <c r="A3750" s="26" t="s">
        <v>3012</v>
      </c>
      <c r="B3750" s="26" t="s">
        <v>2660</v>
      </c>
      <c r="C3750" s="34" t="str">
        <f t="shared" si="146"/>
        <v>subsp.</v>
      </c>
      <c r="D3750" s="26" t="s">
        <v>2660</v>
      </c>
      <c r="E3750" s="26" t="s">
        <v>31</v>
      </c>
      <c r="F3750" s="26" t="s">
        <v>6</v>
      </c>
      <c r="G3750" s="34" t="str">
        <f t="shared" si="147"/>
        <v>Paronychia suffruticosa suffruticosa</v>
      </c>
      <c r="H3750" s="26" t="s">
        <v>5141</v>
      </c>
      <c r="I3750" s="26"/>
      <c r="J3750" t="s">
        <v>9950</v>
      </c>
      <c r="K3750" t="s">
        <v>11752</v>
      </c>
      <c r="L3750" t="s">
        <v>12295</v>
      </c>
      <c r="M3750" t="s">
        <v>12331</v>
      </c>
    </row>
    <row r="3751" spans="1:13" x14ac:dyDescent="0.25">
      <c r="A3751" s="26" t="s">
        <v>3018</v>
      </c>
      <c r="B3751" s="26" t="s">
        <v>3019</v>
      </c>
      <c r="C3751" s="34" t="str">
        <f t="shared" si="146"/>
        <v/>
      </c>
      <c r="D3751" s="26"/>
      <c r="E3751" s="26" t="s">
        <v>5390</v>
      </c>
      <c r="F3751" s="26" t="s">
        <v>6</v>
      </c>
      <c r="G3751" s="34" t="str">
        <f t="shared" si="147"/>
        <v>Parthenocissus quinquefolia</v>
      </c>
      <c r="H3751" s="26" t="s">
        <v>5141</v>
      </c>
      <c r="I3751" s="26"/>
      <c r="J3751" t="s">
        <v>9951</v>
      </c>
      <c r="K3751" t="s">
        <v>11752</v>
      </c>
      <c r="L3751" t="s">
        <v>12681</v>
      </c>
      <c r="M3751" t="s">
        <v>12682</v>
      </c>
    </row>
    <row r="3752" spans="1:13" x14ac:dyDescent="0.25">
      <c r="A3752" s="26" t="s">
        <v>3020</v>
      </c>
      <c r="B3752" s="26" t="s">
        <v>175</v>
      </c>
      <c r="C3752" s="34" t="str">
        <f t="shared" si="146"/>
        <v/>
      </c>
      <c r="D3752" s="26"/>
      <c r="E3752" s="26" t="s">
        <v>31</v>
      </c>
      <c r="F3752" s="26" t="s">
        <v>6</v>
      </c>
      <c r="G3752" s="34" t="str">
        <f t="shared" si="147"/>
        <v>Pastinaca lucida</v>
      </c>
      <c r="H3752" s="26" t="s">
        <v>5141</v>
      </c>
      <c r="I3752" s="26"/>
      <c r="J3752" t="s">
        <v>9952</v>
      </c>
      <c r="K3752" t="s">
        <v>11752</v>
      </c>
      <c r="L3752" t="s">
        <v>12382</v>
      </c>
      <c r="M3752" t="s">
        <v>12383</v>
      </c>
    </row>
    <row r="3753" spans="1:13" x14ac:dyDescent="0.25">
      <c r="A3753" s="26" t="s">
        <v>3020</v>
      </c>
      <c r="B3753" s="26" t="s">
        <v>818</v>
      </c>
      <c r="C3753" s="34" t="str">
        <f t="shared" si="146"/>
        <v>subsp.</v>
      </c>
      <c r="D3753" s="26" t="s">
        <v>818</v>
      </c>
      <c r="E3753" s="26" t="s">
        <v>6</v>
      </c>
      <c r="F3753" s="26" t="s">
        <v>6</v>
      </c>
      <c r="G3753" s="34" t="str">
        <f t="shared" si="147"/>
        <v>Pastinaca sativa sativa</v>
      </c>
      <c r="H3753" s="26" t="s">
        <v>5141</v>
      </c>
      <c r="I3753" s="26"/>
      <c r="J3753" t="s">
        <v>9953</v>
      </c>
      <c r="K3753" t="s">
        <v>11752</v>
      </c>
      <c r="L3753" t="s">
        <v>12382</v>
      </c>
      <c r="M3753" t="s">
        <v>12383</v>
      </c>
    </row>
    <row r="3754" spans="1:13" x14ac:dyDescent="0.25">
      <c r="A3754" s="26" t="s">
        <v>3020</v>
      </c>
      <c r="B3754" s="26" t="s">
        <v>818</v>
      </c>
      <c r="C3754" s="34" t="str">
        <f t="shared" si="146"/>
        <v>subsp.</v>
      </c>
      <c r="D3754" s="26" t="s">
        <v>350</v>
      </c>
      <c r="E3754" s="26" t="s">
        <v>6</v>
      </c>
      <c r="F3754" s="26" t="s">
        <v>6</v>
      </c>
      <c r="G3754" s="34" t="str">
        <f t="shared" si="147"/>
        <v>Pastinaca sativa sylvestris</v>
      </c>
      <c r="H3754" s="26" t="s">
        <v>5141</v>
      </c>
      <c r="I3754" s="26"/>
      <c r="J3754" t="s">
        <v>9954</v>
      </c>
      <c r="K3754" t="s">
        <v>11752</v>
      </c>
      <c r="L3754" t="s">
        <v>12382</v>
      </c>
      <c r="M3754" t="s">
        <v>12383</v>
      </c>
    </row>
    <row r="3755" spans="1:13" x14ac:dyDescent="0.25">
      <c r="A3755" s="26" t="s">
        <v>3021</v>
      </c>
      <c r="B3755" s="26" t="s">
        <v>3022</v>
      </c>
      <c r="C3755" s="34" t="str">
        <f t="shared" si="146"/>
        <v/>
      </c>
      <c r="D3755" s="26"/>
      <c r="E3755" s="26" t="s">
        <v>6</v>
      </c>
      <c r="F3755" s="26" t="s">
        <v>6</v>
      </c>
      <c r="G3755" s="34" t="str">
        <f t="shared" si="147"/>
        <v>Patellifolia patellaris</v>
      </c>
      <c r="H3755" s="26" t="s">
        <v>5141</v>
      </c>
      <c r="I3755" s="26"/>
      <c r="J3755" t="s">
        <v>9955</v>
      </c>
      <c r="K3755" t="s">
        <v>11752</v>
      </c>
      <c r="L3755" t="s">
        <v>12295</v>
      </c>
      <c r="M3755" t="s">
        <v>12388</v>
      </c>
    </row>
    <row r="3756" spans="1:13" x14ac:dyDescent="0.25">
      <c r="A3756" s="26" t="s">
        <v>3023</v>
      </c>
      <c r="B3756" s="26" t="s">
        <v>2136</v>
      </c>
      <c r="C3756" s="34" t="str">
        <f t="shared" si="146"/>
        <v>subsp.</v>
      </c>
      <c r="D3756" s="26" t="s">
        <v>564</v>
      </c>
      <c r="E3756" s="26" t="s">
        <v>13111</v>
      </c>
      <c r="F3756" s="26" t="s">
        <v>6</v>
      </c>
      <c r="G3756" s="34" t="str">
        <f t="shared" si="147"/>
        <v>Pedicularis comosa asparagoides</v>
      </c>
      <c r="H3756" s="26" t="s">
        <v>5141</v>
      </c>
      <c r="I3756" s="26"/>
      <c r="J3756" t="s">
        <v>9956</v>
      </c>
      <c r="K3756" t="s">
        <v>11752</v>
      </c>
      <c r="L3756" t="s">
        <v>12318</v>
      </c>
      <c r="M3756" t="s">
        <v>12366</v>
      </c>
    </row>
    <row r="3757" spans="1:13" x14ac:dyDescent="0.25">
      <c r="A3757" s="26" t="s">
        <v>3023</v>
      </c>
      <c r="B3757" s="26" t="s">
        <v>2136</v>
      </c>
      <c r="C3757" s="34" t="str">
        <f t="shared" si="146"/>
        <v>subsp.</v>
      </c>
      <c r="D3757" s="26" t="s">
        <v>2136</v>
      </c>
      <c r="E3757" s="26" t="s">
        <v>6</v>
      </c>
      <c r="F3757" s="26" t="s">
        <v>6</v>
      </c>
      <c r="G3757" s="34" t="str">
        <f t="shared" si="147"/>
        <v>Pedicularis comosa comosa</v>
      </c>
      <c r="H3757" s="26" t="s">
        <v>5141</v>
      </c>
      <c r="I3757" s="26"/>
      <c r="J3757" t="s">
        <v>9957</v>
      </c>
      <c r="K3757" t="s">
        <v>11752</v>
      </c>
      <c r="L3757" t="s">
        <v>12318</v>
      </c>
      <c r="M3757" t="s">
        <v>12366</v>
      </c>
    </row>
    <row r="3758" spans="1:13" x14ac:dyDescent="0.25">
      <c r="A3758" s="26" t="s">
        <v>3023</v>
      </c>
      <c r="B3758" s="26" t="s">
        <v>1872</v>
      </c>
      <c r="C3758" s="34" t="str">
        <f t="shared" ref="C3758:C3821" si="148">IF(D3758="","","subsp.")</f>
        <v>subsp.</v>
      </c>
      <c r="D3758" s="26" t="s">
        <v>1872</v>
      </c>
      <c r="E3758" s="26" t="s">
        <v>6</v>
      </c>
      <c r="F3758" s="26" t="s">
        <v>31</v>
      </c>
      <c r="G3758" s="34" t="str">
        <f t="shared" si="147"/>
        <v>Pedicularis foliosa foliosa</v>
      </c>
      <c r="H3758" s="26" t="s">
        <v>5141</v>
      </c>
      <c r="I3758" s="26"/>
      <c r="J3758" t="s">
        <v>9958</v>
      </c>
      <c r="K3758" t="s">
        <v>11752</v>
      </c>
      <c r="L3758" t="s">
        <v>12318</v>
      </c>
      <c r="M3758" t="s">
        <v>12366</v>
      </c>
    </row>
    <row r="3759" spans="1:13" x14ac:dyDescent="0.25">
      <c r="A3759" s="26" t="s">
        <v>3023</v>
      </c>
      <c r="B3759" s="26" t="s">
        <v>3025</v>
      </c>
      <c r="C3759" s="34" t="str">
        <f t="shared" si="148"/>
        <v/>
      </c>
      <c r="D3759" s="26"/>
      <c r="E3759" s="26" t="s">
        <v>6</v>
      </c>
      <c r="F3759" s="26" t="s">
        <v>6</v>
      </c>
      <c r="G3759" s="34" t="str">
        <f t="shared" si="147"/>
        <v>Pedicularis kerneri</v>
      </c>
      <c r="H3759" s="26" t="s">
        <v>5141</v>
      </c>
      <c r="I3759" s="26"/>
      <c r="J3759" t="s">
        <v>9959</v>
      </c>
      <c r="K3759" t="s">
        <v>11752</v>
      </c>
      <c r="L3759" t="s">
        <v>12318</v>
      </c>
      <c r="M3759" t="s">
        <v>12366</v>
      </c>
    </row>
    <row r="3760" spans="1:13" x14ac:dyDescent="0.25">
      <c r="A3760" s="26" t="s">
        <v>3023</v>
      </c>
      <c r="B3760" s="26" t="s">
        <v>3026</v>
      </c>
      <c r="C3760" s="34" t="str">
        <f t="shared" si="148"/>
        <v/>
      </c>
      <c r="D3760" s="26"/>
      <c r="E3760" s="26" t="s">
        <v>13111</v>
      </c>
      <c r="F3760" s="26" t="s">
        <v>6</v>
      </c>
      <c r="G3760" s="34" t="str">
        <f t="shared" si="147"/>
        <v>Pedicularis mixta</v>
      </c>
      <c r="H3760" s="26" t="s">
        <v>5141</v>
      </c>
      <c r="I3760" s="26"/>
      <c r="J3760" t="s">
        <v>9960</v>
      </c>
      <c r="K3760" t="s">
        <v>11752</v>
      </c>
      <c r="L3760" t="s">
        <v>12318</v>
      </c>
      <c r="M3760" t="s">
        <v>12366</v>
      </c>
    </row>
    <row r="3761" spans="1:13" x14ac:dyDescent="0.25">
      <c r="A3761" s="26" t="s">
        <v>3023</v>
      </c>
      <c r="B3761" s="26" t="s">
        <v>66</v>
      </c>
      <c r="C3761" s="34" t="str">
        <f t="shared" si="148"/>
        <v>subsp.</v>
      </c>
      <c r="D3761" s="26" t="s">
        <v>3505</v>
      </c>
      <c r="E3761" s="26" t="s">
        <v>31</v>
      </c>
      <c r="F3761" s="26" t="s">
        <v>6</v>
      </c>
      <c r="G3761" s="34" t="str">
        <f t="shared" si="147"/>
        <v>Pedicularis pyrenaica praetermissa</v>
      </c>
      <c r="H3761" s="26" t="s">
        <v>5141</v>
      </c>
      <c r="I3761" s="26"/>
      <c r="J3761" t="s">
        <v>9961</v>
      </c>
      <c r="K3761" t="s">
        <v>11752</v>
      </c>
      <c r="L3761" t="s">
        <v>12318</v>
      </c>
      <c r="M3761" t="s">
        <v>12366</v>
      </c>
    </row>
    <row r="3762" spans="1:13" x14ac:dyDescent="0.25">
      <c r="A3762" s="26" t="s">
        <v>3023</v>
      </c>
      <c r="B3762" s="26" t="s">
        <v>66</v>
      </c>
      <c r="C3762" s="34" t="str">
        <f t="shared" si="148"/>
        <v>subsp.</v>
      </c>
      <c r="D3762" s="26" t="s">
        <v>66</v>
      </c>
      <c r="E3762" s="26" t="s">
        <v>13111</v>
      </c>
      <c r="F3762" s="26" t="s">
        <v>6</v>
      </c>
      <c r="G3762" s="34" t="str">
        <f t="shared" si="147"/>
        <v>Pedicularis pyrenaica pyrenaica</v>
      </c>
      <c r="H3762" s="26" t="s">
        <v>5141</v>
      </c>
      <c r="I3762" s="26"/>
      <c r="J3762" t="s">
        <v>9962</v>
      </c>
      <c r="K3762" t="s">
        <v>11752</v>
      </c>
      <c r="L3762" t="s">
        <v>12318</v>
      </c>
      <c r="M3762" t="s">
        <v>12366</v>
      </c>
    </row>
    <row r="3763" spans="1:13" x14ac:dyDescent="0.25">
      <c r="A3763" s="26" t="s">
        <v>3023</v>
      </c>
      <c r="B3763" s="26" t="s">
        <v>110</v>
      </c>
      <c r="C3763" s="34" t="str">
        <f t="shared" si="148"/>
        <v>subsp.</v>
      </c>
      <c r="D3763" s="26" t="s">
        <v>4494</v>
      </c>
      <c r="E3763" s="26" t="s">
        <v>6</v>
      </c>
      <c r="F3763" s="26" t="s">
        <v>31</v>
      </c>
      <c r="G3763" s="34" t="str">
        <f t="shared" si="147"/>
        <v>Pedicularis rosea allionii</v>
      </c>
      <c r="H3763" s="26" t="s">
        <v>5141</v>
      </c>
      <c r="I3763" s="26"/>
      <c r="J3763" t="s">
        <v>9963</v>
      </c>
      <c r="K3763" t="s">
        <v>11752</v>
      </c>
      <c r="L3763" t="s">
        <v>12318</v>
      </c>
      <c r="M3763" t="s">
        <v>12366</v>
      </c>
    </row>
    <row r="3764" spans="1:13" x14ac:dyDescent="0.25">
      <c r="A3764" s="26" t="s">
        <v>3023</v>
      </c>
      <c r="B3764" s="26" t="s">
        <v>3024</v>
      </c>
      <c r="C3764" s="34" t="str">
        <f t="shared" si="148"/>
        <v/>
      </c>
      <c r="D3764" s="26"/>
      <c r="E3764" s="26" t="s">
        <v>31</v>
      </c>
      <c r="F3764" s="26" t="s">
        <v>6</v>
      </c>
      <c r="G3764" s="34" t="str">
        <f t="shared" si="147"/>
        <v>Pedicularis schizocalyx</v>
      </c>
      <c r="H3764" s="26" t="s">
        <v>5141</v>
      </c>
      <c r="I3764" s="26"/>
      <c r="J3764" t="s">
        <v>9964</v>
      </c>
      <c r="K3764" t="s">
        <v>11752</v>
      </c>
      <c r="L3764" t="s">
        <v>12318</v>
      </c>
      <c r="M3764" t="s">
        <v>12366</v>
      </c>
    </row>
    <row r="3765" spans="1:13" x14ac:dyDescent="0.25">
      <c r="A3765" s="26" t="s">
        <v>3023</v>
      </c>
      <c r="B3765" s="26" t="s">
        <v>921</v>
      </c>
      <c r="C3765" s="34" t="str">
        <f t="shared" si="148"/>
        <v>subsp.</v>
      </c>
      <c r="D3765" s="26" t="s">
        <v>402</v>
      </c>
      <c r="E3765" s="26" t="s">
        <v>6</v>
      </c>
      <c r="F3765" s="26" t="s">
        <v>6</v>
      </c>
      <c r="G3765" s="34" t="str">
        <f t="shared" si="147"/>
        <v>Pedicularis sylvatica lusitanica</v>
      </c>
      <c r="H3765" s="26" t="s">
        <v>5141</v>
      </c>
      <c r="I3765" s="26"/>
      <c r="J3765" t="s">
        <v>9965</v>
      </c>
      <c r="K3765" t="s">
        <v>11752</v>
      </c>
      <c r="L3765" t="s">
        <v>12318</v>
      </c>
      <c r="M3765" t="s">
        <v>12366</v>
      </c>
    </row>
    <row r="3766" spans="1:13" x14ac:dyDescent="0.25">
      <c r="A3766" s="26" t="s">
        <v>3023</v>
      </c>
      <c r="B3766" s="26" t="s">
        <v>921</v>
      </c>
      <c r="C3766" s="34" t="str">
        <f t="shared" si="148"/>
        <v>subsp.</v>
      </c>
      <c r="D3766" s="26" t="s">
        <v>921</v>
      </c>
      <c r="E3766" s="26" t="s">
        <v>6</v>
      </c>
      <c r="F3766" s="26" t="s">
        <v>6</v>
      </c>
      <c r="G3766" s="34" t="str">
        <f t="shared" ref="G3766:G3829" si="149">IF(D3766="",CONCATENATE(A3766," ",B3766),CONCATENATE(A3766," ",B3766," ",D3766))</f>
        <v>Pedicularis sylvatica sylvatica</v>
      </c>
      <c r="H3766" s="26" t="s">
        <v>5141</v>
      </c>
      <c r="I3766" s="26"/>
      <c r="J3766" t="s">
        <v>9966</v>
      </c>
      <c r="K3766" t="s">
        <v>11752</v>
      </c>
      <c r="L3766" t="s">
        <v>12318</v>
      </c>
      <c r="M3766" t="s">
        <v>12366</v>
      </c>
    </row>
    <row r="3767" spans="1:13" x14ac:dyDescent="0.25">
      <c r="A3767" s="26" t="s">
        <v>3023</v>
      </c>
      <c r="B3767" s="26" t="s">
        <v>2827</v>
      </c>
      <c r="C3767" s="34" t="str">
        <f t="shared" si="148"/>
        <v/>
      </c>
      <c r="D3767" s="26"/>
      <c r="E3767" s="26" t="s">
        <v>6</v>
      </c>
      <c r="F3767" s="26" t="s">
        <v>6</v>
      </c>
      <c r="G3767" s="34" t="str">
        <f t="shared" si="149"/>
        <v>Pedicularis tuberosa</v>
      </c>
      <c r="H3767" s="26" t="s">
        <v>5141</v>
      </c>
      <c r="I3767" s="26"/>
      <c r="J3767" t="s">
        <v>9967</v>
      </c>
      <c r="K3767" t="s">
        <v>11752</v>
      </c>
      <c r="L3767" t="s">
        <v>12318</v>
      </c>
      <c r="M3767" t="s">
        <v>12366</v>
      </c>
    </row>
    <row r="3768" spans="1:13" x14ac:dyDescent="0.25">
      <c r="A3768" s="26" t="s">
        <v>3023</v>
      </c>
      <c r="B3768" s="26" t="s">
        <v>24</v>
      </c>
      <c r="C3768" s="34" t="str">
        <f t="shared" si="148"/>
        <v>subsp.</v>
      </c>
      <c r="D3768" s="26" t="s">
        <v>539</v>
      </c>
      <c r="E3768" s="26" t="s">
        <v>31</v>
      </c>
      <c r="F3768" s="26" t="s">
        <v>6</v>
      </c>
      <c r="G3768" s="34" t="str">
        <f t="shared" si="149"/>
        <v>Pedicularis verticillata caespitosa</v>
      </c>
      <c r="H3768" s="26" t="s">
        <v>5141</v>
      </c>
      <c r="I3768" s="26"/>
      <c r="J3768" t="s">
        <v>9968</v>
      </c>
      <c r="K3768" t="s">
        <v>11752</v>
      </c>
      <c r="L3768" t="s">
        <v>12318</v>
      </c>
      <c r="M3768" t="s">
        <v>12366</v>
      </c>
    </row>
    <row r="3769" spans="1:13" x14ac:dyDescent="0.25">
      <c r="A3769" s="26" t="s">
        <v>3023</v>
      </c>
      <c r="B3769" s="26" t="s">
        <v>24</v>
      </c>
      <c r="C3769" s="34" t="str">
        <f t="shared" si="148"/>
        <v>subsp.</v>
      </c>
      <c r="D3769" s="26" t="s">
        <v>24</v>
      </c>
      <c r="E3769" s="26" t="s">
        <v>6</v>
      </c>
      <c r="F3769" s="26" t="s">
        <v>6</v>
      </c>
      <c r="G3769" s="34" t="str">
        <f t="shared" si="149"/>
        <v>Pedicularis verticillata verticillata</v>
      </c>
      <c r="H3769" s="26" t="s">
        <v>5141</v>
      </c>
      <c r="I3769" s="26"/>
      <c r="J3769" t="s">
        <v>9969</v>
      </c>
      <c r="K3769" t="s">
        <v>11752</v>
      </c>
      <c r="L3769" t="s">
        <v>12318</v>
      </c>
      <c r="M3769" t="s">
        <v>12366</v>
      </c>
    </row>
    <row r="3770" spans="1:13" x14ac:dyDescent="0.25">
      <c r="A3770" s="26" t="s">
        <v>3027</v>
      </c>
      <c r="B3770" s="26" t="s">
        <v>3028</v>
      </c>
      <c r="C3770" s="34" t="str">
        <f t="shared" si="148"/>
        <v/>
      </c>
      <c r="D3770" s="26"/>
      <c r="E3770" s="26" t="s">
        <v>6</v>
      </c>
      <c r="F3770" s="26" t="s">
        <v>6</v>
      </c>
      <c r="G3770" s="34" t="str">
        <f t="shared" si="149"/>
        <v>Peganum harmala</v>
      </c>
      <c r="H3770" s="26" t="s">
        <v>5141</v>
      </c>
      <c r="I3770" s="26"/>
      <c r="J3770" t="s">
        <v>9970</v>
      </c>
      <c r="K3770" t="s">
        <v>11752</v>
      </c>
      <c r="L3770" t="s">
        <v>12554</v>
      </c>
      <c r="M3770" t="s">
        <v>12683</v>
      </c>
    </row>
    <row r="3771" spans="1:13" x14ac:dyDescent="0.25">
      <c r="A3771" s="26" t="s">
        <v>3029</v>
      </c>
      <c r="B3771" s="26" t="s">
        <v>3030</v>
      </c>
      <c r="C3771" s="34" t="str">
        <f t="shared" si="148"/>
        <v>subsp.</v>
      </c>
      <c r="D3771" s="26" t="s">
        <v>3030</v>
      </c>
      <c r="E3771" s="26" t="s">
        <v>5390</v>
      </c>
      <c r="F3771" s="26" t="s">
        <v>31</v>
      </c>
      <c r="G3771" s="34" t="str">
        <f t="shared" si="149"/>
        <v>Pelargonium cucullatum cucullatum</v>
      </c>
      <c r="H3771" s="26" t="s">
        <v>5141</v>
      </c>
      <c r="I3771" s="26"/>
      <c r="J3771" t="s">
        <v>9971</v>
      </c>
      <c r="K3771" t="s">
        <v>11752</v>
      </c>
      <c r="L3771" t="s">
        <v>12273</v>
      </c>
      <c r="M3771" t="s">
        <v>12274</v>
      </c>
    </row>
    <row r="3772" spans="1:13" x14ac:dyDescent="0.25">
      <c r="A3772" s="26" t="s">
        <v>3029</v>
      </c>
      <c r="B3772" s="26" t="s">
        <v>348</v>
      </c>
      <c r="C3772" s="34" t="str">
        <f t="shared" si="148"/>
        <v/>
      </c>
      <c r="D3772" s="26"/>
      <c r="E3772" s="26" t="s">
        <v>5390</v>
      </c>
      <c r="F3772" s="26" t="s">
        <v>6</v>
      </c>
      <c r="G3772" s="34" t="str">
        <f t="shared" si="149"/>
        <v>Pelargonium graveolens</v>
      </c>
      <c r="H3772" s="26" t="s">
        <v>5141</v>
      </c>
      <c r="I3772" s="26"/>
      <c r="J3772" t="s">
        <v>9972</v>
      </c>
      <c r="K3772" t="s">
        <v>11752</v>
      </c>
      <c r="L3772" t="s">
        <v>12273</v>
      </c>
      <c r="M3772" t="s">
        <v>12274</v>
      </c>
    </row>
    <row r="3773" spans="1:13" x14ac:dyDescent="0.25">
      <c r="A3773" s="26" t="s">
        <v>3031</v>
      </c>
      <c r="B3773" s="26" t="s">
        <v>3032</v>
      </c>
      <c r="C3773" s="34" t="str">
        <f t="shared" si="148"/>
        <v/>
      </c>
      <c r="D3773" s="26"/>
      <c r="E3773" s="26" t="s">
        <v>6</v>
      </c>
      <c r="F3773" s="26" t="s">
        <v>6</v>
      </c>
      <c r="G3773" s="34" t="str">
        <f t="shared" si="149"/>
        <v>Pellaea calomelanos</v>
      </c>
      <c r="H3773" s="26" t="s">
        <v>5141</v>
      </c>
      <c r="I3773" s="26"/>
      <c r="J3773" t="s">
        <v>9973</v>
      </c>
      <c r="K3773" t="s">
        <v>12300</v>
      </c>
      <c r="L3773" t="s">
        <v>12301</v>
      </c>
      <c r="M3773" t="s">
        <v>12437</v>
      </c>
    </row>
    <row r="3774" spans="1:13" x14ac:dyDescent="0.25">
      <c r="A3774" s="26" t="s">
        <v>3033</v>
      </c>
      <c r="B3774" s="26" t="s">
        <v>377</v>
      </c>
      <c r="C3774" s="34" t="str">
        <f t="shared" si="148"/>
        <v/>
      </c>
      <c r="D3774" s="26"/>
      <c r="E3774" s="26" t="s">
        <v>6</v>
      </c>
      <c r="F3774" s="26" t="s">
        <v>6</v>
      </c>
      <c r="G3774" s="34" t="str">
        <f t="shared" si="149"/>
        <v>Pentaglottis sempervirens</v>
      </c>
      <c r="H3774" s="26" t="s">
        <v>5141</v>
      </c>
      <c r="I3774" s="26"/>
      <c r="J3774" t="s">
        <v>9974</v>
      </c>
      <c r="K3774" t="s">
        <v>11752</v>
      </c>
      <c r="L3774" t="s">
        <v>12486</v>
      </c>
      <c r="M3774" t="s">
        <v>12487</v>
      </c>
    </row>
    <row r="3775" spans="1:13" x14ac:dyDescent="0.25">
      <c r="A3775" s="26" t="s">
        <v>3034</v>
      </c>
      <c r="B3775" s="26" t="s">
        <v>2715</v>
      </c>
      <c r="C3775" s="34" t="str">
        <f t="shared" si="148"/>
        <v/>
      </c>
      <c r="D3775" s="26"/>
      <c r="E3775" s="26" t="s">
        <v>5390</v>
      </c>
      <c r="F3775" s="26" t="s">
        <v>6</v>
      </c>
      <c r="G3775" s="34" t="str">
        <f t="shared" si="149"/>
        <v>Periploca graeca</v>
      </c>
      <c r="H3775" s="26" t="s">
        <v>5141</v>
      </c>
      <c r="I3775" s="26"/>
      <c r="J3775" t="s">
        <v>9975</v>
      </c>
      <c r="K3775" t="s">
        <v>11752</v>
      </c>
      <c r="L3775" t="s">
        <v>12417</v>
      </c>
      <c r="M3775" t="s">
        <v>12571</v>
      </c>
    </row>
    <row r="3776" spans="1:13" x14ac:dyDescent="0.25">
      <c r="A3776" s="26" t="s">
        <v>3034</v>
      </c>
      <c r="B3776" s="26" t="s">
        <v>575</v>
      </c>
      <c r="C3776" s="34" t="str">
        <f t="shared" si="148"/>
        <v/>
      </c>
      <c r="D3776" s="26"/>
      <c r="E3776" s="26" t="s">
        <v>6</v>
      </c>
      <c r="F3776" s="26" t="s">
        <v>6</v>
      </c>
      <c r="G3776" s="34" t="str">
        <f t="shared" si="149"/>
        <v>Periploca laevigata</v>
      </c>
      <c r="H3776" s="26" t="s">
        <v>5141</v>
      </c>
      <c r="I3776" s="26"/>
      <c r="J3776" t="s">
        <v>9976</v>
      </c>
      <c r="K3776" t="s">
        <v>11752</v>
      </c>
      <c r="L3776" t="s">
        <v>12417</v>
      </c>
      <c r="M3776" t="s">
        <v>12571</v>
      </c>
    </row>
    <row r="3777" spans="1:13" x14ac:dyDescent="0.25">
      <c r="A3777" s="26" t="s">
        <v>3035</v>
      </c>
      <c r="B3777" s="26" t="s">
        <v>66</v>
      </c>
      <c r="C3777" s="34" t="str">
        <f t="shared" si="148"/>
        <v/>
      </c>
      <c r="D3777" s="26"/>
      <c r="E3777" s="26" t="s">
        <v>6</v>
      </c>
      <c r="F3777" s="26" t="s">
        <v>6</v>
      </c>
      <c r="G3777" s="34" t="str">
        <f t="shared" si="149"/>
        <v>Petrocallis pyrenaica</v>
      </c>
      <c r="H3777" s="26" t="s">
        <v>5141</v>
      </c>
      <c r="I3777" s="26"/>
      <c r="J3777" t="s">
        <v>9977</v>
      </c>
      <c r="K3777" t="s">
        <v>11752</v>
      </c>
      <c r="L3777" t="s">
        <v>12287</v>
      </c>
      <c r="M3777" t="s">
        <v>12288</v>
      </c>
    </row>
    <row r="3778" spans="1:13" x14ac:dyDescent="0.25">
      <c r="A3778" s="26" t="s">
        <v>3036</v>
      </c>
      <c r="B3778" s="26" t="s">
        <v>302</v>
      </c>
      <c r="C3778" s="34" t="str">
        <f t="shared" si="148"/>
        <v/>
      </c>
      <c r="D3778" s="26"/>
      <c r="E3778" s="26" t="s">
        <v>31</v>
      </c>
      <c r="F3778" s="26" t="s">
        <v>6</v>
      </c>
      <c r="G3778" s="34" t="str">
        <f t="shared" si="149"/>
        <v>Petrocoptis crassifolia</v>
      </c>
      <c r="H3778" s="26" t="s">
        <v>5141</v>
      </c>
      <c r="I3778" s="26"/>
      <c r="J3778" t="s">
        <v>9978</v>
      </c>
      <c r="K3778" t="s">
        <v>11752</v>
      </c>
      <c r="L3778" t="s">
        <v>12295</v>
      </c>
      <c r="M3778" t="s">
        <v>12331</v>
      </c>
    </row>
    <row r="3779" spans="1:13" x14ac:dyDescent="0.25">
      <c r="A3779" s="26" t="s">
        <v>3036</v>
      </c>
      <c r="B3779" s="26" t="s">
        <v>448</v>
      </c>
      <c r="C3779" s="34" t="str">
        <f t="shared" si="148"/>
        <v/>
      </c>
      <c r="D3779" s="26"/>
      <c r="E3779" s="26" t="s">
        <v>31</v>
      </c>
      <c r="F3779" s="26" t="s">
        <v>6</v>
      </c>
      <c r="G3779" s="34" t="str">
        <f t="shared" si="149"/>
        <v>Petrocoptis grandiflora</v>
      </c>
      <c r="H3779" s="26" t="s">
        <v>5141</v>
      </c>
      <c r="I3779" s="26"/>
      <c r="J3779" t="s">
        <v>9979</v>
      </c>
      <c r="K3779" t="s">
        <v>11752</v>
      </c>
      <c r="L3779" t="s">
        <v>12295</v>
      </c>
      <c r="M3779" t="s">
        <v>12331</v>
      </c>
    </row>
    <row r="3780" spans="1:13" x14ac:dyDescent="0.25">
      <c r="A3780" s="26" t="s">
        <v>3036</v>
      </c>
      <c r="B3780" s="26" t="s">
        <v>3040</v>
      </c>
      <c r="C3780" s="34" t="str">
        <f t="shared" si="148"/>
        <v/>
      </c>
      <c r="D3780" s="26"/>
      <c r="E3780" s="26" t="s">
        <v>31</v>
      </c>
      <c r="F3780" s="26" t="s">
        <v>6</v>
      </c>
      <c r="G3780" s="34" t="str">
        <f t="shared" si="149"/>
        <v>Petrocoptis guarensis</v>
      </c>
      <c r="H3780" s="26" t="s">
        <v>5141</v>
      </c>
      <c r="I3780" s="26"/>
      <c r="J3780" t="s">
        <v>9980</v>
      </c>
      <c r="K3780" t="s">
        <v>11752</v>
      </c>
      <c r="L3780" t="s">
        <v>12295</v>
      </c>
      <c r="M3780" t="s">
        <v>12331</v>
      </c>
    </row>
    <row r="3781" spans="1:13" x14ac:dyDescent="0.25">
      <c r="A3781" s="26" t="s">
        <v>3036</v>
      </c>
      <c r="B3781" s="26" t="s">
        <v>164</v>
      </c>
      <c r="C3781" s="34" t="str">
        <f t="shared" si="148"/>
        <v/>
      </c>
      <c r="D3781" s="26"/>
      <c r="E3781" s="26" t="s">
        <v>31</v>
      </c>
      <c r="F3781" s="26" t="s">
        <v>6</v>
      </c>
      <c r="G3781" s="34" t="str">
        <f t="shared" si="149"/>
        <v>Petrocoptis hispanica</v>
      </c>
      <c r="H3781" s="26" t="s">
        <v>5141</v>
      </c>
      <c r="I3781" s="26"/>
      <c r="J3781" t="s">
        <v>9981</v>
      </c>
      <c r="K3781" t="s">
        <v>11752</v>
      </c>
      <c r="L3781" t="s">
        <v>12295</v>
      </c>
      <c r="M3781" t="s">
        <v>12331</v>
      </c>
    </row>
    <row r="3782" spans="1:13" x14ac:dyDescent="0.25">
      <c r="A3782" s="26" t="s">
        <v>3036</v>
      </c>
      <c r="B3782" s="26" t="s">
        <v>112</v>
      </c>
      <c r="C3782" s="34" t="str">
        <f t="shared" si="148"/>
        <v/>
      </c>
      <c r="D3782" s="26"/>
      <c r="E3782" s="26" t="s">
        <v>31</v>
      </c>
      <c r="F3782" s="26" t="s">
        <v>6</v>
      </c>
      <c r="G3782" s="34" t="str">
        <f t="shared" si="149"/>
        <v>Petrocoptis montserratii</v>
      </c>
      <c r="H3782" s="26" t="s">
        <v>5141</v>
      </c>
      <c r="I3782" s="26"/>
      <c r="J3782" t="s">
        <v>9982</v>
      </c>
      <c r="K3782" t="s">
        <v>11752</v>
      </c>
      <c r="L3782" t="s">
        <v>12295</v>
      </c>
      <c r="M3782" t="s">
        <v>12331</v>
      </c>
    </row>
    <row r="3783" spans="1:13" x14ac:dyDescent="0.25">
      <c r="A3783" s="26" t="s">
        <v>3036</v>
      </c>
      <c r="B3783" s="26" t="s">
        <v>3038</v>
      </c>
      <c r="C3783" s="34" t="str">
        <f t="shared" si="148"/>
        <v/>
      </c>
      <c r="D3783" s="26"/>
      <c r="E3783" s="26" t="s">
        <v>31</v>
      </c>
      <c r="F3783" s="26" t="s">
        <v>6</v>
      </c>
      <c r="G3783" s="34" t="str">
        <f t="shared" si="149"/>
        <v>Petrocoptis montsicciana</v>
      </c>
      <c r="H3783" s="26" t="s">
        <v>5141</v>
      </c>
      <c r="I3783" s="26"/>
      <c r="J3783" t="s">
        <v>9983</v>
      </c>
      <c r="K3783" t="s">
        <v>11752</v>
      </c>
      <c r="L3783" t="s">
        <v>12295</v>
      </c>
      <c r="M3783" t="s">
        <v>12331</v>
      </c>
    </row>
    <row r="3784" spans="1:13" x14ac:dyDescent="0.25">
      <c r="A3784" s="26" t="s">
        <v>3036</v>
      </c>
      <c r="B3784" s="26" t="s">
        <v>3039</v>
      </c>
      <c r="C3784" s="34" t="str">
        <f t="shared" si="148"/>
        <v/>
      </c>
      <c r="D3784" s="26"/>
      <c r="E3784" s="26" t="s">
        <v>31</v>
      </c>
      <c r="F3784" s="26" t="s">
        <v>6</v>
      </c>
      <c r="G3784" s="34" t="str">
        <f t="shared" si="149"/>
        <v>Petrocoptis pardoi</v>
      </c>
      <c r="H3784" s="26" t="s">
        <v>5141</v>
      </c>
      <c r="I3784" s="26"/>
      <c r="J3784" t="s">
        <v>9984</v>
      </c>
      <c r="K3784" t="s">
        <v>11752</v>
      </c>
      <c r="L3784" t="s">
        <v>12295</v>
      </c>
      <c r="M3784" t="s">
        <v>12331</v>
      </c>
    </row>
    <row r="3785" spans="1:13" x14ac:dyDescent="0.25">
      <c r="A3785" s="26" t="s">
        <v>3036</v>
      </c>
      <c r="B3785" s="26" t="s">
        <v>3037</v>
      </c>
      <c r="C3785" s="34" t="str">
        <f t="shared" si="148"/>
        <v/>
      </c>
      <c r="D3785" s="26"/>
      <c r="E3785" s="26" t="s">
        <v>31</v>
      </c>
      <c r="F3785" s="26" t="s">
        <v>6</v>
      </c>
      <c r="G3785" s="34" t="str">
        <f t="shared" si="149"/>
        <v>Petrocoptis pseudoviscosa</v>
      </c>
      <c r="H3785" s="26" t="s">
        <v>5141</v>
      </c>
      <c r="I3785" s="26"/>
      <c r="J3785" t="s">
        <v>9985</v>
      </c>
      <c r="K3785" t="s">
        <v>11752</v>
      </c>
      <c r="L3785" t="s">
        <v>12295</v>
      </c>
      <c r="M3785" t="s">
        <v>12331</v>
      </c>
    </row>
    <row r="3786" spans="1:13" x14ac:dyDescent="0.25">
      <c r="A3786" s="26" t="s">
        <v>3036</v>
      </c>
      <c r="B3786" s="26" t="s">
        <v>66</v>
      </c>
      <c r="C3786" s="34" t="str">
        <f t="shared" si="148"/>
        <v>subsp.</v>
      </c>
      <c r="D3786" s="26" t="s">
        <v>4646</v>
      </c>
      <c r="E3786" s="26" t="s">
        <v>31</v>
      </c>
      <c r="F3786" s="26" t="s">
        <v>6</v>
      </c>
      <c r="G3786" s="34" t="str">
        <f t="shared" si="149"/>
        <v>Petrocoptis pyrenaica glaucifolia</v>
      </c>
      <c r="H3786" s="26" t="s">
        <v>5141</v>
      </c>
      <c r="I3786" s="26"/>
      <c r="J3786" t="s">
        <v>9986</v>
      </c>
      <c r="K3786" t="s">
        <v>11752</v>
      </c>
      <c r="L3786" t="s">
        <v>12295</v>
      </c>
      <c r="M3786" t="s">
        <v>12331</v>
      </c>
    </row>
    <row r="3787" spans="1:13" x14ac:dyDescent="0.25">
      <c r="A3787" s="26" t="s">
        <v>3036</v>
      </c>
      <c r="B3787" s="26" t="s">
        <v>66</v>
      </c>
      <c r="C3787" s="34" t="str">
        <f t="shared" si="148"/>
        <v>subsp.</v>
      </c>
      <c r="D3787" s="26" t="s">
        <v>66</v>
      </c>
      <c r="E3787" s="26" t="s">
        <v>13111</v>
      </c>
      <c r="F3787" s="26" t="s">
        <v>6</v>
      </c>
      <c r="G3787" s="34" t="str">
        <f t="shared" si="149"/>
        <v>Petrocoptis pyrenaica pyrenaica</v>
      </c>
      <c r="H3787" s="26" t="s">
        <v>5141</v>
      </c>
      <c r="I3787" s="26"/>
      <c r="J3787" t="s">
        <v>9987</v>
      </c>
      <c r="K3787" t="s">
        <v>11752</v>
      </c>
      <c r="L3787" t="s">
        <v>12295</v>
      </c>
      <c r="M3787" t="s">
        <v>12331</v>
      </c>
    </row>
    <row r="3788" spans="1:13" x14ac:dyDescent="0.25">
      <c r="A3788" s="26" t="s">
        <v>3036</v>
      </c>
      <c r="B3788" s="26" t="s">
        <v>66</v>
      </c>
      <c r="C3788" s="34" t="str">
        <f t="shared" si="148"/>
        <v>subsp.</v>
      </c>
      <c r="D3788" s="26" t="s">
        <v>415</v>
      </c>
      <c r="E3788" s="26" t="s">
        <v>31</v>
      </c>
      <c r="F3788" s="26" t="s">
        <v>6</v>
      </c>
      <c r="G3788" s="34" t="str">
        <f t="shared" si="149"/>
        <v>Petrocoptis pyrenaica viscosa</v>
      </c>
      <c r="H3788" s="26" t="s">
        <v>5141</v>
      </c>
      <c r="I3788" s="26"/>
      <c r="J3788" t="s">
        <v>9988</v>
      </c>
      <c r="K3788" t="s">
        <v>11752</v>
      </c>
      <c r="L3788" t="s">
        <v>12295</v>
      </c>
      <c r="M3788" t="s">
        <v>12331</v>
      </c>
    </row>
    <row r="3789" spans="1:13" x14ac:dyDescent="0.25">
      <c r="A3789" s="26" t="s">
        <v>3041</v>
      </c>
      <c r="B3789" s="26" t="s">
        <v>685</v>
      </c>
      <c r="C3789" s="34" t="str">
        <f t="shared" si="148"/>
        <v/>
      </c>
      <c r="D3789" s="26"/>
      <c r="E3789" s="26" t="s">
        <v>6</v>
      </c>
      <c r="F3789" s="26" t="s">
        <v>6</v>
      </c>
      <c r="G3789" s="34" t="str">
        <f t="shared" si="149"/>
        <v>Petrorhagia dubia</v>
      </c>
      <c r="H3789" s="26" t="s">
        <v>5141</v>
      </c>
      <c r="I3789" s="26"/>
      <c r="J3789" t="s">
        <v>9989</v>
      </c>
      <c r="K3789" t="s">
        <v>11752</v>
      </c>
      <c r="L3789" t="s">
        <v>12295</v>
      </c>
      <c r="M3789" t="s">
        <v>12331</v>
      </c>
    </row>
    <row r="3790" spans="1:13" x14ac:dyDescent="0.25">
      <c r="A3790" s="26" t="s">
        <v>3041</v>
      </c>
      <c r="B3790" s="26" t="s">
        <v>3043</v>
      </c>
      <c r="C3790" s="34" t="str">
        <f t="shared" si="148"/>
        <v/>
      </c>
      <c r="D3790" s="26"/>
      <c r="E3790" s="26" t="s">
        <v>6</v>
      </c>
      <c r="F3790" s="26" t="s">
        <v>6</v>
      </c>
      <c r="G3790" s="34" t="str">
        <f t="shared" si="149"/>
        <v>Petrorhagia nanteuilii</v>
      </c>
      <c r="H3790" s="26" t="s">
        <v>5141</v>
      </c>
      <c r="I3790" s="26"/>
      <c r="J3790" t="s">
        <v>9990</v>
      </c>
      <c r="K3790" t="s">
        <v>11752</v>
      </c>
      <c r="L3790" t="s">
        <v>12295</v>
      </c>
      <c r="M3790" t="s">
        <v>12331</v>
      </c>
    </row>
    <row r="3791" spans="1:13" x14ac:dyDescent="0.25">
      <c r="A3791" s="26" t="s">
        <v>3041</v>
      </c>
      <c r="B3791" s="26" t="s">
        <v>3042</v>
      </c>
      <c r="C3791" s="34" t="str">
        <f t="shared" si="148"/>
        <v/>
      </c>
      <c r="D3791" s="26"/>
      <c r="E3791" s="26" t="s">
        <v>6</v>
      </c>
      <c r="F3791" s="26" t="s">
        <v>6</v>
      </c>
      <c r="G3791" s="34" t="str">
        <f t="shared" si="149"/>
        <v>Petrorhagia prolifera</v>
      </c>
      <c r="H3791" s="26" t="s">
        <v>5141</v>
      </c>
      <c r="I3791" s="26"/>
      <c r="J3791" t="s">
        <v>9991</v>
      </c>
      <c r="K3791" t="s">
        <v>11752</v>
      </c>
      <c r="L3791" t="s">
        <v>12295</v>
      </c>
      <c r="M3791" t="s">
        <v>12331</v>
      </c>
    </row>
    <row r="3792" spans="1:13" x14ac:dyDescent="0.25">
      <c r="A3792" s="26" t="s">
        <v>3041</v>
      </c>
      <c r="B3792" s="26" t="s">
        <v>1066</v>
      </c>
      <c r="C3792" s="34" t="str">
        <f t="shared" si="148"/>
        <v/>
      </c>
      <c r="D3792" s="26"/>
      <c r="E3792" s="26" t="s">
        <v>6</v>
      </c>
      <c r="F3792" s="26" t="s">
        <v>6</v>
      </c>
      <c r="G3792" s="34" t="str">
        <f t="shared" si="149"/>
        <v>Petrorhagia saxifraga</v>
      </c>
      <c r="H3792" s="26" t="s">
        <v>5141</v>
      </c>
      <c r="I3792" s="26"/>
      <c r="J3792" t="s">
        <v>9992</v>
      </c>
      <c r="K3792" t="s">
        <v>11752</v>
      </c>
      <c r="L3792" t="s">
        <v>12295</v>
      </c>
      <c r="M3792" t="s">
        <v>12331</v>
      </c>
    </row>
    <row r="3793" spans="1:13" x14ac:dyDescent="0.25">
      <c r="A3793" s="26" t="s">
        <v>3044</v>
      </c>
      <c r="B3793" s="26" t="s">
        <v>3045</v>
      </c>
      <c r="C3793" s="34" t="str">
        <f t="shared" si="148"/>
        <v/>
      </c>
      <c r="D3793" s="26"/>
      <c r="E3793" s="26" t="s">
        <v>5390</v>
      </c>
      <c r="F3793" s="26" t="s">
        <v>6</v>
      </c>
      <c r="G3793" s="34" t="str">
        <f t="shared" si="149"/>
        <v>Petroselinum crispum</v>
      </c>
      <c r="H3793" s="26" t="s">
        <v>5141</v>
      </c>
      <c r="I3793" s="26"/>
      <c r="J3793" t="s">
        <v>9993</v>
      </c>
      <c r="K3793" t="s">
        <v>11752</v>
      </c>
      <c r="L3793" t="s">
        <v>12382</v>
      </c>
      <c r="M3793" t="s">
        <v>12383</v>
      </c>
    </row>
    <row r="3794" spans="1:13" x14ac:dyDescent="0.25">
      <c r="A3794" s="26" t="s">
        <v>3044</v>
      </c>
      <c r="B3794" s="26" t="s">
        <v>1885</v>
      </c>
      <c r="C3794" s="34" t="str">
        <f t="shared" si="148"/>
        <v/>
      </c>
      <c r="D3794" s="26"/>
      <c r="E3794" s="26" t="s">
        <v>6</v>
      </c>
      <c r="F3794" s="26" t="s">
        <v>6</v>
      </c>
      <c r="G3794" s="34" t="str">
        <f t="shared" si="149"/>
        <v>Petroselinum segetum</v>
      </c>
      <c r="H3794" s="26" t="s">
        <v>5141</v>
      </c>
      <c r="I3794" s="26"/>
      <c r="J3794" t="s">
        <v>9994</v>
      </c>
      <c r="K3794" t="s">
        <v>11752</v>
      </c>
      <c r="L3794" t="s">
        <v>12382</v>
      </c>
      <c r="M3794" t="s">
        <v>12383</v>
      </c>
    </row>
    <row r="3795" spans="1:13" x14ac:dyDescent="0.25">
      <c r="A3795" s="26" t="s">
        <v>3046</v>
      </c>
      <c r="B3795" s="26" t="s">
        <v>3047</v>
      </c>
      <c r="C3795" s="34" t="str">
        <f t="shared" si="148"/>
        <v/>
      </c>
      <c r="D3795" s="26"/>
      <c r="E3795" s="26" t="s">
        <v>6</v>
      </c>
      <c r="F3795" s="26" t="s">
        <v>6</v>
      </c>
      <c r="G3795" s="34" t="str">
        <f t="shared" si="149"/>
        <v>Peucedanum carvifolia</v>
      </c>
      <c r="H3795" s="26" t="s">
        <v>5141</v>
      </c>
      <c r="I3795" s="26"/>
      <c r="J3795" t="s">
        <v>9995</v>
      </c>
      <c r="K3795" t="s">
        <v>11752</v>
      </c>
      <c r="L3795" t="s">
        <v>12382</v>
      </c>
      <c r="M3795" t="s">
        <v>12383</v>
      </c>
    </row>
    <row r="3796" spans="1:13" x14ac:dyDescent="0.25">
      <c r="A3796" s="26" t="s">
        <v>3046</v>
      </c>
      <c r="B3796" s="26" t="s">
        <v>3051</v>
      </c>
      <c r="C3796" s="34" t="str">
        <f t="shared" si="148"/>
        <v/>
      </c>
      <c r="D3796" s="26"/>
      <c r="E3796" s="26" t="s">
        <v>6</v>
      </c>
      <c r="F3796" s="26" t="s">
        <v>6</v>
      </c>
      <c r="G3796" s="34" t="str">
        <f t="shared" si="149"/>
        <v>Peucedanum cervaria</v>
      </c>
      <c r="H3796" s="26" t="s">
        <v>5141</v>
      </c>
      <c r="I3796" s="26"/>
      <c r="J3796" t="s">
        <v>9996</v>
      </c>
      <c r="K3796" t="s">
        <v>11752</v>
      </c>
      <c r="L3796" t="s">
        <v>12382</v>
      </c>
      <c r="M3796" t="s">
        <v>12383</v>
      </c>
    </row>
    <row r="3797" spans="1:13" x14ac:dyDescent="0.25">
      <c r="A3797" s="26" t="s">
        <v>3046</v>
      </c>
      <c r="B3797" s="26" t="s">
        <v>1693</v>
      </c>
      <c r="C3797" s="34" t="str">
        <f t="shared" si="148"/>
        <v/>
      </c>
      <c r="D3797" s="26"/>
      <c r="E3797" s="26" t="s">
        <v>6</v>
      </c>
      <c r="F3797" s="26" t="s">
        <v>6</v>
      </c>
      <c r="G3797" s="34" t="str">
        <f t="shared" si="149"/>
        <v>Peucedanum gallicum</v>
      </c>
      <c r="H3797" s="26" t="s">
        <v>5141</v>
      </c>
      <c r="I3797" s="26"/>
      <c r="J3797" t="s">
        <v>9997</v>
      </c>
      <c r="K3797" t="s">
        <v>11752</v>
      </c>
      <c r="L3797" t="s">
        <v>12382</v>
      </c>
      <c r="M3797" t="s">
        <v>12383</v>
      </c>
    </row>
    <row r="3798" spans="1:13" x14ac:dyDescent="0.25">
      <c r="A3798" s="26" t="s">
        <v>3046</v>
      </c>
      <c r="B3798" s="26" t="s">
        <v>103</v>
      </c>
      <c r="C3798" s="34" t="str">
        <f t="shared" si="148"/>
        <v/>
      </c>
      <c r="D3798" s="26"/>
      <c r="E3798" s="26" t="s">
        <v>6</v>
      </c>
      <c r="F3798" s="26" t="s">
        <v>6</v>
      </c>
      <c r="G3798" s="34" t="str">
        <f t="shared" si="149"/>
        <v>Peucedanum hispanicum</v>
      </c>
      <c r="H3798" s="26" t="s">
        <v>5141</v>
      </c>
      <c r="I3798" s="26"/>
      <c r="J3798" t="s">
        <v>9998</v>
      </c>
      <c r="K3798" t="s">
        <v>11752</v>
      </c>
      <c r="L3798" t="s">
        <v>12382</v>
      </c>
      <c r="M3798" t="s">
        <v>12383</v>
      </c>
    </row>
    <row r="3799" spans="1:13" x14ac:dyDescent="0.25">
      <c r="A3799" s="26" t="s">
        <v>3046</v>
      </c>
      <c r="B3799" s="26" t="s">
        <v>771</v>
      </c>
      <c r="C3799" s="34" t="str">
        <f t="shared" si="148"/>
        <v/>
      </c>
      <c r="D3799" s="26"/>
      <c r="E3799" s="26" t="s">
        <v>6</v>
      </c>
      <c r="F3799" s="26" t="s">
        <v>6</v>
      </c>
      <c r="G3799" s="34" t="str">
        <f t="shared" si="149"/>
        <v>Peucedanum lancifolium</v>
      </c>
      <c r="H3799" s="26" t="s">
        <v>5141</v>
      </c>
      <c r="I3799" s="26"/>
      <c r="J3799" t="s">
        <v>9999</v>
      </c>
      <c r="K3799" t="s">
        <v>11752</v>
      </c>
      <c r="L3799" t="s">
        <v>12382</v>
      </c>
      <c r="M3799" t="s">
        <v>12383</v>
      </c>
    </row>
    <row r="3800" spans="1:13" x14ac:dyDescent="0.25">
      <c r="A3800" s="26" t="s">
        <v>3046</v>
      </c>
      <c r="B3800" s="26" t="s">
        <v>1399</v>
      </c>
      <c r="C3800" s="34" t="str">
        <f t="shared" si="148"/>
        <v>subsp.</v>
      </c>
      <c r="D3800" s="26" t="s">
        <v>4647</v>
      </c>
      <c r="E3800" s="26" t="s">
        <v>31</v>
      </c>
      <c r="F3800" s="26" t="s">
        <v>6</v>
      </c>
      <c r="G3800" s="34" t="str">
        <f t="shared" si="149"/>
        <v>Peucedanum officinale brachyradium</v>
      </c>
      <c r="H3800" s="26" t="s">
        <v>5141</v>
      </c>
      <c r="I3800" s="26"/>
      <c r="J3800" t="s">
        <v>10000</v>
      </c>
      <c r="K3800" t="s">
        <v>11752</v>
      </c>
      <c r="L3800" t="s">
        <v>12382</v>
      </c>
      <c r="M3800" t="s">
        <v>12383</v>
      </c>
    </row>
    <row r="3801" spans="1:13" x14ac:dyDescent="0.25">
      <c r="A3801" s="26" t="s">
        <v>3046</v>
      </c>
      <c r="B3801" s="26" t="s">
        <v>1399</v>
      </c>
      <c r="C3801" s="34" t="str">
        <f t="shared" si="148"/>
        <v>subsp.</v>
      </c>
      <c r="D3801" s="26" t="s">
        <v>1399</v>
      </c>
      <c r="E3801" s="26" t="s">
        <v>6</v>
      </c>
      <c r="F3801" s="26" t="s">
        <v>6</v>
      </c>
      <c r="G3801" s="34" t="str">
        <f t="shared" si="149"/>
        <v>Peucedanum officinale officinale</v>
      </c>
      <c r="H3801" s="26" t="s">
        <v>5141</v>
      </c>
      <c r="I3801" s="26"/>
      <c r="J3801" t="s">
        <v>10001</v>
      </c>
      <c r="K3801" t="s">
        <v>11752</v>
      </c>
      <c r="L3801" t="s">
        <v>12382</v>
      </c>
      <c r="M3801" t="s">
        <v>12383</v>
      </c>
    </row>
    <row r="3802" spans="1:13" x14ac:dyDescent="0.25">
      <c r="A3802" s="26" t="s">
        <v>3046</v>
      </c>
      <c r="B3802" s="26" t="s">
        <v>3050</v>
      </c>
      <c r="C3802" s="34" t="str">
        <f t="shared" si="148"/>
        <v/>
      </c>
      <c r="D3802" s="26"/>
      <c r="E3802" s="26" t="s">
        <v>6</v>
      </c>
      <c r="F3802" s="26" t="s">
        <v>6</v>
      </c>
      <c r="G3802" s="34" t="str">
        <f t="shared" si="149"/>
        <v>Peucedanum oreoselinum</v>
      </c>
      <c r="H3802" s="26" t="s">
        <v>5141</v>
      </c>
      <c r="I3802" s="26"/>
      <c r="J3802" t="s">
        <v>10002</v>
      </c>
      <c r="K3802" t="s">
        <v>11752</v>
      </c>
      <c r="L3802" t="s">
        <v>12382</v>
      </c>
      <c r="M3802" t="s">
        <v>12383</v>
      </c>
    </row>
    <row r="3803" spans="1:13" x14ac:dyDescent="0.25">
      <c r="A3803" s="26" t="s">
        <v>3046</v>
      </c>
      <c r="B3803" s="26" t="s">
        <v>3052</v>
      </c>
      <c r="C3803" s="34" t="str">
        <f t="shared" si="148"/>
        <v/>
      </c>
      <c r="D3803" s="26"/>
      <c r="E3803" s="26" t="s">
        <v>6</v>
      </c>
      <c r="F3803" s="26" t="s">
        <v>6</v>
      </c>
      <c r="G3803" s="34" t="str">
        <f t="shared" si="149"/>
        <v>Peucedanum ostruthium</v>
      </c>
      <c r="H3803" s="26" t="s">
        <v>5141</v>
      </c>
      <c r="I3803" s="26"/>
      <c r="J3803" t="s">
        <v>10003</v>
      </c>
      <c r="K3803" t="s">
        <v>11752</v>
      </c>
      <c r="L3803" t="s">
        <v>12382</v>
      </c>
      <c r="M3803" t="s">
        <v>12383</v>
      </c>
    </row>
    <row r="3804" spans="1:13" x14ac:dyDescent="0.25">
      <c r="A3804" s="26" t="s">
        <v>3046</v>
      </c>
      <c r="B3804" s="26" t="s">
        <v>3048</v>
      </c>
      <c r="C3804" s="34" t="str">
        <f t="shared" si="148"/>
        <v/>
      </c>
      <c r="D3804" s="26"/>
      <c r="E3804" s="26" t="s">
        <v>6</v>
      </c>
      <c r="F3804" s="26" t="s">
        <v>6</v>
      </c>
      <c r="G3804" s="34" t="str">
        <f t="shared" si="149"/>
        <v>Peucedanum schottii</v>
      </c>
      <c r="H3804" s="26" t="s">
        <v>5141</v>
      </c>
      <c r="I3804" s="26"/>
      <c r="J3804" t="s">
        <v>10004</v>
      </c>
      <c r="K3804" t="s">
        <v>11752</v>
      </c>
      <c r="L3804" t="s">
        <v>12382</v>
      </c>
      <c r="M3804" t="s">
        <v>12383</v>
      </c>
    </row>
    <row r="3805" spans="1:13" x14ac:dyDescent="0.25">
      <c r="A3805" s="26" t="s">
        <v>3046</v>
      </c>
      <c r="B3805" s="26" t="s">
        <v>3049</v>
      </c>
      <c r="C3805" s="34" t="str">
        <f t="shared" si="148"/>
        <v/>
      </c>
      <c r="D3805" s="26"/>
      <c r="E3805" s="26" t="s">
        <v>6</v>
      </c>
      <c r="F3805" s="26" t="s">
        <v>6</v>
      </c>
      <c r="G3805" s="34" t="str">
        <f t="shared" si="149"/>
        <v>Peucedanum venetum</v>
      </c>
      <c r="H3805" s="26" t="s">
        <v>5141</v>
      </c>
      <c r="I3805" s="26"/>
      <c r="J3805" t="s">
        <v>10005</v>
      </c>
      <c r="K3805" t="s">
        <v>11752</v>
      </c>
      <c r="L3805" t="s">
        <v>12382</v>
      </c>
      <c r="M3805" t="s">
        <v>12383</v>
      </c>
    </row>
    <row r="3806" spans="1:13" x14ac:dyDescent="0.25">
      <c r="A3806" s="26" t="s">
        <v>3053</v>
      </c>
      <c r="B3806" s="26" t="s">
        <v>2158</v>
      </c>
      <c r="C3806" s="34" t="str">
        <f t="shared" si="148"/>
        <v/>
      </c>
      <c r="D3806" s="26"/>
      <c r="E3806" s="26" t="s">
        <v>5390</v>
      </c>
      <c r="F3806" s="26" t="s">
        <v>6</v>
      </c>
      <c r="G3806" s="34" t="str">
        <f t="shared" si="149"/>
        <v>Phacelia tanacetifolia</v>
      </c>
      <c r="H3806" s="26" t="s">
        <v>5141</v>
      </c>
      <c r="I3806" s="26"/>
      <c r="J3806" t="s">
        <v>10006</v>
      </c>
      <c r="K3806" t="s">
        <v>11752</v>
      </c>
      <c r="L3806" t="s">
        <v>12486</v>
      </c>
      <c r="M3806" t="s">
        <v>12684</v>
      </c>
    </row>
    <row r="3807" spans="1:13" x14ac:dyDescent="0.25">
      <c r="A3807" s="26" t="s">
        <v>3054</v>
      </c>
      <c r="B3807" s="26" t="s">
        <v>3055</v>
      </c>
      <c r="C3807" s="34" t="str">
        <f t="shared" si="148"/>
        <v/>
      </c>
      <c r="D3807" s="26"/>
      <c r="E3807" s="26" t="s">
        <v>6</v>
      </c>
      <c r="F3807" s="26" t="s">
        <v>6</v>
      </c>
      <c r="G3807" s="34" t="str">
        <f t="shared" si="149"/>
        <v>Phegopteris connectilis</v>
      </c>
      <c r="H3807" s="26" t="s">
        <v>5141</v>
      </c>
      <c r="I3807" s="26"/>
      <c r="J3807" t="s">
        <v>10007</v>
      </c>
      <c r="K3807" t="s">
        <v>12300</v>
      </c>
      <c r="L3807" t="s">
        <v>12301</v>
      </c>
      <c r="M3807" t="s">
        <v>12436</v>
      </c>
    </row>
    <row r="3808" spans="1:13" x14ac:dyDescent="0.25">
      <c r="A3808" s="26" t="s">
        <v>3056</v>
      </c>
      <c r="B3808" s="26" t="s">
        <v>3057</v>
      </c>
      <c r="C3808" s="34" t="str">
        <f t="shared" si="148"/>
        <v/>
      </c>
      <c r="D3808" s="26"/>
      <c r="E3808" s="26" t="s">
        <v>5390</v>
      </c>
      <c r="F3808" s="26" t="s">
        <v>6</v>
      </c>
      <c r="G3808" s="34" t="str">
        <f t="shared" si="149"/>
        <v>Philadelphus coronarius</v>
      </c>
      <c r="H3808" s="26" t="s">
        <v>5141</v>
      </c>
      <c r="I3808" s="26"/>
      <c r="J3808" t="s">
        <v>10008</v>
      </c>
      <c r="K3808" t="s">
        <v>11752</v>
      </c>
      <c r="L3808" t="s">
        <v>12613</v>
      </c>
      <c r="M3808" t="s">
        <v>12652</v>
      </c>
    </row>
    <row r="3809" spans="1:13" x14ac:dyDescent="0.25">
      <c r="A3809" s="26" t="s">
        <v>3058</v>
      </c>
      <c r="B3809" s="26" t="s">
        <v>1353</v>
      </c>
      <c r="C3809" s="34" t="str">
        <f t="shared" si="148"/>
        <v/>
      </c>
      <c r="D3809" s="26"/>
      <c r="E3809" s="26" t="s">
        <v>6</v>
      </c>
      <c r="F3809" s="26" t="s">
        <v>6</v>
      </c>
      <c r="G3809" s="34" t="str">
        <f t="shared" si="149"/>
        <v>Phillyrea angustifolia</v>
      </c>
      <c r="H3809" s="26" t="s">
        <v>5141</v>
      </c>
      <c r="I3809" s="26"/>
      <c r="J3809" t="s">
        <v>10009</v>
      </c>
      <c r="K3809" t="s">
        <v>11752</v>
      </c>
      <c r="L3809" t="s">
        <v>12318</v>
      </c>
      <c r="M3809" t="s">
        <v>12509</v>
      </c>
    </row>
    <row r="3810" spans="1:13" x14ac:dyDescent="0.25">
      <c r="A3810" s="26" t="s">
        <v>3058</v>
      </c>
      <c r="B3810" s="26" t="s">
        <v>821</v>
      </c>
      <c r="C3810" s="34" t="str">
        <f t="shared" si="148"/>
        <v/>
      </c>
      <c r="D3810" s="26"/>
      <c r="E3810" s="26" t="s">
        <v>6</v>
      </c>
      <c r="F3810" s="26" t="s">
        <v>6</v>
      </c>
      <c r="G3810" s="34" t="str">
        <f t="shared" si="149"/>
        <v>Phillyrea latifolia</v>
      </c>
      <c r="H3810" s="26" t="s">
        <v>5141</v>
      </c>
      <c r="I3810" s="26"/>
      <c r="J3810" t="s">
        <v>10010</v>
      </c>
      <c r="K3810" t="s">
        <v>11752</v>
      </c>
      <c r="L3810" t="s">
        <v>12318</v>
      </c>
      <c r="M3810" t="s">
        <v>12509</v>
      </c>
    </row>
    <row r="3811" spans="1:13" x14ac:dyDescent="0.25">
      <c r="A3811" s="26" t="s">
        <v>3059</v>
      </c>
      <c r="B3811" s="26" t="s">
        <v>2976</v>
      </c>
      <c r="C3811" s="34" t="str">
        <f t="shared" si="148"/>
        <v>subsp.</v>
      </c>
      <c r="D3811" s="26" t="s">
        <v>2976</v>
      </c>
      <c r="E3811" s="26" t="s">
        <v>31</v>
      </c>
      <c r="F3811" s="26" t="s">
        <v>6</v>
      </c>
      <c r="G3811" s="34" t="str">
        <f t="shared" si="149"/>
        <v>Phlomis crinita crinita</v>
      </c>
      <c r="H3811" s="26" t="s">
        <v>5141</v>
      </c>
      <c r="I3811" s="26"/>
      <c r="J3811" t="s">
        <v>10011</v>
      </c>
      <c r="K3811" t="s">
        <v>11752</v>
      </c>
      <c r="L3811" t="s">
        <v>12318</v>
      </c>
      <c r="M3811" t="s">
        <v>12395</v>
      </c>
    </row>
    <row r="3812" spans="1:13" x14ac:dyDescent="0.25">
      <c r="A3812" s="26" t="s">
        <v>3059</v>
      </c>
      <c r="B3812" s="26" t="s">
        <v>2976</v>
      </c>
      <c r="C3812" s="34" t="str">
        <f t="shared" si="148"/>
        <v>subsp.</v>
      </c>
      <c r="D3812" s="26" t="s">
        <v>531</v>
      </c>
      <c r="E3812" s="26" t="s">
        <v>31</v>
      </c>
      <c r="F3812" s="26" t="s">
        <v>6</v>
      </c>
      <c r="G3812" s="34" t="str">
        <f t="shared" si="149"/>
        <v>Phlomis crinita malacitana</v>
      </c>
      <c r="H3812" s="26" t="s">
        <v>5141</v>
      </c>
      <c r="I3812" s="26"/>
      <c r="J3812" t="s">
        <v>10012</v>
      </c>
      <c r="K3812" t="s">
        <v>11752</v>
      </c>
      <c r="L3812" t="s">
        <v>12318</v>
      </c>
      <c r="M3812" t="s">
        <v>12395</v>
      </c>
    </row>
    <row r="3813" spans="1:13" x14ac:dyDescent="0.25">
      <c r="A3813" s="26" t="s">
        <v>3059</v>
      </c>
      <c r="B3813" s="26" t="s">
        <v>3061</v>
      </c>
      <c r="C3813" s="34" t="str">
        <f t="shared" si="148"/>
        <v/>
      </c>
      <c r="D3813" s="26"/>
      <c r="E3813" s="26" t="s">
        <v>6</v>
      </c>
      <c r="F3813" s="26" t="s">
        <v>6</v>
      </c>
      <c r="G3813" s="34" t="str">
        <f t="shared" si="149"/>
        <v>Phlomis herba-venti</v>
      </c>
      <c r="H3813" s="26" t="s">
        <v>5141</v>
      </c>
      <c r="I3813" s="26"/>
      <c r="J3813" t="s">
        <v>10013</v>
      </c>
      <c r="K3813" t="s">
        <v>11752</v>
      </c>
      <c r="L3813" t="s">
        <v>12318</v>
      </c>
      <c r="M3813" t="s">
        <v>12395</v>
      </c>
    </row>
    <row r="3814" spans="1:13" x14ac:dyDescent="0.25">
      <c r="A3814" s="26" t="s">
        <v>3059</v>
      </c>
      <c r="B3814" s="26" t="s">
        <v>2670</v>
      </c>
      <c r="C3814" s="34" t="str">
        <f t="shared" si="148"/>
        <v/>
      </c>
      <c r="D3814" s="26"/>
      <c r="E3814" s="26" t="s">
        <v>31</v>
      </c>
      <c r="F3814" s="26" t="s">
        <v>6</v>
      </c>
      <c r="G3814" s="34" t="str">
        <f t="shared" si="149"/>
        <v>Phlomis italica</v>
      </c>
      <c r="H3814" s="26" t="s">
        <v>5141</v>
      </c>
      <c r="I3814" s="26"/>
      <c r="J3814" t="s">
        <v>10014</v>
      </c>
      <c r="K3814" t="s">
        <v>11752</v>
      </c>
      <c r="L3814" t="s">
        <v>12318</v>
      </c>
      <c r="M3814" t="s">
        <v>12395</v>
      </c>
    </row>
    <row r="3815" spans="1:13" x14ac:dyDescent="0.25">
      <c r="A3815" s="26" t="s">
        <v>3059</v>
      </c>
      <c r="B3815" s="26" t="s">
        <v>3060</v>
      </c>
      <c r="C3815" s="34" t="str">
        <f t="shared" si="148"/>
        <v/>
      </c>
      <c r="D3815" s="26"/>
      <c r="E3815" s="26" t="s">
        <v>6</v>
      </c>
      <c r="F3815" s="26" t="s">
        <v>6</v>
      </c>
      <c r="G3815" s="34" t="str">
        <f t="shared" si="149"/>
        <v>Phlomis lychnitis</v>
      </c>
      <c r="H3815" s="26" t="s">
        <v>5141</v>
      </c>
      <c r="I3815" s="26"/>
      <c r="J3815" t="s">
        <v>10015</v>
      </c>
      <c r="K3815" t="s">
        <v>11752</v>
      </c>
      <c r="L3815" t="s">
        <v>12318</v>
      </c>
      <c r="M3815" t="s">
        <v>12395</v>
      </c>
    </row>
    <row r="3816" spans="1:13" x14ac:dyDescent="0.25">
      <c r="A3816" s="26" t="s">
        <v>3059</v>
      </c>
      <c r="B3816" s="26" t="s">
        <v>1508</v>
      </c>
      <c r="C3816" s="34" t="str">
        <f t="shared" si="148"/>
        <v/>
      </c>
      <c r="D3816" s="26"/>
      <c r="E3816" s="26" t="s">
        <v>6</v>
      </c>
      <c r="F3816" s="26" t="s">
        <v>6</v>
      </c>
      <c r="G3816" s="34" t="str">
        <f t="shared" si="149"/>
        <v>Phlomis purpurea</v>
      </c>
      <c r="H3816" s="26" t="s">
        <v>5141</v>
      </c>
      <c r="I3816" s="26"/>
      <c r="J3816" t="s">
        <v>10016</v>
      </c>
      <c r="K3816" t="s">
        <v>11752</v>
      </c>
      <c r="L3816" t="s">
        <v>12318</v>
      </c>
      <c r="M3816" t="s">
        <v>12395</v>
      </c>
    </row>
    <row r="3817" spans="1:13" x14ac:dyDescent="0.25">
      <c r="A3817" s="26" t="s">
        <v>3062</v>
      </c>
      <c r="B3817" s="26" t="s">
        <v>1470</v>
      </c>
      <c r="C3817" s="34" t="str">
        <f t="shared" si="148"/>
        <v/>
      </c>
      <c r="D3817" s="26"/>
      <c r="E3817" s="26" t="s">
        <v>5390</v>
      </c>
      <c r="F3817" s="26" t="s">
        <v>6</v>
      </c>
      <c r="G3817" s="34" t="str">
        <f t="shared" si="149"/>
        <v>Phoenix canariensis</v>
      </c>
      <c r="H3817" s="26" t="s">
        <v>5141</v>
      </c>
      <c r="I3817" s="26"/>
      <c r="J3817" t="s">
        <v>10017</v>
      </c>
      <c r="K3817" t="s">
        <v>11752</v>
      </c>
      <c r="L3817" t="s">
        <v>12606</v>
      </c>
      <c r="M3817" t="s">
        <v>12607</v>
      </c>
    </row>
    <row r="3818" spans="1:13" x14ac:dyDescent="0.25">
      <c r="A3818" s="26" t="s">
        <v>3062</v>
      </c>
      <c r="B3818" s="26" t="s">
        <v>3063</v>
      </c>
      <c r="C3818" s="34" t="str">
        <f t="shared" si="148"/>
        <v/>
      </c>
      <c r="D3818" s="26"/>
      <c r="E3818" s="26" t="s">
        <v>5390</v>
      </c>
      <c r="F3818" s="26" t="s">
        <v>6</v>
      </c>
      <c r="G3818" s="34" t="str">
        <f t="shared" si="149"/>
        <v>Phoenix dactylifera</v>
      </c>
      <c r="H3818" s="26" t="s">
        <v>5141</v>
      </c>
      <c r="I3818" s="26"/>
      <c r="J3818" t="s">
        <v>10018</v>
      </c>
      <c r="K3818" t="s">
        <v>11752</v>
      </c>
      <c r="L3818" t="s">
        <v>12606</v>
      </c>
      <c r="M3818" t="s">
        <v>12607</v>
      </c>
    </row>
    <row r="3819" spans="1:13" x14ac:dyDescent="0.25">
      <c r="A3819" s="26" t="s">
        <v>3064</v>
      </c>
      <c r="B3819" s="26" t="s">
        <v>1203</v>
      </c>
      <c r="C3819" s="34" t="str">
        <f t="shared" si="148"/>
        <v/>
      </c>
      <c r="D3819" s="26"/>
      <c r="E3819" s="26" t="s">
        <v>5390</v>
      </c>
      <c r="F3819" s="26" t="s">
        <v>6</v>
      </c>
      <c r="G3819" s="34" t="str">
        <f t="shared" si="149"/>
        <v>Phyla filiformis</v>
      </c>
      <c r="H3819" s="26" t="s">
        <v>5141</v>
      </c>
      <c r="I3819" s="26"/>
      <c r="J3819" t="s">
        <v>10019</v>
      </c>
      <c r="K3819" t="s">
        <v>11752</v>
      </c>
      <c r="L3819" t="s">
        <v>12318</v>
      </c>
      <c r="M3819" t="s">
        <v>12564</v>
      </c>
    </row>
    <row r="3820" spans="1:13" x14ac:dyDescent="0.25">
      <c r="A3820" s="26" t="s">
        <v>3064</v>
      </c>
      <c r="B3820" s="26" t="s">
        <v>3065</v>
      </c>
      <c r="C3820" s="34" t="str">
        <f t="shared" si="148"/>
        <v/>
      </c>
      <c r="D3820" s="26"/>
      <c r="E3820" s="26" t="s">
        <v>6</v>
      </c>
      <c r="F3820" s="26" t="s">
        <v>6</v>
      </c>
      <c r="G3820" s="34" t="str">
        <f t="shared" si="149"/>
        <v>Phyla nodiflora</v>
      </c>
      <c r="H3820" s="26" t="s">
        <v>5141</v>
      </c>
      <c r="I3820" s="26"/>
      <c r="J3820" t="s">
        <v>10020</v>
      </c>
      <c r="K3820" t="s">
        <v>11752</v>
      </c>
      <c r="L3820" t="s">
        <v>12318</v>
      </c>
      <c r="M3820" t="s">
        <v>12564</v>
      </c>
    </row>
    <row r="3821" spans="1:13" x14ac:dyDescent="0.25">
      <c r="A3821" s="26" t="s">
        <v>3068</v>
      </c>
      <c r="B3821" s="26" t="s">
        <v>2824</v>
      </c>
      <c r="C3821" s="34" t="str">
        <f t="shared" si="148"/>
        <v/>
      </c>
      <c r="D3821" s="26"/>
      <c r="E3821" s="26" t="s">
        <v>6</v>
      </c>
      <c r="F3821" s="26" t="s">
        <v>6</v>
      </c>
      <c r="G3821" s="34" t="str">
        <f t="shared" si="149"/>
        <v>Phyllodoce caerulea</v>
      </c>
      <c r="H3821" s="26" t="s">
        <v>5141</v>
      </c>
      <c r="I3821" s="26"/>
      <c r="J3821" t="s">
        <v>10021</v>
      </c>
      <c r="K3821" t="s">
        <v>11752</v>
      </c>
      <c r="L3821" t="s">
        <v>12290</v>
      </c>
      <c r="M3821" t="s">
        <v>12333</v>
      </c>
    </row>
    <row r="3822" spans="1:13" x14ac:dyDescent="0.25">
      <c r="A3822" s="26" t="s">
        <v>3069</v>
      </c>
      <c r="B3822" s="26" t="s">
        <v>3073</v>
      </c>
      <c r="C3822" s="34" t="str">
        <f t="shared" ref="C3822:C3885" si="150">IF(D3822="","","subsp.")</f>
        <v/>
      </c>
      <c r="D3822" s="26"/>
      <c r="E3822" s="26" t="s">
        <v>6</v>
      </c>
      <c r="F3822" s="26" t="s">
        <v>6</v>
      </c>
      <c r="G3822" s="34" t="str">
        <f t="shared" si="149"/>
        <v>Physalis alkekengi</v>
      </c>
      <c r="H3822" s="26" t="s">
        <v>5141</v>
      </c>
      <c r="I3822" s="26"/>
      <c r="J3822" t="s">
        <v>10022</v>
      </c>
      <c r="K3822" t="s">
        <v>11752</v>
      </c>
      <c r="L3822" t="s">
        <v>12577</v>
      </c>
      <c r="M3822" t="s">
        <v>12578</v>
      </c>
    </row>
    <row r="3823" spans="1:13" x14ac:dyDescent="0.25">
      <c r="A3823" s="26" t="s">
        <v>3069</v>
      </c>
      <c r="B3823" s="26" t="s">
        <v>3072</v>
      </c>
      <c r="C3823" s="34" t="str">
        <f t="shared" si="150"/>
        <v/>
      </c>
      <c r="D3823" s="26"/>
      <c r="E3823" s="26" t="s">
        <v>5390</v>
      </c>
      <c r="F3823" s="26" t="s">
        <v>6</v>
      </c>
      <c r="G3823" s="34" t="str">
        <f t="shared" si="149"/>
        <v>Physalis ixocarpa</v>
      </c>
      <c r="H3823" s="26" t="s">
        <v>5141</v>
      </c>
      <c r="I3823" s="26"/>
      <c r="J3823" t="s">
        <v>10023</v>
      </c>
      <c r="K3823" t="s">
        <v>11752</v>
      </c>
      <c r="L3823" t="s">
        <v>12577</v>
      </c>
      <c r="M3823" t="s">
        <v>12578</v>
      </c>
    </row>
    <row r="3824" spans="1:13" x14ac:dyDescent="0.25">
      <c r="A3824" s="26" t="s">
        <v>3069</v>
      </c>
      <c r="B3824" s="26" t="s">
        <v>3070</v>
      </c>
      <c r="C3824" s="34" t="str">
        <f t="shared" si="150"/>
        <v/>
      </c>
      <c r="D3824" s="26"/>
      <c r="E3824" s="26" t="s">
        <v>5390</v>
      </c>
      <c r="F3824" s="26" t="s">
        <v>6</v>
      </c>
      <c r="G3824" s="34" t="str">
        <f t="shared" si="149"/>
        <v>Physalis peruviana</v>
      </c>
      <c r="H3824" s="26" t="s">
        <v>5141</v>
      </c>
      <c r="I3824" s="26"/>
      <c r="J3824" t="s">
        <v>10024</v>
      </c>
      <c r="K3824" t="s">
        <v>11752</v>
      </c>
      <c r="L3824" t="s">
        <v>12577</v>
      </c>
      <c r="M3824" t="s">
        <v>12578</v>
      </c>
    </row>
    <row r="3825" spans="1:13" x14ac:dyDescent="0.25">
      <c r="A3825" s="26" t="s">
        <v>3069</v>
      </c>
      <c r="B3825" s="26" t="s">
        <v>3071</v>
      </c>
      <c r="C3825" s="34" t="str">
        <f t="shared" si="150"/>
        <v/>
      </c>
      <c r="D3825" s="26"/>
      <c r="E3825" s="26" t="s">
        <v>5390</v>
      </c>
      <c r="F3825" s="26" t="s">
        <v>6</v>
      </c>
      <c r="G3825" s="34" t="str">
        <f t="shared" si="149"/>
        <v>Physalis philadelphica</v>
      </c>
      <c r="H3825" s="26" t="s">
        <v>5141</v>
      </c>
      <c r="I3825" s="26"/>
      <c r="J3825" t="s">
        <v>10025</v>
      </c>
      <c r="K3825" t="s">
        <v>11752</v>
      </c>
      <c r="L3825" t="s">
        <v>12577</v>
      </c>
      <c r="M3825" t="s">
        <v>12578</v>
      </c>
    </row>
    <row r="3826" spans="1:13" x14ac:dyDescent="0.25">
      <c r="A3826" s="26" t="s">
        <v>3074</v>
      </c>
      <c r="B3826" s="26" t="s">
        <v>3075</v>
      </c>
      <c r="C3826" s="34" t="str">
        <f t="shared" si="150"/>
        <v/>
      </c>
      <c r="D3826" s="26"/>
      <c r="E3826" s="26" t="s">
        <v>5390</v>
      </c>
      <c r="F3826" s="26" t="s">
        <v>6</v>
      </c>
      <c r="G3826" s="34" t="str">
        <f t="shared" si="149"/>
        <v>Physocarpus opulifolius</v>
      </c>
      <c r="H3826" s="26" t="s">
        <v>5141</v>
      </c>
      <c r="I3826" s="26"/>
      <c r="J3826" t="s">
        <v>10026</v>
      </c>
      <c r="K3826" t="s">
        <v>11752</v>
      </c>
      <c r="L3826" t="s">
        <v>12323</v>
      </c>
      <c r="M3826" t="s">
        <v>12324</v>
      </c>
    </row>
    <row r="3827" spans="1:13" x14ac:dyDescent="0.25">
      <c r="A3827" s="26" t="s">
        <v>3076</v>
      </c>
      <c r="B3827" s="26" t="s">
        <v>3077</v>
      </c>
      <c r="C3827" s="34" t="str">
        <f t="shared" si="150"/>
        <v/>
      </c>
      <c r="D3827" s="26"/>
      <c r="E3827" s="26" t="s">
        <v>6</v>
      </c>
      <c r="F3827" s="26" t="s">
        <v>6</v>
      </c>
      <c r="G3827" s="34" t="str">
        <f t="shared" si="149"/>
        <v>Physospermum cornubiense</v>
      </c>
      <c r="H3827" s="26" t="s">
        <v>5141</v>
      </c>
      <c r="I3827" s="26"/>
      <c r="J3827" t="s">
        <v>10027</v>
      </c>
      <c r="K3827" t="s">
        <v>11752</v>
      </c>
      <c r="L3827" t="s">
        <v>12382</v>
      </c>
      <c r="M3827" t="s">
        <v>12383</v>
      </c>
    </row>
    <row r="3828" spans="1:13" x14ac:dyDescent="0.25">
      <c r="A3828" s="26" t="s">
        <v>3078</v>
      </c>
      <c r="B3828" s="26" t="s">
        <v>3080</v>
      </c>
      <c r="C3828" s="34" t="str">
        <f t="shared" si="150"/>
        <v/>
      </c>
      <c r="D3828" s="26"/>
      <c r="E3828" s="26" t="s">
        <v>6</v>
      </c>
      <c r="F3828" s="26" t="s">
        <v>6</v>
      </c>
      <c r="G3828" s="34" t="str">
        <f t="shared" si="149"/>
        <v>Phyteuma charmelii</v>
      </c>
      <c r="H3828" s="26" t="s">
        <v>5141</v>
      </c>
      <c r="I3828" s="26"/>
      <c r="J3828" t="s">
        <v>10028</v>
      </c>
      <c r="K3828" t="s">
        <v>11752</v>
      </c>
      <c r="L3828" t="s">
        <v>11753</v>
      </c>
      <c r="M3828" t="s">
        <v>12344</v>
      </c>
    </row>
    <row r="3829" spans="1:13" x14ac:dyDescent="0.25">
      <c r="A3829" s="26" t="s">
        <v>3078</v>
      </c>
      <c r="B3829" s="26" t="s">
        <v>3082</v>
      </c>
      <c r="C3829" s="34" t="str">
        <f t="shared" si="150"/>
        <v/>
      </c>
      <c r="D3829" s="26"/>
      <c r="E3829" s="26" t="s">
        <v>6</v>
      </c>
      <c r="F3829" s="26" t="s">
        <v>6</v>
      </c>
      <c r="G3829" s="34" t="str">
        <f t="shared" si="149"/>
        <v>Phyteuma globulariifolium</v>
      </c>
      <c r="H3829" s="26" t="s">
        <v>5141</v>
      </c>
      <c r="I3829" s="26"/>
      <c r="J3829" t="s">
        <v>10029</v>
      </c>
      <c r="K3829" t="s">
        <v>11752</v>
      </c>
      <c r="L3829" t="s">
        <v>11753</v>
      </c>
      <c r="M3829" t="s">
        <v>12344</v>
      </c>
    </row>
    <row r="3830" spans="1:13" x14ac:dyDescent="0.25">
      <c r="A3830" s="26" t="s">
        <v>3078</v>
      </c>
      <c r="B3830" s="26" t="s">
        <v>3081</v>
      </c>
      <c r="C3830" s="34" t="str">
        <f t="shared" si="150"/>
        <v/>
      </c>
      <c r="D3830" s="26"/>
      <c r="E3830" s="26" t="s">
        <v>6</v>
      </c>
      <c r="F3830" s="26" t="s">
        <v>6</v>
      </c>
      <c r="G3830" s="34" t="str">
        <f t="shared" ref="G3830:G3893" si="151">IF(D3830="",CONCATENATE(A3830," ",B3830),CONCATENATE(A3830," ",B3830," ",D3830))</f>
        <v>Phyteuma hemisphaericum</v>
      </c>
      <c r="H3830" s="26" t="s">
        <v>5141</v>
      </c>
      <c r="I3830" s="26"/>
      <c r="J3830" t="s">
        <v>10030</v>
      </c>
      <c r="K3830" t="s">
        <v>11752</v>
      </c>
      <c r="L3830" t="s">
        <v>11753</v>
      </c>
      <c r="M3830" t="s">
        <v>12344</v>
      </c>
    </row>
    <row r="3831" spans="1:13" x14ac:dyDescent="0.25">
      <c r="A3831" s="26" t="s">
        <v>3078</v>
      </c>
      <c r="B3831" s="26" t="s">
        <v>3079</v>
      </c>
      <c r="C3831" s="34" t="str">
        <f t="shared" si="150"/>
        <v/>
      </c>
      <c r="D3831" s="26"/>
      <c r="E3831" s="26" t="s">
        <v>6</v>
      </c>
      <c r="F3831" s="26" t="s">
        <v>6</v>
      </c>
      <c r="G3831" s="34" t="str">
        <f t="shared" si="151"/>
        <v>Phyteuma orbiculare</v>
      </c>
      <c r="H3831" s="26" t="s">
        <v>5141</v>
      </c>
      <c r="I3831" s="26"/>
      <c r="J3831" t="s">
        <v>10031</v>
      </c>
      <c r="K3831" t="s">
        <v>11752</v>
      </c>
      <c r="L3831" t="s">
        <v>11753</v>
      </c>
      <c r="M3831" t="s">
        <v>12344</v>
      </c>
    </row>
    <row r="3832" spans="1:13" x14ac:dyDescent="0.25">
      <c r="A3832" s="26" t="s">
        <v>3078</v>
      </c>
      <c r="B3832" s="26" t="s">
        <v>2786</v>
      </c>
      <c r="C3832" s="34" t="str">
        <f t="shared" si="150"/>
        <v/>
      </c>
      <c r="D3832" s="26"/>
      <c r="E3832" s="26" t="s">
        <v>6</v>
      </c>
      <c r="F3832" s="26" t="s">
        <v>6</v>
      </c>
      <c r="G3832" s="34" t="str">
        <f t="shared" si="151"/>
        <v>Phyteuma spicatum</v>
      </c>
      <c r="H3832" s="26" t="s">
        <v>5141</v>
      </c>
      <c r="I3832" s="26"/>
      <c r="J3832" t="s">
        <v>10032</v>
      </c>
      <c r="K3832" t="s">
        <v>11752</v>
      </c>
      <c r="L3832" t="s">
        <v>11753</v>
      </c>
      <c r="M3832" t="s">
        <v>12344</v>
      </c>
    </row>
    <row r="3833" spans="1:13" x14ac:dyDescent="0.25">
      <c r="A3833" s="26" t="s">
        <v>3083</v>
      </c>
      <c r="B3833" s="26" t="s">
        <v>88</v>
      </c>
      <c r="C3833" s="34" t="str">
        <f t="shared" si="150"/>
        <v/>
      </c>
      <c r="D3833" s="26"/>
      <c r="E3833" s="26" t="s">
        <v>5390</v>
      </c>
      <c r="F3833" s="26" t="s">
        <v>6</v>
      </c>
      <c r="G3833" s="34" t="str">
        <f t="shared" si="151"/>
        <v>Phytolacca americana</v>
      </c>
      <c r="H3833" s="26" t="s">
        <v>5141</v>
      </c>
      <c r="I3833" s="26"/>
      <c r="J3833" t="s">
        <v>10033</v>
      </c>
      <c r="K3833" t="s">
        <v>11752</v>
      </c>
      <c r="L3833" t="s">
        <v>12295</v>
      </c>
      <c r="M3833" t="s">
        <v>12685</v>
      </c>
    </row>
    <row r="3834" spans="1:13" x14ac:dyDescent="0.25">
      <c r="A3834" s="26" t="s">
        <v>3083</v>
      </c>
      <c r="B3834" s="26" t="s">
        <v>749</v>
      </c>
      <c r="C3834" s="34" t="str">
        <f t="shared" si="150"/>
        <v/>
      </c>
      <c r="D3834" s="26"/>
      <c r="E3834" s="26" t="s">
        <v>5390</v>
      </c>
      <c r="F3834" s="26" t="s">
        <v>6</v>
      </c>
      <c r="G3834" s="34" t="str">
        <f t="shared" si="151"/>
        <v>Phytolacca dioica</v>
      </c>
      <c r="H3834" s="26" t="s">
        <v>5141</v>
      </c>
      <c r="I3834" s="26"/>
      <c r="J3834" t="s">
        <v>10034</v>
      </c>
      <c r="K3834" t="s">
        <v>11752</v>
      </c>
      <c r="L3834" t="s">
        <v>12295</v>
      </c>
      <c r="M3834" t="s">
        <v>12685</v>
      </c>
    </row>
    <row r="3835" spans="1:13" x14ac:dyDescent="0.25">
      <c r="A3835" s="26" t="s">
        <v>3083</v>
      </c>
      <c r="B3835" s="26" t="s">
        <v>3084</v>
      </c>
      <c r="C3835" s="34" t="str">
        <f t="shared" si="150"/>
        <v/>
      </c>
      <c r="D3835" s="26"/>
      <c r="E3835" s="26" t="s">
        <v>5390</v>
      </c>
      <c r="F3835" s="26" t="s">
        <v>6</v>
      </c>
      <c r="G3835" s="34" t="str">
        <f t="shared" si="151"/>
        <v>Phytolacca heterotepala</v>
      </c>
      <c r="H3835" s="26" t="s">
        <v>5141</v>
      </c>
      <c r="I3835" s="26"/>
      <c r="J3835" t="s">
        <v>10035</v>
      </c>
      <c r="K3835" t="s">
        <v>11752</v>
      </c>
      <c r="L3835" t="s">
        <v>12295</v>
      </c>
      <c r="M3835" t="s">
        <v>12685</v>
      </c>
    </row>
    <row r="3836" spans="1:13" x14ac:dyDescent="0.25">
      <c r="A3836" s="26" t="s">
        <v>3085</v>
      </c>
      <c r="B3836" s="26" t="s">
        <v>3086</v>
      </c>
      <c r="C3836" s="34" t="str">
        <f t="shared" si="150"/>
        <v/>
      </c>
      <c r="D3836" s="26"/>
      <c r="E3836" s="26" t="s">
        <v>6</v>
      </c>
      <c r="F3836" s="26" t="s">
        <v>6</v>
      </c>
      <c r="G3836" s="34" t="str">
        <f t="shared" si="151"/>
        <v>Picnomon acarna</v>
      </c>
      <c r="H3836" s="26" t="s">
        <v>5141</v>
      </c>
      <c r="I3836" s="26"/>
      <c r="J3836" t="s">
        <v>10036</v>
      </c>
      <c r="K3836" t="s">
        <v>11752</v>
      </c>
      <c r="L3836" t="s">
        <v>11753</v>
      </c>
      <c r="M3836" t="s">
        <v>11754</v>
      </c>
    </row>
    <row r="3837" spans="1:13" x14ac:dyDescent="0.25">
      <c r="A3837" s="26" t="s">
        <v>3101</v>
      </c>
      <c r="B3837" s="26" t="s">
        <v>3102</v>
      </c>
      <c r="C3837" s="34" t="str">
        <f t="shared" si="150"/>
        <v/>
      </c>
      <c r="D3837" s="26"/>
      <c r="E3837" s="26" t="s">
        <v>6</v>
      </c>
      <c r="F3837" s="26" t="s">
        <v>6</v>
      </c>
      <c r="G3837" s="34" t="str">
        <f t="shared" si="151"/>
        <v>Pilularia globulifera</v>
      </c>
      <c r="H3837" s="26" t="s">
        <v>5141</v>
      </c>
      <c r="I3837" s="26"/>
      <c r="J3837" t="s">
        <v>10037</v>
      </c>
      <c r="K3837" t="s">
        <v>12300</v>
      </c>
      <c r="L3837" t="s">
        <v>12579</v>
      </c>
      <c r="M3837" t="s">
        <v>12662</v>
      </c>
    </row>
    <row r="3838" spans="1:13" x14ac:dyDescent="0.25">
      <c r="A3838" s="26" t="s">
        <v>3101</v>
      </c>
      <c r="B3838" s="26" t="s">
        <v>1774</v>
      </c>
      <c r="C3838" s="34" t="str">
        <f t="shared" si="150"/>
        <v/>
      </c>
      <c r="D3838" s="26"/>
      <c r="E3838" s="26" t="s">
        <v>6</v>
      </c>
      <c r="F3838" s="26" t="s">
        <v>6</v>
      </c>
      <c r="G3838" s="34" t="str">
        <f t="shared" si="151"/>
        <v>Pilularia minuta</v>
      </c>
      <c r="H3838" s="26" t="s">
        <v>5141</v>
      </c>
      <c r="I3838" s="26"/>
      <c r="J3838" t="s">
        <v>10038</v>
      </c>
      <c r="K3838" t="s">
        <v>12300</v>
      </c>
      <c r="L3838" t="s">
        <v>12579</v>
      </c>
      <c r="M3838" t="s">
        <v>12662</v>
      </c>
    </row>
    <row r="3839" spans="1:13" x14ac:dyDescent="0.25">
      <c r="A3839" s="26" t="s">
        <v>3103</v>
      </c>
      <c r="B3839" s="26" t="s">
        <v>3105</v>
      </c>
      <c r="C3839" s="34" t="str">
        <f t="shared" si="150"/>
        <v/>
      </c>
      <c r="D3839" s="26"/>
      <c r="E3839" s="26" t="s">
        <v>31</v>
      </c>
      <c r="F3839" s="26" t="s">
        <v>6</v>
      </c>
      <c r="G3839" s="34" t="str">
        <f t="shared" si="151"/>
        <v>Pimpinella bicknellii</v>
      </c>
      <c r="H3839" s="26" t="s">
        <v>5141</v>
      </c>
      <c r="I3839" s="26"/>
      <c r="J3839" t="s">
        <v>10039</v>
      </c>
      <c r="K3839" t="s">
        <v>11752</v>
      </c>
      <c r="L3839" t="s">
        <v>12382</v>
      </c>
      <c r="M3839" t="s">
        <v>12383</v>
      </c>
    </row>
    <row r="3840" spans="1:13" x14ac:dyDescent="0.25">
      <c r="A3840" s="26" t="s">
        <v>3103</v>
      </c>
      <c r="B3840" s="26" t="s">
        <v>3104</v>
      </c>
      <c r="C3840" s="34" t="str">
        <f t="shared" si="150"/>
        <v/>
      </c>
      <c r="D3840" s="26"/>
      <c r="E3840" s="26" t="s">
        <v>31</v>
      </c>
      <c r="F3840" s="26" t="s">
        <v>6</v>
      </c>
      <c r="G3840" s="34" t="str">
        <f t="shared" si="151"/>
        <v>Pimpinella espanensis</v>
      </c>
      <c r="H3840" s="26" t="s">
        <v>5141</v>
      </c>
      <c r="I3840" s="26"/>
      <c r="J3840" t="s">
        <v>10040</v>
      </c>
      <c r="K3840" t="s">
        <v>11752</v>
      </c>
      <c r="L3840" t="s">
        <v>12382</v>
      </c>
      <c r="M3840" t="s">
        <v>12383</v>
      </c>
    </row>
    <row r="3841" spans="1:13" x14ac:dyDescent="0.25">
      <c r="A3841" s="26" t="s">
        <v>3103</v>
      </c>
      <c r="B3841" s="26" t="s">
        <v>352</v>
      </c>
      <c r="C3841" s="34" t="str">
        <f t="shared" si="150"/>
        <v/>
      </c>
      <c r="D3841" s="26"/>
      <c r="E3841" s="26" t="s">
        <v>6</v>
      </c>
      <c r="F3841" s="26" t="s">
        <v>6</v>
      </c>
      <c r="G3841" s="34" t="str">
        <f t="shared" si="151"/>
        <v>Pimpinella major</v>
      </c>
      <c r="H3841" s="26" t="s">
        <v>5141</v>
      </c>
      <c r="I3841" s="26"/>
      <c r="J3841" t="s">
        <v>10041</v>
      </c>
      <c r="K3841" t="s">
        <v>11752</v>
      </c>
      <c r="L3841" t="s">
        <v>12382</v>
      </c>
      <c r="M3841" t="s">
        <v>12383</v>
      </c>
    </row>
    <row r="3842" spans="1:13" x14ac:dyDescent="0.25">
      <c r="A3842" s="26" t="s">
        <v>3103</v>
      </c>
      <c r="B3842" s="26" t="s">
        <v>559</v>
      </c>
      <c r="C3842" s="34" t="str">
        <f t="shared" si="150"/>
        <v/>
      </c>
      <c r="D3842" s="26"/>
      <c r="E3842" s="26" t="s">
        <v>31</v>
      </c>
      <c r="F3842" s="26" t="s">
        <v>6</v>
      </c>
      <c r="G3842" s="34" t="str">
        <f t="shared" si="151"/>
        <v>Pimpinella procumbens</v>
      </c>
      <c r="H3842" s="26" t="s">
        <v>5141</v>
      </c>
      <c r="I3842" s="26"/>
      <c r="J3842" t="s">
        <v>10042</v>
      </c>
      <c r="K3842" t="s">
        <v>11752</v>
      </c>
      <c r="L3842" t="s">
        <v>12382</v>
      </c>
      <c r="M3842" t="s">
        <v>12383</v>
      </c>
    </row>
    <row r="3843" spans="1:13" x14ac:dyDescent="0.25">
      <c r="A3843" s="26" t="s">
        <v>3103</v>
      </c>
      <c r="B3843" s="26" t="s">
        <v>1066</v>
      </c>
      <c r="C3843" s="34" t="str">
        <f t="shared" si="150"/>
        <v/>
      </c>
      <c r="D3843" s="26"/>
      <c r="E3843" s="26" t="s">
        <v>6</v>
      </c>
      <c r="F3843" s="26" t="s">
        <v>6</v>
      </c>
      <c r="G3843" s="34" t="str">
        <f t="shared" si="151"/>
        <v>Pimpinella saxifraga</v>
      </c>
      <c r="H3843" s="26" t="s">
        <v>5141</v>
      </c>
      <c r="I3843" s="26"/>
      <c r="J3843" t="s">
        <v>10043</v>
      </c>
      <c r="K3843" t="s">
        <v>11752</v>
      </c>
      <c r="L3843" t="s">
        <v>12382</v>
      </c>
      <c r="M3843" t="s">
        <v>12383</v>
      </c>
    </row>
    <row r="3844" spans="1:13" x14ac:dyDescent="0.25">
      <c r="A3844" s="26" t="s">
        <v>3103</v>
      </c>
      <c r="B3844" s="26" t="s">
        <v>1525</v>
      </c>
      <c r="C3844" s="34" t="str">
        <f t="shared" si="150"/>
        <v/>
      </c>
      <c r="D3844" s="26"/>
      <c r="E3844" s="26" t="s">
        <v>13111</v>
      </c>
      <c r="F3844" s="26" t="s">
        <v>6</v>
      </c>
      <c r="G3844" s="34" t="str">
        <f t="shared" si="151"/>
        <v>Pimpinella siifolia</v>
      </c>
      <c r="H3844" s="26" t="s">
        <v>5141</v>
      </c>
      <c r="I3844" s="26"/>
      <c r="J3844" t="s">
        <v>10044</v>
      </c>
      <c r="K3844" t="s">
        <v>11752</v>
      </c>
      <c r="L3844" t="s">
        <v>12382</v>
      </c>
      <c r="M3844" t="s">
        <v>12383</v>
      </c>
    </row>
    <row r="3845" spans="1:13" x14ac:dyDescent="0.25">
      <c r="A3845" s="26" t="s">
        <v>3103</v>
      </c>
      <c r="B3845" s="26" t="s">
        <v>3106</v>
      </c>
      <c r="C3845" s="34" t="str">
        <f t="shared" si="150"/>
        <v>subsp.</v>
      </c>
      <c r="D3845" s="26" t="s">
        <v>4495</v>
      </c>
      <c r="E3845" s="26" t="s">
        <v>6</v>
      </c>
      <c r="F3845" s="26" t="s">
        <v>31</v>
      </c>
      <c r="G3845" s="34" t="str">
        <f t="shared" si="151"/>
        <v>Pimpinella tragium lithophila</v>
      </c>
      <c r="H3845" s="26" t="s">
        <v>5141</v>
      </c>
      <c r="I3845" s="26"/>
      <c r="J3845" t="s">
        <v>10045</v>
      </c>
      <c r="K3845" t="s">
        <v>11752</v>
      </c>
      <c r="L3845" t="s">
        <v>12382</v>
      </c>
      <c r="M3845" t="s">
        <v>12383</v>
      </c>
    </row>
    <row r="3846" spans="1:13" x14ac:dyDescent="0.25">
      <c r="A3846" s="26" t="s">
        <v>3103</v>
      </c>
      <c r="B3846" s="26" t="s">
        <v>326</v>
      </c>
      <c r="C3846" s="34" t="str">
        <f t="shared" si="150"/>
        <v/>
      </c>
      <c r="D3846" s="26"/>
      <c r="E3846" s="26" t="s">
        <v>6</v>
      </c>
      <c r="F3846" s="26" t="s">
        <v>6</v>
      </c>
      <c r="G3846" s="34" t="str">
        <f t="shared" si="151"/>
        <v>Pimpinella villosa</v>
      </c>
      <c r="H3846" s="26" t="s">
        <v>5141</v>
      </c>
      <c r="I3846" s="26"/>
      <c r="J3846" t="s">
        <v>10046</v>
      </c>
      <c r="K3846" t="s">
        <v>11752</v>
      </c>
      <c r="L3846" t="s">
        <v>12382</v>
      </c>
      <c r="M3846" t="s">
        <v>12383</v>
      </c>
    </row>
    <row r="3847" spans="1:13" x14ac:dyDescent="0.25">
      <c r="A3847" s="26" t="s">
        <v>3107</v>
      </c>
      <c r="B3847" s="26" t="s">
        <v>176</v>
      </c>
      <c r="C3847" s="34" t="str">
        <f t="shared" si="150"/>
        <v/>
      </c>
      <c r="D3847" s="26"/>
      <c r="E3847" s="26" t="s">
        <v>6</v>
      </c>
      <c r="F3847" s="26" t="s">
        <v>6</v>
      </c>
      <c r="G3847" s="34" t="str">
        <f t="shared" si="151"/>
        <v>Pinguicula alpina</v>
      </c>
      <c r="H3847" s="26" t="s">
        <v>5141</v>
      </c>
      <c r="I3847" s="26"/>
      <c r="J3847" t="s">
        <v>10047</v>
      </c>
      <c r="K3847" t="s">
        <v>11752</v>
      </c>
      <c r="L3847" t="s">
        <v>12318</v>
      </c>
      <c r="M3847" t="s">
        <v>12502</v>
      </c>
    </row>
    <row r="3848" spans="1:13" x14ac:dyDescent="0.25">
      <c r="A3848" s="26" t="s">
        <v>3107</v>
      </c>
      <c r="B3848" s="26" t="s">
        <v>3108</v>
      </c>
      <c r="C3848" s="34" t="str">
        <f t="shared" si="150"/>
        <v/>
      </c>
      <c r="D3848" s="26"/>
      <c r="E3848" s="26" t="s">
        <v>31</v>
      </c>
      <c r="F3848" s="26" t="s">
        <v>6</v>
      </c>
      <c r="G3848" s="34" t="str">
        <f t="shared" si="151"/>
        <v>Pinguicula dertosensis</v>
      </c>
      <c r="H3848" s="26" t="s">
        <v>5141</v>
      </c>
      <c r="I3848" s="26"/>
      <c r="J3848" t="s">
        <v>10048</v>
      </c>
      <c r="K3848" t="s">
        <v>11752</v>
      </c>
      <c r="L3848" t="s">
        <v>12318</v>
      </c>
      <c r="M3848" t="s">
        <v>12502</v>
      </c>
    </row>
    <row r="3849" spans="1:13" x14ac:dyDescent="0.25">
      <c r="A3849" s="26" t="s">
        <v>3107</v>
      </c>
      <c r="B3849" s="26" t="s">
        <v>448</v>
      </c>
      <c r="C3849" s="34" t="str">
        <f t="shared" si="150"/>
        <v>subsp.</v>
      </c>
      <c r="D3849" s="26" t="s">
        <v>448</v>
      </c>
      <c r="E3849" s="26" t="s">
        <v>6</v>
      </c>
      <c r="F3849" s="26" t="s">
        <v>31</v>
      </c>
      <c r="G3849" s="34" t="str">
        <f t="shared" si="151"/>
        <v>Pinguicula grandiflora grandiflora</v>
      </c>
      <c r="H3849" s="26" t="s">
        <v>5141</v>
      </c>
      <c r="I3849" s="26"/>
      <c r="J3849" t="s">
        <v>10049</v>
      </c>
      <c r="K3849" t="s">
        <v>11752</v>
      </c>
      <c r="L3849" t="s">
        <v>12318</v>
      </c>
      <c r="M3849" t="s">
        <v>12502</v>
      </c>
    </row>
    <row r="3850" spans="1:13" x14ac:dyDescent="0.25">
      <c r="A3850" s="26" t="s">
        <v>3107</v>
      </c>
      <c r="B3850" s="26" t="s">
        <v>15</v>
      </c>
      <c r="C3850" s="34" t="str">
        <f t="shared" si="150"/>
        <v>subsp.</v>
      </c>
      <c r="D3850" s="26" t="s">
        <v>15</v>
      </c>
      <c r="E3850" s="26" t="s">
        <v>31</v>
      </c>
      <c r="F3850" s="26" t="s">
        <v>31</v>
      </c>
      <c r="G3850" s="34" t="str">
        <f t="shared" si="151"/>
        <v>Pinguicula longifolia longifolia</v>
      </c>
      <c r="H3850" s="26" t="s">
        <v>5141</v>
      </c>
      <c r="I3850" s="26"/>
      <c r="J3850" t="s">
        <v>10050</v>
      </c>
      <c r="K3850" t="s">
        <v>11752</v>
      </c>
      <c r="L3850" t="s">
        <v>12318</v>
      </c>
      <c r="M3850" t="s">
        <v>12502</v>
      </c>
    </row>
    <row r="3851" spans="1:13" x14ac:dyDescent="0.25">
      <c r="A3851" s="26" t="s">
        <v>3107</v>
      </c>
      <c r="B3851" s="26" t="s">
        <v>402</v>
      </c>
      <c r="C3851" s="34" t="str">
        <f t="shared" si="150"/>
        <v/>
      </c>
      <c r="D3851" s="26"/>
      <c r="E3851" s="26" t="s">
        <v>6</v>
      </c>
      <c r="F3851" s="26" t="s">
        <v>6</v>
      </c>
      <c r="G3851" s="34" t="str">
        <f t="shared" si="151"/>
        <v>Pinguicula lusitanica</v>
      </c>
      <c r="H3851" s="26" t="s">
        <v>5141</v>
      </c>
      <c r="I3851" s="26"/>
      <c r="J3851" t="s">
        <v>10051</v>
      </c>
      <c r="K3851" t="s">
        <v>11752</v>
      </c>
      <c r="L3851" t="s">
        <v>12318</v>
      </c>
      <c r="M3851" t="s">
        <v>12502</v>
      </c>
    </row>
    <row r="3852" spans="1:13" x14ac:dyDescent="0.25">
      <c r="A3852" s="26" t="s">
        <v>3107</v>
      </c>
      <c r="B3852" s="26" t="s">
        <v>3110</v>
      </c>
      <c r="C3852" s="34" t="str">
        <f t="shared" si="150"/>
        <v/>
      </c>
      <c r="D3852" s="26"/>
      <c r="E3852" s="26" t="s">
        <v>31</v>
      </c>
      <c r="F3852" s="26" t="s">
        <v>6</v>
      </c>
      <c r="G3852" s="34" t="str">
        <f t="shared" si="151"/>
        <v>Pinguicula mundi</v>
      </c>
      <c r="H3852" s="26" t="s">
        <v>5141</v>
      </c>
      <c r="I3852" s="26"/>
      <c r="J3852" t="s">
        <v>10052</v>
      </c>
      <c r="K3852" t="s">
        <v>11752</v>
      </c>
      <c r="L3852" t="s">
        <v>12318</v>
      </c>
      <c r="M3852" t="s">
        <v>12502</v>
      </c>
    </row>
    <row r="3853" spans="1:13" x14ac:dyDescent="0.25">
      <c r="A3853" s="26" t="s">
        <v>3107</v>
      </c>
      <c r="B3853" s="26" t="s">
        <v>479</v>
      </c>
      <c r="C3853" s="34" t="str">
        <f t="shared" si="150"/>
        <v/>
      </c>
      <c r="D3853" s="26"/>
      <c r="E3853" s="26" t="s">
        <v>31</v>
      </c>
      <c r="F3853" s="26" t="s">
        <v>6</v>
      </c>
      <c r="G3853" s="34" t="str">
        <f t="shared" si="151"/>
        <v>Pinguicula nevadensis</v>
      </c>
      <c r="H3853" s="26" t="s">
        <v>5141</v>
      </c>
      <c r="I3853" s="26"/>
      <c r="J3853" t="s">
        <v>10053</v>
      </c>
      <c r="K3853" t="s">
        <v>11752</v>
      </c>
      <c r="L3853" t="s">
        <v>12318</v>
      </c>
      <c r="M3853" t="s">
        <v>12502</v>
      </c>
    </row>
    <row r="3854" spans="1:13" x14ac:dyDescent="0.25">
      <c r="A3854" s="26" t="s">
        <v>3107</v>
      </c>
      <c r="B3854" s="26" t="s">
        <v>3109</v>
      </c>
      <c r="C3854" s="34" t="str">
        <f t="shared" si="150"/>
        <v/>
      </c>
      <c r="D3854" s="26"/>
      <c r="E3854" s="26" t="s">
        <v>31</v>
      </c>
      <c r="F3854" s="26" t="s">
        <v>6</v>
      </c>
      <c r="G3854" s="34" t="str">
        <f t="shared" si="151"/>
        <v>Pinguicula vallisneriifolia</v>
      </c>
      <c r="H3854" s="26" t="s">
        <v>5141</v>
      </c>
      <c r="I3854" s="26"/>
      <c r="J3854" t="s">
        <v>10054</v>
      </c>
      <c r="K3854" t="s">
        <v>11752</v>
      </c>
      <c r="L3854" t="s">
        <v>12318</v>
      </c>
      <c r="M3854" t="s">
        <v>12502</v>
      </c>
    </row>
    <row r="3855" spans="1:13" x14ac:dyDescent="0.25">
      <c r="A3855" s="26" t="s">
        <v>3107</v>
      </c>
      <c r="B3855" s="26" t="s">
        <v>414</v>
      </c>
      <c r="C3855" s="34" t="str">
        <f t="shared" si="150"/>
        <v/>
      </c>
      <c r="D3855" s="26"/>
      <c r="E3855" s="26" t="s">
        <v>6</v>
      </c>
      <c r="F3855" s="26" t="s">
        <v>6</v>
      </c>
      <c r="G3855" s="34" t="str">
        <f t="shared" si="151"/>
        <v>Pinguicula vulgaris</v>
      </c>
      <c r="H3855" s="26" t="s">
        <v>5141</v>
      </c>
      <c r="I3855" s="26"/>
      <c r="J3855" t="s">
        <v>10055</v>
      </c>
      <c r="K3855" t="s">
        <v>11752</v>
      </c>
      <c r="L3855" t="s">
        <v>12318</v>
      </c>
      <c r="M3855" t="s">
        <v>12502</v>
      </c>
    </row>
    <row r="3856" spans="1:13" x14ac:dyDescent="0.25">
      <c r="A3856" s="26" t="s">
        <v>3111</v>
      </c>
      <c r="B3856" s="26" t="s">
        <v>3114</v>
      </c>
      <c r="C3856" s="34" t="str">
        <f t="shared" si="150"/>
        <v/>
      </c>
      <c r="D3856" s="26"/>
      <c r="E3856" s="26" t="s">
        <v>6</v>
      </c>
      <c r="F3856" s="26" t="s">
        <v>6</v>
      </c>
      <c r="G3856" s="34" t="str">
        <f t="shared" si="151"/>
        <v>Pinus halepensis</v>
      </c>
      <c r="H3856" s="26" t="s">
        <v>5141</v>
      </c>
      <c r="I3856" s="26"/>
      <c r="J3856" t="s">
        <v>10056</v>
      </c>
      <c r="K3856" t="s">
        <v>12549</v>
      </c>
      <c r="L3856" t="s">
        <v>12550</v>
      </c>
      <c r="M3856" t="s">
        <v>12551</v>
      </c>
    </row>
    <row r="3857" spans="1:13" x14ac:dyDescent="0.25">
      <c r="A3857" s="26" t="s">
        <v>3111</v>
      </c>
      <c r="B3857" s="26" t="s">
        <v>674</v>
      </c>
      <c r="C3857" s="34" t="str">
        <f t="shared" si="150"/>
        <v>subsp.</v>
      </c>
      <c r="D3857" s="26" t="s">
        <v>483</v>
      </c>
      <c r="E3857" s="26" t="s">
        <v>6</v>
      </c>
      <c r="F3857" s="26" t="s">
        <v>31</v>
      </c>
      <c r="G3857" s="34" t="str">
        <f t="shared" si="151"/>
        <v>Pinus nigra salzmannii</v>
      </c>
      <c r="H3857" s="26" t="s">
        <v>5141</v>
      </c>
      <c r="I3857" s="26"/>
      <c r="J3857" t="s">
        <v>10057</v>
      </c>
      <c r="K3857" t="s">
        <v>12549</v>
      </c>
      <c r="L3857" t="s">
        <v>12550</v>
      </c>
      <c r="M3857" t="s">
        <v>12551</v>
      </c>
    </row>
    <row r="3858" spans="1:13" x14ac:dyDescent="0.25">
      <c r="A3858" s="26" t="s">
        <v>3111</v>
      </c>
      <c r="B3858" s="26" t="s">
        <v>3112</v>
      </c>
      <c r="C3858" s="34" t="str">
        <f t="shared" si="150"/>
        <v/>
      </c>
      <c r="D3858" s="26"/>
      <c r="E3858" s="26" t="s">
        <v>6</v>
      </c>
      <c r="F3858" s="26" t="s">
        <v>6</v>
      </c>
      <c r="G3858" s="34" t="str">
        <f t="shared" si="151"/>
        <v>Pinus pinaster</v>
      </c>
      <c r="H3858" s="26" t="s">
        <v>5141</v>
      </c>
      <c r="I3858" s="26"/>
      <c r="J3858" t="s">
        <v>10058</v>
      </c>
      <c r="K3858" t="s">
        <v>12549</v>
      </c>
      <c r="L3858" t="s">
        <v>12550</v>
      </c>
      <c r="M3858" t="s">
        <v>12551</v>
      </c>
    </row>
    <row r="3859" spans="1:13" x14ac:dyDescent="0.25">
      <c r="A3859" s="26" t="s">
        <v>3111</v>
      </c>
      <c r="B3859" s="26" t="s">
        <v>3115</v>
      </c>
      <c r="C3859" s="34" t="str">
        <f t="shared" si="150"/>
        <v/>
      </c>
      <c r="D3859" s="26"/>
      <c r="E3859" s="26" t="s">
        <v>6</v>
      </c>
      <c r="F3859" s="26" t="s">
        <v>6</v>
      </c>
      <c r="G3859" s="34" t="str">
        <f t="shared" si="151"/>
        <v>Pinus pinea</v>
      </c>
      <c r="H3859" s="26" t="s">
        <v>5141</v>
      </c>
      <c r="I3859" s="26"/>
      <c r="J3859" t="s">
        <v>10059</v>
      </c>
      <c r="K3859" t="s">
        <v>12549</v>
      </c>
      <c r="L3859" t="s">
        <v>12550</v>
      </c>
      <c r="M3859" t="s">
        <v>12551</v>
      </c>
    </row>
    <row r="3860" spans="1:13" x14ac:dyDescent="0.25">
      <c r="A3860" s="26" t="s">
        <v>3111</v>
      </c>
      <c r="B3860" s="26" t="s">
        <v>2656</v>
      </c>
      <c r="C3860" s="34" t="str">
        <f t="shared" si="150"/>
        <v/>
      </c>
      <c r="D3860" s="26"/>
      <c r="E3860" s="26" t="s">
        <v>5390</v>
      </c>
      <c r="F3860" s="26" t="s">
        <v>6</v>
      </c>
      <c r="G3860" s="34" t="str">
        <f t="shared" si="151"/>
        <v>Pinus radiata</v>
      </c>
      <c r="H3860" s="26" t="s">
        <v>5141</v>
      </c>
      <c r="I3860" s="26"/>
      <c r="J3860" t="s">
        <v>10060</v>
      </c>
      <c r="K3860" t="s">
        <v>12549</v>
      </c>
      <c r="L3860" t="s">
        <v>12550</v>
      </c>
      <c r="M3860" t="s">
        <v>12551</v>
      </c>
    </row>
    <row r="3861" spans="1:13" x14ac:dyDescent="0.25">
      <c r="A3861" s="26" t="s">
        <v>3111</v>
      </c>
      <c r="B3861" s="26" t="s">
        <v>350</v>
      </c>
      <c r="C3861" s="34" t="str">
        <f t="shared" si="150"/>
        <v/>
      </c>
      <c r="D3861" s="26"/>
      <c r="E3861" s="26" t="s">
        <v>6</v>
      </c>
      <c r="F3861" s="26" t="s">
        <v>6</v>
      </c>
      <c r="G3861" s="34" t="str">
        <f t="shared" si="151"/>
        <v>Pinus sylvestris</v>
      </c>
      <c r="H3861" s="26" t="s">
        <v>5141</v>
      </c>
      <c r="I3861" s="26"/>
      <c r="J3861" t="s">
        <v>10061</v>
      </c>
      <c r="K3861" t="s">
        <v>12549</v>
      </c>
      <c r="L3861" t="s">
        <v>12550</v>
      </c>
      <c r="M3861" t="s">
        <v>12551</v>
      </c>
    </row>
    <row r="3862" spans="1:13" x14ac:dyDescent="0.25">
      <c r="A3862" s="26" t="s">
        <v>3111</v>
      </c>
      <c r="B3862" s="26" t="s">
        <v>3113</v>
      </c>
      <c r="C3862" s="34" t="str">
        <f t="shared" si="150"/>
        <v/>
      </c>
      <c r="D3862" s="26"/>
      <c r="E3862" s="26" t="s">
        <v>6</v>
      </c>
      <c r="F3862" s="26" t="s">
        <v>6</v>
      </c>
      <c r="G3862" s="34" t="str">
        <f t="shared" si="151"/>
        <v>Pinus uncinata</v>
      </c>
      <c r="H3862" s="26" t="s">
        <v>5141</v>
      </c>
      <c r="I3862" s="26"/>
      <c r="J3862" t="s">
        <v>10062</v>
      </c>
      <c r="K3862" t="s">
        <v>12549</v>
      </c>
      <c r="L3862" t="s">
        <v>12550</v>
      </c>
      <c r="M3862" t="s">
        <v>12551</v>
      </c>
    </row>
    <row r="3863" spans="1:13" x14ac:dyDescent="0.25">
      <c r="A3863" s="26" t="s">
        <v>3116</v>
      </c>
      <c r="B3863" s="26" t="s">
        <v>3117</v>
      </c>
      <c r="C3863" s="34" t="str">
        <f t="shared" si="150"/>
        <v/>
      </c>
      <c r="D3863" s="26"/>
      <c r="E3863" s="26" t="s">
        <v>6</v>
      </c>
      <c r="F3863" s="26" t="s">
        <v>6</v>
      </c>
      <c r="G3863" s="34" t="str">
        <f t="shared" si="151"/>
        <v>Pistacia lentiscus</v>
      </c>
      <c r="H3863" s="26" t="s">
        <v>5141</v>
      </c>
      <c r="I3863" s="26"/>
      <c r="J3863" t="s">
        <v>10063</v>
      </c>
      <c r="K3863" t="s">
        <v>11752</v>
      </c>
      <c r="L3863" t="s">
        <v>12554</v>
      </c>
      <c r="M3863" t="s">
        <v>12686</v>
      </c>
    </row>
    <row r="3864" spans="1:13" x14ac:dyDescent="0.25">
      <c r="A3864" s="26" t="s">
        <v>3116</v>
      </c>
      <c r="B3864" s="26" t="s">
        <v>3118</v>
      </c>
      <c r="C3864" s="34" t="str">
        <f t="shared" si="150"/>
        <v/>
      </c>
      <c r="D3864" s="26"/>
      <c r="E3864" s="26" t="s">
        <v>6</v>
      </c>
      <c r="F3864" s="26" t="s">
        <v>6</v>
      </c>
      <c r="G3864" s="34" t="str">
        <f t="shared" si="151"/>
        <v>Pistacia terebinthus</v>
      </c>
      <c r="H3864" s="26" t="s">
        <v>5141</v>
      </c>
      <c r="I3864" s="26"/>
      <c r="J3864" t="s">
        <v>10064</v>
      </c>
      <c r="K3864" t="s">
        <v>11752</v>
      </c>
      <c r="L3864" t="s">
        <v>12554</v>
      </c>
      <c r="M3864" t="s">
        <v>12686</v>
      </c>
    </row>
    <row r="3865" spans="1:13" x14ac:dyDescent="0.25">
      <c r="A3865" s="26" t="s">
        <v>3116</v>
      </c>
      <c r="B3865" s="26" t="s">
        <v>242</v>
      </c>
      <c r="C3865" s="34" t="str">
        <f t="shared" si="150"/>
        <v/>
      </c>
      <c r="D3865" s="26"/>
      <c r="E3865" s="26" t="s">
        <v>5390</v>
      </c>
      <c r="F3865" s="26" t="s">
        <v>6</v>
      </c>
      <c r="G3865" s="34" t="str">
        <f t="shared" si="151"/>
        <v>Pistacia vera</v>
      </c>
      <c r="H3865" s="26" t="s">
        <v>5141</v>
      </c>
      <c r="I3865" s="26"/>
      <c r="J3865" t="s">
        <v>10065</v>
      </c>
      <c r="K3865" t="s">
        <v>11752</v>
      </c>
      <c r="L3865" t="s">
        <v>12554</v>
      </c>
      <c r="M3865" t="s">
        <v>12686</v>
      </c>
    </row>
    <row r="3866" spans="1:13" x14ac:dyDescent="0.25">
      <c r="A3866" s="26" t="s">
        <v>3119</v>
      </c>
      <c r="B3866" s="26" t="s">
        <v>3120</v>
      </c>
      <c r="C3866" s="34" t="str">
        <f t="shared" si="150"/>
        <v/>
      </c>
      <c r="D3866" s="26"/>
      <c r="E3866" s="26" t="s">
        <v>6</v>
      </c>
      <c r="F3866" s="26" t="s">
        <v>6</v>
      </c>
      <c r="G3866" s="34" t="str">
        <f t="shared" si="151"/>
        <v>Pistorinia breviflora</v>
      </c>
      <c r="H3866" s="26" t="s">
        <v>5141</v>
      </c>
      <c r="I3866" s="26"/>
      <c r="J3866" t="s">
        <v>10066</v>
      </c>
      <c r="K3866" t="s">
        <v>11752</v>
      </c>
      <c r="L3866" t="s">
        <v>12390</v>
      </c>
      <c r="M3866" t="s">
        <v>12391</v>
      </c>
    </row>
    <row r="3867" spans="1:13" x14ac:dyDescent="0.25">
      <c r="A3867" s="26" t="s">
        <v>3119</v>
      </c>
      <c r="B3867" s="26" t="s">
        <v>164</v>
      </c>
      <c r="C3867" s="34" t="str">
        <f t="shared" si="150"/>
        <v/>
      </c>
      <c r="D3867" s="26"/>
      <c r="E3867" s="26" t="s">
        <v>31</v>
      </c>
      <c r="F3867" s="26" t="s">
        <v>6</v>
      </c>
      <c r="G3867" s="34" t="str">
        <f t="shared" si="151"/>
        <v>Pistorinia hispanica</v>
      </c>
      <c r="H3867" s="26" t="s">
        <v>5141</v>
      </c>
      <c r="I3867" s="26"/>
      <c r="J3867" t="s">
        <v>10067</v>
      </c>
      <c r="K3867" t="s">
        <v>11752</v>
      </c>
      <c r="L3867" t="s">
        <v>12390</v>
      </c>
      <c r="M3867" t="s">
        <v>12391</v>
      </c>
    </row>
    <row r="3868" spans="1:13" x14ac:dyDescent="0.25">
      <c r="A3868" s="26" t="s">
        <v>3121</v>
      </c>
      <c r="B3868" s="26" t="s">
        <v>1310</v>
      </c>
      <c r="C3868" s="34" t="str">
        <f t="shared" si="150"/>
        <v>subsp.</v>
      </c>
      <c r="D3868" s="26" t="s">
        <v>4496</v>
      </c>
      <c r="E3868" s="26" t="s">
        <v>6</v>
      </c>
      <c r="F3868" s="26" t="s">
        <v>6</v>
      </c>
      <c r="G3868" s="34" t="str">
        <f t="shared" si="151"/>
        <v>Pisum sativum elatius</v>
      </c>
      <c r="H3868" s="26" t="s">
        <v>5141</v>
      </c>
      <c r="I3868" s="26"/>
      <c r="J3868" t="s">
        <v>10068</v>
      </c>
      <c r="K3868" t="s">
        <v>11752</v>
      </c>
      <c r="L3868" t="s">
        <v>12304</v>
      </c>
      <c r="M3868" t="s">
        <v>12305</v>
      </c>
    </row>
    <row r="3869" spans="1:13" x14ac:dyDescent="0.25">
      <c r="A3869" s="26" t="s">
        <v>3121</v>
      </c>
      <c r="B3869" s="26" t="s">
        <v>1310</v>
      </c>
      <c r="C3869" s="34" t="str">
        <f t="shared" si="150"/>
        <v>subsp.</v>
      </c>
      <c r="D3869" s="26" t="s">
        <v>1310</v>
      </c>
      <c r="E3869" s="26" t="s">
        <v>6</v>
      </c>
      <c r="F3869" s="26" t="s">
        <v>6</v>
      </c>
      <c r="G3869" s="34" t="str">
        <f t="shared" si="151"/>
        <v>Pisum sativum sativum</v>
      </c>
      <c r="H3869" s="26" t="s">
        <v>5141</v>
      </c>
      <c r="I3869" s="26"/>
      <c r="J3869" t="s">
        <v>10069</v>
      </c>
      <c r="K3869" t="s">
        <v>11752</v>
      </c>
      <c r="L3869" t="s">
        <v>12304</v>
      </c>
      <c r="M3869" t="s">
        <v>12305</v>
      </c>
    </row>
    <row r="3870" spans="1:13" x14ac:dyDescent="0.25">
      <c r="A3870" s="26" t="s">
        <v>3122</v>
      </c>
      <c r="B3870" s="26" t="s">
        <v>3123</v>
      </c>
      <c r="C3870" s="34" t="str">
        <f t="shared" si="150"/>
        <v/>
      </c>
      <c r="D3870" s="26"/>
      <c r="E3870" s="26" t="s">
        <v>5390</v>
      </c>
      <c r="F3870" s="26" t="s">
        <v>6</v>
      </c>
      <c r="G3870" s="34" t="str">
        <f t="shared" si="151"/>
        <v>Pittosporum tobira</v>
      </c>
      <c r="H3870" s="26" t="s">
        <v>5141</v>
      </c>
      <c r="I3870" s="26"/>
      <c r="J3870" t="s">
        <v>10070</v>
      </c>
      <c r="K3870" t="s">
        <v>11752</v>
      </c>
      <c r="L3870" t="s">
        <v>12382</v>
      </c>
      <c r="M3870" t="s">
        <v>12687</v>
      </c>
    </row>
    <row r="3871" spans="1:13" x14ac:dyDescent="0.25">
      <c r="A3871" s="26" t="s">
        <v>3122</v>
      </c>
      <c r="B3871" s="26" t="s">
        <v>1161</v>
      </c>
      <c r="C3871" s="34" t="str">
        <f t="shared" si="150"/>
        <v/>
      </c>
      <c r="D3871" s="26"/>
      <c r="E3871" s="26" t="s">
        <v>5390</v>
      </c>
      <c r="F3871" s="26" t="s">
        <v>6</v>
      </c>
      <c r="G3871" s="34" t="str">
        <f t="shared" si="151"/>
        <v>Pittosporum undulatum</v>
      </c>
      <c r="H3871" s="26" t="s">
        <v>5141</v>
      </c>
      <c r="I3871" s="26"/>
      <c r="J3871" t="s">
        <v>10071</v>
      </c>
      <c r="K3871" t="s">
        <v>11752</v>
      </c>
      <c r="L3871" t="s">
        <v>12382</v>
      </c>
      <c r="M3871" t="s">
        <v>12687</v>
      </c>
    </row>
    <row r="3872" spans="1:13" x14ac:dyDescent="0.25">
      <c r="A3872" s="26" t="s">
        <v>3124</v>
      </c>
      <c r="B3872" s="26" t="s">
        <v>3136</v>
      </c>
      <c r="C3872" s="34" t="str">
        <f t="shared" si="150"/>
        <v/>
      </c>
      <c r="D3872" s="26"/>
      <c r="E3872" s="26" t="s">
        <v>6</v>
      </c>
      <c r="F3872" s="26" t="s">
        <v>6</v>
      </c>
      <c r="G3872" s="34" t="str">
        <f t="shared" si="151"/>
        <v>Plantago afra</v>
      </c>
      <c r="H3872" s="26" t="s">
        <v>5141</v>
      </c>
      <c r="I3872" s="26"/>
      <c r="J3872" t="s">
        <v>10072</v>
      </c>
      <c r="K3872" t="s">
        <v>11752</v>
      </c>
      <c r="L3872" t="s">
        <v>12318</v>
      </c>
      <c r="M3872" t="s">
        <v>12319</v>
      </c>
    </row>
    <row r="3873" spans="1:13" x14ac:dyDescent="0.25">
      <c r="A3873" s="26" t="s">
        <v>3124</v>
      </c>
      <c r="B3873" s="26" t="s">
        <v>1583</v>
      </c>
      <c r="C3873" s="34" t="str">
        <f t="shared" si="150"/>
        <v/>
      </c>
      <c r="D3873" s="26"/>
      <c r="E3873" s="26" t="s">
        <v>6</v>
      </c>
      <c r="F3873" s="26" t="s">
        <v>6</v>
      </c>
      <c r="G3873" s="34" t="str">
        <f t="shared" si="151"/>
        <v>Plantago albicans</v>
      </c>
      <c r="H3873" s="26" t="s">
        <v>5141</v>
      </c>
      <c r="I3873" s="26"/>
      <c r="J3873" t="s">
        <v>10073</v>
      </c>
      <c r="K3873" t="s">
        <v>11752</v>
      </c>
      <c r="L3873" t="s">
        <v>12318</v>
      </c>
      <c r="M3873" t="s">
        <v>12319</v>
      </c>
    </row>
    <row r="3874" spans="1:13" x14ac:dyDescent="0.25">
      <c r="A3874" s="26" t="s">
        <v>3124</v>
      </c>
      <c r="B3874" s="26" t="s">
        <v>469</v>
      </c>
      <c r="C3874" s="34" t="str">
        <f t="shared" si="150"/>
        <v/>
      </c>
      <c r="D3874" s="26"/>
      <c r="E3874" s="26" t="s">
        <v>31</v>
      </c>
      <c r="F3874" s="26" t="s">
        <v>6</v>
      </c>
      <c r="G3874" s="34" t="str">
        <f t="shared" si="151"/>
        <v>Plantago algarbiensis</v>
      </c>
      <c r="H3874" s="26" t="s">
        <v>5141</v>
      </c>
      <c r="I3874" s="26"/>
      <c r="J3874" t="s">
        <v>10074</v>
      </c>
      <c r="K3874" t="s">
        <v>11752</v>
      </c>
      <c r="L3874" t="s">
        <v>12318</v>
      </c>
      <c r="M3874" t="s">
        <v>12319</v>
      </c>
    </row>
    <row r="3875" spans="1:13" x14ac:dyDescent="0.25">
      <c r="A3875" s="26" t="s">
        <v>3124</v>
      </c>
      <c r="B3875" s="26" t="s">
        <v>176</v>
      </c>
      <c r="C3875" s="34" t="str">
        <f t="shared" si="150"/>
        <v/>
      </c>
      <c r="D3875" s="26"/>
      <c r="E3875" s="26" t="s">
        <v>6</v>
      </c>
      <c r="F3875" s="26" t="s">
        <v>6</v>
      </c>
      <c r="G3875" s="34" t="str">
        <f t="shared" si="151"/>
        <v>Plantago alpina</v>
      </c>
      <c r="H3875" s="26" t="s">
        <v>5141</v>
      </c>
      <c r="I3875" s="26"/>
      <c r="J3875" t="s">
        <v>10075</v>
      </c>
      <c r="K3875" t="s">
        <v>11752</v>
      </c>
      <c r="L3875" t="s">
        <v>12318</v>
      </c>
      <c r="M3875" t="s">
        <v>12319</v>
      </c>
    </row>
    <row r="3876" spans="1:13" x14ac:dyDescent="0.25">
      <c r="A3876" s="26" t="s">
        <v>3124</v>
      </c>
      <c r="B3876" s="26" t="s">
        <v>2040</v>
      </c>
      <c r="C3876" s="34" t="str">
        <f t="shared" si="150"/>
        <v>subsp.</v>
      </c>
      <c r="D3876" s="26" t="s">
        <v>2040</v>
      </c>
      <c r="E3876" s="26" t="s">
        <v>6</v>
      </c>
      <c r="F3876" s="26" t="s">
        <v>31</v>
      </c>
      <c r="G3876" s="34" t="str">
        <f t="shared" si="151"/>
        <v>Plantago amplexicaulis amplexicaulis</v>
      </c>
      <c r="H3876" s="26" t="s">
        <v>5141</v>
      </c>
      <c r="I3876" s="26"/>
      <c r="J3876" t="s">
        <v>10076</v>
      </c>
      <c r="K3876" t="s">
        <v>11752</v>
      </c>
      <c r="L3876" t="s">
        <v>12318</v>
      </c>
      <c r="M3876" t="s">
        <v>12319</v>
      </c>
    </row>
    <row r="3877" spans="1:13" x14ac:dyDescent="0.25">
      <c r="A3877" s="26" t="s">
        <v>3124</v>
      </c>
      <c r="B3877" s="26" t="s">
        <v>536</v>
      </c>
      <c r="C3877" s="34" t="str">
        <f t="shared" si="150"/>
        <v/>
      </c>
      <c r="D3877" s="26"/>
      <c r="E3877" s="26" t="s">
        <v>6</v>
      </c>
      <c r="F3877" s="26" t="s">
        <v>6</v>
      </c>
      <c r="G3877" s="34" t="str">
        <f t="shared" si="151"/>
        <v>Plantago arenaria</v>
      </c>
      <c r="H3877" s="26" t="s">
        <v>5141</v>
      </c>
      <c r="I3877" s="26"/>
      <c r="J3877" t="s">
        <v>10077</v>
      </c>
      <c r="K3877" t="s">
        <v>11752</v>
      </c>
      <c r="L3877" t="s">
        <v>12318</v>
      </c>
      <c r="M3877" t="s">
        <v>12319</v>
      </c>
    </row>
    <row r="3878" spans="1:13" x14ac:dyDescent="0.25">
      <c r="A3878" s="26" t="s">
        <v>3124</v>
      </c>
      <c r="B3878" s="26" t="s">
        <v>2880</v>
      </c>
      <c r="C3878" s="34" t="str">
        <f t="shared" si="150"/>
        <v/>
      </c>
      <c r="D3878" s="26"/>
      <c r="E3878" s="26" t="s">
        <v>6</v>
      </c>
      <c r="F3878" s="26" t="s">
        <v>6</v>
      </c>
      <c r="G3878" s="34" t="str">
        <f t="shared" si="151"/>
        <v>Plantago argentea</v>
      </c>
      <c r="H3878" s="26" t="s">
        <v>5141</v>
      </c>
      <c r="I3878" s="26"/>
      <c r="J3878" t="s">
        <v>10078</v>
      </c>
      <c r="K3878" t="s">
        <v>11752</v>
      </c>
      <c r="L3878" t="s">
        <v>12318</v>
      </c>
      <c r="M3878" t="s">
        <v>12319</v>
      </c>
    </row>
    <row r="3879" spans="1:13" x14ac:dyDescent="0.25">
      <c r="A3879" s="26" t="s">
        <v>3124</v>
      </c>
      <c r="B3879" s="26" t="s">
        <v>2845</v>
      </c>
      <c r="C3879" s="34" t="str">
        <f t="shared" si="150"/>
        <v/>
      </c>
      <c r="D3879" s="26"/>
      <c r="E3879" s="26" t="s">
        <v>31</v>
      </c>
      <c r="F3879" s="26" t="s">
        <v>6</v>
      </c>
      <c r="G3879" s="34" t="str">
        <f t="shared" si="151"/>
        <v>Plantago asperrima</v>
      </c>
      <c r="H3879" s="26" t="s">
        <v>5141</v>
      </c>
      <c r="I3879" s="26"/>
      <c r="J3879" t="s">
        <v>10079</v>
      </c>
      <c r="K3879" t="s">
        <v>11752</v>
      </c>
      <c r="L3879" t="s">
        <v>12318</v>
      </c>
      <c r="M3879" t="s">
        <v>12319</v>
      </c>
    </row>
    <row r="3880" spans="1:13" x14ac:dyDescent="0.25">
      <c r="A3880" s="26" t="s">
        <v>3124</v>
      </c>
      <c r="B3880" s="26" t="s">
        <v>3135</v>
      </c>
      <c r="C3880" s="34" t="str">
        <f t="shared" si="150"/>
        <v/>
      </c>
      <c r="D3880" s="26"/>
      <c r="E3880" s="26" t="s">
        <v>6</v>
      </c>
      <c r="F3880" s="26" t="s">
        <v>6</v>
      </c>
      <c r="G3880" s="34" t="str">
        <f t="shared" si="151"/>
        <v>Plantago bellardii</v>
      </c>
      <c r="H3880" s="26" t="s">
        <v>5141</v>
      </c>
      <c r="I3880" s="26"/>
      <c r="J3880" t="s">
        <v>10080</v>
      </c>
      <c r="K3880" t="s">
        <v>11752</v>
      </c>
      <c r="L3880" t="s">
        <v>12318</v>
      </c>
      <c r="M3880" t="s">
        <v>12319</v>
      </c>
    </row>
    <row r="3881" spans="1:13" x14ac:dyDescent="0.25">
      <c r="A3881" s="26" t="s">
        <v>3124</v>
      </c>
      <c r="B3881" s="26" t="s">
        <v>3125</v>
      </c>
      <c r="C3881" s="34" t="str">
        <f t="shared" si="150"/>
        <v/>
      </c>
      <c r="D3881" s="26"/>
      <c r="E3881" s="26" t="s">
        <v>6</v>
      </c>
      <c r="F3881" s="26" t="s">
        <v>6</v>
      </c>
      <c r="G3881" s="34" t="str">
        <f t="shared" si="151"/>
        <v>Plantago cornutii</v>
      </c>
      <c r="H3881" s="26" t="s">
        <v>5141</v>
      </c>
      <c r="I3881" s="26"/>
      <c r="J3881" t="s">
        <v>10081</v>
      </c>
      <c r="K3881" t="s">
        <v>11752</v>
      </c>
      <c r="L3881" t="s">
        <v>12318</v>
      </c>
      <c r="M3881" t="s">
        <v>12319</v>
      </c>
    </row>
    <row r="3882" spans="1:13" x14ac:dyDescent="0.25">
      <c r="A3882" s="26" t="s">
        <v>3124</v>
      </c>
      <c r="B3882" s="26" t="s">
        <v>3129</v>
      </c>
      <c r="C3882" s="34" t="str">
        <f t="shared" si="150"/>
        <v/>
      </c>
      <c r="D3882" s="26"/>
      <c r="E3882" s="26" t="s">
        <v>6</v>
      </c>
      <c r="F3882" s="26" t="s">
        <v>6</v>
      </c>
      <c r="G3882" s="34" t="str">
        <f t="shared" si="151"/>
        <v>Plantago coronopus</v>
      </c>
      <c r="H3882" s="26" t="s">
        <v>5141</v>
      </c>
      <c r="I3882" s="26"/>
      <c r="J3882" t="s">
        <v>10082</v>
      </c>
      <c r="K3882" t="s">
        <v>11752</v>
      </c>
      <c r="L3882" t="s">
        <v>12318</v>
      </c>
      <c r="M3882" t="s">
        <v>12319</v>
      </c>
    </row>
    <row r="3883" spans="1:13" x14ac:dyDescent="0.25">
      <c r="A3883" s="26" t="s">
        <v>3124</v>
      </c>
      <c r="B3883" s="26" t="s">
        <v>302</v>
      </c>
      <c r="C3883" s="34" t="str">
        <f t="shared" si="150"/>
        <v/>
      </c>
      <c r="D3883" s="26"/>
      <c r="E3883" s="26" t="s">
        <v>6</v>
      </c>
      <c r="F3883" s="26" t="s">
        <v>6</v>
      </c>
      <c r="G3883" s="34" t="str">
        <f t="shared" si="151"/>
        <v>Plantago crassifolia</v>
      </c>
      <c r="H3883" s="26" t="s">
        <v>5141</v>
      </c>
      <c r="I3883" s="26"/>
      <c r="J3883" t="s">
        <v>10083</v>
      </c>
      <c r="K3883" t="s">
        <v>11752</v>
      </c>
      <c r="L3883" t="s">
        <v>12318</v>
      </c>
      <c r="M3883" t="s">
        <v>12319</v>
      </c>
    </row>
    <row r="3884" spans="1:13" x14ac:dyDescent="0.25">
      <c r="A3884" s="26" t="s">
        <v>3124</v>
      </c>
      <c r="B3884" s="26" t="s">
        <v>3127</v>
      </c>
      <c r="C3884" s="34" t="str">
        <f t="shared" si="150"/>
        <v/>
      </c>
      <c r="D3884" s="26"/>
      <c r="E3884" s="26" t="s">
        <v>6</v>
      </c>
      <c r="F3884" s="26" t="s">
        <v>6</v>
      </c>
      <c r="G3884" s="34" t="str">
        <f t="shared" si="151"/>
        <v>Plantago holosteum</v>
      </c>
      <c r="H3884" s="26" t="s">
        <v>5141</v>
      </c>
      <c r="I3884" s="26"/>
      <c r="J3884" t="s">
        <v>10084</v>
      </c>
      <c r="K3884" t="s">
        <v>11752</v>
      </c>
      <c r="L3884" t="s">
        <v>12318</v>
      </c>
      <c r="M3884" t="s">
        <v>12319</v>
      </c>
    </row>
    <row r="3885" spans="1:13" x14ac:dyDescent="0.25">
      <c r="A3885" s="26" t="s">
        <v>3124</v>
      </c>
      <c r="B3885" s="26" t="s">
        <v>3134</v>
      </c>
      <c r="C3885" s="34" t="str">
        <f t="shared" si="150"/>
        <v/>
      </c>
      <c r="D3885" s="26"/>
      <c r="E3885" s="26" t="s">
        <v>6</v>
      </c>
      <c r="F3885" s="26" t="s">
        <v>6</v>
      </c>
      <c r="G3885" s="34" t="str">
        <f t="shared" si="151"/>
        <v>Plantago lagopus</v>
      </c>
      <c r="H3885" s="26" t="s">
        <v>5141</v>
      </c>
      <c r="I3885" s="26"/>
      <c r="J3885" t="s">
        <v>10085</v>
      </c>
      <c r="K3885" t="s">
        <v>11752</v>
      </c>
      <c r="L3885" t="s">
        <v>12318</v>
      </c>
      <c r="M3885" t="s">
        <v>12319</v>
      </c>
    </row>
    <row r="3886" spans="1:13" x14ac:dyDescent="0.25">
      <c r="A3886" s="26" t="s">
        <v>3124</v>
      </c>
      <c r="B3886" s="26" t="s">
        <v>2982</v>
      </c>
      <c r="C3886" s="34" t="str">
        <f t="shared" ref="C3886:C3949" si="152">IF(D3886="","","subsp.")</f>
        <v/>
      </c>
      <c r="D3886" s="26"/>
      <c r="E3886" s="26" t="s">
        <v>6</v>
      </c>
      <c r="F3886" s="26" t="s">
        <v>6</v>
      </c>
      <c r="G3886" s="34" t="str">
        <f t="shared" si="151"/>
        <v>Plantago lanceolata</v>
      </c>
      <c r="H3886" s="26" t="s">
        <v>5141</v>
      </c>
      <c r="I3886" s="26"/>
      <c r="J3886" t="s">
        <v>10086</v>
      </c>
      <c r="K3886" t="s">
        <v>11752</v>
      </c>
      <c r="L3886" t="s">
        <v>12318</v>
      </c>
      <c r="M3886" t="s">
        <v>12319</v>
      </c>
    </row>
    <row r="3887" spans="1:13" x14ac:dyDescent="0.25">
      <c r="A3887" s="26" t="s">
        <v>3124</v>
      </c>
      <c r="B3887" s="26" t="s">
        <v>3131</v>
      </c>
      <c r="C3887" s="34" t="str">
        <f t="shared" si="152"/>
        <v/>
      </c>
      <c r="D3887" s="26"/>
      <c r="E3887" s="26" t="s">
        <v>6</v>
      </c>
      <c r="F3887" s="26" t="s">
        <v>6</v>
      </c>
      <c r="G3887" s="34" t="str">
        <f t="shared" si="151"/>
        <v>Plantago loeflingii</v>
      </c>
      <c r="H3887" s="26" t="s">
        <v>5141</v>
      </c>
      <c r="I3887" s="26"/>
      <c r="J3887" t="s">
        <v>10087</v>
      </c>
      <c r="K3887" t="s">
        <v>11752</v>
      </c>
      <c r="L3887" t="s">
        <v>12318</v>
      </c>
      <c r="M3887" t="s">
        <v>12319</v>
      </c>
    </row>
    <row r="3888" spans="1:13" x14ac:dyDescent="0.25">
      <c r="A3888" s="26" t="s">
        <v>3124</v>
      </c>
      <c r="B3888" s="26" t="s">
        <v>3130</v>
      </c>
      <c r="C3888" s="34" t="str">
        <f t="shared" si="152"/>
        <v/>
      </c>
      <c r="D3888" s="26"/>
      <c r="E3888" s="26" t="s">
        <v>6</v>
      </c>
      <c r="F3888" s="26" t="s">
        <v>6</v>
      </c>
      <c r="G3888" s="34" t="str">
        <f t="shared" si="151"/>
        <v>Plantago macrorhiza</v>
      </c>
      <c r="H3888" s="26" t="s">
        <v>5141</v>
      </c>
      <c r="I3888" s="26"/>
      <c r="J3888" t="s">
        <v>10088</v>
      </c>
      <c r="K3888" t="s">
        <v>11752</v>
      </c>
      <c r="L3888" t="s">
        <v>12318</v>
      </c>
      <c r="M3888" t="s">
        <v>12319</v>
      </c>
    </row>
    <row r="3889" spans="1:13" x14ac:dyDescent="0.25">
      <c r="A3889" s="26" t="s">
        <v>3124</v>
      </c>
      <c r="B3889" s="26" t="s">
        <v>352</v>
      </c>
      <c r="C3889" s="34" t="str">
        <f t="shared" si="152"/>
        <v/>
      </c>
      <c r="D3889" s="26"/>
      <c r="E3889" s="26" t="s">
        <v>6</v>
      </c>
      <c r="F3889" s="26" t="s">
        <v>6</v>
      </c>
      <c r="G3889" s="34" t="str">
        <f t="shared" si="151"/>
        <v>Plantago major</v>
      </c>
      <c r="H3889" s="26" t="s">
        <v>5141</v>
      </c>
      <c r="I3889" s="26"/>
      <c r="J3889" t="s">
        <v>10089</v>
      </c>
      <c r="K3889" t="s">
        <v>11752</v>
      </c>
      <c r="L3889" t="s">
        <v>12318</v>
      </c>
      <c r="M3889" t="s">
        <v>12319</v>
      </c>
    </row>
    <row r="3890" spans="1:13" x14ac:dyDescent="0.25">
      <c r="A3890" s="26" t="s">
        <v>3124</v>
      </c>
      <c r="B3890" s="26" t="s">
        <v>514</v>
      </c>
      <c r="C3890" s="34" t="str">
        <f t="shared" si="152"/>
        <v>subsp.</v>
      </c>
      <c r="D3890" s="26" t="s">
        <v>514</v>
      </c>
      <c r="E3890" s="26" t="s">
        <v>6</v>
      </c>
      <c r="F3890" s="26" t="s">
        <v>6</v>
      </c>
      <c r="G3890" s="34" t="str">
        <f t="shared" si="151"/>
        <v>Plantago maritima maritima</v>
      </c>
      <c r="H3890" s="26" t="s">
        <v>5141</v>
      </c>
      <c r="I3890" s="26"/>
      <c r="J3890" t="s">
        <v>10090</v>
      </c>
      <c r="K3890" t="s">
        <v>11752</v>
      </c>
      <c r="L3890" t="s">
        <v>12318</v>
      </c>
      <c r="M3890" t="s">
        <v>12319</v>
      </c>
    </row>
    <row r="3891" spans="1:13" x14ac:dyDescent="0.25">
      <c r="A3891" s="26" t="s">
        <v>3124</v>
      </c>
      <c r="B3891" s="26" t="s">
        <v>514</v>
      </c>
      <c r="C3891" s="34" t="str">
        <f t="shared" si="152"/>
        <v>subsp.</v>
      </c>
      <c r="D3891" s="26" t="s">
        <v>4497</v>
      </c>
      <c r="E3891" s="26" t="s">
        <v>6</v>
      </c>
      <c r="F3891" s="26" t="s">
        <v>6</v>
      </c>
      <c r="G3891" s="34" t="str">
        <f t="shared" si="151"/>
        <v>Plantago maritima serpentina</v>
      </c>
      <c r="H3891" s="26" t="s">
        <v>5141</v>
      </c>
      <c r="I3891" s="26"/>
      <c r="J3891" t="s">
        <v>10091</v>
      </c>
      <c r="K3891" t="s">
        <v>11752</v>
      </c>
      <c r="L3891" t="s">
        <v>12318</v>
      </c>
      <c r="M3891" t="s">
        <v>12319</v>
      </c>
    </row>
    <row r="3892" spans="1:13" x14ac:dyDescent="0.25">
      <c r="A3892" s="26" t="s">
        <v>3124</v>
      </c>
      <c r="B3892" s="26" t="s">
        <v>3126</v>
      </c>
      <c r="C3892" s="34" t="str">
        <f t="shared" si="152"/>
        <v/>
      </c>
      <c r="D3892" s="26"/>
      <c r="E3892" s="26" t="s">
        <v>6</v>
      </c>
      <c r="F3892" s="26" t="s">
        <v>6</v>
      </c>
      <c r="G3892" s="34" t="str">
        <f t="shared" si="151"/>
        <v>Plantago media</v>
      </c>
      <c r="H3892" s="26" t="s">
        <v>5141</v>
      </c>
      <c r="I3892" s="26"/>
      <c r="J3892" t="s">
        <v>10092</v>
      </c>
      <c r="K3892" t="s">
        <v>11752</v>
      </c>
      <c r="L3892" t="s">
        <v>12318</v>
      </c>
      <c r="M3892" t="s">
        <v>12319</v>
      </c>
    </row>
    <row r="3893" spans="1:13" x14ac:dyDescent="0.25">
      <c r="A3893" s="26" t="s">
        <v>3124</v>
      </c>
      <c r="B3893" s="26" t="s">
        <v>3133</v>
      </c>
      <c r="C3893" s="34" t="str">
        <f t="shared" si="152"/>
        <v>subsp.</v>
      </c>
      <c r="D3893" s="26" t="s">
        <v>1085</v>
      </c>
      <c r="E3893" s="26" t="s">
        <v>31</v>
      </c>
      <c r="F3893" s="26" t="s">
        <v>6</v>
      </c>
      <c r="G3893" s="34" t="str">
        <f t="shared" si="151"/>
        <v>Plantago monosperma discolor</v>
      </c>
      <c r="H3893" s="26" t="s">
        <v>5141</v>
      </c>
      <c r="I3893" s="26"/>
      <c r="J3893" t="s">
        <v>10093</v>
      </c>
      <c r="K3893" t="s">
        <v>11752</v>
      </c>
      <c r="L3893" t="s">
        <v>12318</v>
      </c>
      <c r="M3893" t="s">
        <v>12319</v>
      </c>
    </row>
    <row r="3894" spans="1:13" x14ac:dyDescent="0.25">
      <c r="A3894" s="26" t="s">
        <v>3124</v>
      </c>
      <c r="B3894" s="26" t="s">
        <v>3133</v>
      </c>
      <c r="C3894" s="34" t="str">
        <f t="shared" si="152"/>
        <v>subsp.</v>
      </c>
      <c r="D3894" s="26" t="s">
        <v>3133</v>
      </c>
      <c r="E3894" s="26" t="s">
        <v>13111</v>
      </c>
      <c r="F3894" s="26" t="s">
        <v>6</v>
      </c>
      <c r="G3894" s="34" t="str">
        <f t="shared" ref="G3894:G3957" si="153">IF(D3894="",CONCATENATE(A3894," ",B3894),CONCATENATE(A3894," ",B3894," ",D3894))</f>
        <v>Plantago monosperma monosperma</v>
      </c>
      <c r="H3894" s="26" t="s">
        <v>5141</v>
      </c>
      <c r="I3894" s="26"/>
      <c r="J3894" t="s">
        <v>10094</v>
      </c>
      <c r="K3894" t="s">
        <v>11752</v>
      </c>
      <c r="L3894" t="s">
        <v>12318</v>
      </c>
      <c r="M3894" t="s">
        <v>12319</v>
      </c>
    </row>
    <row r="3895" spans="1:13" x14ac:dyDescent="0.25">
      <c r="A3895" s="26" t="s">
        <v>3124</v>
      </c>
      <c r="B3895" s="26" t="s">
        <v>1876</v>
      </c>
      <c r="C3895" s="34" t="str">
        <f t="shared" si="152"/>
        <v/>
      </c>
      <c r="D3895" s="26"/>
      <c r="E3895" s="26" t="s">
        <v>31</v>
      </c>
      <c r="F3895" s="26" t="s">
        <v>6</v>
      </c>
      <c r="G3895" s="34" t="str">
        <f t="shared" si="153"/>
        <v>Plantago nivalis</v>
      </c>
      <c r="H3895" s="26" t="s">
        <v>5141</v>
      </c>
      <c r="I3895" s="26"/>
      <c r="J3895" t="s">
        <v>10095</v>
      </c>
      <c r="K3895" t="s">
        <v>11752</v>
      </c>
      <c r="L3895" t="s">
        <v>12318</v>
      </c>
      <c r="M3895" t="s">
        <v>12319</v>
      </c>
    </row>
    <row r="3896" spans="1:13" x14ac:dyDescent="0.25">
      <c r="A3896" s="26" t="s">
        <v>3124</v>
      </c>
      <c r="B3896" s="26" t="s">
        <v>3132</v>
      </c>
      <c r="C3896" s="34" t="str">
        <f t="shared" si="152"/>
        <v/>
      </c>
      <c r="D3896" s="26"/>
      <c r="E3896" s="26" t="s">
        <v>6</v>
      </c>
      <c r="F3896" s="26" t="s">
        <v>6</v>
      </c>
      <c r="G3896" s="34" t="str">
        <f t="shared" si="153"/>
        <v>Plantago notata</v>
      </c>
      <c r="H3896" s="26" t="s">
        <v>5141</v>
      </c>
      <c r="I3896" s="26"/>
      <c r="J3896" t="s">
        <v>10096</v>
      </c>
      <c r="K3896" t="s">
        <v>11752</v>
      </c>
      <c r="L3896" t="s">
        <v>12318</v>
      </c>
      <c r="M3896" t="s">
        <v>12319</v>
      </c>
    </row>
    <row r="3897" spans="1:13" x14ac:dyDescent="0.25">
      <c r="A3897" s="26" t="s">
        <v>3124</v>
      </c>
      <c r="B3897" s="26" t="s">
        <v>2530</v>
      </c>
      <c r="C3897" s="34" t="str">
        <f t="shared" si="152"/>
        <v/>
      </c>
      <c r="D3897" s="26"/>
      <c r="E3897" s="26" t="s">
        <v>6</v>
      </c>
      <c r="F3897" s="26" t="s">
        <v>6</v>
      </c>
      <c r="G3897" s="34" t="str">
        <f t="shared" si="153"/>
        <v>Plantago ovata</v>
      </c>
      <c r="H3897" s="26" t="s">
        <v>5141</v>
      </c>
      <c r="I3897" s="26"/>
      <c r="J3897" t="s">
        <v>10097</v>
      </c>
      <c r="K3897" t="s">
        <v>11752</v>
      </c>
      <c r="L3897" t="s">
        <v>12318</v>
      </c>
      <c r="M3897" t="s">
        <v>12319</v>
      </c>
    </row>
    <row r="3898" spans="1:13" x14ac:dyDescent="0.25">
      <c r="A3898" s="26" t="s">
        <v>3124</v>
      </c>
      <c r="B3898" s="26" t="s">
        <v>377</v>
      </c>
      <c r="C3898" s="34" t="str">
        <f t="shared" si="152"/>
        <v/>
      </c>
      <c r="D3898" s="26"/>
      <c r="E3898" s="26" t="s">
        <v>6</v>
      </c>
      <c r="F3898" s="26" t="s">
        <v>6</v>
      </c>
      <c r="G3898" s="34" t="str">
        <f t="shared" si="153"/>
        <v>Plantago sempervirens</v>
      </c>
      <c r="H3898" s="26" t="s">
        <v>5141</v>
      </c>
      <c r="I3898" s="26"/>
      <c r="J3898" t="s">
        <v>10098</v>
      </c>
      <c r="K3898" t="s">
        <v>11752</v>
      </c>
      <c r="L3898" t="s">
        <v>12318</v>
      </c>
      <c r="M3898" t="s">
        <v>12319</v>
      </c>
    </row>
    <row r="3899" spans="1:13" x14ac:dyDescent="0.25">
      <c r="A3899" s="26" t="s">
        <v>3124</v>
      </c>
      <c r="B3899" s="26" t="s">
        <v>3128</v>
      </c>
      <c r="C3899" s="34" t="str">
        <f t="shared" si="152"/>
        <v/>
      </c>
      <c r="D3899" s="26"/>
      <c r="E3899" s="26" t="s">
        <v>6</v>
      </c>
      <c r="F3899" s="26" t="s">
        <v>6</v>
      </c>
      <c r="G3899" s="34" t="str">
        <f t="shared" si="153"/>
        <v>Plantago serraria</v>
      </c>
      <c r="H3899" s="26" t="s">
        <v>5141</v>
      </c>
      <c r="I3899" s="26"/>
      <c r="J3899" t="s">
        <v>10099</v>
      </c>
      <c r="K3899" t="s">
        <v>11752</v>
      </c>
      <c r="L3899" t="s">
        <v>12318</v>
      </c>
      <c r="M3899" t="s">
        <v>12319</v>
      </c>
    </row>
    <row r="3900" spans="1:13" x14ac:dyDescent="0.25">
      <c r="A3900" s="26" t="s">
        <v>3124</v>
      </c>
      <c r="B3900" s="26" t="s">
        <v>2931</v>
      </c>
      <c r="C3900" s="34" t="str">
        <f t="shared" si="152"/>
        <v/>
      </c>
      <c r="D3900" s="26"/>
      <c r="E3900" s="26" t="s">
        <v>6</v>
      </c>
      <c r="F3900" s="26" t="s">
        <v>6</v>
      </c>
      <c r="G3900" s="34" t="str">
        <f t="shared" si="153"/>
        <v>Plantago subulata</v>
      </c>
      <c r="H3900" s="26" t="s">
        <v>5141</v>
      </c>
      <c r="I3900" s="26"/>
      <c r="J3900" t="s">
        <v>10100</v>
      </c>
      <c r="K3900" t="s">
        <v>11752</v>
      </c>
      <c r="L3900" t="s">
        <v>12318</v>
      </c>
      <c r="M3900" t="s">
        <v>12319</v>
      </c>
    </row>
    <row r="3901" spans="1:13" x14ac:dyDescent="0.25">
      <c r="A3901" s="26" t="s">
        <v>3137</v>
      </c>
      <c r="B3901" s="26" t="s">
        <v>3140</v>
      </c>
      <c r="C3901" s="34" t="str">
        <f t="shared" si="152"/>
        <v/>
      </c>
      <c r="D3901" s="26"/>
      <c r="E3901" s="26" t="s">
        <v>6</v>
      </c>
      <c r="F3901" s="26" t="s">
        <v>6</v>
      </c>
      <c r="G3901" s="34" t="str">
        <f t="shared" si="153"/>
        <v>Platanthera algeriensis</v>
      </c>
      <c r="H3901" s="26" t="s">
        <v>5141</v>
      </c>
      <c r="I3901" s="26"/>
      <c r="J3901" t="s">
        <v>10101</v>
      </c>
      <c r="K3901" t="s">
        <v>11752</v>
      </c>
      <c r="L3901" t="s">
        <v>12327</v>
      </c>
      <c r="M3901" t="s">
        <v>12328</v>
      </c>
    </row>
    <row r="3902" spans="1:13" x14ac:dyDescent="0.25">
      <c r="A3902" s="26" t="s">
        <v>3137</v>
      </c>
      <c r="B3902" s="26" t="s">
        <v>3138</v>
      </c>
      <c r="C3902" s="34" t="str">
        <f t="shared" si="152"/>
        <v/>
      </c>
      <c r="D3902" s="26"/>
      <c r="E3902" s="26" t="s">
        <v>6</v>
      </c>
      <c r="F3902" s="26" t="s">
        <v>6</v>
      </c>
      <c r="G3902" s="34" t="str">
        <f t="shared" si="153"/>
        <v>Platanthera bifolia</v>
      </c>
      <c r="H3902" s="26" t="s">
        <v>5141</v>
      </c>
      <c r="I3902" s="26"/>
      <c r="J3902" t="s">
        <v>10102</v>
      </c>
      <c r="K3902" t="s">
        <v>11752</v>
      </c>
      <c r="L3902" t="s">
        <v>12327</v>
      </c>
      <c r="M3902" t="s">
        <v>12328</v>
      </c>
    </row>
    <row r="3903" spans="1:13" x14ac:dyDescent="0.25">
      <c r="A3903" s="26" t="s">
        <v>3137</v>
      </c>
      <c r="B3903" s="26" t="s">
        <v>3139</v>
      </c>
      <c r="C3903" s="34" t="str">
        <f t="shared" si="152"/>
        <v/>
      </c>
      <c r="D3903" s="26"/>
      <c r="E3903" s="26" t="s">
        <v>6</v>
      </c>
      <c r="F3903" s="26" t="s">
        <v>6</v>
      </c>
      <c r="G3903" s="34" t="str">
        <f t="shared" si="153"/>
        <v>Platanthera chlorantha</v>
      </c>
      <c r="H3903" s="26" t="s">
        <v>5141</v>
      </c>
      <c r="I3903" s="26"/>
      <c r="J3903" t="s">
        <v>10103</v>
      </c>
      <c r="K3903" t="s">
        <v>11752</v>
      </c>
      <c r="L3903" t="s">
        <v>12327</v>
      </c>
      <c r="M3903" t="s">
        <v>12328</v>
      </c>
    </row>
    <row r="3904" spans="1:13" x14ac:dyDescent="0.25">
      <c r="A3904" s="26" t="s">
        <v>3142</v>
      </c>
      <c r="B3904" s="26" t="s">
        <v>1053</v>
      </c>
      <c r="C3904" s="34" t="str">
        <f t="shared" si="152"/>
        <v/>
      </c>
      <c r="D3904" s="26"/>
      <c r="E3904" s="26" t="s">
        <v>6</v>
      </c>
      <c r="F3904" s="26" t="s">
        <v>6</v>
      </c>
      <c r="G3904" s="34" t="str">
        <f t="shared" si="153"/>
        <v>Platycapnos saxicola</v>
      </c>
      <c r="H3904" s="26" t="s">
        <v>5141</v>
      </c>
      <c r="I3904" s="26"/>
      <c r="J3904" t="s">
        <v>10104</v>
      </c>
      <c r="K3904" t="s">
        <v>11752</v>
      </c>
      <c r="L3904" t="s">
        <v>12329</v>
      </c>
      <c r="M3904" t="s">
        <v>12385</v>
      </c>
    </row>
    <row r="3905" spans="1:13" x14ac:dyDescent="0.25">
      <c r="A3905" s="26" t="s">
        <v>3142</v>
      </c>
      <c r="B3905" s="26" t="s">
        <v>50</v>
      </c>
      <c r="C3905" s="34" t="str">
        <f t="shared" si="152"/>
        <v/>
      </c>
      <c r="D3905" s="26"/>
      <c r="E3905" s="26" t="s">
        <v>6</v>
      </c>
      <c r="F3905" s="26" t="s">
        <v>6</v>
      </c>
      <c r="G3905" s="34" t="str">
        <f t="shared" si="153"/>
        <v>Platycapnos spicata</v>
      </c>
      <c r="H3905" s="26" t="s">
        <v>5141</v>
      </c>
      <c r="I3905" s="26"/>
      <c r="J3905" t="s">
        <v>10105</v>
      </c>
      <c r="K3905" t="s">
        <v>11752</v>
      </c>
      <c r="L3905" t="s">
        <v>12329</v>
      </c>
      <c r="M3905" t="s">
        <v>12385</v>
      </c>
    </row>
    <row r="3906" spans="1:13" x14ac:dyDescent="0.25">
      <c r="A3906" s="26" t="s">
        <v>3142</v>
      </c>
      <c r="B3906" s="26" t="s">
        <v>3143</v>
      </c>
      <c r="C3906" s="34" t="str">
        <f t="shared" si="152"/>
        <v>subsp.</v>
      </c>
      <c r="D3906" s="26" t="s">
        <v>4648</v>
      </c>
      <c r="E3906" s="26" t="s">
        <v>31</v>
      </c>
      <c r="F3906" s="26" t="s">
        <v>6</v>
      </c>
      <c r="G3906" s="34" t="str">
        <f t="shared" si="153"/>
        <v>Platycapnos tenuiloba parallela</v>
      </c>
      <c r="H3906" s="26" t="s">
        <v>5141</v>
      </c>
      <c r="I3906" s="26"/>
      <c r="J3906" t="s">
        <v>10106</v>
      </c>
      <c r="K3906" t="s">
        <v>11752</v>
      </c>
      <c r="L3906" t="s">
        <v>12329</v>
      </c>
      <c r="M3906" t="s">
        <v>12385</v>
      </c>
    </row>
    <row r="3907" spans="1:13" x14ac:dyDescent="0.25">
      <c r="A3907" s="26" t="s">
        <v>3142</v>
      </c>
      <c r="B3907" s="26" t="s">
        <v>3143</v>
      </c>
      <c r="C3907" s="34" t="str">
        <f t="shared" si="152"/>
        <v>subsp.</v>
      </c>
      <c r="D3907" s="26" t="s">
        <v>3143</v>
      </c>
      <c r="E3907" s="26" t="s">
        <v>6</v>
      </c>
      <c r="F3907" s="26" t="s">
        <v>6</v>
      </c>
      <c r="G3907" s="34" t="str">
        <f t="shared" si="153"/>
        <v>Platycapnos tenuiloba tenuiloba</v>
      </c>
      <c r="H3907" s="26" t="s">
        <v>5141</v>
      </c>
      <c r="I3907" s="26"/>
      <c r="J3907" t="s">
        <v>10107</v>
      </c>
      <c r="K3907" t="s">
        <v>11752</v>
      </c>
      <c r="L3907" t="s">
        <v>12329</v>
      </c>
      <c r="M3907" t="s">
        <v>12385</v>
      </c>
    </row>
    <row r="3908" spans="1:13" x14ac:dyDescent="0.25">
      <c r="A3908" s="26" t="s">
        <v>3145</v>
      </c>
      <c r="B3908" s="26" t="s">
        <v>422</v>
      </c>
      <c r="C3908" s="34" t="str">
        <f t="shared" si="152"/>
        <v/>
      </c>
      <c r="D3908" s="26"/>
      <c r="E3908" s="26" t="s">
        <v>5390</v>
      </c>
      <c r="F3908" s="26" t="s">
        <v>6</v>
      </c>
      <c r="G3908" s="34" t="str">
        <f t="shared" si="153"/>
        <v>Plumbago auriculata</v>
      </c>
      <c r="H3908" s="26" t="s">
        <v>5141</v>
      </c>
      <c r="I3908" s="26"/>
      <c r="J3908" t="s">
        <v>10108</v>
      </c>
      <c r="K3908" t="s">
        <v>11752</v>
      </c>
      <c r="L3908" t="s">
        <v>12295</v>
      </c>
      <c r="M3908" t="s">
        <v>12296</v>
      </c>
    </row>
    <row r="3909" spans="1:13" x14ac:dyDescent="0.25">
      <c r="A3909" s="26" t="s">
        <v>3145</v>
      </c>
      <c r="B3909" s="26" t="s">
        <v>851</v>
      </c>
      <c r="C3909" s="34" t="str">
        <f t="shared" si="152"/>
        <v/>
      </c>
      <c r="D3909" s="26"/>
      <c r="E3909" s="26" t="s">
        <v>6</v>
      </c>
      <c r="F3909" s="26" t="s">
        <v>6</v>
      </c>
      <c r="G3909" s="34" t="str">
        <f t="shared" si="153"/>
        <v>Plumbago europaea</v>
      </c>
      <c r="H3909" s="26" t="s">
        <v>5141</v>
      </c>
      <c r="I3909" s="26"/>
      <c r="J3909" t="s">
        <v>10109</v>
      </c>
      <c r="K3909" t="s">
        <v>11752</v>
      </c>
      <c r="L3909" t="s">
        <v>12295</v>
      </c>
      <c r="M3909" t="s">
        <v>12296</v>
      </c>
    </row>
    <row r="3910" spans="1:13" x14ac:dyDescent="0.25">
      <c r="A3910" s="26" t="s">
        <v>3146</v>
      </c>
      <c r="B3910" s="26" t="s">
        <v>1624</v>
      </c>
      <c r="C3910" s="34" t="str">
        <f t="shared" si="152"/>
        <v/>
      </c>
      <c r="D3910" s="26"/>
      <c r="E3910" s="26" t="s">
        <v>6</v>
      </c>
      <c r="F3910" s="26" t="s">
        <v>6</v>
      </c>
      <c r="G3910" s="34" t="str">
        <f t="shared" si="153"/>
        <v>Polycarpon alsinifolium</v>
      </c>
      <c r="H3910" s="26" t="s">
        <v>5141</v>
      </c>
      <c r="I3910" s="26"/>
      <c r="J3910" t="s">
        <v>10110</v>
      </c>
      <c r="K3910" t="s">
        <v>11752</v>
      </c>
      <c r="L3910" t="s">
        <v>12295</v>
      </c>
      <c r="M3910" t="s">
        <v>12331</v>
      </c>
    </row>
    <row r="3911" spans="1:13" x14ac:dyDescent="0.25">
      <c r="A3911" s="26" t="s">
        <v>3146</v>
      </c>
      <c r="B3911" s="26" t="s">
        <v>3148</v>
      </c>
      <c r="C3911" s="34" t="str">
        <f t="shared" si="152"/>
        <v>subsp.</v>
      </c>
      <c r="D3911" s="26" t="s">
        <v>2439</v>
      </c>
      <c r="E3911" s="26" t="s">
        <v>6</v>
      </c>
      <c r="F3911" s="26" t="s">
        <v>6</v>
      </c>
      <c r="G3911" s="34" t="str">
        <f t="shared" si="153"/>
        <v>Polycarpon polycarpoides catalaunicum</v>
      </c>
      <c r="H3911" s="26" t="s">
        <v>5141</v>
      </c>
      <c r="I3911" s="26"/>
      <c r="J3911" t="s">
        <v>10111</v>
      </c>
      <c r="K3911" t="s">
        <v>11752</v>
      </c>
      <c r="L3911" t="s">
        <v>12295</v>
      </c>
      <c r="M3911" t="s">
        <v>12331</v>
      </c>
    </row>
    <row r="3912" spans="1:13" x14ac:dyDescent="0.25">
      <c r="A3912" s="26" t="s">
        <v>3146</v>
      </c>
      <c r="B3912" s="26" t="s">
        <v>3148</v>
      </c>
      <c r="C3912" s="34" t="str">
        <f t="shared" si="152"/>
        <v>subsp.</v>
      </c>
      <c r="D3912" s="26" t="s">
        <v>4649</v>
      </c>
      <c r="E3912" s="26" t="s">
        <v>31</v>
      </c>
      <c r="F3912" s="26" t="s">
        <v>6</v>
      </c>
      <c r="G3912" s="34" t="str">
        <f t="shared" si="153"/>
        <v>Polycarpon polycarpoides colomense</v>
      </c>
      <c r="H3912" s="26" t="s">
        <v>5141</v>
      </c>
      <c r="I3912" s="26"/>
      <c r="J3912" t="s">
        <v>10112</v>
      </c>
      <c r="K3912" t="s">
        <v>11752</v>
      </c>
      <c r="L3912" t="s">
        <v>12295</v>
      </c>
      <c r="M3912" t="s">
        <v>12331</v>
      </c>
    </row>
    <row r="3913" spans="1:13" x14ac:dyDescent="0.25">
      <c r="A3913" s="26" t="s">
        <v>3146</v>
      </c>
      <c r="B3913" s="26" t="s">
        <v>3148</v>
      </c>
      <c r="C3913" s="34" t="str">
        <f t="shared" si="152"/>
        <v>subsp.</v>
      </c>
      <c r="D3913" s="26" t="s">
        <v>4498</v>
      </c>
      <c r="E3913" s="26" t="s">
        <v>6</v>
      </c>
      <c r="F3913" s="26" t="s">
        <v>6</v>
      </c>
      <c r="G3913" s="34" t="str">
        <f t="shared" si="153"/>
        <v>Polycarpon polycarpoides herniarioides</v>
      </c>
      <c r="H3913" s="26" t="s">
        <v>5141</v>
      </c>
      <c r="I3913" s="26"/>
      <c r="J3913" t="s">
        <v>10113</v>
      </c>
      <c r="K3913" t="s">
        <v>11752</v>
      </c>
      <c r="L3913" t="s">
        <v>12295</v>
      </c>
      <c r="M3913" t="s">
        <v>12331</v>
      </c>
    </row>
    <row r="3914" spans="1:13" x14ac:dyDescent="0.25">
      <c r="A3914" s="26" t="s">
        <v>3146</v>
      </c>
      <c r="B3914" s="26" t="s">
        <v>3147</v>
      </c>
      <c r="C3914" s="34" t="str">
        <f t="shared" si="152"/>
        <v>subsp.</v>
      </c>
      <c r="D3914" s="26" t="s">
        <v>4499</v>
      </c>
      <c r="E3914" s="26" t="s">
        <v>6</v>
      </c>
      <c r="F3914" s="26" t="s">
        <v>6</v>
      </c>
      <c r="G3914" s="34" t="str">
        <f t="shared" si="153"/>
        <v>Polycarpon tetraphyllum diphyllum</v>
      </c>
      <c r="H3914" s="26" t="s">
        <v>5141</v>
      </c>
      <c r="I3914" s="26"/>
      <c r="J3914" t="s">
        <v>10114</v>
      </c>
      <c r="K3914" t="s">
        <v>11752</v>
      </c>
      <c r="L3914" t="s">
        <v>12295</v>
      </c>
      <c r="M3914" t="s">
        <v>12331</v>
      </c>
    </row>
    <row r="3915" spans="1:13" x14ac:dyDescent="0.25">
      <c r="A3915" s="26" t="s">
        <v>3146</v>
      </c>
      <c r="B3915" s="26" t="s">
        <v>3147</v>
      </c>
      <c r="C3915" s="34" t="str">
        <f t="shared" si="152"/>
        <v>subsp.</v>
      </c>
      <c r="D3915" s="26" t="s">
        <v>3147</v>
      </c>
      <c r="E3915" s="26" t="s">
        <v>6</v>
      </c>
      <c r="F3915" s="26" t="s">
        <v>6</v>
      </c>
      <c r="G3915" s="34" t="str">
        <f t="shared" si="153"/>
        <v>Polycarpon tetraphyllum tetraphyllum</v>
      </c>
      <c r="H3915" s="26" t="s">
        <v>5141</v>
      </c>
      <c r="I3915" s="26"/>
      <c r="J3915" t="s">
        <v>10115</v>
      </c>
      <c r="K3915" t="s">
        <v>11752</v>
      </c>
      <c r="L3915" t="s">
        <v>12295</v>
      </c>
      <c r="M3915" t="s">
        <v>12331</v>
      </c>
    </row>
    <row r="3916" spans="1:13" x14ac:dyDescent="0.25">
      <c r="A3916" s="26" t="s">
        <v>3149</v>
      </c>
      <c r="B3916" s="26" t="s">
        <v>1106</v>
      </c>
      <c r="C3916" s="34" t="str">
        <f t="shared" si="152"/>
        <v/>
      </c>
      <c r="D3916" s="26"/>
      <c r="E3916" s="26" t="s">
        <v>6</v>
      </c>
      <c r="F3916" s="26" t="s">
        <v>6</v>
      </c>
      <c r="G3916" s="34" t="str">
        <f t="shared" si="153"/>
        <v>Polycnemum arvense</v>
      </c>
      <c r="H3916" s="26" t="s">
        <v>5141</v>
      </c>
      <c r="I3916" s="26"/>
      <c r="J3916" t="s">
        <v>10116</v>
      </c>
      <c r="K3916" t="s">
        <v>11752</v>
      </c>
      <c r="L3916" t="s">
        <v>12295</v>
      </c>
      <c r="M3916" t="s">
        <v>12556</v>
      </c>
    </row>
    <row r="3917" spans="1:13" x14ac:dyDescent="0.25">
      <c r="A3917" s="26" t="s">
        <v>3150</v>
      </c>
      <c r="B3917" s="26" t="s">
        <v>672</v>
      </c>
      <c r="C3917" s="34" t="str">
        <f t="shared" si="152"/>
        <v>subsp.</v>
      </c>
      <c r="D3917" s="26" t="s">
        <v>672</v>
      </c>
      <c r="E3917" s="26" t="s">
        <v>6</v>
      </c>
      <c r="F3917" s="26" t="s">
        <v>31</v>
      </c>
      <c r="G3917" s="34" t="str">
        <f t="shared" si="153"/>
        <v>Polygala alpestris alpestris</v>
      </c>
      <c r="H3917" s="26" t="s">
        <v>5141</v>
      </c>
      <c r="I3917" s="26"/>
      <c r="J3917" t="s">
        <v>10117</v>
      </c>
      <c r="K3917" t="s">
        <v>11752</v>
      </c>
      <c r="L3917" t="s">
        <v>12304</v>
      </c>
      <c r="M3917" t="s">
        <v>12688</v>
      </c>
    </row>
    <row r="3918" spans="1:13" x14ac:dyDescent="0.25">
      <c r="A3918" s="26" t="s">
        <v>3150</v>
      </c>
      <c r="B3918" s="26" t="s">
        <v>176</v>
      </c>
      <c r="C3918" s="34" t="str">
        <f t="shared" si="152"/>
        <v/>
      </c>
      <c r="D3918" s="26"/>
      <c r="E3918" s="26" t="s">
        <v>6</v>
      </c>
      <c r="F3918" s="26" t="s">
        <v>6</v>
      </c>
      <c r="G3918" s="34" t="str">
        <f t="shared" si="153"/>
        <v>Polygala alpina</v>
      </c>
      <c r="H3918" s="26" t="s">
        <v>5141</v>
      </c>
      <c r="I3918" s="26"/>
      <c r="J3918" t="s">
        <v>10118</v>
      </c>
      <c r="K3918" t="s">
        <v>11752</v>
      </c>
      <c r="L3918" t="s">
        <v>12304</v>
      </c>
      <c r="M3918" t="s">
        <v>12688</v>
      </c>
    </row>
    <row r="3919" spans="1:13" x14ac:dyDescent="0.25">
      <c r="A3919" s="26" t="s">
        <v>3150</v>
      </c>
      <c r="B3919" s="26" t="s">
        <v>494</v>
      </c>
      <c r="C3919" s="34" t="str">
        <f t="shared" si="152"/>
        <v/>
      </c>
      <c r="D3919" s="26"/>
      <c r="E3919" s="26" t="s">
        <v>6</v>
      </c>
      <c r="F3919" s="26" t="s">
        <v>6</v>
      </c>
      <c r="G3919" s="34" t="str">
        <f t="shared" si="153"/>
        <v>Polygala baetica</v>
      </c>
      <c r="H3919" s="26" t="s">
        <v>5141</v>
      </c>
      <c r="I3919" s="26"/>
      <c r="J3919" t="s">
        <v>10119</v>
      </c>
      <c r="K3919" t="s">
        <v>11752</v>
      </c>
      <c r="L3919" t="s">
        <v>12304</v>
      </c>
      <c r="M3919" t="s">
        <v>12688</v>
      </c>
    </row>
    <row r="3920" spans="1:13" x14ac:dyDescent="0.25">
      <c r="A3920" s="26" t="s">
        <v>3150</v>
      </c>
      <c r="B3920" s="26" t="s">
        <v>3152</v>
      </c>
      <c r="C3920" s="34" t="str">
        <f t="shared" si="152"/>
        <v/>
      </c>
      <c r="D3920" s="26"/>
      <c r="E3920" s="26" t="s">
        <v>6</v>
      </c>
      <c r="F3920" s="26" t="s">
        <v>6</v>
      </c>
      <c r="G3920" s="34" t="str">
        <f t="shared" si="153"/>
        <v>Polygala balansae</v>
      </c>
      <c r="H3920" s="26" t="s">
        <v>5141</v>
      </c>
      <c r="I3920" s="26"/>
      <c r="J3920" t="s">
        <v>10120</v>
      </c>
      <c r="K3920" t="s">
        <v>11752</v>
      </c>
      <c r="L3920" t="s">
        <v>12304</v>
      </c>
      <c r="M3920" t="s">
        <v>12688</v>
      </c>
    </row>
    <row r="3921" spans="1:13" x14ac:dyDescent="0.25">
      <c r="A3921" s="26" t="s">
        <v>3150</v>
      </c>
      <c r="B3921" s="26" t="s">
        <v>1008</v>
      </c>
      <c r="C3921" s="34" t="str">
        <f t="shared" si="152"/>
        <v/>
      </c>
      <c r="D3921" s="26"/>
      <c r="E3921" s="26" t="s">
        <v>6</v>
      </c>
      <c r="F3921" s="26" t="s">
        <v>6</v>
      </c>
      <c r="G3921" s="34" t="str">
        <f t="shared" si="153"/>
        <v>Polygala boissieri</v>
      </c>
      <c r="H3921" s="26" t="s">
        <v>5141</v>
      </c>
      <c r="I3921" s="26"/>
      <c r="J3921" t="s">
        <v>10121</v>
      </c>
      <c r="K3921" t="s">
        <v>11752</v>
      </c>
      <c r="L3921" t="s">
        <v>12304</v>
      </c>
      <c r="M3921" t="s">
        <v>12688</v>
      </c>
    </row>
    <row r="3922" spans="1:13" x14ac:dyDescent="0.25">
      <c r="A3922" s="26" t="s">
        <v>3150</v>
      </c>
      <c r="B3922" s="26" t="s">
        <v>316</v>
      </c>
      <c r="C3922" s="34" t="str">
        <f t="shared" si="152"/>
        <v/>
      </c>
      <c r="D3922" s="26"/>
      <c r="E3922" s="26" t="s">
        <v>6</v>
      </c>
      <c r="F3922" s="26" t="s">
        <v>6</v>
      </c>
      <c r="G3922" s="34" t="str">
        <f t="shared" si="153"/>
        <v>Polygala calcarea</v>
      </c>
      <c r="H3922" s="26" t="s">
        <v>5141</v>
      </c>
      <c r="I3922" s="26"/>
      <c r="J3922" t="s">
        <v>10122</v>
      </c>
      <c r="K3922" t="s">
        <v>11752</v>
      </c>
      <c r="L3922" t="s">
        <v>12304</v>
      </c>
      <c r="M3922" t="s">
        <v>12688</v>
      </c>
    </row>
    <row r="3923" spans="1:13" x14ac:dyDescent="0.25">
      <c r="A3923" s="26" t="s">
        <v>3150</v>
      </c>
      <c r="B3923" s="26" t="s">
        <v>3155</v>
      </c>
      <c r="C3923" s="34" t="str">
        <f t="shared" si="152"/>
        <v/>
      </c>
      <c r="D3923" s="26"/>
      <c r="E3923" s="26" t="s">
        <v>31</v>
      </c>
      <c r="F3923" s="26" t="s">
        <v>6</v>
      </c>
      <c r="G3923" s="34" t="str">
        <f t="shared" si="153"/>
        <v>Polygala edmundi</v>
      </c>
      <c r="H3923" s="26" t="s">
        <v>5141</v>
      </c>
      <c r="I3923" s="26"/>
      <c r="J3923" t="s">
        <v>10123</v>
      </c>
      <c r="K3923" t="s">
        <v>11752</v>
      </c>
      <c r="L3923" t="s">
        <v>12304</v>
      </c>
      <c r="M3923" t="s">
        <v>12688</v>
      </c>
    </row>
    <row r="3924" spans="1:13" x14ac:dyDescent="0.25">
      <c r="A3924" s="26" t="s">
        <v>3150</v>
      </c>
      <c r="B3924" s="26" t="s">
        <v>3154</v>
      </c>
      <c r="C3924" s="34" t="str">
        <f t="shared" si="152"/>
        <v/>
      </c>
      <c r="D3924" s="26"/>
      <c r="E3924" s="26" t="s">
        <v>6</v>
      </c>
      <c r="F3924" s="26" t="s">
        <v>6</v>
      </c>
      <c r="G3924" s="34" t="str">
        <f t="shared" si="153"/>
        <v>Polygala exilis</v>
      </c>
      <c r="H3924" s="26" t="s">
        <v>5141</v>
      </c>
      <c r="I3924" s="26"/>
      <c r="J3924" t="s">
        <v>10124</v>
      </c>
      <c r="K3924" t="s">
        <v>11752</v>
      </c>
      <c r="L3924" t="s">
        <v>12304</v>
      </c>
      <c r="M3924" t="s">
        <v>12688</v>
      </c>
    </row>
    <row r="3925" spans="1:13" x14ac:dyDescent="0.25">
      <c r="A3925" s="26" t="s">
        <v>3150</v>
      </c>
      <c r="B3925" s="26" t="s">
        <v>1636</v>
      </c>
      <c r="C3925" s="34" t="str">
        <f t="shared" si="152"/>
        <v/>
      </c>
      <c r="D3925" s="26"/>
      <c r="E3925" s="26" t="s">
        <v>31</v>
      </c>
      <c r="F3925" s="26" t="s">
        <v>6</v>
      </c>
      <c r="G3925" s="34" t="str">
        <f t="shared" si="153"/>
        <v>Polygala microphylla</v>
      </c>
      <c r="H3925" s="26" t="s">
        <v>5141</v>
      </c>
      <c r="I3925" s="26"/>
      <c r="J3925" t="s">
        <v>10125</v>
      </c>
      <c r="K3925" t="s">
        <v>11752</v>
      </c>
      <c r="L3925" t="s">
        <v>12304</v>
      </c>
      <c r="M3925" t="s">
        <v>12688</v>
      </c>
    </row>
    <row r="3926" spans="1:13" x14ac:dyDescent="0.25">
      <c r="A3926" s="26" t="s">
        <v>3150</v>
      </c>
      <c r="B3926" s="26" t="s">
        <v>841</v>
      </c>
      <c r="C3926" s="34" t="str">
        <f t="shared" si="152"/>
        <v/>
      </c>
      <c r="D3926" s="26"/>
      <c r="E3926" s="26" t="s">
        <v>6</v>
      </c>
      <c r="F3926" s="26" t="s">
        <v>6</v>
      </c>
      <c r="G3926" s="34" t="str">
        <f t="shared" si="153"/>
        <v>Polygala monspeliaca</v>
      </c>
      <c r="H3926" s="26" t="s">
        <v>5141</v>
      </c>
      <c r="I3926" s="26"/>
      <c r="J3926" t="s">
        <v>10126</v>
      </c>
      <c r="K3926" t="s">
        <v>11752</v>
      </c>
      <c r="L3926" t="s">
        <v>12304</v>
      </c>
      <c r="M3926" t="s">
        <v>12688</v>
      </c>
    </row>
    <row r="3927" spans="1:13" x14ac:dyDescent="0.25">
      <c r="A3927" s="26" t="s">
        <v>3150</v>
      </c>
      <c r="B3927" s="26" t="s">
        <v>1778</v>
      </c>
      <c r="C3927" s="34" t="str">
        <f t="shared" si="152"/>
        <v>subsp.</v>
      </c>
      <c r="D3927" s="26" t="s">
        <v>4500</v>
      </c>
      <c r="E3927" s="26" t="s">
        <v>6</v>
      </c>
      <c r="F3927" s="26" t="s">
        <v>31</v>
      </c>
      <c r="G3927" s="34" t="str">
        <f t="shared" si="153"/>
        <v>Polygala nicaeensis gerundensis</v>
      </c>
      <c r="H3927" s="26" t="s">
        <v>5141</v>
      </c>
      <c r="I3927" s="26"/>
      <c r="J3927" t="s">
        <v>10127</v>
      </c>
      <c r="K3927" t="s">
        <v>11752</v>
      </c>
      <c r="L3927" t="s">
        <v>12304</v>
      </c>
      <c r="M3927" t="s">
        <v>12688</v>
      </c>
    </row>
    <row r="3928" spans="1:13" x14ac:dyDescent="0.25">
      <c r="A3928" s="26" t="s">
        <v>3150</v>
      </c>
      <c r="B3928" s="26" t="s">
        <v>374</v>
      </c>
      <c r="C3928" s="34" t="str">
        <f t="shared" si="152"/>
        <v/>
      </c>
      <c r="D3928" s="26"/>
      <c r="E3928" s="26" t="s">
        <v>6</v>
      </c>
      <c r="F3928" s="26" t="s">
        <v>6</v>
      </c>
      <c r="G3928" s="34" t="str">
        <f t="shared" si="153"/>
        <v>Polygala rupestris</v>
      </c>
      <c r="H3928" s="26" t="s">
        <v>5141</v>
      </c>
      <c r="I3928" s="26"/>
      <c r="J3928" t="s">
        <v>10128</v>
      </c>
      <c r="K3928" t="s">
        <v>11752</v>
      </c>
      <c r="L3928" t="s">
        <v>12304</v>
      </c>
      <c r="M3928" t="s">
        <v>12688</v>
      </c>
    </row>
    <row r="3929" spans="1:13" x14ac:dyDescent="0.25">
      <c r="A3929" s="26" t="s">
        <v>3150</v>
      </c>
      <c r="B3929" s="26" t="s">
        <v>476</v>
      </c>
      <c r="C3929" s="34" t="str">
        <f t="shared" si="152"/>
        <v/>
      </c>
      <c r="D3929" s="26"/>
      <c r="E3929" s="26" t="s">
        <v>6</v>
      </c>
      <c r="F3929" s="26" t="s">
        <v>6</v>
      </c>
      <c r="G3929" s="34" t="str">
        <f t="shared" si="153"/>
        <v>Polygala serpyllifolia</v>
      </c>
      <c r="H3929" s="26" t="s">
        <v>5141</v>
      </c>
      <c r="I3929" s="26"/>
      <c r="J3929" t="s">
        <v>10129</v>
      </c>
      <c r="K3929" t="s">
        <v>11752</v>
      </c>
      <c r="L3929" t="s">
        <v>12304</v>
      </c>
      <c r="M3929" t="s">
        <v>12688</v>
      </c>
    </row>
    <row r="3930" spans="1:13" x14ac:dyDescent="0.25">
      <c r="A3930" s="26" t="s">
        <v>3150</v>
      </c>
      <c r="B3930" s="26" t="s">
        <v>3153</v>
      </c>
      <c r="C3930" s="34" t="str">
        <f t="shared" si="152"/>
        <v/>
      </c>
      <c r="D3930" s="26"/>
      <c r="E3930" s="26" t="s">
        <v>31</v>
      </c>
      <c r="F3930" s="26" t="s">
        <v>6</v>
      </c>
      <c r="G3930" s="34" t="str">
        <f t="shared" si="153"/>
        <v>Polygala vayredae</v>
      </c>
      <c r="H3930" s="26" t="s">
        <v>5141</v>
      </c>
      <c r="I3930" s="26"/>
      <c r="J3930" t="s">
        <v>10130</v>
      </c>
      <c r="K3930" t="s">
        <v>11752</v>
      </c>
      <c r="L3930" t="s">
        <v>12304</v>
      </c>
      <c r="M3930" t="s">
        <v>12688</v>
      </c>
    </row>
    <row r="3931" spans="1:13" x14ac:dyDescent="0.25">
      <c r="A3931" s="26" t="s">
        <v>3150</v>
      </c>
      <c r="B3931" s="26" t="s">
        <v>414</v>
      </c>
      <c r="C3931" s="34" t="str">
        <f t="shared" si="152"/>
        <v/>
      </c>
      <c r="D3931" s="26"/>
      <c r="E3931" s="26" t="s">
        <v>6</v>
      </c>
      <c r="F3931" s="26" t="s">
        <v>6</v>
      </c>
      <c r="G3931" s="34" t="str">
        <f t="shared" si="153"/>
        <v>Polygala vulgaris</v>
      </c>
      <c r="H3931" s="26" t="s">
        <v>5141</v>
      </c>
      <c r="I3931" s="26"/>
      <c r="J3931" t="s">
        <v>10131</v>
      </c>
      <c r="K3931" t="s">
        <v>11752</v>
      </c>
      <c r="L3931" t="s">
        <v>12304</v>
      </c>
      <c r="M3931" t="s">
        <v>12688</v>
      </c>
    </row>
    <row r="3932" spans="1:13" x14ac:dyDescent="0.25">
      <c r="A3932" s="26" t="s">
        <v>3150</v>
      </c>
      <c r="B3932" s="26" t="s">
        <v>3151</v>
      </c>
      <c r="C3932" s="34" t="str">
        <f t="shared" si="152"/>
        <v/>
      </c>
      <c r="D3932" s="26"/>
      <c r="E3932" s="26" t="s">
        <v>6</v>
      </c>
      <c r="F3932" s="26" t="s">
        <v>6</v>
      </c>
      <c r="G3932" s="34" t="str">
        <f t="shared" si="153"/>
        <v>Polygala webbiana</v>
      </c>
      <c r="H3932" s="26" t="s">
        <v>5141</v>
      </c>
      <c r="I3932" s="26"/>
      <c r="J3932" t="s">
        <v>10132</v>
      </c>
      <c r="K3932" t="s">
        <v>11752</v>
      </c>
      <c r="L3932" t="s">
        <v>12304</v>
      </c>
      <c r="M3932" t="s">
        <v>12688</v>
      </c>
    </row>
    <row r="3933" spans="1:13" x14ac:dyDescent="0.25">
      <c r="A3933" s="26" t="s">
        <v>3156</v>
      </c>
      <c r="B3933" s="26" t="s">
        <v>1273</v>
      </c>
      <c r="C3933" s="34" t="str">
        <f t="shared" si="152"/>
        <v/>
      </c>
      <c r="D3933" s="26"/>
      <c r="E3933" s="26" t="s">
        <v>6</v>
      </c>
      <c r="F3933" s="26" t="s">
        <v>6</v>
      </c>
      <c r="G3933" s="34" t="str">
        <f t="shared" si="153"/>
        <v>Polygonatum multiflorum</v>
      </c>
      <c r="H3933" s="26" t="s">
        <v>5141</v>
      </c>
      <c r="I3933" s="26"/>
      <c r="J3933" t="s">
        <v>10133</v>
      </c>
      <c r="K3933" t="s">
        <v>11752</v>
      </c>
      <c r="L3933" t="s">
        <v>12327</v>
      </c>
      <c r="M3933" t="s">
        <v>12557</v>
      </c>
    </row>
    <row r="3934" spans="1:13" x14ac:dyDescent="0.25">
      <c r="A3934" s="26" t="s">
        <v>3156</v>
      </c>
      <c r="B3934" s="26" t="s">
        <v>1713</v>
      </c>
      <c r="C3934" s="34" t="str">
        <f t="shared" si="152"/>
        <v/>
      </c>
      <c r="D3934" s="26"/>
      <c r="E3934" s="26" t="s">
        <v>6</v>
      </c>
      <c r="F3934" s="26" t="s">
        <v>6</v>
      </c>
      <c r="G3934" s="34" t="str">
        <f t="shared" si="153"/>
        <v>Polygonatum odoratum</v>
      </c>
      <c r="H3934" s="26" t="s">
        <v>5141</v>
      </c>
      <c r="I3934" s="26"/>
      <c r="J3934" t="s">
        <v>10134</v>
      </c>
      <c r="K3934" t="s">
        <v>11752</v>
      </c>
      <c r="L3934" t="s">
        <v>12327</v>
      </c>
      <c r="M3934" t="s">
        <v>12557</v>
      </c>
    </row>
    <row r="3935" spans="1:13" x14ac:dyDescent="0.25">
      <c r="A3935" s="26" t="s">
        <v>3156</v>
      </c>
      <c r="B3935" s="26" t="s">
        <v>987</v>
      </c>
      <c r="C3935" s="34" t="str">
        <f t="shared" si="152"/>
        <v/>
      </c>
      <c r="D3935" s="26"/>
      <c r="E3935" s="26" t="s">
        <v>6</v>
      </c>
      <c r="F3935" s="26" t="s">
        <v>6</v>
      </c>
      <c r="G3935" s="34" t="str">
        <f t="shared" si="153"/>
        <v>Polygonatum verticillatum</v>
      </c>
      <c r="H3935" s="26" t="s">
        <v>5141</v>
      </c>
      <c r="I3935" s="26"/>
      <c r="J3935" t="s">
        <v>10135</v>
      </c>
      <c r="K3935" t="s">
        <v>11752</v>
      </c>
      <c r="L3935" t="s">
        <v>12327</v>
      </c>
      <c r="M3935" t="s">
        <v>12557</v>
      </c>
    </row>
    <row r="3936" spans="1:13" x14ac:dyDescent="0.25">
      <c r="A3936" s="26" t="s">
        <v>3157</v>
      </c>
      <c r="B3936" s="26" t="s">
        <v>1107</v>
      </c>
      <c r="C3936" s="34" t="str">
        <f t="shared" si="152"/>
        <v/>
      </c>
      <c r="D3936" s="26"/>
      <c r="E3936" s="26" t="s">
        <v>6</v>
      </c>
      <c r="F3936" s="26" t="s">
        <v>6</v>
      </c>
      <c r="G3936" s="34" t="str">
        <f t="shared" si="153"/>
        <v>Polygonum alpinum</v>
      </c>
      <c r="H3936" s="26" t="s">
        <v>5141</v>
      </c>
      <c r="I3936" s="26"/>
      <c r="J3936" t="s">
        <v>10136</v>
      </c>
      <c r="K3936" t="s">
        <v>11752</v>
      </c>
      <c r="L3936" t="s">
        <v>12295</v>
      </c>
      <c r="M3936" t="s">
        <v>12413</v>
      </c>
    </row>
    <row r="3937" spans="1:13" x14ac:dyDescent="0.25">
      <c r="A3937" s="26" t="s">
        <v>3157</v>
      </c>
      <c r="B3937" s="26" t="s">
        <v>3167</v>
      </c>
      <c r="C3937" s="34" t="str">
        <f t="shared" si="152"/>
        <v/>
      </c>
      <c r="D3937" s="26"/>
      <c r="E3937" s="26" t="s">
        <v>6</v>
      </c>
      <c r="F3937" s="26" t="s">
        <v>6</v>
      </c>
      <c r="G3937" s="34" t="str">
        <f t="shared" si="153"/>
        <v>Polygonum amphibium</v>
      </c>
      <c r="H3937" s="26" t="s">
        <v>5141</v>
      </c>
      <c r="I3937" s="26"/>
      <c r="J3937" t="s">
        <v>10137</v>
      </c>
      <c r="K3937" t="s">
        <v>11752</v>
      </c>
      <c r="L3937" t="s">
        <v>12295</v>
      </c>
      <c r="M3937" t="s">
        <v>12413</v>
      </c>
    </row>
    <row r="3938" spans="1:13" x14ac:dyDescent="0.25">
      <c r="A3938" s="26" t="s">
        <v>3157</v>
      </c>
      <c r="B3938" s="26" t="s">
        <v>3162</v>
      </c>
      <c r="C3938" s="34" t="str">
        <f t="shared" si="152"/>
        <v/>
      </c>
      <c r="D3938" s="26"/>
      <c r="E3938" s="26" t="s">
        <v>6</v>
      </c>
      <c r="F3938" s="26" t="s">
        <v>6</v>
      </c>
      <c r="G3938" s="34" t="str">
        <f t="shared" si="153"/>
        <v>Polygonum arenastrum</v>
      </c>
      <c r="H3938" s="26" t="s">
        <v>5141</v>
      </c>
      <c r="I3938" s="26"/>
      <c r="J3938" t="s">
        <v>10138</v>
      </c>
      <c r="K3938" t="s">
        <v>11752</v>
      </c>
      <c r="L3938" t="s">
        <v>12295</v>
      </c>
      <c r="M3938" t="s">
        <v>12413</v>
      </c>
    </row>
    <row r="3939" spans="1:13" x14ac:dyDescent="0.25">
      <c r="A3939" s="26" t="s">
        <v>3157</v>
      </c>
      <c r="B3939" s="26" t="s">
        <v>3160</v>
      </c>
      <c r="C3939" s="34" t="str">
        <f t="shared" si="152"/>
        <v/>
      </c>
      <c r="D3939" s="26"/>
      <c r="E3939" s="26" t="s">
        <v>6</v>
      </c>
      <c r="F3939" s="26" t="s">
        <v>6</v>
      </c>
      <c r="G3939" s="34" t="str">
        <f t="shared" si="153"/>
        <v>Polygonum aviculare</v>
      </c>
      <c r="H3939" s="26" t="s">
        <v>5141</v>
      </c>
      <c r="I3939" s="26"/>
      <c r="J3939" t="s">
        <v>10139</v>
      </c>
      <c r="K3939" t="s">
        <v>11752</v>
      </c>
      <c r="L3939" t="s">
        <v>12295</v>
      </c>
      <c r="M3939" t="s">
        <v>12413</v>
      </c>
    </row>
    <row r="3940" spans="1:13" x14ac:dyDescent="0.25">
      <c r="A3940" s="26" t="s">
        <v>3157</v>
      </c>
      <c r="B3940" s="26" t="s">
        <v>3135</v>
      </c>
      <c r="C3940" s="34" t="str">
        <f t="shared" si="152"/>
        <v/>
      </c>
      <c r="D3940" s="26"/>
      <c r="E3940" s="26" t="s">
        <v>6</v>
      </c>
      <c r="F3940" s="26" t="s">
        <v>6</v>
      </c>
      <c r="G3940" s="34" t="str">
        <f t="shared" si="153"/>
        <v>Polygonum bellardii</v>
      </c>
      <c r="H3940" s="26" t="s">
        <v>5141</v>
      </c>
      <c r="I3940" s="26"/>
      <c r="J3940" t="s">
        <v>10140</v>
      </c>
      <c r="K3940" t="s">
        <v>11752</v>
      </c>
      <c r="L3940" t="s">
        <v>12295</v>
      </c>
      <c r="M3940" t="s">
        <v>12413</v>
      </c>
    </row>
    <row r="3941" spans="1:13" x14ac:dyDescent="0.25">
      <c r="A3941" s="26" t="s">
        <v>3157</v>
      </c>
      <c r="B3941" s="26" t="s">
        <v>3169</v>
      </c>
      <c r="C3941" s="34" t="str">
        <f t="shared" si="152"/>
        <v>subsp.</v>
      </c>
      <c r="D3941" s="26" t="s">
        <v>3169</v>
      </c>
      <c r="E3941" s="26" t="s">
        <v>6</v>
      </c>
      <c r="F3941" s="26" t="s">
        <v>31</v>
      </c>
      <c r="G3941" s="34" t="str">
        <f t="shared" si="153"/>
        <v>Polygonum bistorta bistorta</v>
      </c>
      <c r="H3941" s="26" t="s">
        <v>5141</v>
      </c>
      <c r="I3941" s="26"/>
      <c r="J3941" t="s">
        <v>10141</v>
      </c>
      <c r="K3941" t="s">
        <v>11752</v>
      </c>
      <c r="L3941" t="s">
        <v>12295</v>
      </c>
      <c r="M3941" t="s">
        <v>12413</v>
      </c>
    </row>
    <row r="3942" spans="1:13" x14ac:dyDescent="0.25">
      <c r="A3942" s="26" t="s">
        <v>3157</v>
      </c>
      <c r="B3942" s="26" t="s">
        <v>1179</v>
      </c>
      <c r="C3942" s="34" t="str">
        <f t="shared" si="152"/>
        <v/>
      </c>
      <c r="D3942" s="26"/>
      <c r="E3942" s="26" t="s">
        <v>5390</v>
      </c>
      <c r="F3942" s="26" t="s">
        <v>6</v>
      </c>
      <c r="G3942" s="34" t="str">
        <f t="shared" si="153"/>
        <v>Polygonum capitatum</v>
      </c>
      <c r="H3942" s="26" t="s">
        <v>5141</v>
      </c>
      <c r="I3942" s="26"/>
      <c r="J3942" t="s">
        <v>10142</v>
      </c>
      <c r="K3942" t="s">
        <v>11752</v>
      </c>
      <c r="L3942" t="s">
        <v>12295</v>
      </c>
      <c r="M3942" t="s">
        <v>12413</v>
      </c>
    </row>
    <row r="3943" spans="1:13" x14ac:dyDescent="0.25">
      <c r="A3943" s="26" t="s">
        <v>3157</v>
      </c>
      <c r="B3943" s="26" t="s">
        <v>3158</v>
      </c>
      <c r="C3943" s="34" t="str">
        <f t="shared" si="152"/>
        <v/>
      </c>
      <c r="D3943" s="26"/>
      <c r="E3943" s="26" t="s">
        <v>6</v>
      </c>
      <c r="F3943" s="26" t="s">
        <v>6</v>
      </c>
      <c r="G3943" s="34" t="str">
        <f t="shared" si="153"/>
        <v>Polygonum equisetiforme</v>
      </c>
      <c r="H3943" s="26" t="s">
        <v>5141</v>
      </c>
      <c r="I3943" s="26"/>
      <c r="J3943" t="s">
        <v>10143</v>
      </c>
      <c r="K3943" t="s">
        <v>11752</v>
      </c>
      <c r="L3943" t="s">
        <v>12295</v>
      </c>
      <c r="M3943" t="s">
        <v>12413</v>
      </c>
    </row>
    <row r="3944" spans="1:13" x14ac:dyDescent="0.25">
      <c r="A3944" s="26" t="s">
        <v>3157</v>
      </c>
      <c r="B3944" s="26" t="s">
        <v>3164</v>
      </c>
      <c r="C3944" s="34" t="str">
        <f t="shared" si="152"/>
        <v/>
      </c>
      <c r="D3944" s="26"/>
      <c r="E3944" s="26" t="s">
        <v>6</v>
      </c>
      <c r="F3944" s="26" t="s">
        <v>6</v>
      </c>
      <c r="G3944" s="34" t="str">
        <f t="shared" si="153"/>
        <v>Polygonum hydropiper</v>
      </c>
      <c r="H3944" s="26" t="s">
        <v>5141</v>
      </c>
      <c r="I3944" s="26"/>
      <c r="J3944" t="s">
        <v>10144</v>
      </c>
      <c r="K3944" t="s">
        <v>11752</v>
      </c>
      <c r="L3944" t="s">
        <v>12295</v>
      </c>
      <c r="M3944" t="s">
        <v>12413</v>
      </c>
    </row>
    <row r="3945" spans="1:13" x14ac:dyDescent="0.25">
      <c r="A3945" s="26" t="s">
        <v>3157</v>
      </c>
      <c r="B3945" s="26" t="s">
        <v>3166</v>
      </c>
      <c r="C3945" s="34" t="str">
        <f t="shared" si="152"/>
        <v/>
      </c>
      <c r="D3945" s="26"/>
      <c r="E3945" s="26" t="s">
        <v>6</v>
      </c>
      <c r="F3945" s="26" t="s">
        <v>6</v>
      </c>
      <c r="G3945" s="34" t="str">
        <f t="shared" si="153"/>
        <v>Polygonum lapathifolium</v>
      </c>
      <c r="H3945" s="26" t="s">
        <v>5141</v>
      </c>
      <c r="I3945" s="26"/>
      <c r="J3945" t="s">
        <v>10145</v>
      </c>
      <c r="K3945" t="s">
        <v>11752</v>
      </c>
      <c r="L3945" t="s">
        <v>12295</v>
      </c>
      <c r="M3945" t="s">
        <v>12413</v>
      </c>
    </row>
    <row r="3946" spans="1:13" x14ac:dyDescent="0.25">
      <c r="A3946" s="26" t="s">
        <v>3157</v>
      </c>
      <c r="B3946" s="26" t="s">
        <v>1084</v>
      </c>
      <c r="C3946" s="34" t="str">
        <f t="shared" si="152"/>
        <v/>
      </c>
      <c r="D3946" s="26"/>
      <c r="E3946" s="26" t="s">
        <v>6</v>
      </c>
      <c r="F3946" s="26" t="s">
        <v>6</v>
      </c>
      <c r="G3946" s="34" t="str">
        <f t="shared" si="153"/>
        <v>Polygonum maritimum</v>
      </c>
      <c r="H3946" s="26" t="s">
        <v>5141</v>
      </c>
      <c r="I3946" s="26"/>
      <c r="J3946" t="s">
        <v>10146</v>
      </c>
      <c r="K3946" t="s">
        <v>11752</v>
      </c>
      <c r="L3946" t="s">
        <v>12295</v>
      </c>
      <c r="M3946" t="s">
        <v>12413</v>
      </c>
    </row>
    <row r="3947" spans="1:13" x14ac:dyDescent="0.25">
      <c r="A3947" s="26" t="s">
        <v>3157</v>
      </c>
      <c r="B3947" s="26" t="s">
        <v>441</v>
      </c>
      <c r="C3947" s="34" t="str">
        <f t="shared" si="152"/>
        <v/>
      </c>
      <c r="D3947" s="26"/>
      <c r="E3947" s="26" t="s">
        <v>6</v>
      </c>
      <c r="F3947" s="26" t="s">
        <v>6</v>
      </c>
      <c r="G3947" s="34" t="str">
        <f t="shared" si="153"/>
        <v>Polygonum minus</v>
      </c>
      <c r="H3947" s="26" t="s">
        <v>5141</v>
      </c>
      <c r="I3947" s="26"/>
      <c r="J3947" t="s">
        <v>10147</v>
      </c>
      <c r="K3947" t="s">
        <v>11752</v>
      </c>
      <c r="L3947" t="s">
        <v>12295</v>
      </c>
      <c r="M3947" t="s">
        <v>12413</v>
      </c>
    </row>
    <row r="3948" spans="1:13" x14ac:dyDescent="0.25">
      <c r="A3948" s="26" t="s">
        <v>3157</v>
      </c>
      <c r="B3948" s="26" t="s">
        <v>3163</v>
      </c>
      <c r="C3948" s="34" t="str">
        <f t="shared" si="152"/>
        <v/>
      </c>
      <c r="D3948" s="26"/>
      <c r="E3948" s="26" t="s">
        <v>6</v>
      </c>
      <c r="F3948" s="26" t="s">
        <v>6</v>
      </c>
      <c r="G3948" s="34" t="str">
        <f t="shared" si="153"/>
        <v>Polygonum mite</v>
      </c>
      <c r="H3948" s="26" t="s">
        <v>5141</v>
      </c>
      <c r="I3948" s="26"/>
      <c r="J3948" t="s">
        <v>10148</v>
      </c>
      <c r="K3948" t="s">
        <v>11752</v>
      </c>
      <c r="L3948" t="s">
        <v>12295</v>
      </c>
      <c r="M3948" t="s">
        <v>12413</v>
      </c>
    </row>
    <row r="3949" spans="1:13" x14ac:dyDescent="0.25">
      <c r="A3949" s="26" t="s">
        <v>3157</v>
      </c>
      <c r="B3949" s="26" t="s">
        <v>3168</v>
      </c>
      <c r="C3949" s="34" t="str">
        <f t="shared" si="152"/>
        <v/>
      </c>
      <c r="D3949" s="26"/>
      <c r="E3949" s="26" t="s">
        <v>5390</v>
      </c>
      <c r="F3949" s="26" t="s">
        <v>6</v>
      </c>
      <c r="G3949" s="34" t="str">
        <f t="shared" si="153"/>
        <v>Polygonum orientale</v>
      </c>
      <c r="H3949" s="26" t="s">
        <v>5141</v>
      </c>
      <c r="I3949" s="26"/>
      <c r="J3949" t="s">
        <v>10149</v>
      </c>
      <c r="K3949" t="s">
        <v>11752</v>
      </c>
      <c r="L3949" t="s">
        <v>12295</v>
      </c>
      <c r="M3949" t="s">
        <v>12413</v>
      </c>
    </row>
    <row r="3950" spans="1:13" x14ac:dyDescent="0.25">
      <c r="A3950" s="26" t="s">
        <v>3157</v>
      </c>
      <c r="B3950" s="26" t="s">
        <v>3165</v>
      </c>
      <c r="C3950" s="34" t="str">
        <f t="shared" ref="C3950:C4013" si="154">IF(D3950="","","subsp.")</f>
        <v/>
      </c>
      <c r="D3950" s="26"/>
      <c r="E3950" s="26" t="s">
        <v>6</v>
      </c>
      <c r="F3950" s="26" t="s">
        <v>6</v>
      </c>
      <c r="G3950" s="34" t="str">
        <f t="shared" si="153"/>
        <v>Polygonum persicaria</v>
      </c>
      <c r="H3950" s="26" t="s">
        <v>5141</v>
      </c>
      <c r="I3950" s="26"/>
      <c r="J3950" t="s">
        <v>10150</v>
      </c>
      <c r="K3950" t="s">
        <v>11752</v>
      </c>
      <c r="L3950" t="s">
        <v>12295</v>
      </c>
      <c r="M3950" t="s">
        <v>12413</v>
      </c>
    </row>
    <row r="3951" spans="1:13" x14ac:dyDescent="0.25">
      <c r="A3951" s="26" t="s">
        <v>3157</v>
      </c>
      <c r="B3951" s="26" t="s">
        <v>2195</v>
      </c>
      <c r="C3951" s="34" t="str">
        <f t="shared" si="154"/>
        <v/>
      </c>
      <c r="D3951" s="26"/>
      <c r="E3951" s="26" t="s">
        <v>6</v>
      </c>
      <c r="F3951" s="26" t="s">
        <v>6</v>
      </c>
      <c r="G3951" s="34" t="str">
        <f t="shared" si="153"/>
        <v>Polygonum robertii</v>
      </c>
      <c r="H3951" s="26" t="s">
        <v>5141</v>
      </c>
      <c r="I3951" s="26"/>
      <c r="J3951" t="s">
        <v>10151</v>
      </c>
      <c r="K3951" t="s">
        <v>11752</v>
      </c>
      <c r="L3951" t="s">
        <v>12295</v>
      </c>
      <c r="M3951" t="s">
        <v>12413</v>
      </c>
    </row>
    <row r="3952" spans="1:13" x14ac:dyDescent="0.25">
      <c r="A3952" s="26" t="s">
        <v>3157</v>
      </c>
      <c r="B3952" s="26" t="s">
        <v>3159</v>
      </c>
      <c r="C3952" s="34" t="str">
        <f t="shared" si="154"/>
        <v>subsp.</v>
      </c>
      <c r="D3952" s="26" t="s">
        <v>598</v>
      </c>
      <c r="E3952" s="26" t="s">
        <v>31</v>
      </c>
      <c r="F3952" s="26" t="s">
        <v>6</v>
      </c>
      <c r="G3952" s="34" t="str">
        <f t="shared" si="153"/>
        <v>Polygonum romanum balearicum</v>
      </c>
      <c r="H3952" s="26" t="s">
        <v>5141</v>
      </c>
      <c r="I3952" s="26"/>
      <c r="J3952" t="s">
        <v>10152</v>
      </c>
      <c r="K3952" t="s">
        <v>11752</v>
      </c>
      <c r="L3952" t="s">
        <v>12295</v>
      </c>
      <c r="M3952" t="s">
        <v>12413</v>
      </c>
    </row>
    <row r="3953" spans="1:13" x14ac:dyDescent="0.25">
      <c r="A3953" s="26" t="s">
        <v>3157</v>
      </c>
      <c r="B3953" s="26" t="s">
        <v>3161</v>
      </c>
      <c r="C3953" s="34" t="str">
        <f t="shared" si="154"/>
        <v/>
      </c>
      <c r="D3953" s="26"/>
      <c r="E3953" s="26" t="s">
        <v>6</v>
      </c>
      <c r="F3953" s="26" t="s">
        <v>6</v>
      </c>
      <c r="G3953" s="34" t="str">
        <f t="shared" si="153"/>
        <v>Polygonum rurivagum</v>
      </c>
      <c r="H3953" s="26" t="s">
        <v>5141</v>
      </c>
      <c r="I3953" s="26"/>
      <c r="J3953" t="s">
        <v>10153</v>
      </c>
      <c r="K3953" t="s">
        <v>11752</v>
      </c>
      <c r="L3953" t="s">
        <v>12295</v>
      </c>
      <c r="M3953" t="s">
        <v>12413</v>
      </c>
    </row>
    <row r="3954" spans="1:13" x14ac:dyDescent="0.25">
      <c r="A3954" s="26" t="s">
        <v>3157</v>
      </c>
      <c r="B3954" s="26" t="s">
        <v>2069</v>
      </c>
      <c r="C3954" s="34" t="str">
        <f t="shared" si="154"/>
        <v/>
      </c>
      <c r="D3954" s="26"/>
      <c r="E3954" s="26" t="s">
        <v>6</v>
      </c>
      <c r="F3954" s="26" t="s">
        <v>6</v>
      </c>
      <c r="G3954" s="34" t="str">
        <f t="shared" si="153"/>
        <v>Polygonum salicifolium</v>
      </c>
      <c r="H3954" s="26" t="s">
        <v>5141</v>
      </c>
      <c r="I3954" s="26"/>
      <c r="J3954" t="s">
        <v>10154</v>
      </c>
      <c r="K3954" t="s">
        <v>11752</v>
      </c>
      <c r="L3954" t="s">
        <v>12295</v>
      </c>
      <c r="M3954" t="s">
        <v>12413</v>
      </c>
    </row>
    <row r="3955" spans="1:13" x14ac:dyDescent="0.25">
      <c r="A3955" s="26" t="s">
        <v>3157</v>
      </c>
      <c r="B3955" s="26" t="s">
        <v>1697</v>
      </c>
      <c r="C3955" s="34" t="str">
        <f t="shared" si="154"/>
        <v/>
      </c>
      <c r="D3955" s="26"/>
      <c r="E3955" s="26" t="s">
        <v>6</v>
      </c>
      <c r="F3955" s="26" t="s">
        <v>6</v>
      </c>
      <c r="G3955" s="34" t="str">
        <f t="shared" si="153"/>
        <v>Polygonum viviparum</v>
      </c>
      <c r="H3955" s="26" t="s">
        <v>5141</v>
      </c>
      <c r="I3955" s="26"/>
      <c r="J3955" t="s">
        <v>10155</v>
      </c>
      <c r="K3955" t="s">
        <v>11752</v>
      </c>
      <c r="L3955" t="s">
        <v>12295</v>
      </c>
      <c r="M3955" t="s">
        <v>12413</v>
      </c>
    </row>
    <row r="3956" spans="1:13" x14ac:dyDescent="0.25">
      <c r="A3956" s="26" t="s">
        <v>3170</v>
      </c>
      <c r="B3956" s="26" t="s">
        <v>3172</v>
      </c>
      <c r="C3956" s="34" t="str">
        <f t="shared" si="154"/>
        <v/>
      </c>
      <c r="D3956" s="26"/>
      <c r="E3956" s="26" t="s">
        <v>6</v>
      </c>
      <c r="F3956" s="26" t="s">
        <v>6</v>
      </c>
      <c r="G3956" s="34" t="str">
        <f t="shared" si="153"/>
        <v>Polypodium interjectum</v>
      </c>
      <c r="H3956" s="26" t="s">
        <v>5141</v>
      </c>
      <c r="I3956" s="26"/>
      <c r="J3956" t="s">
        <v>10156</v>
      </c>
      <c r="K3956" t="s">
        <v>12300</v>
      </c>
      <c r="L3956" t="s">
        <v>12301</v>
      </c>
      <c r="M3956" t="s">
        <v>12438</v>
      </c>
    </row>
    <row r="3957" spans="1:13" x14ac:dyDescent="0.25">
      <c r="A3957" s="26" t="s">
        <v>3170</v>
      </c>
      <c r="B3957" s="26" t="s">
        <v>491</v>
      </c>
      <c r="C3957" s="34" t="str">
        <f t="shared" si="154"/>
        <v/>
      </c>
      <c r="D3957" s="26"/>
      <c r="E3957" s="26" t="s">
        <v>6</v>
      </c>
      <c r="F3957" s="26" t="s">
        <v>6</v>
      </c>
      <c r="G3957" s="34" t="str">
        <f t="shared" si="153"/>
        <v>Polypodium vulgare</v>
      </c>
      <c r="H3957" s="26" t="s">
        <v>5141</v>
      </c>
      <c r="I3957" s="26"/>
      <c r="J3957" t="s">
        <v>10157</v>
      </c>
      <c r="K3957" t="s">
        <v>12300</v>
      </c>
      <c r="L3957" t="s">
        <v>12301</v>
      </c>
      <c r="M3957" t="s">
        <v>12438</v>
      </c>
    </row>
    <row r="3958" spans="1:13" x14ac:dyDescent="0.25">
      <c r="A3958" s="26" t="s">
        <v>3173</v>
      </c>
      <c r="B3958" s="26" t="s">
        <v>3176</v>
      </c>
      <c r="C3958" s="34" t="str">
        <f t="shared" si="154"/>
        <v/>
      </c>
      <c r="D3958" s="26"/>
      <c r="E3958" s="26" t="s">
        <v>6</v>
      </c>
      <c r="F3958" s="26" t="s">
        <v>6</v>
      </c>
      <c r="G3958" s="34" t="str">
        <f t="shared" ref="G3958:G4021" si="155">IF(D3958="",CONCATENATE(A3958," ",B3958),CONCATENATE(A3958," ",B3958," ",D3958))</f>
        <v>Polystichum aculeatum</v>
      </c>
      <c r="H3958" s="26" t="s">
        <v>5141</v>
      </c>
      <c r="I3958" s="26"/>
      <c r="J3958" t="s">
        <v>10158</v>
      </c>
      <c r="K3958" t="s">
        <v>12300</v>
      </c>
      <c r="L3958" t="s">
        <v>12301</v>
      </c>
      <c r="M3958" t="s">
        <v>12426</v>
      </c>
    </row>
    <row r="3959" spans="1:13" x14ac:dyDescent="0.25">
      <c r="A3959" s="26" t="s">
        <v>3173</v>
      </c>
      <c r="B3959" s="26" t="s">
        <v>3174</v>
      </c>
      <c r="C3959" s="34" t="str">
        <f t="shared" si="154"/>
        <v/>
      </c>
      <c r="D3959" s="26"/>
      <c r="E3959" s="26" t="s">
        <v>6</v>
      </c>
      <c r="F3959" s="26" t="s">
        <v>6</v>
      </c>
      <c r="G3959" s="34" t="str">
        <f t="shared" si="155"/>
        <v>Polystichum lonchitis</v>
      </c>
      <c r="H3959" s="26" t="s">
        <v>5141</v>
      </c>
      <c r="I3959" s="26"/>
      <c r="J3959" t="s">
        <v>10159</v>
      </c>
      <c r="K3959" t="s">
        <v>12300</v>
      </c>
      <c r="L3959" t="s">
        <v>12301</v>
      </c>
      <c r="M3959" t="s">
        <v>12426</v>
      </c>
    </row>
    <row r="3960" spans="1:13" x14ac:dyDescent="0.25">
      <c r="A3960" s="26" t="s">
        <v>3173</v>
      </c>
      <c r="B3960" s="26" t="s">
        <v>3175</v>
      </c>
      <c r="C3960" s="34" t="str">
        <f t="shared" si="154"/>
        <v/>
      </c>
      <c r="D3960" s="26"/>
      <c r="E3960" s="26" t="s">
        <v>6</v>
      </c>
      <c r="F3960" s="26" t="s">
        <v>6</v>
      </c>
      <c r="G3960" s="34" t="str">
        <f t="shared" si="155"/>
        <v>Polystichum setiferum</v>
      </c>
      <c r="H3960" s="26" t="s">
        <v>5141</v>
      </c>
      <c r="I3960" s="26"/>
      <c r="J3960" t="s">
        <v>10160</v>
      </c>
      <c r="K3960" t="s">
        <v>12300</v>
      </c>
      <c r="L3960" t="s">
        <v>12301</v>
      </c>
      <c r="M3960" t="s">
        <v>12426</v>
      </c>
    </row>
    <row r="3961" spans="1:13" x14ac:dyDescent="0.25">
      <c r="A3961" s="26" t="s">
        <v>3177</v>
      </c>
      <c r="B3961" s="26" t="s">
        <v>5</v>
      </c>
      <c r="C3961" s="34" t="str">
        <f t="shared" si="154"/>
        <v/>
      </c>
      <c r="D3961" s="26"/>
      <c r="E3961" s="26" t="s">
        <v>6</v>
      </c>
      <c r="F3961" s="26" t="s">
        <v>6</v>
      </c>
      <c r="G3961" s="34" t="str">
        <f t="shared" si="155"/>
        <v>Populus alba</v>
      </c>
      <c r="H3961" s="26" t="s">
        <v>5141</v>
      </c>
      <c r="I3961" s="26"/>
      <c r="J3961" t="s">
        <v>10161</v>
      </c>
      <c r="K3961" t="s">
        <v>11752</v>
      </c>
      <c r="L3961" t="s">
        <v>12336</v>
      </c>
      <c r="M3961" t="s">
        <v>12689</v>
      </c>
    </row>
    <row r="3962" spans="1:13" x14ac:dyDescent="0.25">
      <c r="A3962" s="26" t="s">
        <v>3177</v>
      </c>
      <c r="B3962" s="26" t="s">
        <v>674</v>
      </c>
      <c r="C3962" s="34" t="str">
        <f t="shared" si="154"/>
        <v/>
      </c>
      <c r="D3962" s="26"/>
      <c r="E3962" s="26" t="s">
        <v>5390</v>
      </c>
      <c r="F3962" s="26" t="s">
        <v>6</v>
      </c>
      <c r="G3962" s="34" t="str">
        <f t="shared" si="155"/>
        <v>Populus nigra</v>
      </c>
      <c r="H3962" s="26" t="s">
        <v>5141</v>
      </c>
      <c r="I3962" s="26"/>
      <c r="J3962" t="s">
        <v>10162</v>
      </c>
      <c r="K3962" t="s">
        <v>11752</v>
      </c>
      <c r="L3962" t="s">
        <v>12336</v>
      </c>
      <c r="M3962" t="s">
        <v>12689</v>
      </c>
    </row>
    <row r="3963" spans="1:13" x14ac:dyDescent="0.25">
      <c r="A3963" s="26" t="s">
        <v>3177</v>
      </c>
      <c r="B3963" s="26" t="s">
        <v>3178</v>
      </c>
      <c r="C3963" s="34" t="str">
        <f t="shared" si="154"/>
        <v/>
      </c>
      <c r="D3963" s="26"/>
      <c r="E3963" s="26" t="s">
        <v>6</v>
      </c>
      <c r="F3963" s="26" t="s">
        <v>6</v>
      </c>
      <c r="G3963" s="34" t="str">
        <f t="shared" si="155"/>
        <v>Populus tremula</v>
      </c>
      <c r="H3963" s="26" t="s">
        <v>5141</v>
      </c>
      <c r="I3963" s="26"/>
      <c r="J3963" t="s">
        <v>10163</v>
      </c>
      <c r="K3963" t="s">
        <v>11752</v>
      </c>
      <c r="L3963" t="s">
        <v>12336</v>
      </c>
      <c r="M3963" t="s">
        <v>12689</v>
      </c>
    </row>
    <row r="3964" spans="1:13" x14ac:dyDescent="0.25">
      <c r="A3964" s="26" t="s">
        <v>3179</v>
      </c>
      <c r="B3964" s="26" t="s">
        <v>736</v>
      </c>
      <c r="C3964" s="34" t="str">
        <f t="shared" si="154"/>
        <v>subsp.</v>
      </c>
      <c r="D3964" s="26" t="s">
        <v>4502</v>
      </c>
      <c r="E3964" s="26" t="s">
        <v>6</v>
      </c>
      <c r="F3964" s="26" t="s">
        <v>6</v>
      </c>
      <c r="G3964" s="34" t="str">
        <f t="shared" si="155"/>
        <v>Portulaca oleracea granulatostellulata</v>
      </c>
      <c r="H3964" s="26" t="s">
        <v>5141</v>
      </c>
      <c r="I3964" s="26"/>
      <c r="J3964" t="s">
        <v>10164</v>
      </c>
      <c r="K3964" t="s">
        <v>11752</v>
      </c>
      <c r="L3964" t="s">
        <v>12295</v>
      </c>
      <c r="M3964" t="s">
        <v>12690</v>
      </c>
    </row>
    <row r="3965" spans="1:13" x14ac:dyDescent="0.25">
      <c r="A3965" s="26" t="s">
        <v>3179</v>
      </c>
      <c r="B3965" s="26" t="s">
        <v>736</v>
      </c>
      <c r="C3965" s="34" t="str">
        <f t="shared" si="154"/>
        <v>subsp.</v>
      </c>
      <c r="D3965" s="26" t="s">
        <v>1988</v>
      </c>
      <c r="E3965" s="26" t="s">
        <v>5390</v>
      </c>
      <c r="F3965" s="26" t="s">
        <v>6</v>
      </c>
      <c r="G3965" s="34" t="str">
        <f t="shared" si="155"/>
        <v>Portulaca oleracea nitida</v>
      </c>
      <c r="H3965" s="26" t="s">
        <v>5141</v>
      </c>
      <c r="I3965" s="26"/>
      <c r="J3965" t="s">
        <v>10165</v>
      </c>
      <c r="K3965" t="s">
        <v>11752</v>
      </c>
      <c r="L3965" t="s">
        <v>12295</v>
      </c>
      <c r="M3965" t="s">
        <v>12690</v>
      </c>
    </row>
    <row r="3966" spans="1:13" x14ac:dyDescent="0.25">
      <c r="A3966" s="26" t="s">
        <v>3179</v>
      </c>
      <c r="B3966" s="26" t="s">
        <v>736</v>
      </c>
      <c r="C3966" s="34" t="str">
        <f t="shared" si="154"/>
        <v>subsp.</v>
      </c>
      <c r="D3966" s="26" t="s">
        <v>736</v>
      </c>
      <c r="E3966" s="26" t="s">
        <v>6</v>
      </c>
      <c r="F3966" s="26" t="s">
        <v>6</v>
      </c>
      <c r="G3966" s="34" t="str">
        <f t="shared" si="155"/>
        <v>Portulaca oleracea oleracea</v>
      </c>
      <c r="H3966" s="26" t="s">
        <v>5141</v>
      </c>
      <c r="I3966" s="26"/>
      <c r="J3966" t="s">
        <v>10166</v>
      </c>
      <c r="K3966" t="s">
        <v>11752</v>
      </c>
      <c r="L3966" t="s">
        <v>12295</v>
      </c>
      <c r="M3966" t="s">
        <v>12690</v>
      </c>
    </row>
    <row r="3967" spans="1:13" x14ac:dyDescent="0.25">
      <c r="A3967" s="26" t="s">
        <v>3179</v>
      </c>
      <c r="B3967" s="26" t="s">
        <v>736</v>
      </c>
      <c r="C3967" s="34" t="str">
        <f t="shared" si="154"/>
        <v>subsp.</v>
      </c>
      <c r="D3967" s="26" t="s">
        <v>4501</v>
      </c>
      <c r="E3967" s="26" t="s">
        <v>5390</v>
      </c>
      <c r="F3967" s="26" t="s">
        <v>6</v>
      </c>
      <c r="G3967" s="34" t="str">
        <f t="shared" si="155"/>
        <v>Portulaca oleracea papillatostellulata</v>
      </c>
      <c r="H3967" s="26" t="s">
        <v>5141</v>
      </c>
      <c r="I3967" s="26"/>
      <c r="J3967" t="s">
        <v>10167</v>
      </c>
      <c r="K3967" t="s">
        <v>11752</v>
      </c>
      <c r="L3967" t="s">
        <v>12295</v>
      </c>
      <c r="M3967" t="s">
        <v>12690</v>
      </c>
    </row>
    <row r="3968" spans="1:13" x14ac:dyDescent="0.25">
      <c r="A3968" s="26" t="s">
        <v>3179</v>
      </c>
      <c r="B3968" s="26" t="s">
        <v>736</v>
      </c>
      <c r="C3968" s="34" t="str">
        <f t="shared" si="154"/>
        <v>subsp.</v>
      </c>
      <c r="D3968" s="26" t="s">
        <v>2542</v>
      </c>
      <c r="E3968" s="26" t="s">
        <v>5390</v>
      </c>
      <c r="F3968" s="26" t="s">
        <v>6</v>
      </c>
      <c r="G3968" s="34" t="str">
        <f t="shared" si="155"/>
        <v>Portulaca oleracea stellata</v>
      </c>
      <c r="H3968" s="26" t="s">
        <v>5141</v>
      </c>
      <c r="I3968" s="26"/>
      <c r="J3968" t="s">
        <v>10168</v>
      </c>
      <c r="K3968" t="s">
        <v>11752</v>
      </c>
      <c r="L3968" t="s">
        <v>12295</v>
      </c>
      <c r="M3968" t="s">
        <v>12690</v>
      </c>
    </row>
    <row r="3969" spans="1:13" x14ac:dyDescent="0.25">
      <c r="A3969" s="26" t="s">
        <v>3182</v>
      </c>
      <c r="B3969" s="26" t="s">
        <v>42</v>
      </c>
      <c r="C3969" s="34" t="str">
        <f t="shared" si="154"/>
        <v/>
      </c>
      <c r="D3969" s="26"/>
      <c r="E3969" s="26" t="s">
        <v>6</v>
      </c>
      <c r="F3969" s="26" t="s">
        <v>6</v>
      </c>
      <c r="G3969" s="34" t="str">
        <f t="shared" si="155"/>
        <v>Potamogeton alpinus</v>
      </c>
      <c r="H3969" s="26" t="s">
        <v>5141</v>
      </c>
      <c r="I3969" s="26"/>
      <c r="J3969" t="s">
        <v>10169</v>
      </c>
      <c r="K3969" t="s">
        <v>11752</v>
      </c>
      <c r="L3969" t="s">
        <v>12560</v>
      </c>
      <c r="M3969" t="s">
        <v>12565</v>
      </c>
    </row>
    <row r="3970" spans="1:13" x14ac:dyDescent="0.25">
      <c r="A3970" s="26" t="s">
        <v>3182</v>
      </c>
      <c r="B3970" s="26" t="s">
        <v>3192</v>
      </c>
      <c r="C3970" s="34" t="str">
        <f t="shared" si="154"/>
        <v/>
      </c>
      <c r="D3970" s="26"/>
      <c r="E3970" s="26" t="s">
        <v>6</v>
      </c>
      <c r="F3970" s="26" t="s">
        <v>6</v>
      </c>
      <c r="G3970" s="34" t="str">
        <f t="shared" si="155"/>
        <v>Potamogeton berchtoldii</v>
      </c>
      <c r="H3970" s="26" t="s">
        <v>5141</v>
      </c>
      <c r="I3970" s="26"/>
      <c r="J3970" t="s">
        <v>10170</v>
      </c>
      <c r="K3970" t="s">
        <v>11752</v>
      </c>
      <c r="L3970" t="s">
        <v>12560</v>
      </c>
      <c r="M3970" t="s">
        <v>12565</v>
      </c>
    </row>
    <row r="3971" spans="1:13" x14ac:dyDescent="0.25">
      <c r="A3971" s="26" t="s">
        <v>3182</v>
      </c>
      <c r="B3971" s="26" t="s">
        <v>3184</v>
      </c>
      <c r="C3971" s="34" t="str">
        <f t="shared" si="154"/>
        <v/>
      </c>
      <c r="D3971" s="26"/>
      <c r="E3971" s="26" t="s">
        <v>6</v>
      </c>
      <c r="F3971" s="26" t="s">
        <v>6</v>
      </c>
      <c r="G3971" s="34" t="str">
        <f t="shared" si="155"/>
        <v>Potamogeton coloratus</v>
      </c>
      <c r="H3971" s="26" t="s">
        <v>5141</v>
      </c>
      <c r="I3971" s="26"/>
      <c r="J3971" t="s">
        <v>10171</v>
      </c>
      <c r="K3971" t="s">
        <v>11752</v>
      </c>
      <c r="L3971" t="s">
        <v>12560</v>
      </c>
      <c r="M3971" t="s">
        <v>12565</v>
      </c>
    </row>
    <row r="3972" spans="1:13" x14ac:dyDescent="0.25">
      <c r="A3972" s="26" t="s">
        <v>3182</v>
      </c>
      <c r="B3972" s="26" t="s">
        <v>892</v>
      </c>
      <c r="C3972" s="34" t="str">
        <f t="shared" si="154"/>
        <v/>
      </c>
      <c r="D3972" s="26"/>
      <c r="E3972" s="26" t="s">
        <v>6</v>
      </c>
      <c r="F3972" s="26" t="s">
        <v>6</v>
      </c>
      <c r="G3972" s="34" t="str">
        <f t="shared" si="155"/>
        <v>Potamogeton crispus</v>
      </c>
      <c r="H3972" s="26" t="s">
        <v>5141</v>
      </c>
      <c r="I3972" s="26"/>
      <c r="J3972" t="s">
        <v>10172</v>
      </c>
      <c r="K3972" t="s">
        <v>11752</v>
      </c>
      <c r="L3972" t="s">
        <v>12560</v>
      </c>
      <c r="M3972" t="s">
        <v>12565</v>
      </c>
    </row>
    <row r="3973" spans="1:13" x14ac:dyDescent="0.25">
      <c r="A3973" s="26" t="s">
        <v>3182</v>
      </c>
      <c r="B3973" s="26" t="s">
        <v>1203</v>
      </c>
      <c r="C3973" s="34" t="str">
        <f t="shared" si="154"/>
        <v/>
      </c>
      <c r="D3973" s="26"/>
      <c r="E3973" s="26" t="s">
        <v>6</v>
      </c>
      <c r="F3973" s="26" t="s">
        <v>6</v>
      </c>
      <c r="G3973" s="34" t="str">
        <f t="shared" si="155"/>
        <v>Potamogeton filiformis</v>
      </c>
      <c r="H3973" s="26" t="s">
        <v>5141</v>
      </c>
      <c r="I3973" s="26"/>
      <c r="J3973" t="s">
        <v>10173</v>
      </c>
      <c r="K3973" t="s">
        <v>11752</v>
      </c>
      <c r="L3973" t="s">
        <v>12560</v>
      </c>
      <c r="M3973" t="s">
        <v>12565</v>
      </c>
    </row>
    <row r="3974" spans="1:13" x14ac:dyDescent="0.25">
      <c r="A3974" s="26" t="s">
        <v>3182</v>
      </c>
      <c r="B3974" s="26" t="s">
        <v>3187</v>
      </c>
      <c r="C3974" s="34" t="str">
        <f t="shared" si="154"/>
        <v/>
      </c>
      <c r="D3974" s="26"/>
      <c r="E3974" s="26" t="s">
        <v>6</v>
      </c>
      <c r="F3974" s="26" t="s">
        <v>6</v>
      </c>
      <c r="G3974" s="34" t="str">
        <f t="shared" si="155"/>
        <v>Potamogeton gramineus</v>
      </c>
      <c r="H3974" s="26" t="s">
        <v>5141</v>
      </c>
      <c r="I3974" s="26"/>
      <c r="J3974" t="s">
        <v>10174</v>
      </c>
      <c r="K3974" t="s">
        <v>11752</v>
      </c>
      <c r="L3974" t="s">
        <v>12560</v>
      </c>
      <c r="M3974" t="s">
        <v>12565</v>
      </c>
    </row>
    <row r="3975" spans="1:13" x14ac:dyDescent="0.25">
      <c r="A3975" s="26" t="s">
        <v>3182</v>
      </c>
      <c r="B3975" s="26" t="s">
        <v>3186</v>
      </c>
      <c r="C3975" s="34" t="str">
        <f t="shared" si="154"/>
        <v/>
      </c>
      <c r="D3975" s="26"/>
      <c r="E3975" s="26" t="s">
        <v>6</v>
      </c>
      <c r="F3975" s="26" t="s">
        <v>6</v>
      </c>
      <c r="G3975" s="34" t="str">
        <f t="shared" si="155"/>
        <v>Potamogeton lucens</v>
      </c>
      <c r="H3975" s="26" t="s">
        <v>5141</v>
      </c>
      <c r="I3975" s="26"/>
      <c r="J3975" t="s">
        <v>10175</v>
      </c>
      <c r="K3975" t="s">
        <v>11752</v>
      </c>
      <c r="L3975" t="s">
        <v>12560</v>
      </c>
      <c r="M3975" t="s">
        <v>12565</v>
      </c>
    </row>
    <row r="3976" spans="1:13" x14ac:dyDescent="0.25">
      <c r="A3976" s="26" t="s">
        <v>3182</v>
      </c>
      <c r="B3976" s="26" t="s">
        <v>2576</v>
      </c>
      <c r="C3976" s="34" t="str">
        <f t="shared" si="154"/>
        <v/>
      </c>
      <c r="D3976" s="26"/>
      <c r="E3976" s="26" t="s">
        <v>6</v>
      </c>
      <c r="F3976" s="26" t="s">
        <v>6</v>
      </c>
      <c r="G3976" s="34" t="str">
        <f t="shared" si="155"/>
        <v>Potamogeton natans</v>
      </c>
      <c r="H3976" s="26" t="s">
        <v>5141</v>
      </c>
      <c r="I3976" s="26"/>
      <c r="J3976" t="s">
        <v>10176</v>
      </c>
      <c r="K3976" t="s">
        <v>11752</v>
      </c>
      <c r="L3976" t="s">
        <v>12560</v>
      </c>
      <c r="M3976" t="s">
        <v>12565</v>
      </c>
    </row>
    <row r="3977" spans="1:13" x14ac:dyDescent="0.25">
      <c r="A3977" s="26" t="s">
        <v>3182</v>
      </c>
      <c r="B3977" s="26" t="s">
        <v>3183</v>
      </c>
      <c r="C3977" s="34" t="str">
        <f t="shared" si="154"/>
        <v/>
      </c>
      <c r="D3977" s="26"/>
      <c r="E3977" s="26" t="s">
        <v>6</v>
      </c>
      <c r="F3977" s="26" t="s">
        <v>6</v>
      </c>
      <c r="G3977" s="34" t="str">
        <f t="shared" si="155"/>
        <v>Potamogeton nodosus</v>
      </c>
      <c r="H3977" s="26" t="s">
        <v>5141</v>
      </c>
      <c r="I3977" s="26"/>
      <c r="J3977" t="s">
        <v>10177</v>
      </c>
      <c r="K3977" t="s">
        <v>11752</v>
      </c>
      <c r="L3977" t="s">
        <v>12560</v>
      </c>
      <c r="M3977" t="s">
        <v>12565</v>
      </c>
    </row>
    <row r="3978" spans="1:13" x14ac:dyDescent="0.25">
      <c r="A3978" s="26" t="s">
        <v>3182</v>
      </c>
      <c r="B3978" s="26" t="s">
        <v>3193</v>
      </c>
      <c r="C3978" s="34" t="str">
        <f t="shared" si="154"/>
        <v/>
      </c>
      <c r="D3978" s="26"/>
      <c r="E3978" s="26" t="s">
        <v>6</v>
      </c>
      <c r="F3978" s="26" t="s">
        <v>6</v>
      </c>
      <c r="G3978" s="34" t="str">
        <f t="shared" si="155"/>
        <v>Potamogeton pectinatus</v>
      </c>
      <c r="H3978" s="26" t="s">
        <v>5141</v>
      </c>
      <c r="I3978" s="26"/>
      <c r="J3978" t="s">
        <v>10178</v>
      </c>
      <c r="K3978" t="s">
        <v>11752</v>
      </c>
      <c r="L3978" t="s">
        <v>12560</v>
      </c>
      <c r="M3978" t="s">
        <v>12565</v>
      </c>
    </row>
    <row r="3979" spans="1:13" x14ac:dyDescent="0.25">
      <c r="A3979" s="26" t="s">
        <v>3182</v>
      </c>
      <c r="B3979" s="26" t="s">
        <v>3188</v>
      </c>
      <c r="C3979" s="34" t="str">
        <f t="shared" si="154"/>
        <v/>
      </c>
      <c r="D3979" s="26"/>
      <c r="E3979" s="26" t="s">
        <v>6</v>
      </c>
      <c r="F3979" s="26" t="s">
        <v>6</v>
      </c>
      <c r="G3979" s="34" t="str">
        <f t="shared" si="155"/>
        <v>Potamogeton perfoliatus</v>
      </c>
      <c r="H3979" s="26" t="s">
        <v>5141</v>
      </c>
      <c r="I3979" s="26"/>
      <c r="J3979" t="s">
        <v>10179</v>
      </c>
      <c r="K3979" t="s">
        <v>11752</v>
      </c>
      <c r="L3979" t="s">
        <v>12560</v>
      </c>
      <c r="M3979" t="s">
        <v>12565</v>
      </c>
    </row>
    <row r="3980" spans="1:13" x14ac:dyDescent="0.25">
      <c r="A3980" s="26" t="s">
        <v>3182</v>
      </c>
      <c r="B3980" s="26" t="s">
        <v>3185</v>
      </c>
      <c r="C3980" s="34" t="str">
        <f t="shared" si="154"/>
        <v/>
      </c>
      <c r="D3980" s="26"/>
      <c r="E3980" s="26" t="s">
        <v>6</v>
      </c>
      <c r="F3980" s="26" t="s">
        <v>6</v>
      </c>
      <c r="G3980" s="34" t="str">
        <f t="shared" si="155"/>
        <v>Potamogeton polygonifolius</v>
      </c>
      <c r="H3980" s="26" t="s">
        <v>5141</v>
      </c>
      <c r="I3980" s="26"/>
      <c r="J3980" t="s">
        <v>10180</v>
      </c>
      <c r="K3980" t="s">
        <v>11752</v>
      </c>
      <c r="L3980" t="s">
        <v>12560</v>
      </c>
      <c r="M3980" t="s">
        <v>12565</v>
      </c>
    </row>
    <row r="3981" spans="1:13" x14ac:dyDescent="0.25">
      <c r="A3981" s="26" t="s">
        <v>3182</v>
      </c>
      <c r="B3981" s="26" t="s">
        <v>3189</v>
      </c>
      <c r="C3981" s="34" t="str">
        <f t="shared" si="154"/>
        <v/>
      </c>
      <c r="D3981" s="26"/>
      <c r="E3981" s="26" t="s">
        <v>6</v>
      </c>
      <c r="F3981" s="26" t="s">
        <v>6</v>
      </c>
      <c r="G3981" s="34" t="str">
        <f t="shared" si="155"/>
        <v>Potamogeton praelongus</v>
      </c>
      <c r="H3981" s="26" t="s">
        <v>5141</v>
      </c>
      <c r="I3981" s="26"/>
      <c r="J3981" t="s">
        <v>10181</v>
      </c>
      <c r="K3981" t="s">
        <v>11752</v>
      </c>
      <c r="L3981" t="s">
        <v>12560</v>
      </c>
      <c r="M3981" t="s">
        <v>12565</v>
      </c>
    </row>
    <row r="3982" spans="1:13" x14ac:dyDescent="0.25">
      <c r="A3982" s="26" t="s">
        <v>3182</v>
      </c>
      <c r="B3982" s="26" t="s">
        <v>3191</v>
      </c>
      <c r="C3982" s="34" t="str">
        <f t="shared" si="154"/>
        <v/>
      </c>
      <c r="D3982" s="26"/>
      <c r="E3982" s="26" t="s">
        <v>6</v>
      </c>
      <c r="F3982" s="26" t="s">
        <v>6</v>
      </c>
      <c r="G3982" s="34" t="str">
        <f t="shared" si="155"/>
        <v>Potamogeton pusillus</v>
      </c>
      <c r="H3982" s="26" t="s">
        <v>5141</v>
      </c>
      <c r="I3982" s="26"/>
      <c r="J3982" t="s">
        <v>10182</v>
      </c>
      <c r="K3982" t="s">
        <v>11752</v>
      </c>
      <c r="L3982" t="s">
        <v>12560</v>
      </c>
      <c r="M3982" t="s">
        <v>12565</v>
      </c>
    </row>
    <row r="3983" spans="1:13" x14ac:dyDescent="0.25">
      <c r="A3983" s="26" t="s">
        <v>3182</v>
      </c>
      <c r="B3983" s="26" t="s">
        <v>3190</v>
      </c>
      <c r="C3983" s="34" t="str">
        <f t="shared" si="154"/>
        <v/>
      </c>
      <c r="D3983" s="26"/>
      <c r="E3983" s="26" t="s">
        <v>6</v>
      </c>
      <c r="F3983" s="26" t="s">
        <v>6</v>
      </c>
      <c r="G3983" s="34" t="str">
        <f t="shared" si="155"/>
        <v>Potamogeton trichoides</v>
      </c>
      <c r="H3983" s="26" t="s">
        <v>5141</v>
      </c>
      <c r="I3983" s="26"/>
      <c r="J3983" t="s">
        <v>10183</v>
      </c>
      <c r="K3983" t="s">
        <v>11752</v>
      </c>
      <c r="L3983" t="s">
        <v>12560</v>
      </c>
      <c r="M3983" t="s">
        <v>12565</v>
      </c>
    </row>
    <row r="3984" spans="1:13" x14ac:dyDescent="0.25">
      <c r="A3984" s="26" t="s">
        <v>3194</v>
      </c>
      <c r="B3984" s="26" t="s">
        <v>3203</v>
      </c>
      <c r="C3984" s="34" t="str">
        <f t="shared" si="154"/>
        <v/>
      </c>
      <c r="D3984" s="26"/>
      <c r="E3984" s="26" t="s">
        <v>6</v>
      </c>
      <c r="F3984" s="26" t="s">
        <v>6</v>
      </c>
      <c r="G3984" s="34" t="str">
        <f t="shared" si="155"/>
        <v>Potentilla alchimilloides</v>
      </c>
      <c r="H3984" s="26" t="s">
        <v>5141</v>
      </c>
      <c r="I3984" s="26"/>
      <c r="J3984" t="s">
        <v>10184</v>
      </c>
      <c r="K3984" t="s">
        <v>11752</v>
      </c>
      <c r="L3984" t="s">
        <v>12323</v>
      </c>
      <c r="M3984" t="s">
        <v>12324</v>
      </c>
    </row>
    <row r="3985" spans="1:13" x14ac:dyDescent="0.25">
      <c r="A3985" s="26" t="s">
        <v>3194</v>
      </c>
      <c r="B3985" s="26" t="s">
        <v>3195</v>
      </c>
      <c r="C3985" s="34" t="str">
        <f t="shared" si="154"/>
        <v>subsp.</v>
      </c>
      <c r="D3985" s="26" t="s">
        <v>3195</v>
      </c>
      <c r="E3985" s="26" t="s">
        <v>6</v>
      </c>
      <c r="F3985" s="26" t="s">
        <v>31</v>
      </c>
      <c r="G3985" s="34" t="str">
        <f t="shared" si="155"/>
        <v>Potentilla anserina anserina</v>
      </c>
      <c r="H3985" s="26" t="s">
        <v>5141</v>
      </c>
      <c r="I3985" s="26"/>
      <c r="J3985" t="s">
        <v>10185</v>
      </c>
      <c r="K3985" t="s">
        <v>11752</v>
      </c>
      <c r="L3985" t="s">
        <v>12323</v>
      </c>
      <c r="M3985" t="s">
        <v>12324</v>
      </c>
    </row>
    <row r="3986" spans="1:13" x14ac:dyDescent="0.25">
      <c r="A3986" s="26" t="s">
        <v>3194</v>
      </c>
      <c r="B3986" s="26" t="s">
        <v>2880</v>
      </c>
      <c r="C3986" s="34" t="str">
        <f t="shared" si="154"/>
        <v/>
      </c>
      <c r="D3986" s="26"/>
      <c r="E3986" s="26" t="s">
        <v>6</v>
      </c>
      <c r="F3986" s="26" t="s">
        <v>6</v>
      </c>
      <c r="G3986" s="34" t="str">
        <f t="shared" si="155"/>
        <v>Potentilla argentea</v>
      </c>
      <c r="H3986" s="26" t="s">
        <v>5141</v>
      </c>
      <c r="I3986" s="26"/>
      <c r="J3986" t="s">
        <v>10186</v>
      </c>
      <c r="K3986" t="s">
        <v>11752</v>
      </c>
      <c r="L3986" t="s">
        <v>12323</v>
      </c>
      <c r="M3986" t="s">
        <v>12324</v>
      </c>
    </row>
    <row r="3987" spans="1:13" x14ac:dyDescent="0.25">
      <c r="A3987" s="26" t="s">
        <v>3194</v>
      </c>
      <c r="B3987" s="26" t="s">
        <v>926</v>
      </c>
      <c r="C3987" s="34" t="str">
        <f t="shared" si="154"/>
        <v/>
      </c>
      <c r="D3987" s="26"/>
      <c r="E3987" s="26" t="s">
        <v>31</v>
      </c>
      <c r="F3987" s="26" t="s">
        <v>6</v>
      </c>
      <c r="G3987" s="34" t="str">
        <f t="shared" si="155"/>
        <v>Potentilla asturica</v>
      </c>
      <c r="H3987" s="26" t="s">
        <v>5141</v>
      </c>
      <c r="I3987" s="26"/>
      <c r="J3987" t="s">
        <v>10187</v>
      </c>
      <c r="K3987" t="s">
        <v>11752</v>
      </c>
      <c r="L3987" t="s">
        <v>12323</v>
      </c>
      <c r="M3987" t="s">
        <v>12324</v>
      </c>
    </row>
    <row r="3988" spans="1:13" x14ac:dyDescent="0.25">
      <c r="A3988" s="26" t="s">
        <v>3194</v>
      </c>
      <c r="B3988" s="26" t="s">
        <v>3200</v>
      </c>
      <c r="C3988" s="34" t="str">
        <f t="shared" si="154"/>
        <v>subsp.</v>
      </c>
      <c r="D3988" s="26" t="s">
        <v>3200</v>
      </c>
      <c r="E3988" s="26" t="s">
        <v>6</v>
      </c>
      <c r="F3988" s="26" t="s">
        <v>31</v>
      </c>
      <c r="G3988" s="34" t="str">
        <f t="shared" si="155"/>
        <v>Potentilla aurea aurea</v>
      </c>
      <c r="H3988" s="26" t="s">
        <v>5141</v>
      </c>
      <c r="I3988" s="26"/>
      <c r="J3988" t="s">
        <v>10188</v>
      </c>
      <c r="K3988" t="s">
        <v>11752</v>
      </c>
      <c r="L3988" t="s">
        <v>12323</v>
      </c>
      <c r="M3988" t="s">
        <v>12324</v>
      </c>
    </row>
    <row r="3989" spans="1:13" x14ac:dyDescent="0.25">
      <c r="A3989" s="26" t="s">
        <v>3194</v>
      </c>
      <c r="B3989" s="26" t="s">
        <v>3198</v>
      </c>
      <c r="C3989" s="34" t="str">
        <f t="shared" si="154"/>
        <v/>
      </c>
      <c r="D3989" s="26"/>
      <c r="E3989" s="26" t="s">
        <v>6</v>
      </c>
      <c r="F3989" s="26" t="s">
        <v>6</v>
      </c>
      <c r="G3989" s="34" t="str">
        <f t="shared" si="155"/>
        <v>Potentilla brauniana</v>
      </c>
      <c r="H3989" s="26" t="s">
        <v>5141</v>
      </c>
      <c r="I3989" s="26"/>
      <c r="J3989" t="s">
        <v>10189</v>
      </c>
      <c r="K3989" t="s">
        <v>11752</v>
      </c>
      <c r="L3989" t="s">
        <v>12323</v>
      </c>
      <c r="M3989" t="s">
        <v>12324</v>
      </c>
    </row>
    <row r="3990" spans="1:13" x14ac:dyDescent="0.25">
      <c r="A3990" s="26" t="s">
        <v>3194</v>
      </c>
      <c r="B3990" s="26" t="s">
        <v>3202</v>
      </c>
      <c r="C3990" s="34" t="str">
        <f t="shared" si="154"/>
        <v/>
      </c>
      <c r="D3990" s="26"/>
      <c r="E3990" s="26" t="s">
        <v>6</v>
      </c>
      <c r="F3990" s="26" t="s">
        <v>6</v>
      </c>
      <c r="G3990" s="34" t="str">
        <f t="shared" si="155"/>
        <v>Potentilla caulescens</v>
      </c>
      <c r="H3990" s="26" t="s">
        <v>5141</v>
      </c>
      <c r="I3990" s="26"/>
      <c r="J3990" t="s">
        <v>10190</v>
      </c>
      <c r="K3990" t="s">
        <v>11752</v>
      </c>
      <c r="L3990" t="s">
        <v>12323</v>
      </c>
      <c r="M3990" t="s">
        <v>12324</v>
      </c>
    </row>
    <row r="3991" spans="1:13" x14ac:dyDescent="0.25">
      <c r="A3991" s="26" t="s">
        <v>3194</v>
      </c>
      <c r="B3991" s="26" t="s">
        <v>1652</v>
      </c>
      <c r="C3991" s="34" t="str">
        <f t="shared" si="154"/>
        <v/>
      </c>
      <c r="D3991" s="26"/>
      <c r="E3991" s="26" t="s">
        <v>6</v>
      </c>
      <c r="F3991" s="26" t="s">
        <v>6</v>
      </c>
      <c r="G3991" s="34" t="str">
        <f t="shared" si="155"/>
        <v>Potentilla cinerea</v>
      </c>
      <c r="H3991" s="26" t="s">
        <v>5141</v>
      </c>
      <c r="I3991" s="26"/>
      <c r="J3991" t="s">
        <v>10191</v>
      </c>
      <c r="K3991" t="s">
        <v>11752</v>
      </c>
      <c r="L3991" t="s">
        <v>12323</v>
      </c>
      <c r="M3991" t="s">
        <v>12324</v>
      </c>
    </row>
    <row r="3992" spans="1:13" x14ac:dyDescent="0.25">
      <c r="A3992" s="26" t="s">
        <v>3194</v>
      </c>
      <c r="B3992" s="26" t="s">
        <v>3199</v>
      </c>
      <c r="C3992" s="34" t="str">
        <f t="shared" si="154"/>
        <v/>
      </c>
      <c r="D3992" s="26"/>
      <c r="E3992" s="26" t="s">
        <v>6</v>
      </c>
      <c r="F3992" s="26" t="s">
        <v>6</v>
      </c>
      <c r="G3992" s="34" t="str">
        <f t="shared" si="155"/>
        <v>Potentilla crantzii</v>
      </c>
      <c r="H3992" s="26" t="s">
        <v>5141</v>
      </c>
      <c r="I3992" s="26"/>
      <c r="J3992" t="s">
        <v>10192</v>
      </c>
      <c r="K3992" t="s">
        <v>11752</v>
      </c>
      <c r="L3992" t="s">
        <v>12323</v>
      </c>
      <c r="M3992" t="s">
        <v>12324</v>
      </c>
    </row>
    <row r="3993" spans="1:13" x14ac:dyDescent="0.25">
      <c r="A3993" s="26" t="s">
        <v>3194</v>
      </c>
      <c r="B3993" s="26" t="s">
        <v>690</v>
      </c>
      <c r="C3993" s="34" t="str">
        <f t="shared" si="154"/>
        <v/>
      </c>
      <c r="D3993" s="26"/>
      <c r="E3993" s="26" t="s">
        <v>6</v>
      </c>
      <c r="F3993" s="26" t="s">
        <v>6</v>
      </c>
      <c r="G3993" s="34" t="str">
        <f t="shared" si="155"/>
        <v>Potentilla erecta</v>
      </c>
      <c r="H3993" s="26" t="s">
        <v>5141</v>
      </c>
      <c r="I3993" s="26"/>
      <c r="J3993" t="s">
        <v>10193</v>
      </c>
      <c r="K3993" t="s">
        <v>11752</v>
      </c>
      <c r="L3993" t="s">
        <v>12323</v>
      </c>
      <c r="M3993" t="s">
        <v>12324</v>
      </c>
    </row>
    <row r="3994" spans="1:13" x14ac:dyDescent="0.25">
      <c r="A3994" s="26" t="s">
        <v>3194</v>
      </c>
      <c r="B3994" s="26" t="s">
        <v>957</v>
      </c>
      <c r="C3994" s="34" t="str">
        <f t="shared" si="154"/>
        <v/>
      </c>
      <c r="D3994" s="26"/>
      <c r="E3994" s="26" t="s">
        <v>6</v>
      </c>
      <c r="F3994" s="26" t="s">
        <v>6</v>
      </c>
      <c r="G3994" s="34" t="str">
        <f t="shared" si="155"/>
        <v>Potentilla frigida</v>
      </c>
      <c r="H3994" s="26" t="s">
        <v>5141</v>
      </c>
      <c r="I3994" s="26"/>
      <c r="J3994" t="s">
        <v>10194</v>
      </c>
      <c r="K3994" t="s">
        <v>11752</v>
      </c>
      <c r="L3994" t="s">
        <v>12323</v>
      </c>
      <c r="M3994" t="s">
        <v>12324</v>
      </c>
    </row>
    <row r="3995" spans="1:13" x14ac:dyDescent="0.25">
      <c r="A3995" s="26" t="s">
        <v>3194</v>
      </c>
      <c r="B3995" s="26" t="s">
        <v>2093</v>
      </c>
      <c r="C3995" s="34" t="str">
        <f t="shared" si="154"/>
        <v/>
      </c>
      <c r="D3995" s="26"/>
      <c r="E3995" s="26" t="s">
        <v>6</v>
      </c>
      <c r="F3995" s="26" t="s">
        <v>6</v>
      </c>
      <c r="G3995" s="34" t="str">
        <f t="shared" si="155"/>
        <v>Potentilla fruticosa</v>
      </c>
      <c r="H3995" s="26" t="s">
        <v>5141</v>
      </c>
      <c r="I3995" s="26"/>
      <c r="J3995" t="s">
        <v>10195</v>
      </c>
      <c r="K3995" t="s">
        <v>11752</v>
      </c>
      <c r="L3995" t="s">
        <v>12323</v>
      </c>
      <c r="M3995" t="s">
        <v>12324</v>
      </c>
    </row>
    <row r="3996" spans="1:13" x14ac:dyDescent="0.25">
      <c r="A3996" s="26" t="s">
        <v>3194</v>
      </c>
      <c r="B3996" s="26" t="s">
        <v>448</v>
      </c>
      <c r="C3996" s="34" t="str">
        <f t="shared" si="154"/>
        <v/>
      </c>
      <c r="D3996" s="26"/>
      <c r="E3996" s="26" t="s">
        <v>6</v>
      </c>
      <c r="F3996" s="26" t="s">
        <v>6</v>
      </c>
      <c r="G3996" s="34" t="str">
        <f t="shared" si="155"/>
        <v>Potentilla grandiflora</v>
      </c>
      <c r="H3996" s="26" t="s">
        <v>5141</v>
      </c>
      <c r="I3996" s="26"/>
      <c r="J3996" t="s">
        <v>10196</v>
      </c>
      <c r="K3996" t="s">
        <v>11752</v>
      </c>
      <c r="L3996" t="s">
        <v>12323</v>
      </c>
      <c r="M3996" t="s">
        <v>12324</v>
      </c>
    </row>
    <row r="3997" spans="1:13" x14ac:dyDescent="0.25">
      <c r="A3997" s="26" t="s">
        <v>3194</v>
      </c>
      <c r="B3997" s="26" t="s">
        <v>507</v>
      </c>
      <c r="C3997" s="34" t="str">
        <f t="shared" si="154"/>
        <v/>
      </c>
      <c r="D3997" s="26"/>
      <c r="E3997" s="26" t="s">
        <v>6</v>
      </c>
      <c r="F3997" s="26" t="s">
        <v>6</v>
      </c>
      <c r="G3997" s="34" t="str">
        <f t="shared" si="155"/>
        <v>Potentilla hirta</v>
      </c>
      <c r="H3997" s="26" t="s">
        <v>5141</v>
      </c>
      <c r="I3997" s="26"/>
      <c r="J3997" t="s">
        <v>10197</v>
      </c>
      <c r="K3997" t="s">
        <v>11752</v>
      </c>
      <c r="L3997" t="s">
        <v>12323</v>
      </c>
      <c r="M3997" t="s">
        <v>12324</v>
      </c>
    </row>
    <row r="3998" spans="1:13" x14ac:dyDescent="0.25">
      <c r="A3998" s="26" t="s">
        <v>3194</v>
      </c>
      <c r="B3998" s="26" t="s">
        <v>164</v>
      </c>
      <c r="C3998" s="34" t="str">
        <f t="shared" si="154"/>
        <v/>
      </c>
      <c r="D3998" s="26"/>
      <c r="E3998" s="26" t="s">
        <v>6</v>
      </c>
      <c r="F3998" s="26" t="s">
        <v>6</v>
      </c>
      <c r="G3998" s="34" t="str">
        <f t="shared" si="155"/>
        <v>Potentilla hispanica</v>
      </c>
      <c r="H3998" s="26" t="s">
        <v>5141</v>
      </c>
      <c r="I3998" s="26"/>
      <c r="J3998" t="s">
        <v>10198</v>
      </c>
      <c r="K3998" t="s">
        <v>11752</v>
      </c>
      <c r="L3998" t="s">
        <v>12323</v>
      </c>
      <c r="M3998" t="s">
        <v>12324</v>
      </c>
    </row>
    <row r="3999" spans="1:13" x14ac:dyDescent="0.25">
      <c r="A3999" s="26" t="s">
        <v>3194</v>
      </c>
      <c r="B3999" s="26" t="s">
        <v>3197</v>
      </c>
      <c r="C3999" s="34" t="str">
        <f t="shared" si="154"/>
        <v/>
      </c>
      <c r="D3999" s="26"/>
      <c r="E3999" s="26" t="s">
        <v>6</v>
      </c>
      <c r="F3999" s="26" t="s">
        <v>6</v>
      </c>
      <c r="G3999" s="34" t="str">
        <f t="shared" si="155"/>
        <v>Potentilla inclinata</v>
      </c>
      <c r="H3999" s="26" t="s">
        <v>5141</v>
      </c>
      <c r="I3999" s="26"/>
      <c r="J3999" t="s">
        <v>10199</v>
      </c>
      <c r="K3999" t="s">
        <v>11752</v>
      </c>
      <c r="L3999" t="s">
        <v>12323</v>
      </c>
      <c r="M3999" t="s">
        <v>12324</v>
      </c>
    </row>
    <row r="4000" spans="1:13" x14ac:dyDescent="0.25">
      <c r="A4000" s="26" t="s">
        <v>3194</v>
      </c>
      <c r="B4000" s="26" t="s">
        <v>655</v>
      </c>
      <c r="C4000" s="34" t="str">
        <f t="shared" si="154"/>
        <v/>
      </c>
      <c r="D4000" s="26"/>
      <c r="E4000" s="26" t="s">
        <v>6</v>
      </c>
      <c r="F4000" s="26" t="s">
        <v>6</v>
      </c>
      <c r="G4000" s="34" t="str">
        <f t="shared" si="155"/>
        <v>Potentilla micrantha</v>
      </c>
      <c r="H4000" s="26" t="s">
        <v>5141</v>
      </c>
      <c r="I4000" s="26"/>
      <c r="J4000" t="s">
        <v>10200</v>
      </c>
      <c r="K4000" t="s">
        <v>11752</v>
      </c>
      <c r="L4000" t="s">
        <v>12323</v>
      </c>
      <c r="M4000" t="s">
        <v>12324</v>
      </c>
    </row>
    <row r="4001" spans="1:13" x14ac:dyDescent="0.25">
      <c r="A4001" s="26" t="s">
        <v>3194</v>
      </c>
      <c r="B4001" s="26" t="s">
        <v>368</v>
      </c>
      <c r="C4001" s="34" t="str">
        <f t="shared" si="154"/>
        <v/>
      </c>
      <c r="D4001" s="26"/>
      <c r="E4001" s="26" t="s">
        <v>6</v>
      </c>
      <c r="F4001" s="26" t="s">
        <v>6</v>
      </c>
      <c r="G4001" s="34" t="str">
        <f t="shared" si="155"/>
        <v>Potentilla montana</v>
      </c>
      <c r="H4001" s="26" t="s">
        <v>5141</v>
      </c>
      <c r="I4001" s="26"/>
      <c r="J4001" t="s">
        <v>10201</v>
      </c>
      <c r="K4001" t="s">
        <v>11752</v>
      </c>
      <c r="L4001" t="s">
        <v>12323</v>
      </c>
      <c r="M4001" t="s">
        <v>12324</v>
      </c>
    </row>
    <row r="4002" spans="1:13" x14ac:dyDescent="0.25">
      <c r="A4002" s="26" t="s">
        <v>3194</v>
      </c>
      <c r="B4002" s="26" t="s">
        <v>3201</v>
      </c>
      <c r="C4002" s="34" t="str">
        <f t="shared" si="154"/>
        <v/>
      </c>
      <c r="D4002" s="26"/>
      <c r="E4002" s="26" t="s">
        <v>6</v>
      </c>
      <c r="F4002" s="26" t="s">
        <v>6</v>
      </c>
      <c r="G4002" s="34" t="str">
        <f t="shared" si="155"/>
        <v>Potentilla neumanniana</v>
      </c>
      <c r="H4002" s="26" t="s">
        <v>5141</v>
      </c>
      <c r="I4002" s="26"/>
      <c r="J4002" t="s">
        <v>10202</v>
      </c>
      <c r="K4002" t="s">
        <v>11752</v>
      </c>
      <c r="L4002" t="s">
        <v>12323</v>
      </c>
      <c r="M4002" t="s">
        <v>12324</v>
      </c>
    </row>
    <row r="4003" spans="1:13" x14ac:dyDescent="0.25">
      <c r="A4003" s="26" t="s">
        <v>3194</v>
      </c>
      <c r="B4003" s="26" t="s">
        <v>479</v>
      </c>
      <c r="C4003" s="34" t="str">
        <f t="shared" si="154"/>
        <v/>
      </c>
      <c r="D4003" s="26"/>
      <c r="E4003" s="26" t="s">
        <v>31</v>
      </c>
      <c r="F4003" s="26" t="s">
        <v>6</v>
      </c>
      <c r="G4003" s="34" t="str">
        <f t="shared" si="155"/>
        <v>Potentilla nevadensis</v>
      </c>
      <c r="H4003" s="26" t="s">
        <v>5141</v>
      </c>
      <c r="I4003" s="26"/>
      <c r="J4003" t="s">
        <v>10203</v>
      </c>
      <c r="K4003" t="s">
        <v>11752</v>
      </c>
      <c r="L4003" t="s">
        <v>12323</v>
      </c>
      <c r="M4003" t="s">
        <v>12324</v>
      </c>
    </row>
    <row r="4004" spans="1:13" x14ac:dyDescent="0.25">
      <c r="A4004" s="26" t="s">
        <v>3194</v>
      </c>
      <c r="B4004" s="26" t="s">
        <v>1876</v>
      </c>
      <c r="C4004" s="34" t="str">
        <f t="shared" si="154"/>
        <v>subsp.</v>
      </c>
      <c r="D4004" s="26" t="s">
        <v>926</v>
      </c>
      <c r="E4004" s="26" t="s">
        <v>31</v>
      </c>
      <c r="F4004" s="26" t="s">
        <v>6</v>
      </c>
      <c r="G4004" s="34" t="str">
        <f t="shared" si="155"/>
        <v>Potentilla nivalis asturica</v>
      </c>
      <c r="H4004" s="26" t="s">
        <v>5141</v>
      </c>
      <c r="I4004" s="26"/>
      <c r="J4004" t="s">
        <v>10204</v>
      </c>
      <c r="K4004" t="s">
        <v>11752</v>
      </c>
      <c r="L4004" t="s">
        <v>12323</v>
      </c>
      <c r="M4004" t="s">
        <v>12324</v>
      </c>
    </row>
    <row r="4005" spans="1:13" x14ac:dyDescent="0.25">
      <c r="A4005" s="26" t="s">
        <v>3194</v>
      </c>
      <c r="B4005" s="26" t="s">
        <v>1876</v>
      </c>
      <c r="C4005" s="34" t="str">
        <f t="shared" si="154"/>
        <v>subsp.</v>
      </c>
      <c r="D4005" s="26" t="s">
        <v>1876</v>
      </c>
      <c r="E4005" s="26" t="s">
        <v>6</v>
      </c>
      <c r="F4005" s="26" t="s">
        <v>6</v>
      </c>
      <c r="G4005" s="34" t="str">
        <f t="shared" si="155"/>
        <v>Potentilla nivalis nivalis</v>
      </c>
      <c r="H4005" s="26" t="s">
        <v>5141</v>
      </c>
      <c r="I4005" s="26"/>
      <c r="J4005" t="s">
        <v>10205</v>
      </c>
      <c r="K4005" t="s">
        <v>11752</v>
      </c>
      <c r="L4005" t="s">
        <v>12323</v>
      </c>
      <c r="M4005" t="s">
        <v>12324</v>
      </c>
    </row>
    <row r="4006" spans="1:13" x14ac:dyDescent="0.25">
      <c r="A4006" s="26" t="s">
        <v>3194</v>
      </c>
      <c r="B4006" s="26" t="s">
        <v>802</v>
      </c>
      <c r="C4006" s="34" t="str">
        <f t="shared" si="154"/>
        <v/>
      </c>
      <c r="D4006" s="26"/>
      <c r="E4006" s="26" t="s">
        <v>6</v>
      </c>
      <c r="F4006" s="26" t="s">
        <v>6</v>
      </c>
      <c r="G4006" s="34" t="str">
        <f t="shared" si="155"/>
        <v>Potentilla palustris</v>
      </c>
      <c r="H4006" s="26" t="s">
        <v>5141</v>
      </c>
      <c r="I4006" s="26"/>
      <c r="J4006" t="s">
        <v>10206</v>
      </c>
      <c r="K4006" t="s">
        <v>11752</v>
      </c>
      <c r="L4006" t="s">
        <v>12323</v>
      </c>
      <c r="M4006" t="s">
        <v>12324</v>
      </c>
    </row>
    <row r="4007" spans="1:13" x14ac:dyDescent="0.25">
      <c r="A4007" s="26" t="s">
        <v>3194</v>
      </c>
      <c r="B4007" s="26" t="s">
        <v>3196</v>
      </c>
      <c r="C4007" s="34" t="str">
        <f t="shared" si="154"/>
        <v/>
      </c>
      <c r="D4007" s="26"/>
      <c r="E4007" s="26" t="s">
        <v>6</v>
      </c>
      <c r="F4007" s="26" t="s">
        <v>6</v>
      </c>
      <c r="G4007" s="34" t="str">
        <f t="shared" si="155"/>
        <v>Potentilla pensylvanica</v>
      </c>
      <c r="H4007" s="26" t="s">
        <v>5141</v>
      </c>
      <c r="I4007" s="26"/>
      <c r="J4007" t="s">
        <v>10207</v>
      </c>
      <c r="K4007" t="s">
        <v>11752</v>
      </c>
      <c r="L4007" t="s">
        <v>12323</v>
      </c>
      <c r="M4007" t="s">
        <v>12324</v>
      </c>
    </row>
    <row r="4008" spans="1:13" x14ac:dyDescent="0.25">
      <c r="A4008" s="26" t="s">
        <v>3194</v>
      </c>
      <c r="B4008" s="26" t="s">
        <v>66</v>
      </c>
      <c r="C4008" s="34" t="str">
        <f t="shared" si="154"/>
        <v/>
      </c>
      <c r="D4008" s="26"/>
      <c r="E4008" s="26" t="s">
        <v>13111</v>
      </c>
      <c r="F4008" s="26" t="s">
        <v>6</v>
      </c>
      <c r="G4008" s="34" t="str">
        <f t="shared" si="155"/>
        <v>Potentilla pyrenaica</v>
      </c>
      <c r="H4008" s="26" t="s">
        <v>5141</v>
      </c>
      <c r="I4008" s="26"/>
      <c r="J4008" t="s">
        <v>10208</v>
      </c>
      <c r="K4008" t="s">
        <v>11752</v>
      </c>
      <c r="L4008" t="s">
        <v>12323</v>
      </c>
      <c r="M4008" t="s">
        <v>12324</v>
      </c>
    </row>
    <row r="4009" spans="1:13" x14ac:dyDescent="0.25">
      <c r="A4009" s="26" t="s">
        <v>3194</v>
      </c>
      <c r="B4009" s="26" t="s">
        <v>1245</v>
      </c>
      <c r="C4009" s="34" t="str">
        <f t="shared" si="154"/>
        <v/>
      </c>
      <c r="D4009" s="26"/>
      <c r="E4009" s="26" t="s">
        <v>6</v>
      </c>
      <c r="F4009" s="26" t="s">
        <v>6</v>
      </c>
      <c r="G4009" s="34" t="str">
        <f t="shared" si="155"/>
        <v>Potentilla recta</v>
      </c>
      <c r="H4009" s="26" t="s">
        <v>5141</v>
      </c>
      <c r="I4009" s="26"/>
      <c r="J4009" t="s">
        <v>10209</v>
      </c>
      <c r="K4009" t="s">
        <v>11752</v>
      </c>
      <c r="L4009" t="s">
        <v>12323</v>
      </c>
      <c r="M4009" t="s">
        <v>12324</v>
      </c>
    </row>
    <row r="4010" spans="1:13" x14ac:dyDescent="0.25">
      <c r="A4010" s="26" t="s">
        <v>3194</v>
      </c>
      <c r="B4010" s="26" t="s">
        <v>107</v>
      </c>
      <c r="C4010" s="34" t="str">
        <f t="shared" si="154"/>
        <v/>
      </c>
      <c r="D4010" s="26"/>
      <c r="E4010" s="26" t="s">
        <v>6</v>
      </c>
      <c r="F4010" s="26" t="s">
        <v>6</v>
      </c>
      <c r="G4010" s="34" t="str">
        <f t="shared" si="155"/>
        <v>Potentilla reptans</v>
      </c>
      <c r="H4010" s="26" t="s">
        <v>5141</v>
      </c>
      <c r="I4010" s="26"/>
      <c r="J4010" t="s">
        <v>10210</v>
      </c>
      <c r="K4010" t="s">
        <v>11752</v>
      </c>
      <c r="L4010" t="s">
        <v>12323</v>
      </c>
      <c r="M4010" t="s">
        <v>12324</v>
      </c>
    </row>
    <row r="4011" spans="1:13" x14ac:dyDescent="0.25">
      <c r="A4011" s="26" t="s">
        <v>3194</v>
      </c>
      <c r="B4011" s="26" t="s">
        <v>1859</v>
      </c>
      <c r="C4011" s="34" t="str">
        <f t="shared" si="154"/>
        <v/>
      </c>
      <c r="D4011" s="26"/>
      <c r="E4011" s="26" t="s">
        <v>31</v>
      </c>
      <c r="F4011" s="26" t="s">
        <v>6</v>
      </c>
      <c r="G4011" s="34" t="str">
        <f t="shared" si="155"/>
        <v>Potentilla reuteri</v>
      </c>
      <c r="H4011" s="26" t="s">
        <v>5141</v>
      </c>
      <c r="I4011" s="26"/>
      <c r="J4011" t="s">
        <v>10211</v>
      </c>
      <c r="K4011" t="s">
        <v>11752</v>
      </c>
      <c r="L4011" t="s">
        <v>12323</v>
      </c>
      <c r="M4011" t="s">
        <v>12324</v>
      </c>
    </row>
    <row r="4012" spans="1:13" x14ac:dyDescent="0.25">
      <c r="A4012" s="26" t="s">
        <v>3194</v>
      </c>
      <c r="B4012" s="26" t="s">
        <v>374</v>
      </c>
      <c r="C4012" s="34" t="str">
        <f t="shared" si="154"/>
        <v/>
      </c>
      <c r="D4012" s="26"/>
      <c r="E4012" s="26" t="s">
        <v>6</v>
      </c>
      <c r="F4012" s="26" t="s">
        <v>6</v>
      </c>
      <c r="G4012" s="34" t="str">
        <f t="shared" si="155"/>
        <v>Potentilla rupestris</v>
      </c>
      <c r="H4012" s="26" t="s">
        <v>5141</v>
      </c>
      <c r="I4012" s="26"/>
      <c r="J4012" t="s">
        <v>10212</v>
      </c>
      <c r="K4012" t="s">
        <v>11752</v>
      </c>
      <c r="L4012" t="s">
        <v>12323</v>
      </c>
      <c r="M4012" t="s">
        <v>12324</v>
      </c>
    </row>
    <row r="4013" spans="1:13" x14ac:dyDescent="0.25">
      <c r="A4013" s="26" t="s">
        <v>3194</v>
      </c>
      <c r="B4013" s="26" t="s">
        <v>3204</v>
      </c>
      <c r="C4013" s="34" t="str">
        <f t="shared" si="154"/>
        <v/>
      </c>
      <c r="D4013" s="26"/>
      <c r="E4013" s="26" t="s">
        <v>6</v>
      </c>
      <c r="F4013" s="26" t="s">
        <v>6</v>
      </c>
      <c r="G4013" s="34" t="str">
        <f t="shared" si="155"/>
        <v>Potentilla sterilis</v>
      </c>
      <c r="H4013" s="26" t="s">
        <v>5141</v>
      </c>
      <c r="I4013" s="26"/>
      <c r="J4013" t="s">
        <v>10213</v>
      </c>
      <c r="K4013" t="s">
        <v>11752</v>
      </c>
      <c r="L4013" t="s">
        <v>12323</v>
      </c>
      <c r="M4013" t="s">
        <v>12324</v>
      </c>
    </row>
    <row r="4014" spans="1:13" x14ac:dyDescent="0.25">
      <c r="A4014" s="26" t="s">
        <v>3194</v>
      </c>
      <c r="B4014" s="26" t="s">
        <v>2492</v>
      </c>
      <c r="C4014" s="34" t="str">
        <f t="shared" ref="C4014:C4077" si="156">IF(D4014="","","subsp.")</f>
        <v/>
      </c>
      <c r="D4014" s="26"/>
      <c r="E4014" s="26" t="s">
        <v>6</v>
      </c>
      <c r="F4014" s="26" t="s">
        <v>6</v>
      </c>
      <c r="G4014" s="34" t="str">
        <f t="shared" si="155"/>
        <v>Potentilla supina</v>
      </c>
      <c r="H4014" s="26" t="s">
        <v>5141</v>
      </c>
      <c r="I4014" s="26"/>
      <c r="J4014" t="s">
        <v>10214</v>
      </c>
      <c r="K4014" t="s">
        <v>11752</v>
      </c>
      <c r="L4014" t="s">
        <v>12323</v>
      </c>
      <c r="M4014" t="s">
        <v>12324</v>
      </c>
    </row>
    <row r="4015" spans="1:13" x14ac:dyDescent="0.25">
      <c r="A4015" s="26" t="s">
        <v>3205</v>
      </c>
      <c r="B4015" s="26" t="s">
        <v>1307</v>
      </c>
      <c r="C4015" s="34" t="str">
        <f t="shared" si="156"/>
        <v/>
      </c>
      <c r="D4015" s="26"/>
      <c r="E4015" s="26" t="s">
        <v>6</v>
      </c>
      <c r="F4015" s="26" t="s">
        <v>6</v>
      </c>
      <c r="G4015" s="34" t="str">
        <f t="shared" si="155"/>
        <v>Prangos trifida</v>
      </c>
      <c r="H4015" s="26" t="s">
        <v>5141</v>
      </c>
      <c r="I4015" s="26"/>
      <c r="J4015" t="s">
        <v>10215</v>
      </c>
      <c r="K4015" t="s">
        <v>11752</v>
      </c>
      <c r="L4015" t="s">
        <v>12382</v>
      </c>
      <c r="M4015" t="s">
        <v>12383</v>
      </c>
    </row>
    <row r="4016" spans="1:13" x14ac:dyDescent="0.25">
      <c r="A4016" s="26" t="s">
        <v>3206</v>
      </c>
      <c r="B4016" s="26" t="s">
        <v>291</v>
      </c>
      <c r="C4016" s="34" t="str">
        <f t="shared" si="156"/>
        <v/>
      </c>
      <c r="D4016" s="26"/>
      <c r="E4016" s="26" t="s">
        <v>6</v>
      </c>
      <c r="F4016" s="26" t="s">
        <v>6</v>
      </c>
      <c r="G4016" s="34" t="str">
        <f t="shared" si="155"/>
        <v>Prasium majus</v>
      </c>
      <c r="H4016" s="26" t="s">
        <v>5141</v>
      </c>
      <c r="I4016" s="26"/>
      <c r="J4016" t="s">
        <v>10216</v>
      </c>
      <c r="K4016" t="s">
        <v>11752</v>
      </c>
      <c r="L4016" t="s">
        <v>12318</v>
      </c>
      <c r="M4016" t="s">
        <v>12395</v>
      </c>
    </row>
    <row r="4017" spans="1:13" x14ac:dyDescent="0.25">
      <c r="A4017" s="26" t="s">
        <v>3207</v>
      </c>
      <c r="B4017" s="26" t="s">
        <v>971</v>
      </c>
      <c r="C4017" s="34" t="str">
        <f t="shared" si="156"/>
        <v>subsp.</v>
      </c>
      <c r="D4017" s="26" t="s">
        <v>971</v>
      </c>
      <c r="E4017" s="26" t="s">
        <v>6</v>
      </c>
      <c r="F4017" s="26" t="s">
        <v>6</v>
      </c>
      <c r="G4017" s="34" t="str">
        <f t="shared" si="155"/>
        <v>Primula acaulis acaulis</v>
      </c>
      <c r="H4017" s="26" t="s">
        <v>5141</v>
      </c>
      <c r="I4017" s="26"/>
      <c r="J4017" t="s">
        <v>10217</v>
      </c>
      <c r="K4017" t="s">
        <v>11752</v>
      </c>
      <c r="L4017" t="s">
        <v>12290</v>
      </c>
      <c r="M4017" t="s">
        <v>12291</v>
      </c>
    </row>
    <row r="4018" spans="1:13" x14ac:dyDescent="0.25">
      <c r="A4018" s="26" t="s">
        <v>3207</v>
      </c>
      <c r="B4018" s="26" t="s">
        <v>971</v>
      </c>
      <c r="C4018" s="34" t="str">
        <f t="shared" si="156"/>
        <v>subsp.</v>
      </c>
      <c r="D4018" s="26" t="s">
        <v>463</v>
      </c>
      <c r="E4018" s="26" t="s">
        <v>31</v>
      </c>
      <c r="F4018" s="26" t="s">
        <v>6</v>
      </c>
      <c r="G4018" s="34" t="str">
        <f t="shared" si="155"/>
        <v>Primula acaulis balearica</v>
      </c>
      <c r="H4018" s="26" t="s">
        <v>5141</v>
      </c>
      <c r="I4018" s="26"/>
      <c r="J4018" t="s">
        <v>10218</v>
      </c>
      <c r="K4018" t="s">
        <v>11752</v>
      </c>
      <c r="L4018" t="s">
        <v>12290</v>
      </c>
      <c r="M4018" t="s">
        <v>12291</v>
      </c>
    </row>
    <row r="4019" spans="1:13" x14ac:dyDescent="0.25">
      <c r="A4019" s="26" t="s">
        <v>3207</v>
      </c>
      <c r="B4019" s="26" t="s">
        <v>3208</v>
      </c>
      <c r="C4019" s="34" t="str">
        <f t="shared" si="156"/>
        <v>subsp.</v>
      </c>
      <c r="D4019" s="26" t="s">
        <v>3208</v>
      </c>
      <c r="E4019" s="26" t="s">
        <v>6</v>
      </c>
      <c r="F4019" s="26" t="s">
        <v>6</v>
      </c>
      <c r="G4019" s="34" t="str">
        <f t="shared" si="155"/>
        <v>Primula elatior elatior</v>
      </c>
      <c r="H4019" s="26" t="s">
        <v>5141</v>
      </c>
      <c r="I4019" s="26"/>
      <c r="J4019" t="s">
        <v>10219</v>
      </c>
      <c r="K4019" t="s">
        <v>11752</v>
      </c>
      <c r="L4019" t="s">
        <v>12290</v>
      </c>
      <c r="M4019" t="s">
        <v>12291</v>
      </c>
    </row>
    <row r="4020" spans="1:13" x14ac:dyDescent="0.25">
      <c r="A4020" s="26" t="s">
        <v>3207</v>
      </c>
      <c r="B4020" s="26" t="s">
        <v>3208</v>
      </c>
      <c r="C4020" s="34" t="str">
        <f t="shared" si="156"/>
        <v>subsp.</v>
      </c>
      <c r="D4020" s="26" t="s">
        <v>2507</v>
      </c>
      <c r="E4020" s="26" t="s">
        <v>6</v>
      </c>
      <c r="F4020" s="26" t="s">
        <v>6</v>
      </c>
      <c r="G4020" s="34" t="str">
        <f t="shared" si="155"/>
        <v>Primula elatior intricata</v>
      </c>
      <c r="H4020" s="26" t="s">
        <v>5141</v>
      </c>
      <c r="I4020" s="26"/>
      <c r="J4020" t="s">
        <v>10220</v>
      </c>
      <c r="K4020" t="s">
        <v>11752</v>
      </c>
      <c r="L4020" t="s">
        <v>12290</v>
      </c>
      <c r="M4020" t="s">
        <v>12291</v>
      </c>
    </row>
    <row r="4021" spans="1:13" x14ac:dyDescent="0.25">
      <c r="A4021" s="26" t="s">
        <v>3207</v>
      </c>
      <c r="B4021" s="26" t="s">
        <v>3208</v>
      </c>
      <c r="C4021" s="34" t="str">
        <f t="shared" si="156"/>
        <v>subsp.</v>
      </c>
      <c r="D4021" s="26" t="s">
        <v>4650</v>
      </c>
      <c r="E4021" s="26" t="s">
        <v>31</v>
      </c>
      <c r="F4021" s="26" t="s">
        <v>6</v>
      </c>
      <c r="G4021" s="34" t="str">
        <f t="shared" si="155"/>
        <v>Primula elatior lofthousei</v>
      </c>
      <c r="H4021" s="26" t="s">
        <v>5141</v>
      </c>
      <c r="I4021" s="26"/>
      <c r="J4021" t="s">
        <v>10221</v>
      </c>
      <c r="K4021" t="s">
        <v>11752</v>
      </c>
      <c r="L4021" t="s">
        <v>12290</v>
      </c>
      <c r="M4021" t="s">
        <v>12291</v>
      </c>
    </row>
    <row r="4022" spans="1:13" x14ac:dyDescent="0.25">
      <c r="A4022" s="26" t="s">
        <v>3207</v>
      </c>
      <c r="B4022" s="26" t="s">
        <v>3210</v>
      </c>
      <c r="C4022" s="34" t="str">
        <f t="shared" si="156"/>
        <v/>
      </c>
      <c r="D4022" s="26"/>
      <c r="E4022" s="26" t="s">
        <v>6</v>
      </c>
      <c r="F4022" s="26" t="s">
        <v>6</v>
      </c>
      <c r="G4022" s="34" t="str">
        <f t="shared" ref="G4022:G4085" si="157">IF(D4022="",CONCATENATE(A4022," ",B4022),CONCATENATE(A4022," ",B4022," ",D4022))</f>
        <v>Primula farinosa</v>
      </c>
      <c r="H4022" s="26" t="s">
        <v>5141</v>
      </c>
      <c r="I4022" s="26"/>
      <c r="J4022" t="s">
        <v>10222</v>
      </c>
      <c r="K4022" t="s">
        <v>11752</v>
      </c>
      <c r="L4022" t="s">
        <v>12290</v>
      </c>
      <c r="M4022" t="s">
        <v>12291</v>
      </c>
    </row>
    <row r="4023" spans="1:13" x14ac:dyDescent="0.25">
      <c r="A4023" s="26" t="s">
        <v>3207</v>
      </c>
      <c r="B4023" s="26" t="s">
        <v>250</v>
      </c>
      <c r="C4023" s="34" t="str">
        <f t="shared" si="156"/>
        <v/>
      </c>
      <c r="D4023" s="26"/>
      <c r="E4023" s="26" t="s">
        <v>6</v>
      </c>
      <c r="F4023" s="26" t="s">
        <v>6</v>
      </c>
      <c r="G4023" s="34" t="str">
        <f t="shared" si="157"/>
        <v>Primula hirsuta</v>
      </c>
      <c r="H4023" s="26" t="s">
        <v>5141</v>
      </c>
      <c r="I4023" s="26"/>
      <c r="J4023" t="s">
        <v>10223</v>
      </c>
      <c r="K4023" t="s">
        <v>11752</v>
      </c>
      <c r="L4023" t="s">
        <v>12290</v>
      </c>
      <c r="M4023" t="s">
        <v>12291</v>
      </c>
    </row>
    <row r="4024" spans="1:13" x14ac:dyDescent="0.25">
      <c r="A4024" s="26" t="s">
        <v>3207</v>
      </c>
      <c r="B4024" s="26" t="s">
        <v>2292</v>
      </c>
      <c r="C4024" s="34" t="str">
        <f t="shared" si="156"/>
        <v/>
      </c>
      <c r="D4024" s="26"/>
      <c r="E4024" s="26" t="s">
        <v>6</v>
      </c>
      <c r="F4024" s="26" t="s">
        <v>6</v>
      </c>
      <c r="G4024" s="34" t="str">
        <f t="shared" si="157"/>
        <v>Primula integrifolia</v>
      </c>
      <c r="H4024" s="26" t="s">
        <v>5141</v>
      </c>
      <c r="I4024" s="26"/>
      <c r="J4024" t="s">
        <v>10224</v>
      </c>
      <c r="K4024" t="s">
        <v>11752</v>
      </c>
      <c r="L4024" t="s">
        <v>12290</v>
      </c>
      <c r="M4024" t="s">
        <v>12291</v>
      </c>
    </row>
    <row r="4025" spans="1:13" x14ac:dyDescent="0.25">
      <c r="A4025" s="26" t="s">
        <v>3207</v>
      </c>
      <c r="B4025" s="26" t="s">
        <v>821</v>
      </c>
      <c r="C4025" s="34" t="str">
        <f t="shared" si="156"/>
        <v/>
      </c>
      <c r="D4025" s="26"/>
      <c r="E4025" s="26" t="s">
        <v>6</v>
      </c>
      <c r="F4025" s="26" t="s">
        <v>6</v>
      </c>
      <c r="G4025" s="34" t="str">
        <f t="shared" si="157"/>
        <v>Primula latifolia</v>
      </c>
      <c r="H4025" s="26" t="s">
        <v>5141</v>
      </c>
      <c r="I4025" s="26"/>
      <c r="J4025" t="s">
        <v>10225</v>
      </c>
      <c r="K4025" t="s">
        <v>11752</v>
      </c>
      <c r="L4025" t="s">
        <v>12290</v>
      </c>
      <c r="M4025" t="s">
        <v>12291</v>
      </c>
    </row>
    <row r="4026" spans="1:13" x14ac:dyDescent="0.25">
      <c r="A4026" s="26" t="s">
        <v>3207</v>
      </c>
      <c r="B4026" s="26" t="s">
        <v>1356</v>
      </c>
      <c r="C4026" s="34" t="str">
        <f t="shared" si="156"/>
        <v/>
      </c>
      <c r="D4026" s="26"/>
      <c r="E4026" s="26" t="s">
        <v>6</v>
      </c>
      <c r="F4026" s="26" t="s">
        <v>6</v>
      </c>
      <c r="G4026" s="34" t="str">
        <f t="shared" si="157"/>
        <v>Primula pedemontana</v>
      </c>
      <c r="H4026" s="26" t="s">
        <v>5141</v>
      </c>
      <c r="I4026" s="26"/>
      <c r="J4026" t="s">
        <v>10226</v>
      </c>
      <c r="K4026" t="s">
        <v>11752</v>
      </c>
      <c r="L4026" t="s">
        <v>12290</v>
      </c>
      <c r="M4026" t="s">
        <v>12291</v>
      </c>
    </row>
    <row r="4027" spans="1:13" x14ac:dyDescent="0.25">
      <c r="A4027" s="26" t="s">
        <v>3207</v>
      </c>
      <c r="B4027" s="26" t="s">
        <v>3209</v>
      </c>
      <c r="C4027" s="34" t="str">
        <f t="shared" si="156"/>
        <v>subsp.</v>
      </c>
      <c r="D4027" s="26" t="s">
        <v>3366</v>
      </c>
      <c r="E4027" s="26" t="s">
        <v>6</v>
      </c>
      <c r="F4027" s="26" t="s">
        <v>6</v>
      </c>
      <c r="G4027" s="34" t="str">
        <f t="shared" si="157"/>
        <v>Primula veris columnae</v>
      </c>
      <c r="H4027" s="26" t="s">
        <v>5141</v>
      </c>
      <c r="I4027" s="26"/>
      <c r="J4027" t="s">
        <v>10227</v>
      </c>
      <c r="K4027" t="s">
        <v>11752</v>
      </c>
      <c r="L4027" t="s">
        <v>12290</v>
      </c>
      <c r="M4027" t="s">
        <v>12291</v>
      </c>
    </row>
    <row r="4028" spans="1:13" x14ac:dyDescent="0.25">
      <c r="A4028" s="26" t="s">
        <v>3207</v>
      </c>
      <c r="B4028" s="26" t="s">
        <v>3209</v>
      </c>
      <c r="C4028" s="34" t="str">
        <f t="shared" si="156"/>
        <v>subsp.</v>
      </c>
      <c r="D4028" s="26" t="s">
        <v>3209</v>
      </c>
      <c r="E4028" s="26" t="s">
        <v>6</v>
      </c>
      <c r="F4028" s="26" t="s">
        <v>6</v>
      </c>
      <c r="G4028" s="34" t="str">
        <f t="shared" si="157"/>
        <v>Primula veris veris</v>
      </c>
      <c r="H4028" s="26" t="s">
        <v>5141</v>
      </c>
      <c r="I4028" s="26"/>
      <c r="J4028" t="s">
        <v>10228</v>
      </c>
      <c r="K4028" t="s">
        <v>11752</v>
      </c>
      <c r="L4028" t="s">
        <v>12290</v>
      </c>
      <c r="M4028" t="s">
        <v>12291</v>
      </c>
    </row>
    <row r="4029" spans="1:13" x14ac:dyDescent="0.25">
      <c r="A4029" s="26" t="s">
        <v>3211</v>
      </c>
      <c r="B4029" s="26" t="s">
        <v>176</v>
      </c>
      <c r="C4029" s="34" t="str">
        <f t="shared" si="156"/>
        <v>subsp.</v>
      </c>
      <c r="D4029" s="26" t="s">
        <v>176</v>
      </c>
      <c r="E4029" s="26" t="s">
        <v>6</v>
      </c>
      <c r="F4029" s="26" t="s">
        <v>6</v>
      </c>
      <c r="G4029" s="34" t="str">
        <f t="shared" si="157"/>
        <v>Pritzelago alpina alpina</v>
      </c>
      <c r="H4029" s="26" t="s">
        <v>5141</v>
      </c>
      <c r="I4029" s="26"/>
      <c r="J4029" t="s">
        <v>10229</v>
      </c>
      <c r="K4029" t="s">
        <v>11752</v>
      </c>
      <c r="L4029" t="s">
        <v>12287</v>
      </c>
      <c r="M4029" t="s">
        <v>12288</v>
      </c>
    </row>
    <row r="4030" spans="1:13" x14ac:dyDescent="0.25">
      <c r="A4030" s="26" t="s">
        <v>3211</v>
      </c>
      <c r="B4030" s="26" t="s">
        <v>176</v>
      </c>
      <c r="C4030" s="34" t="str">
        <f t="shared" si="156"/>
        <v>subsp.</v>
      </c>
      <c r="D4030" s="26" t="s">
        <v>4503</v>
      </c>
      <c r="E4030" s="26" t="s">
        <v>13111</v>
      </c>
      <c r="F4030" s="26" t="s">
        <v>6</v>
      </c>
      <c r="G4030" s="34" t="str">
        <f t="shared" si="157"/>
        <v>Pritzelago alpina auerswaldii</v>
      </c>
      <c r="H4030" s="26" t="s">
        <v>5141</v>
      </c>
      <c r="I4030" s="26"/>
      <c r="J4030" t="s">
        <v>10230</v>
      </c>
      <c r="K4030" t="s">
        <v>11752</v>
      </c>
      <c r="L4030" t="s">
        <v>12287</v>
      </c>
      <c r="M4030" t="s">
        <v>12288</v>
      </c>
    </row>
    <row r="4031" spans="1:13" x14ac:dyDescent="0.25">
      <c r="A4031" s="26" t="s">
        <v>3212</v>
      </c>
      <c r="B4031" s="26" t="s">
        <v>3213</v>
      </c>
      <c r="C4031" s="34" t="str">
        <f t="shared" si="156"/>
        <v/>
      </c>
      <c r="D4031" s="26"/>
      <c r="E4031" s="26" t="s">
        <v>5390</v>
      </c>
      <c r="F4031" s="26" t="s">
        <v>6</v>
      </c>
      <c r="G4031" s="34" t="str">
        <f t="shared" si="157"/>
        <v>Proboscidea louisianica</v>
      </c>
      <c r="H4031" s="26" t="s">
        <v>5141</v>
      </c>
      <c r="I4031" s="26"/>
      <c r="J4031" t="s">
        <v>10231</v>
      </c>
      <c r="K4031" t="s">
        <v>11752</v>
      </c>
      <c r="L4031" t="s">
        <v>12318</v>
      </c>
      <c r="M4031" t="s">
        <v>12691</v>
      </c>
    </row>
    <row r="4032" spans="1:13" x14ac:dyDescent="0.25">
      <c r="A4032" s="26" t="s">
        <v>3214</v>
      </c>
      <c r="B4032" s="26" t="s">
        <v>448</v>
      </c>
      <c r="C4032" s="34" t="str">
        <f t="shared" si="156"/>
        <v/>
      </c>
      <c r="D4032" s="26"/>
      <c r="E4032" s="26" t="s">
        <v>6</v>
      </c>
      <c r="F4032" s="26" t="s">
        <v>6</v>
      </c>
      <c r="G4032" s="34" t="str">
        <f t="shared" si="157"/>
        <v>Prunella grandiflora</v>
      </c>
      <c r="H4032" s="26" t="s">
        <v>5141</v>
      </c>
      <c r="I4032" s="26"/>
      <c r="J4032" t="s">
        <v>10232</v>
      </c>
      <c r="K4032" t="s">
        <v>11752</v>
      </c>
      <c r="L4032" t="s">
        <v>12318</v>
      </c>
      <c r="M4032" t="s">
        <v>12395</v>
      </c>
    </row>
    <row r="4033" spans="1:13" x14ac:dyDescent="0.25">
      <c r="A4033" s="26" t="s">
        <v>3214</v>
      </c>
      <c r="B4033" s="26" t="s">
        <v>682</v>
      </c>
      <c r="C4033" s="34" t="str">
        <f t="shared" si="156"/>
        <v/>
      </c>
      <c r="D4033" s="26"/>
      <c r="E4033" s="26" t="s">
        <v>6</v>
      </c>
      <c r="F4033" s="26" t="s">
        <v>6</v>
      </c>
      <c r="G4033" s="34" t="str">
        <f t="shared" si="157"/>
        <v>Prunella hyssopifolia</v>
      </c>
      <c r="H4033" s="26" t="s">
        <v>5141</v>
      </c>
      <c r="I4033" s="26"/>
      <c r="J4033" t="s">
        <v>10233</v>
      </c>
      <c r="K4033" t="s">
        <v>11752</v>
      </c>
      <c r="L4033" t="s">
        <v>12318</v>
      </c>
      <c r="M4033" t="s">
        <v>12395</v>
      </c>
    </row>
    <row r="4034" spans="1:13" x14ac:dyDescent="0.25">
      <c r="A4034" s="26" t="s">
        <v>3214</v>
      </c>
      <c r="B4034" s="26" t="s">
        <v>656</v>
      </c>
      <c r="C4034" s="34" t="str">
        <f t="shared" si="156"/>
        <v/>
      </c>
      <c r="D4034" s="26"/>
      <c r="E4034" s="26" t="s">
        <v>6</v>
      </c>
      <c r="F4034" s="26" t="s">
        <v>6</v>
      </c>
      <c r="G4034" s="34" t="str">
        <f t="shared" si="157"/>
        <v>Prunella laciniata</v>
      </c>
      <c r="H4034" s="26" t="s">
        <v>5141</v>
      </c>
      <c r="I4034" s="26"/>
      <c r="J4034" t="s">
        <v>10234</v>
      </c>
      <c r="K4034" t="s">
        <v>11752</v>
      </c>
      <c r="L4034" t="s">
        <v>12318</v>
      </c>
      <c r="M4034" t="s">
        <v>12395</v>
      </c>
    </row>
    <row r="4035" spans="1:13" x14ac:dyDescent="0.25">
      <c r="A4035" s="26" t="s">
        <v>3214</v>
      </c>
      <c r="B4035" s="26" t="s">
        <v>414</v>
      </c>
      <c r="C4035" s="34" t="str">
        <f t="shared" si="156"/>
        <v/>
      </c>
      <c r="D4035" s="26"/>
      <c r="E4035" s="26" t="s">
        <v>6</v>
      </c>
      <c r="F4035" s="26" t="s">
        <v>6</v>
      </c>
      <c r="G4035" s="34" t="str">
        <f t="shared" si="157"/>
        <v>Prunella vulgaris</v>
      </c>
      <c r="H4035" s="26" t="s">
        <v>5141</v>
      </c>
      <c r="I4035" s="26"/>
      <c r="J4035" t="s">
        <v>10235</v>
      </c>
      <c r="K4035" t="s">
        <v>11752</v>
      </c>
      <c r="L4035" t="s">
        <v>12318</v>
      </c>
      <c r="M4035" t="s">
        <v>12395</v>
      </c>
    </row>
    <row r="4036" spans="1:13" x14ac:dyDescent="0.25">
      <c r="A4036" s="26" t="s">
        <v>3215</v>
      </c>
      <c r="B4036" s="26" t="s">
        <v>3217</v>
      </c>
      <c r="C4036" s="34" t="str">
        <f t="shared" si="156"/>
        <v/>
      </c>
      <c r="D4036" s="26"/>
      <c r="E4036" s="26" t="s">
        <v>6</v>
      </c>
      <c r="F4036" s="26" t="s">
        <v>6</v>
      </c>
      <c r="G4036" s="34" t="str">
        <f t="shared" si="157"/>
        <v>Prunus avium</v>
      </c>
      <c r="H4036" s="26" t="s">
        <v>5141</v>
      </c>
      <c r="I4036" s="26"/>
      <c r="J4036" t="s">
        <v>10236</v>
      </c>
      <c r="K4036" t="s">
        <v>11752</v>
      </c>
      <c r="L4036" t="s">
        <v>12323</v>
      </c>
      <c r="M4036" t="s">
        <v>12324</v>
      </c>
    </row>
    <row r="4037" spans="1:13" x14ac:dyDescent="0.25">
      <c r="A4037" s="26" t="s">
        <v>3215</v>
      </c>
      <c r="B4037" s="26" t="s">
        <v>1751</v>
      </c>
      <c r="C4037" s="34" t="str">
        <f t="shared" si="156"/>
        <v/>
      </c>
      <c r="D4037" s="26"/>
      <c r="E4037" s="26" t="s">
        <v>5390</v>
      </c>
      <c r="F4037" s="26" t="s">
        <v>6</v>
      </c>
      <c r="G4037" s="34" t="str">
        <f t="shared" si="157"/>
        <v>Prunus dulcis</v>
      </c>
      <c r="H4037" s="26" t="s">
        <v>5141</v>
      </c>
      <c r="I4037" s="26" t="s">
        <v>13597</v>
      </c>
      <c r="J4037" t="s">
        <v>10237</v>
      </c>
      <c r="K4037" t="s">
        <v>11752</v>
      </c>
      <c r="L4037" t="s">
        <v>12323</v>
      </c>
      <c r="M4037" t="s">
        <v>12324</v>
      </c>
    </row>
    <row r="4038" spans="1:13" x14ac:dyDescent="0.25">
      <c r="A4038" s="26" t="s">
        <v>3215</v>
      </c>
      <c r="B4038" s="26" t="s">
        <v>3216</v>
      </c>
      <c r="C4038" s="34" t="str">
        <f t="shared" si="156"/>
        <v/>
      </c>
      <c r="D4038" s="26"/>
      <c r="E4038" s="26" t="s">
        <v>6</v>
      </c>
      <c r="F4038" s="26" t="s">
        <v>6</v>
      </c>
      <c r="G4038" s="34" t="str">
        <f t="shared" si="157"/>
        <v>Prunus insititia</v>
      </c>
      <c r="H4038" s="26" t="s">
        <v>5141</v>
      </c>
      <c r="I4038" s="26"/>
      <c r="J4038" t="s">
        <v>10238</v>
      </c>
      <c r="K4038" t="s">
        <v>11752</v>
      </c>
      <c r="L4038" t="s">
        <v>12323</v>
      </c>
      <c r="M4038" t="s">
        <v>12324</v>
      </c>
    </row>
    <row r="4039" spans="1:13" x14ac:dyDescent="0.25">
      <c r="A4039" s="26" t="s">
        <v>3215</v>
      </c>
      <c r="B4039" s="26" t="s">
        <v>3220</v>
      </c>
      <c r="C4039" s="34" t="str">
        <f t="shared" si="156"/>
        <v/>
      </c>
      <c r="D4039" s="26"/>
      <c r="E4039" s="26" t="s">
        <v>5390</v>
      </c>
      <c r="F4039" s="26" t="s">
        <v>6</v>
      </c>
      <c r="G4039" s="34" t="str">
        <f t="shared" si="157"/>
        <v>Prunus laurocerasus</v>
      </c>
      <c r="H4039" s="26" t="s">
        <v>5141</v>
      </c>
      <c r="I4039" s="26"/>
      <c r="J4039" t="s">
        <v>10239</v>
      </c>
      <c r="K4039" t="s">
        <v>11752</v>
      </c>
      <c r="L4039" t="s">
        <v>12323</v>
      </c>
      <c r="M4039" t="s">
        <v>12324</v>
      </c>
    </row>
    <row r="4040" spans="1:13" x14ac:dyDescent="0.25">
      <c r="A4040" s="26" t="s">
        <v>3215</v>
      </c>
      <c r="B4040" s="26" t="s">
        <v>402</v>
      </c>
      <c r="C4040" s="34" t="str">
        <f t="shared" si="156"/>
        <v>subsp.</v>
      </c>
      <c r="D4040" s="26" t="s">
        <v>402</v>
      </c>
      <c r="E4040" s="26" t="s">
        <v>6</v>
      </c>
      <c r="F4040" s="26" t="s">
        <v>31</v>
      </c>
      <c r="G4040" s="34" t="str">
        <f t="shared" si="157"/>
        <v>Prunus lusitanica lusitanica</v>
      </c>
      <c r="H4040" s="26" t="s">
        <v>5141</v>
      </c>
      <c r="I4040" s="26"/>
      <c r="J4040" t="s">
        <v>10240</v>
      </c>
      <c r="K4040" t="s">
        <v>11752</v>
      </c>
      <c r="L4040" t="s">
        <v>12323</v>
      </c>
      <c r="M4040" t="s">
        <v>12324</v>
      </c>
    </row>
    <row r="4041" spans="1:13" x14ac:dyDescent="0.25">
      <c r="A4041" s="26" t="s">
        <v>3215</v>
      </c>
      <c r="B4041" s="26" t="s">
        <v>3218</v>
      </c>
      <c r="C4041" s="34" t="str">
        <f t="shared" si="156"/>
        <v/>
      </c>
      <c r="D4041" s="26"/>
      <c r="E4041" s="26" t="s">
        <v>6</v>
      </c>
      <c r="F4041" s="26" t="s">
        <v>6</v>
      </c>
      <c r="G4041" s="34" t="str">
        <f t="shared" si="157"/>
        <v>Prunus mahaleb</v>
      </c>
      <c r="H4041" s="26" t="s">
        <v>5141</v>
      </c>
      <c r="I4041" s="26"/>
      <c r="J4041" t="s">
        <v>10241</v>
      </c>
      <c r="K4041" t="s">
        <v>11752</v>
      </c>
      <c r="L4041" t="s">
        <v>12323</v>
      </c>
      <c r="M4041" t="s">
        <v>12324</v>
      </c>
    </row>
    <row r="4042" spans="1:13" x14ac:dyDescent="0.25">
      <c r="A4042" s="26" t="s">
        <v>3215</v>
      </c>
      <c r="B4042" s="26" t="s">
        <v>3219</v>
      </c>
      <c r="C4042" s="34" t="str">
        <f t="shared" si="156"/>
        <v>subsp.</v>
      </c>
      <c r="D4042" s="26" t="s">
        <v>3219</v>
      </c>
      <c r="E4042" s="26" t="s">
        <v>6</v>
      </c>
      <c r="F4042" s="26" t="s">
        <v>31</v>
      </c>
      <c r="G4042" s="34" t="str">
        <f t="shared" si="157"/>
        <v>Prunus padus padus</v>
      </c>
      <c r="H4042" s="26" t="s">
        <v>5141</v>
      </c>
      <c r="I4042" s="26"/>
      <c r="J4042" t="s">
        <v>10242</v>
      </c>
      <c r="K4042" t="s">
        <v>11752</v>
      </c>
      <c r="L4042" t="s">
        <v>12323</v>
      </c>
      <c r="M4042" t="s">
        <v>12324</v>
      </c>
    </row>
    <row r="4043" spans="1:13" x14ac:dyDescent="0.25">
      <c r="A4043" s="26" t="s">
        <v>3215</v>
      </c>
      <c r="B4043" s="26" t="s">
        <v>661</v>
      </c>
      <c r="C4043" s="34" t="str">
        <f t="shared" si="156"/>
        <v/>
      </c>
      <c r="D4043" s="26"/>
      <c r="E4043" s="26" t="s">
        <v>6</v>
      </c>
      <c r="F4043" s="26" t="s">
        <v>6</v>
      </c>
      <c r="G4043" s="34" t="str">
        <f t="shared" si="157"/>
        <v>Prunus prostrata</v>
      </c>
      <c r="H4043" s="26" t="s">
        <v>5141</v>
      </c>
      <c r="I4043" s="26"/>
      <c r="J4043" t="s">
        <v>10243</v>
      </c>
      <c r="K4043" t="s">
        <v>11752</v>
      </c>
      <c r="L4043" t="s">
        <v>12323</v>
      </c>
      <c r="M4043" t="s">
        <v>12324</v>
      </c>
    </row>
    <row r="4044" spans="1:13" x14ac:dyDescent="0.25">
      <c r="A4044" s="26" t="s">
        <v>3215</v>
      </c>
      <c r="B4044" s="26" t="s">
        <v>370</v>
      </c>
      <c r="C4044" s="34" t="str">
        <f t="shared" si="156"/>
        <v/>
      </c>
      <c r="D4044" s="26"/>
      <c r="E4044" s="26" t="s">
        <v>31</v>
      </c>
      <c r="F4044" s="26" t="s">
        <v>6</v>
      </c>
      <c r="G4044" s="34" t="str">
        <f t="shared" si="157"/>
        <v>Prunus ramburii</v>
      </c>
      <c r="H4044" s="26" t="s">
        <v>5141</v>
      </c>
      <c r="I4044" s="26"/>
      <c r="J4044" t="s">
        <v>10244</v>
      </c>
      <c r="K4044" t="s">
        <v>11752</v>
      </c>
      <c r="L4044" t="s">
        <v>12323</v>
      </c>
      <c r="M4044" t="s">
        <v>12324</v>
      </c>
    </row>
    <row r="4045" spans="1:13" x14ac:dyDescent="0.25">
      <c r="A4045" s="26" t="s">
        <v>3215</v>
      </c>
      <c r="B4045" s="26" t="s">
        <v>481</v>
      </c>
      <c r="C4045" s="34" t="str">
        <f t="shared" si="156"/>
        <v/>
      </c>
      <c r="D4045" s="26"/>
      <c r="E4045" s="26" t="s">
        <v>6</v>
      </c>
      <c r="F4045" s="26" t="s">
        <v>6</v>
      </c>
      <c r="G4045" s="34" t="str">
        <f t="shared" si="157"/>
        <v>Prunus spinosa</v>
      </c>
      <c r="H4045" s="26" t="s">
        <v>5141</v>
      </c>
      <c r="I4045" s="26"/>
      <c r="J4045" t="s">
        <v>10245</v>
      </c>
      <c r="K4045" t="s">
        <v>11752</v>
      </c>
      <c r="L4045" t="s">
        <v>12323</v>
      </c>
      <c r="M4045" t="s">
        <v>12324</v>
      </c>
    </row>
    <row r="4046" spans="1:13" x14ac:dyDescent="0.25">
      <c r="A4046" s="26" t="s">
        <v>3221</v>
      </c>
      <c r="B4046" s="26" t="s">
        <v>3222</v>
      </c>
      <c r="C4046" s="34" t="str">
        <f t="shared" si="156"/>
        <v/>
      </c>
      <c r="D4046" s="26"/>
      <c r="E4046" s="26" t="s">
        <v>31</v>
      </c>
      <c r="F4046" s="26" t="s">
        <v>6</v>
      </c>
      <c r="G4046" s="34" t="str">
        <f t="shared" si="157"/>
        <v>Pseudomisopates rivas-martinezii</v>
      </c>
      <c r="H4046" s="26" t="s">
        <v>5141</v>
      </c>
      <c r="I4046" s="26"/>
      <c r="J4046" t="s">
        <v>10246</v>
      </c>
      <c r="K4046" t="s">
        <v>11752</v>
      </c>
      <c r="L4046" t="s">
        <v>12318</v>
      </c>
      <c r="M4046" t="s">
        <v>12319</v>
      </c>
    </row>
    <row r="4047" spans="1:13" x14ac:dyDescent="0.25">
      <c r="A4047" s="26" t="s">
        <v>3223</v>
      </c>
      <c r="B4047" s="26" t="s">
        <v>3224</v>
      </c>
      <c r="C4047" s="34" t="str">
        <f t="shared" si="156"/>
        <v/>
      </c>
      <c r="D4047" s="26"/>
      <c r="E4047" s="26" t="s">
        <v>6</v>
      </c>
      <c r="F4047" s="26" t="s">
        <v>6</v>
      </c>
      <c r="G4047" s="34" t="str">
        <f t="shared" si="157"/>
        <v>Pseudorchis albida</v>
      </c>
      <c r="H4047" s="26" t="s">
        <v>5141</v>
      </c>
      <c r="I4047" s="26"/>
      <c r="J4047" t="s">
        <v>10247</v>
      </c>
      <c r="K4047" t="s">
        <v>11752</v>
      </c>
      <c r="L4047" t="s">
        <v>12327</v>
      </c>
      <c r="M4047" t="s">
        <v>12328</v>
      </c>
    </row>
    <row r="4048" spans="1:13" x14ac:dyDescent="0.25">
      <c r="A4048" s="26" t="s">
        <v>3225</v>
      </c>
      <c r="B4048" s="26" t="s">
        <v>3226</v>
      </c>
      <c r="C4048" s="34" t="str">
        <f t="shared" si="156"/>
        <v/>
      </c>
      <c r="D4048" s="26"/>
      <c r="E4048" s="26" t="s">
        <v>6</v>
      </c>
      <c r="F4048" s="26" t="s">
        <v>6</v>
      </c>
      <c r="G4048" s="34" t="str">
        <f t="shared" si="157"/>
        <v>Pseudorlaya minuscula</v>
      </c>
      <c r="H4048" s="26" t="s">
        <v>5141</v>
      </c>
      <c r="I4048" s="26"/>
      <c r="J4048" t="s">
        <v>10248</v>
      </c>
      <c r="K4048" t="s">
        <v>11752</v>
      </c>
      <c r="L4048" t="s">
        <v>12382</v>
      </c>
      <c r="M4048" t="s">
        <v>12383</v>
      </c>
    </row>
    <row r="4049" spans="1:13" x14ac:dyDescent="0.25">
      <c r="A4049" s="26" t="s">
        <v>3225</v>
      </c>
      <c r="B4049" s="26" t="s">
        <v>1929</v>
      </c>
      <c r="C4049" s="34" t="str">
        <f t="shared" si="156"/>
        <v/>
      </c>
      <c r="D4049" s="26"/>
      <c r="E4049" s="26" t="s">
        <v>6</v>
      </c>
      <c r="F4049" s="26" t="s">
        <v>6</v>
      </c>
      <c r="G4049" s="34" t="str">
        <f t="shared" si="157"/>
        <v>Pseudorlaya pumila</v>
      </c>
      <c r="H4049" s="26" t="s">
        <v>5141</v>
      </c>
      <c r="I4049" s="26"/>
      <c r="J4049" t="s">
        <v>10249</v>
      </c>
      <c r="K4049" t="s">
        <v>11752</v>
      </c>
      <c r="L4049" t="s">
        <v>12382</v>
      </c>
      <c r="M4049" t="s">
        <v>12383</v>
      </c>
    </row>
    <row r="4050" spans="1:13" x14ac:dyDescent="0.25">
      <c r="A4050" s="26" t="s">
        <v>3227</v>
      </c>
      <c r="B4050" s="26" t="s">
        <v>218</v>
      </c>
      <c r="C4050" s="34" t="str">
        <f t="shared" si="156"/>
        <v/>
      </c>
      <c r="D4050" s="26"/>
      <c r="E4050" s="26" t="s">
        <v>6</v>
      </c>
      <c r="F4050" s="26" t="s">
        <v>6</v>
      </c>
      <c r="G4050" s="34" t="str">
        <f t="shared" si="157"/>
        <v>Pseudoscabiosa grosii</v>
      </c>
      <c r="H4050" s="26" t="s">
        <v>5141</v>
      </c>
      <c r="I4050" s="26"/>
      <c r="J4050" t="s">
        <v>10250</v>
      </c>
      <c r="K4050" t="s">
        <v>11752</v>
      </c>
      <c r="L4050" t="s">
        <v>12602</v>
      </c>
      <c r="M4050" t="s">
        <v>12603</v>
      </c>
    </row>
    <row r="4051" spans="1:13" x14ac:dyDescent="0.25">
      <c r="A4051" s="26" t="s">
        <v>3227</v>
      </c>
      <c r="B4051" s="26" t="s">
        <v>172</v>
      </c>
      <c r="C4051" s="34" t="str">
        <f t="shared" si="156"/>
        <v/>
      </c>
      <c r="D4051" s="26"/>
      <c r="E4051" s="26" t="s">
        <v>31</v>
      </c>
      <c r="F4051" s="26" t="s">
        <v>6</v>
      </c>
      <c r="G4051" s="34" t="str">
        <f t="shared" si="157"/>
        <v>Pseudoscabiosa saxatilis</v>
      </c>
      <c r="H4051" s="26" t="s">
        <v>5141</v>
      </c>
      <c r="I4051" s="26"/>
      <c r="J4051" t="s">
        <v>10251</v>
      </c>
      <c r="K4051" t="s">
        <v>11752</v>
      </c>
      <c r="L4051" t="s">
        <v>12602</v>
      </c>
      <c r="M4051" t="s">
        <v>12603</v>
      </c>
    </row>
    <row r="4052" spans="1:13" x14ac:dyDescent="0.25">
      <c r="A4052" s="26" t="s">
        <v>3228</v>
      </c>
      <c r="B4052" s="26" t="s">
        <v>3229</v>
      </c>
      <c r="C4052" s="34" t="str">
        <f t="shared" si="156"/>
        <v/>
      </c>
      <c r="D4052" s="26"/>
      <c r="E4052" s="26" t="s">
        <v>6</v>
      </c>
      <c r="F4052" s="26" t="s">
        <v>6</v>
      </c>
      <c r="G4052" s="34" t="str">
        <f t="shared" si="157"/>
        <v>Psilotum nudum</v>
      </c>
      <c r="H4052" s="26" t="s">
        <v>5141</v>
      </c>
      <c r="I4052" s="26"/>
      <c r="J4052" t="s">
        <v>10252</v>
      </c>
      <c r="K4052" t="s">
        <v>12300</v>
      </c>
      <c r="L4052" t="s">
        <v>12692</v>
      </c>
      <c r="M4052" t="s">
        <v>12693</v>
      </c>
    </row>
    <row r="4053" spans="1:13" x14ac:dyDescent="0.25">
      <c r="A4053" s="26" t="s">
        <v>3230</v>
      </c>
      <c r="B4053" s="26" t="s">
        <v>3231</v>
      </c>
      <c r="C4053" s="34" t="str">
        <f t="shared" si="156"/>
        <v/>
      </c>
      <c r="D4053" s="26"/>
      <c r="E4053" s="26" t="s">
        <v>6</v>
      </c>
      <c r="F4053" s="26" t="s">
        <v>6</v>
      </c>
      <c r="G4053" s="34" t="str">
        <f t="shared" si="157"/>
        <v>Pteranthus dichotomus</v>
      </c>
      <c r="H4053" s="26" t="s">
        <v>5141</v>
      </c>
      <c r="I4053" s="26"/>
      <c r="J4053" t="s">
        <v>10253</v>
      </c>
      <c r="K4053" t="s">
        <v>11752</v>
      </c>
      <c r="L4053" t="s">
        <v>12295</v>
      </c>
      <c r="M4053" t="s">
        <v>12331</v>
      </c>
    </row>
    <row r="4054" spans="1:13" x14ac:dyDescent="0.25">
      <c r="A4054" s="26" t="s">
        <v>3234</v>
      </c>
      <c r="B4054" s="26" t="s">
        <v>1346</v>
      </c>
      <c r="C4054" s="34" t="str">
        <f t="shared" si="156"/>
        <v/>
      </c>
      <c r="D4054" s="26"/>
      <c r="E4054" s="26" t="s">
        <v>5390</v>
      </c>
      <c r="F4054" s="26" t="s">
        <v>6</v>
      </c>
      <c r="G4054" s="34" t="str">
        <f t="shared" si="157"/>
        <v>Pteris cretica</v>
      </c>
      <c r="H4054" s="26" t="s">
        <v>5141</v>
      </c>
      <c r="I4054" s="26"/>
      <c r="J4054" t="s">
        <v>10254</v>
      </c>
      <c r="K4054" t="s">
        <v>12300</v>
      </c>
      <c r="L4054" t="s">
        <v>12301</v>
      </c>
      <c r="M4054" t="s">
        <v>12437</v>
      </c>
    </row>
    <row r="4055" spans="1:13" x14ac:dyDescent="0.25">
      <c r="A4055" s="26" t="s">
        <v>3234</v>
      </c>
      <c r="B4055" s="26" t="s">
        <v>3235</v>
      </c>
      <c r="C4055" s="34" t="str">
        <f t="shared" si="156"/>
        <v/>
      </c>
      <c r="D4055" s="26"/>
      <c r="E4055" s="26" t="s">
        <v>6</v>
      </c>
      <c r="F4055" s="26" t="s">
        <v>6</v>
      </c>
      <c r="G4055" s="34" t="str">
        <f t="shared" si="157"/>
        <v>Pteris incompleta</v>
      </c>
      <c r="H4055" s="26" t="s">
        <v>5141</v>
      </c>
      <c r="I4055" s="26"/>
      <c r="J4055" t="s">
        <v>10255</v>
      </c>
      <c r="K4055" t="s">
        <v>12300</v>
      </c>
      <c r="L4055" t="s">
        <v>12301</v>
      </c>
      <c r="M4055" t="s">
        <v>12437</v>
      </c>
    </row>
    <row r="4056" spans="1:13" x14ac:dyDescent="0.25">
      <c r="A4056" s="26" t="s">
        <v>3234</v>
      </c>
      <c r="B4056" s="26" t="s">
        <v>3236</v>
      </c>
      <c r="C4056" s="34" t="str">
        <f t="shared" si="156"/>
        <v/>
      </c>
      <c r="D4056" s="26"/>
      <c r="E4056" s="26" t="s">
        <v>6</v>
      </c>
      <c r="F4056" s="26" t="s">
        <v>6</v>
      </c>
      <c r="G4056" s="34" t="str">
        <f t="shared" si="157"/>
        <v>Pteris vittata</v>
      </c>
      <c r="H4056" s="26" t="s">
        <v>5141</v>
      </c>
      <c r="I4056" s="26"/>
      <c r="J4056" t="s">
        <v>10256</v>
      </c>
      <c r="K4056" t="s">
        <v>12300</v>
      </c>
      <c r="L4056" t="s">
        <v>12301</v>
      </c>
      <c r="M4056" t="s">
        <v>12437</v>
      </c>
    </row>
    <row r="4057" spans="1:13" x14ac:dyDescent="0.25">
      <c r="A4057" s="26" t="s">
        <v>3237</v>
      </c>
      <c r="B4057" s="26" t="s">
        <v>3238</v>
      </c>
      <c r="C4057" s="34" t="str">
        <f t="shared" si="156"/>
        <v/>
      </c>
      <c r="D4057" s="26"/>
      <c r="E4057" s="26" t="s">
        <v>5390</v>
      </c>
      <c r="F4057" s="26" t="s">
        <v>6</v>
      </c>
      <c r="G4057" s="34" t="str">
        <f t="shared" si="157"/>
        <v>Pterocarya stenoptera</v>
      </c>
      <c r="H4057" s="26" t="s">
        <v>5141</v>
      </c>
      <c r="I4057" s="26"/>
      <c r="J4057" t="s">
        <v>10257</v>
      </c>
      <c r="K4057" t="s">
        <v>11752</v>
      </c>
      <c r="L4057" t="s">
        <v>12375</v>
      </c>
      <c r="M4057" t="s">
        <v>12657</v>
      </c>
    </row>
    <row r="4058" spans="1:13" x14ac:dyDescent="0.25">
      <c r="A4058" s="26" t="s">
        <v>3239</v>
      </c>
      <c r="B4058" s="26" t="s">
        <v>3240</v>
      </c>
      <c r="C4058" s="34" t="str">
        <f t="shared" si="156"/>
        <v/>
      </c>
      <c r="D4058" s="26"/>
      <c r="E4058" s="26" t="s">
        <v>31</v>
      </c>
      <c r="F4058" s="26" t="s">
        <v>6</v>
      </c>
      <c r="G4058" s="34" t="str">
        <f t="shared" si="157"/>
        <v>Pterocephalidium diandrum</v>
      </c>
      <c r="H4058" s="26" t="s">
        <v>5141</v>
      </c>
      <c r="I4058" s="26"/>
      <c r="J4058" t="s">
        <v>10258</v>
      </c>
      <c r="K4058" t="s">
        <v>11752</v>
      </c>
      <c r="L4058" t="s">
        <v>12602</v>
      </c>
      <c r="M4058" t="s">
        <v>12603</v>
      </c>
    </row>
    <row r="4059" spans="1:13" x14ac:dyDescent="0.25">
      <c r="A4059" s="26" t="s">
        <v>3241</v>
      </c>
      <c r="B4059" s="26" t="s">
        <v>3242</v>
      </c>
      <c r="C4059" s="34" t="str">
        <f t="shared" si="156"/>
        <v/>
      </c>
      <c r="D4059" s="26"/>
      <c r="E4059" s="26" t="s">
        <v>31</v>
      </c>
      <c r="F4059" s="26" t="s">
        <v>6</v>
      </c>
      <c r="G4059" s="34" t="str">
        <f t="shared" si="157"/>
        <v>Pterocephalus spathulatus</v>
      </c>
      <c r="H4059" s="26" t="s">
        <v>5141</v>
      </c>
      <c r="I4059" s="26"/>
      <c r="J4059" t="s">
        <v>10259</v>
      </c>
      <c r="K4059" t="s">
        <v>11752</v>
      </c>
      <c r="L4059" t="s">
        <v>12602</v>
      </c>
      <c r="M4059" t="s">
        <v>12603</v>
      </c>
    </row>
    <row r="4060" spans="1:13" x14ac:dyDescent="0.25">
      <c r="A4060" s="26" t="s">
        <v>3243</v>
      </c>
      <c r="B4060" s="26" t="s">
        <v>3244</v>
      </c>
      <c r="C4060" s="34" t="str">
        <f t="shared" si="156"/>
        <v>subsp.</v>
      </c>
      <c r="D4060" s="26" t="s">
        <v>1586</v>
      </c>
      <c r="E4060" s="26" t="s">
        <v>6</v>
      </c>
      <c r="F4060" s="26" t="s">
        <v>6</v>
      </c>
      <c r="G4060" s="34" t="str">
        <f t="shared" si="157"/>
        <v>Pterospartum tridentatum cantabricum</v>
      </c>
      <c r="H4060" s="26" t="s">
        <v>5141</v>
      </c>
      <c r="I4060" s="26"/>
      <c r="J4060" t="s">
        <v>10260</v>
      </c>
      <c r="K4060" t="s">
        <v>11752</v>
      </c>
      <c r="L4060" t="s">
        <v>12304</v>
      </c>
      <c r="M4060" t="s">
        <v>12305</v>
      </c>
    </row>
    <row r="4061" spans="1:13" x14ac:dyDescent="0.25">
      <c r="A4061" s="26" t="s">
        <v>3243</v>
      </c>
      <c r="B4061" s="26" t="s">
        <v>3244</v>
      </c>
      <c r="C4061" s="34" t="str">
        <f t="shared" si="156"/>
        <v>subsp.</v>
      </c>
      <c r="D4061" s="26" t="s">
        <v>2031</v>
      </c>
      <c r="E4061" s="26" t="s">
        <v>6</v>
      </c>
      <c r="F4061" s="26" t="s">
        <v>6</v>
      </c>
      <c r="G4061" s="34" t="str">
        <f t="shared" si="157"/>
        <v>Pterospartum tridentatum lasianthum</v>
      </c>
      <c r="H4061" s="26" t="s">
        <v>5141</v>
      </c>
      <c r="I4061" s="26"/>
      <c r="J4061" t="s">
        <v>10261</v>
      </c>
      <c r="K4061" t="s">
        <v>11752</v>
      </c>
      <c r="L4061" t="s">
        <v>12304</v>
      </c>
      <c r="M4061" t="s">
        <v>12305</v>
      </c>
    </row>
    <row r="4062" spans="1:13" x14ac:dyDescent="0.25">
      <c r="A4062" s="26" t="s">
        <v>3243</v>
      </c>
      <c r="B4062" s="26" t="s">
        <v>3244</v>
      </c>
      <c r="C4062" s="34" t="str">
        <f t="shared" si="156"/>
        <v>subsp.</v>
      </c>
      <c r="D4062" s="26" t="s">
        <v>3244</v>
      </c>
      <c r="E4062" s="26" t="s">
        <v>31</v>
      </c>
      <c r="F4062" s="26" t="s">
        <v>6</v>
      </c>
      <c r="G4062" s="34" t="str">
        <f t="shared" si="157"/>
        <v>Pterospartum tridentatum tridentatum</v>
      </c>
      <c r="H4062" s="26" t="s">
        <v>5141</v>
      </c>
      <c r="I4062" s="26"/>
      <c r="J4062" t="s">
        <v>10262</v>
      </c>
      <c r="K4062" t="s">
        <v>11752</v>
      </c>
      <c r="L4062" t="s">
        <v>12304</v>
      </c>
      <c r="M4062" t="s">
        <v>12305</v>
      </c>
    </row>
    <row r="4063" spans="1:13" x14ac:dyDescent="0.25">
      <c r="A4063" s="26" t="s">
        <v>3245</v>
      </c>
      <c r="B4063" s="26" t="s">
        <v>3246</v>
      </c>
      <c r="C4063" s="34" t="str">
        <f t="shared" si="156"/>
        <v/>
      </c>
      <c r="D4063" s="26"/>
      <c r="E4063" s="26" t="s">
        <v>5390</v>
      </c>
      <c r="F4063" s="26" t="s">
        <v>6</v>
      </c>
      <c r="G4063" s="34" t="str">
        <f t="shared" si="157"/>
        <v>Ptilostemon casabonae</v>
      </c>
      <c r="H4063" s="26" t="s">
        <v>5141</v>
      </c>
      <c r="I4063" s="26"/>
      <c r="J4063" t="s">
        <v>10263</v>
      </c>
      <c r="K4063" t="s">
        <v>11752</v>
      </c>
      <c r="L4063" t="s">
        <v>11753</v>
      </c>
      <c r="M4063" t="s">
        <v>11754</v>
      </c>
    </row>
    <row r="4064" spans="1:13" x14ac:dyDescent="0.25">
      <c r="A4064" s="26" t="s">
        <v>3245</v>
      </c>
      <c r="B4064" s="26" t="s">
        <v>59</v>
      </c>
      <c r="C4064" s="34" t="str">
        <f t="shared" si="156"/>
        <v/>
      </c>
      <c r="D4064" s="26"/>
      <c r="E4064" s="26" t="s">
        <v>31</v>
      </c>
      <c r="F4064" s="26" t="s">
        <v>6</v>
      </c>
      <c r="G4064" s="34" t="str">
        <f t="shared" si="157"/>
        <v>Ptilostemon hispanicus</v>
      </c>
      <c r="H4064" s="26" t="s">
        <v>5141</v>
      </c>
      <c r="I4064" s="26"/>
      <c r="J4064" t="s">
        <v>10264</v>
      </c>
      <c r="K4064" t="s">
        <v>11752</v>
      </c>
      <c r="L4064" t="s">
        <v>11753</v>
      </c>
      <c r="M4064" t="s">
        <v>11754</v>
      </c>
    </row>
    <row r="4065" spans="1:13" x14ac:dyDescent="0.25">
      <c r="A4065" s="26" t="s">
        <v>3247</v>
      </c>
      <c r="B4065" s="26" t="s">
        <v>1066</v>
      </c>
      <c r="C4065" s="34" t="str">
        <f t="shared" si="156"/>
        <v/>
      </c>
      <c r="D4065" s="26"/>
      <c r="E4065" s="26" t="s">
        <v>6</v>
      </c>
      <c r="F4065" s="26" t="s">
        <v>6</v>
      </c>
      <c r="G4065" s="34" t="str">
        <f t="shared" si="157"/>
        <v>Ptychotis saxifraga</v>
      </c>
      <c r="H4065" s="26" t="s">
        <v>5141</v>
      </c>
      <c r="I4065" s="26"/>
      <c r="J4065" t="s">
        <v>10265</v>
      </c>
      <c r="K4065" t="s">
        <v>11752</v>
      </c>
      <c r="L4065" t="s">
        <v>12382</v>
      </c>
      <c r="M4065" t="s">
        <v>12383</v>
      </c>
    </row>
    <row r="4066" spans="1:13" x14ac:dyDescent="0.25">
      <c r="A4066" s="26" t="s">
        <v>3248</v>
      </c>
      <c r="B4066" s="26" t="s">
        <v>833</v>
      </c>
      <c r="C4066" s="34" t="str">
        <f t="shared" si="156"/>
        <v/>
      </c>
      <c r="D4066" s="26"/>
      <c r="E4066" s="26" t="s">
        <v>6</v>
      </c>
      <c r="F4066" s="26" t="s">
        <v>6</v>
      </c>
      <c r="G4066" s="34" t="str">
        <f t="shared" si="157"/>
        <v>Pulmonaria affinis</v>
      </c>
      <c r="H4066" s="26" t="s">
        <v>5141</v>
      </c>
      <c r="I4066" s="26"/>
      <c r="J4066" t="s">
        <v>10266</v>
      </c>
      <c r="K4066" t="s">
        <v>11752</v>
      </c>
      <c r="L4066" t="s">
        <v>12486</v>
      </c>
      <c r="M4066" t="s">
        <v>12487</v>
      </c>
    </row>
    <row r="4067" spans="1:13" x14ac:dyDescent="0.25">
      <c r="A4067" s="26" t="s">
        <v>3248</v>
      </c>
      <c r="B4067" s="26" t="s">
        <v>15</v>
      </c>
      <c r="C4067" s="34" t="str">
        <f t="shared" si="156"/>
        <v/>
      </c>
      <c r="D4067" s="26"/>
      <c r="E4067" s="26" t="s">
        <v>6</v>
      </c>
      <c r="F4067" s="26" t="s">
        <v>6</v>
      </c>
      <c r="G4067" s="34" t="str">
        <f t="shared" si="157"/>
        <v>Pulmonaria longifolia</v>
      </c>
      <c r="H4067" s="26" t="s">
        <v>5141</v>
      </c>
      <c r="I4067" s="26"/>
      <c r="J4067" t="s">
        <v>10267</v>
      </c>
      <c r="K4067" t="s">
        <v>11752</v>
      </c>
      <c r="L4067" t="s">
        <v>12486</v>
      </c>
      <c r="M4067" t="s">
        <v>12487</v>
      </c>
    </row>
    <row r="4068" spans="1:13" x14ac:dyDescent="0.25">
      <c r="A4068" s="26" t="s">
        <v>3249</v>
      </c>
      <c r="B4068" s="26" t="s">
        <v>176</v>
      </c>
      <c r="C4068" s="34" t="str">
        <f t="shared" si="156"/>
        <v/>
      </c>
      <c r="D4068" s="26"/>
      <c r="E4068" s="26" t="s">
        <v>6</v>
      </c>
      <c r="F4068" s="26" t="s">
        <v>6</v>
      </c>
      <c r="G4068" s="34" t="str">
        <f t="shared" si="157"/>
        <v>Pulsatilla alpina</v>
      </c>
      <c r="H4068" s="26" t="s">
        <v>5141</v>
      </c>
      <c r="I4068" s="26"/>
      <c r="J4068" t="s">
        <v>10268</v>
      </c>
      <c r="K4068" t="s">
        <v>11752</v>
      </c>
      <c r="L4068" t="s">
        <v>12329</v>
      </c>
      <c r="M4068" t="s">
        <v>12330</v>
      </c>
    </row>
    <row r="4069" spans="1:13" x14ac:dyDescent="0.25">
      <c r="A4069" s="26" t="s">
        <v>3249</v>
      </c>
      <c r="B4069" s="26" t="s">
        <v>1094</v>
      </c>
      <c r="C4069" s="34" t="str">
        <f t="shared" si="156"/>
        <v/>
      </c>
      <c r="D4069" s="26"/>
      <c r="E4069" s="26" t="s">
        <v>6</v>
      </c>
      <c r="F4069" s="26" t="s">
        <v>6</v>
      </c>
      <c r="G4069" s="34" t="str">
        <f t="shared" si="157"/>
        <v>Pulsatilla rubra</v>
      </c>
      <c r="H4069" s="26" t="s">
        <v>5141</v>
      </c>
      <c r="I4069" s="26"/>
      <c r="J4069" t="s">
        <v>10269</v>
      </c>
      <c r="K4069" t="s">
        <v>11752</v>
      </c>
      <c r="L4069" t="s">
        <v>12329</v>
      </c>
      <c r="M4069" t="s">
        <v>12330</v>
      </c>
    </row>
    <row r="4070" spans="1:13" x14ac:dyDescent="0.25">
      <c r="A4070" s="26" t="s">
        <v>3249</v>
      </c>
      <c r="B4070" s="26" t="s">
        <v>65</v>
      </c>
      <c r="C4070" s="34" t="str">
        <f t="shared" si="156"/>
        <v/>
      </c>
      <c r="D4070" s="26"/>
      <c r="E4070" s="26" t="s">
        <v>6</v>
      </c>
      <c r="F4070" s="26" t="s">
        <v>6</v>
      </c>
      <c r="G4070" s="34" t="str">
        <f t="shared" si="157"/>
        <v>Pulsatilla vernalis</v>
      </c>
      <c r="H4070" s="26" t="s">
        <v>5141</v>
      </c>
      <c r="I4070" s="26"/>
      <c r="J4070" t="s">
        <v>10270</v>
      </c>
      <c r="K4070" t="s">
        <v>11752</v>
      </c>
      <c r="L4070" t="s">
        <v>12329</v>
      </c>
      <c r="M4070" t="s">
        <v>12330</v>
      </c>
    </row>
    <row r="4071" spans="1:13" x14ac:dyDescent="0.25">
      <c r="A4071" s="26" t="s">
        <v>3250</v>
      </c>
      <c r="B4071" s="26" t="s">
        <v>3251</v>
      </c>
      <c r="C4071" s="34" t="str">
        <f t="shared" si="156"/>
        <v/>
      </c>
      <c r="D4071" s="26"/>
      <c r="E4071" s="26" t="s">
        <v>5390</v>
      </c>
      <c r="F4071" s="26" t="s">
        <v>6</v>
      </c>
      <c r="G4071" s="34" t="str">
        <f t="shared" si="157"/>
        <v>Punica granatum</v>
      </c>
      <c r="H4071" s="26" t="s">
        <v>5141</v>
      </c>
      <c r="I4071" s="26"/>
      <c r="J4071" t="s">
        <v>10271</v>
      </c>
      <c r="K4071" t="s">
        <v>11752</v>
      </c>
      <c r="L4071" t="s">
        <v>12566</v>
      </c>
      <c r="M4071" t="s">
        <v>12567</v>
      </c>
    </row>
    <row r="4072" spans="1:13" x14ac:dyDescent="0.25">
      <c r="A4072" s="26" t="s">
        <v>3252</v>
      </c>
      <c r="B4072" s="26" t="s">
        <v>3253</v>
      </c>
      <c r="C4072" s="34" t="str">
        <f t="shared" si="156"/>
        <v/>
      </c>
      <c r="D4072" s="26"/>
      <c r="E4072" s="26" t="s">
        <v>6</v>
      </c>
      <c r="F4072" s="26" t="s">
        <v>6</v>
      </c>
      <c r="G4072" s="34" t="str">
        <f t="shared" si="157"/>
        <v>Putoria calabrica</v>
      </c>
      <c r="H4072" s="26" t="s">
        <v>5141</v>
      </c>
      <c r="I4072" s="26"/>
      <c r="J4072" t="s">
        <v>10272</v>
      </c>
      <c r="K4072" t="s">
        <v>11752</v>
      </c>
      <c r="L4072" t="s">
        <v>12417</v>
      </c>
      <c r="M4072" t="s">
        <v>12418</v>
      </c>
    </row>
    <row r="4073" spans="1:13" x14ac:dyDescent="0.25">
      <c r="A4073" s="26" t="s">
        <v>3254</v>
      </c>
      <c r="B4073" s="26" t="s">
        <v>3256</v>
      </c>
      <c r="C4073" s="34" t="str">
        <f t="shared" si="156"/>
        <v/>
      </c>
      <c r="D4073" s="26"/>
      <c r="E4073" s="26" t="s">
        <v>31</v>
      </c>
      <c r="F4073" s="26" t="s">
        <v>6</v>
      </c>
      <c r="G4073" s="34" t="str">
        <f t="shared" si="157"/>
        <v>Pycnocomon intermedium</v>
      </c>
      <c r="H4073" s="26" t="s">
        <v>5141</v>
      </c>
      <c r="I4073" s="26"/>
      <c r="J4073" t="s">
        <v>10273</v>
      </c>
      <c r="K4073" t="s">
        <v>11752</v>
      </c>
      <c r="L4073" t="s">
        <v>12602</v>
      </c>
      <c r="M4073" t="s">
        <v>12603</v>
      </c>
    </row>
    <row r="4074" spans="1:13" x14ac:dyDescent="0.25">
      <c r="A4074" s="26" t="s">
        <v>3254</v>
      </c>
      <c r="B4074" s="26" t="s">
        <v>3255</v>
      </c>
      <c r="C4074" s="34" t="str">
        <f t="shared" si="156"/>
        <v/>
      </c>
      <c r="D4074" s="26"/>
      <c r="E4074" s="26" t="s">
        <v>6</v>
      </c>
      <c r="F4074" s="26" t="s">
        <v>6</v>
      </c>
      <c r="G4074" s="34" t="str">
        <f t="shared" si="157"/>
        <v>Pycnocomon rutifolium</v>
      </c>
      <c r="H4074" s="26" t="s">
        <v>5141</v>
      </c>
      <c r="I4074" s="26"/>
      <c r="J4074" t="s">
        <v>10274</v>
      </c>
      <c r="K4074" t="s">
        <v>11752</v>
      </c>
      <c r="L4074" t="s">
        <v>12602</v>
      </c>
      <c r="M4074" t="s">
        <v>12603</v>
      </c>
    </row>
    <row r="4075" spans="1:13" x14ac:dyDescent="0.25">
      <c r="A4075" s="26" t="s">
        <v>1408</v>
      </c>
      <c r="B4075" s="26" t="s">
        <v>1607</v>
      </c>
      <c r="C4075" s="34" t="str">
        <f t="shared" si="156"/>
        <v/>
      </c>
      <c r="D4075" s="26"/>
      <c r="E4075" s="26" t="s">
        <v>6</v>
      </c>
      <c r="F4075" s="26" t="s">
        <v>6</v>
      </c>
      <c r="G4075" s="34" t="str">
        <f t="shared" si="157"/>
        <v>Cyperus flavescens</v>
      </c>
      <c r="H4075" s="26" t="s">
        <v>5141</v>
      </c>
      <c r="I4075" s="34" t="s">
        <v>13616</v>
      </c>
      <c r="J4075" t="s">
        <v>13615</v>
      </c>
      <c r="K4075" t="s">
        <v>11752</v>
      </c>
      <c r="L4075" t="s">
        <v>12046</v>
      </c>
      <c r="M4075" t="s">
        <v>12316</v>
      </c>
    </row>
    <row r="4076" spans="1:13" x14ac:dyDescent="0.25">
      <c r="A4076" s="34" t="s">
        <v>1408</v>
      </c>
      <c r="B4076" s="26" t="s">
        <v>3257</v>
      </c>
      <c r="C4076" s="34" t="str">
        <f t="shared" si="156"/>
        <v/>
      </c>
      <c r="D4076" s="26"/>
      <c r="E4076" s="26" t="s">
        <v>6</v>
      </c>
      <c r="F4076" s="26" t="s">
        <v>6</v>
      </c>
      <c r="G4076" s="34" t="str">
        <f t="shared" si="157"/>
        <v>Cyperus flavidus</v>
      </c>
      <c r="H4076" s="26" t="s">
        <v>5141</v>
      </c>
      <c r="I4076" s="34" t="s">
        <v>13616</v>
      </c>
      <c r="J4076" t="s">
        <v>13618</v>
      </c>
      <c r="K4076" t="s">
        <v>11752</v>
      </c>
      <c r="L4076" t="s">
        <v>12046</v>
      </c>
      <c r="M4076" t="s">
        <v>12316</v>
      </c>
    </row>
    <row r="4077" spans="1:13" x14ac:dyDescent="0.25">
      <c r="A4077" s="34" t="s">
        <v>1408</v>
      </c>
      <c r="B4077" s="26" t="s">
        <v>3258</v>
      </c>
      <c r="C4077" s="34" t="str">
        <f t="shared" si="156"/>
        <v/>
      </c>
      <c r="D4077" s="26"/>
      <c r="E4077" s="26" t="s">
        <v>6</v>
      </c>
      <c r="F4077" s="26" t="s">
        <v>6</v>
      </c>
      <c r="G4077" s="34" t="str">
        <f t="shared" si="157"/>
        <v>Cyperus mundii</v>
      </c>
      <c r="H4077" s="26" t="s">
        <v>5141</v>
      </c>
      <c r="I4077" s="34" t="s">
        <v>13616</v>
      </c>
      <c r="J4077" t="s">
        <v>13617</v>
      </c>
      <c r="K4077" t="s">
        <v>11752</v>
      </c>
      <c r="L4077" t="s">
        <v>12046</v>
      </c>
      <c r="M4077" t="s">
        <v>12316</v>
      </c>
    </row>
    <row r="4078" spans="1:13" x14ac:dyDescent="0.25">
      <c r="A4078" s="26" t="s">
        <v>3259</v>
      </c>
      <c r="B4078" s="26" t="s">
        <v>289</v>
      </c>
      <c r="C4078" s="34" t="str">
        <f t="shared" ref="C4078:C4141" si="158">IF(D4078="","","subsp.")</f>
        <v/>
      </c>
      <c r="D4078" s="26"/>
      <c r="E4078" s="26" t="s">
        <v>5390</v>
      </c>
      <c r="F4078" s="26" t="s">
        <v>6</v>
      </c>
      <c r="G4078" s="34" t="str">
        <f t="shared" si="157"/>
        <v>Pyracantha coccinea</v>
      </c>
      <c r="H4078" s="26" t="s">
        <v>5141</v>
      </c>
      <c r="I4078" s="34" t="s">
        <v>13597</v>
      </c>
      <c r="J4078" t="s">
        <v>10275</v>
      </c>
      <c r="K4078" t="s">
        <v>11752</v>
      </c>
      <c r="L4078" t="s">
        <v>12323</v>
      </c>
      <c r="M4078" t="s">
        <v>12324</v>
      </c>
    </row>
    <row r="4079" spans="1:13" x14ac:dyDescent="0.25">
      <c r="A4079" s="26" t="s">
        <v>3260</v>
      </c>
      <c r="B4079" s="26" t="s">
        <v>3139</v>
      </c>
      <c r="C4079" s="34" t="str">
        <f t="shared" si="158"/>
        <v/>
      </c>
      <c r="D4079" s="26"/>
      <c r="E4079" s="26" t="s">
        <v>6</v>
      </c>
      <c r="F4079" s="26" t="s">
        <v>6</v>
      </c>
      <c r="G4079" s="34" t="str">
        <f t="shared" si="157"/>
        <v>Pyrola chlorantha</v>
      </c>
      <c r="H4079" s="26" t="s">
        <v>5141</v>
      </c>
      <c r="I4079" s="26"/>
      <c r="J4079" t="s">
        <v>10276</v>
      </c>
      <c r="K4079" t="s">
        <v>11752</v>
      </c>
      <c r="L4079" t="s">
        <v>12290</v>
      </c>
      <c r="M4079" t="s">
        <v>12333</v>
      </c>
    </row>
    <row r="4080" spans="1:13" x14ac:dyDescent="0.25">
      <c r="A4080" s="26" t="s">
        <v>3260</v>
      </c>
      <c r="B4080" s="26" t="s">
        <v>643</v>
      </c>
      <c r="C4080" s="34" t="str">
        <f t="shared" si="158"/>
        <v/>
      </c>
      <c r="D4080" s="26"/>
      <c r="E4080" s="26" t="s">
        <v>6</v>
      </c>
      <c r="F4080" s="26" t="s">
        <v>6</v>
      </c>
      <c r="G4080" s="34" t="str">
        <f t="shared" si="157"/>
        <v>Pyrola minor</v>
      </c>
      <c r="H4080" s="26" t="s">
        <v>5141</v>
      </c>
      <c r="I4080" s="26"/>
      <c r="J4080" t="s">
        <v>10277</v>
      </c>
      <c r="K4080" t="s">
        <v>11752</v>
      </c>
      <c r="L4080" t="s">
        <v>12290</v>
      </c>
      <c r="M4080" t="s">
        <v>12333</v>
      </c>
    </row>
    <row r="4081" spans="1:13" x14ac:dyDescent="0.25">
      <c r="A4081" s="26" t="s">
        <v>3261</v>
      </c>
      <c r="B4081" s="26" t="s">
        <v>3262</v>
      </c>
      <c r="C4081" s="34" t="str">
        <f t="shared" si="158"/>
        <v/>
      </c>
      <c r="D4081" s="26"/>
      <c r="E4081" s="26" t="s">
        <v>6</v>
      </c>
      <c r="F4081" s="26" t="s">
        <v>6</v>
      </c>
      <c r="G4081" s="34" t="str">
        <f t="shared" si="157"/>
        <v>Pyrus bourgaeana</v>
      </c>
      <c r="H4081" s="26" t="s">
        <v>5141</v>
      </c>
      <c r="I4081" s="26"/>
      <c r="J4081" t="s">
        <v>10278</v>
      </c>
      <c r="K4081" t="s">
        <v>11752</v>
      </c>
      <c r="L4081" t="s">
        <v>12323</v>
      </c>
      <c r="M4081" t="s">
        <v>12324</v>
      </c>
    </row>
    <row r="4082" spans="1:13" x14ac:dyDescent="0.25">
      <c r="A4082" s="26" t="s">
        <v>3261</v>
      </c>
      <c r="B4082" s="26" t="s">
        <v>1805</v>
      </c>
      <c r="C4082" s="34" t="str">
        <f t="shared" si="158"/>
        <v/>
      </c>
      <c r="D4082" s="26"/>
      <c r="E4082" s="26" t="s">
        <v>5390</v>
      </c>
      <c r="F4082" s="26" t="s">
        <v>6</v>
      </c>
      <c r="G4082" s="34" t="str">
        <f t="shared" si="157"/>
        <v>Pyrus communis</v>
      </c>
      <c r="H4082" s="26" t="s">
        <v>5141</v>
      </c>
      <c r="I4082" s="26"/>
      <c r="J4082" t="s">
        <v>10279</v>
      </c>
      <c r="K4082" t="s">
        <v>11752</v>
      </c>
      <c r="L4082" t="s">
        <v>12323</v>
      </c>
      <c r="M4082" t="s">
        <v>12324</v>
      </c>
    </row>
    <row r="4083" spans="1:13" x14ac:dyDescent="0.25">
      <c r="A4083" s="26" t="s">
        <v>3261</v>
      </c>
      <c r="B4083" s="26" t="s">
        <v>239</v>
      </c>
      <c r="C4083" s="34" t="str">
        <f t="shared" si="158"/>
        <v/>
      </c>
      <c r="D4083" s="26"/>
      <c r="E4083" s="26" t="s">
        <v>6</v>
      </c>
      <c r="F4083" s="26" t="s">
        <v>6</v>
      </c>
      <c r="G4083" s="34" t="str">
        <f t="shared" si="157"/>
        <v>Pyrus cordata</v>
      </c>
      <c r="H4083" s="26" t="s">
        <v>5141</v>
      </c>
      <c r="I4083" s="26"/>
      <c r="J4083" t="s">
        <v>10280</v>
      </c>
      <c r="K4083" t="s">
        <v>11752</v>
      </c>
      <c r="L4083" t="s">
        <v>12323</v>
      </c>
      <c r="M4083" t="s">
        <v>12324</v>
      </c>
    </row>
    <row r="4084" spans="1:13" x14ac:dyDescent="0.25">
      <c r="A4084" s="26" t="s">
        <v>3261</v>
      </c>
      <c r="B4084" s="26" t="s">
        <v>481</v>
      </c>
      <c r="C4084" s="34" t="str">
        <f t="shared" si="158"/>
        <v/>
      </c>
      <c r="D4084" s="26"/>
      <c r="E4084" s="26" t="s">
        <v>6</v>
      </c>
      <c r="F4084" s="26" t="s">
        <v>6</v>
      </c>
      <c r="G4084" s="34" t="str">
        <f t="shared" si="157"/>
        <v>Pyrus spinosa</v>
      </c>
      <c r="H4084" s="26" t="s">
        <v>5141</v>
      </c>
      <c r="I4084" s="26"/>
      <c r="J4084" t="s">
        <v>10281</v>
      </c>
      <c r="K4084" t="s">
        <v>11752</v>
      </c>
      <c r="L4084" t="s">
        <v>12323</v>
      </c>
      <c r="M4084" t="s">
        <v>12324</v>
      </c>
    </row>
    <row r="4085" spans="1:13" x14ac:dyDescent="0.25">
      <c r="A4085" s="26" t="s">
        <v>3263</v>
      </c>
      <c r="B4085" s="26" t="s">
        <v>1470</v>
      </c>
      <c r="C4085" s="34" t="str">
        <f t="shared" si="158"/>
        <v/>
      </c>
      <c r="D4085" s="26"/>
      <c r="E4085" s="26" t="s">
        <v>6</v>
      </c>
      <c r="F4085" s="26" t="s">
        <v>6</v>
      </c>
      <c r="G4085" s="34" t="str">
        <f t="shared" si="157"/>
        <v>Quercus canariensis</v>
      </c>
      <c r="H4085" s="26" t="s">
        <v>5141</v>
      </c>
      <c r="I4085" s="26"/>
      <c r="J4085" t="s">
        <v>10282</v>
      </c>
      <c r="K4085" t="s">
        <v>11752</v>
      </c>
      <c r="L4085" t="s">
        <v>12375</v>
      </c>
      <c r="M4085" t="s">
        <v>12376</v>
      </c>
    </row>
    <row r="4086" spans="1:13" x14ac:dyDescent="0.25">
      <c r="A4086" s="26" t="s">
        <v>3263</v>
      </c>
      <c r="B4086" s="26" t="s">
        <v>3267</v>
      </c>
      <c r="C4086" s="34" t="str">
        <f t="shared" si="158"/>
        <v/>
      </c>
      <c r="D4086" s="26"/>
      <c r="E4086" s="26" t="s">
        <v>5390</v>
      </c>
      <c r="F4086" s="26" t="s">
        <v>6</v>
      </c>
      <c r="G4086" s="34" t="str">
        <f t="shared" ref="G4086:G4149" si="159">IF(D4086="",CONCATENATE(A4086," ",B4086),CONCATENATE(A4086," ",B4086," ",D4086))</f>
        <v>Quercus cerris</v>
      </c>
      <c r="H4086" s="26" t="s">
        <v>5141</v>
      </c>
      <c r="I4086" s="26"/>
      <c r="J4086" t="s">
        <v>10283</v>
      </c>
      <c r="K4086" t="s">
        <v>11752</v>
      </c>
      <c r="L4086" t="s">
        <v>12375</v>
      </c>
      <c r="M4086" t="s">
        <v>12376</v>
      </c>
    </row>
    <row r="4087" spans="1:13" x14ac:dyDescent="0.25">
      <c r="A4087" s="26" t="s">
        <v>3263</v>
      </c>
      <c r="B4087" s="26" t="s">
        <v>3264</v>
      </c>
      <c r="C4087" s="34" t="str">
        <f t="shared" si="158"/>
        <v/>
      </c>
      <c r="D4087" s="26"/>
      <c r="E4087" s="26" t="s">
        <v>6</v>
      </c>
      <c r="F4087" s="26" t="s">
        <v>6</v>
      </c>
      <c r="G4087" s="34" t="str">
        <f t="shared" si="159"/>
        <v>Quercus coccifera</v>
      </c>
      <c r="H4087" s="26" t="s">
        <v>5141</v>
      </c>
      <c r="I4087" s="26"/>
      <c r="J4087" t="s">
        <v>10284</v>
      </c>
      <c r="K4087" t="s">
        <v>11752</v>
      </c>
      <c r="L4087" t="s">
        <v>12375</v>
      </c>
      <c r="M4087" t="s">
        <v>12376</v>
      </c>
    </row>
    <row r="4088" spans="1:13" x14ac:dyDescent="0.25">
      <c r="A4088" s="26" t="s">
        <v>3263</v>
      </c>
      <c r="B4088" s="26" t="s">
        <v>3269</v>
      </c>
      <c r="C4088" s="34" t="str">
        <f t="shared" si="158"/>
        <v>subsp.</v>
      </c>
      <c r="D4088" s="26" t="s">
        <v>4504</v>
      </c>
      <c r="E4088" s="26" t="s">
        <v>6</v>
      </c>
      <c r="F4088" s="26" t="s">
        <v>6</v>
      </c>
      <c r="G4088" s="34" t="str">
        <f t="shared" si="159"/>
        <v>Quercus faginea broteroi</v>
      </c>
      <c r="H4088" s="26" t="s">
        <v>5141</v>
      </c>
      <c r="I4088" s="26"/>
      <c r="J4088" t="s">
        <v>10285</v>
      </c>
      <c r="K4088" t="s">
        <v>11752</v>
      </c>
      <c r="L4088" t="s">
        <v>12375</v>
      </c>
      <c r="M4088" t="s">
        <v>12376</v>
      </c>
    </row>
    <row r="4089" spans="1:13" x14ac:dyDescent="0.25">
      <c r="A4089" s="26" t="s">
        <v>3263</v>
      </c>
      <c r="B4089" s="26" t="s">
        <v>3269</v>
      </c>
      <c r="C4089" s="34" t="str">
        <f t="shared" si="158"/>
        <v>subsp.</v>
      </c>
      <c r="D4089" s="26" t="s">
        <v>3269</v>
      </c>
      <c r="E4089" s="26" t="s">
        <v>6</v>
      </c>
      <c r="F4089" s="26" t="s">
        <v>6</v>
      </c>
      <c r="G4089" s="34" t="str">
        <f t="shared" si="159"/>
        <v>Quercus faginea faginea</v>
      </c>
      <c r="H4089" s="26" t="s">
        <v>5141</v>
      </c>
      <c r="I4089" s="26"/>
      <c r="J4089" t="s">
        <v>10286</v>
      </c>
      <c r="K4089" t="s">
        <v>11752</v>
      </c>
      <c r="L4089" t="s">
        <v>12375</v>
      </c>
      <c r="M4089" t="s">
        <v>12376</v>
      </c>
    </row>
    <row r="4090" spans="1:13" x14ac:dyDescent="0.25">
      <c r="A4090" s="26" t="s">
        <v>3263</v>
      </c>
      <c r="B4090" s="26" t="s">
        <v>1291</v>
      </c>
      <c r="C4090" s="34" t="str">
        <f t="shared" si="158"/>
        <v/>
      </c>
      <c r="D4090" s="26"/>
      <c r="E4090" s="26" t="s">
        <v>6</v>
      </c>
      <c r="F4090" s="26" t="s">
        <v>6</v>
      </c>
      <c r="G4090" s="34" t="str">
        <f t="shared" si="159"/>
        <v>Quercus pubescens</v>
      </c>
      <c r="H4090" s="26" t="s">
        <v>5141</v>
      </c>
      <c r="I4090" t="s">
        <v>13733</v>
      </c>
      <c r="J4090" t="s">
        <v>13734</v>
      </c>
      <c r="K4090" t="s">
        <v>11752</v>
      </c>
      <c r="L4090" t="s">
        <v>12375</v>
      </c>
      <c r="M4090" t="s">
        <v>12376</v>
      </c>
    </row>
    <row r="4091" spans="1:13" x14ac:dyDescent="0.25">
      <c r="A4091" s="26" t="s">
        <v>3263</v>
      </c>
      <c r="B4091" s="26" t="s">
        <v>3265</v>
      </c>
      <c r="C4091" s="34" t="str">
        <f t="shared" si="158"/>
        <v>subsp.</v>
      </c>
      <c r="D4091" s="26" t="s">
        <v>4505</v>
      </c>
      <c r="E4091" s="26" t="s">
        <v>6</v>
      </c>
      <c r="F4091" s="26" t="s">
        <v>6</v>
      </c>
      <c r="G4091" s="34" t="str">
        <f t="shared" si="159"/>
        <v>Quercus ilex ballota</v>
      </c>
      <c r="H4091" s="26" t="s">
        <v>5141</v>
      </c>
      <c r="I4091" s="26"/>
      <c r="J4091" t="s">
        <v>10287</v>
      </c>
      <c r="K4091" t="s">
        <v>11752</v>
      </c>
      <c r="L4091" t="s">
        <v>12375</v>
      </c>
      <c r="M4091" t="s">
        <v>12376</v>
      </c>
    </row>
    <row r="4092" spans="1:13" x14ac:dyDescent="0.25">
      <c r="A4092" s="26" t="s">
        <v>3263</v>
      </c>
      <c r="B4092" s="26" t="s">
        <v>3265</v>
      </c>
      <c r="C4092" s="34" t="str">
        <f t="shared" si="158"/>
        <v>subsp.</v>
      </c>
      <c r="D4092" s="26" t="s">
        <v>3265</v>
      </c>
      <c r="E4092" s="26" t="s">
        <v>6</v>
      </c>
      <c r="F4092" s="26" t="s">
        <v>6</v>
      </c>
      <c r="G4092" s="34" t="str">
        <f t="shared" si="159"/>
        <v>Quercus ilex ilex</v>
      </c>
      <c r="H4092" s="26" t="s">
        <v>5141</v>
      </c>
      <c r="I4092" s="26"/>
      <c r="J4092" t="s">
        <v>10288</v>
      </c>
      <c r="K4092" t="s">
        <v>11752</v>
      </c>
      <c r="L4092" t="s">
        <v>12375</v>
      </c>
      <c r="M4092" t="s">
        <v>12376</v>
      </c>
    </row>
    <row r="4093" spans="1:13" x14ac:dyDescent="0.25">
      <c r="A4093" s="26" t="s">
        <v>3263</v>
      </c>
      <c r="B4093" s="26" t="s">
        <v>402</v>
      </c>
      <c r="C4093" s="34" t="str">
        <f t="shared" si="158"/>
        <v/>
      </c>
      <c r="D4093" s="26"/>
      <c r="E4093" s="26" t="s">
        <v>6</v>
      </c>
      <c r="F4093" s="26" t="s">
        <v>6</v>
      </c>
      <c r="G4093" s="34" t="str">
        <f t="shared" si="159"/>
        <v>Quercus lusitanica</v>
      </c>
      <c r="H4093" s="26" t="s">
        <v>5141</v>
      </c>
      <c r="I4093" s="26"/>
      <c r="J4093" t="s">
        <v>10289</v>
      </c>
      <c r="K4093" t="s">
        <v>11752</v>
      </c>
      <c r="L4093" t="s">
        <v>12375</v>
      </c>
      <c r="M4093" t="s">
        <v>12376</v>
      </c>
    </row>
    <row r="4094" spans="1:13" x14ac:dyDescent="0.25">
      <c r="A4094" s="26" t="s">
        <v>3263</v>
      </c>
      <c r="B4094" s="26" t="s">
        <v>2156</v>
      </c>
      <c r="C4094" s="34" t="str">
        <f t="shared" si="158"/>
        <v>subsp.</v>
      </c>
      <c r="D4094" s="26" t="s">
        <v>4651</v>
      </c>
      <c r="E4094" s="26" t="s">
        <v>31</v>
      </c>
      <c r="F4094" s="26" t="s">
        <v>6</v>
      </c>
      <c r="G4094" s="34" t="str">
        <f t="shared" si="159"/>
        <v>Quercus petraea huguetiana</v>
      </c>
      <c r="H4094" s="26" t="s">
        <v>5141</v>
      </c>
      <c r="I4094" s="26"/>
      <c r="J4094" t="s">
        <v>10290</v>
      </c>
      <c r="K4094" t="s">
        <v>11752</v>
      </c>
      <c r="L4094" t="s">
        <v>12375</v>
      </c>
      <c r="M4094" t="s">
        <v>12376</v>
      </c>
    </row>
    <row r="4095" spans="1:13" x14ac:dyDescent="0.25">
      <c r="A4095" s="26" t="s">
        <v>3263</v>
      </c>
      <c r="B4095" s="26" t="s">
        <v>2156</v>
      </c>
      <c r="C4095" s="34" t="str">
        <f t="shared" si="158"/>
        <v>subsp.</v>
      </c>
      <c r="D4095" s="26" t="s">
        <v>2156</v>
      </c>
      <c r="E4095" s="26" t="s">
        <v>6</v>
      </c>
      <c r="F4095" s="26" t="s">
        <v>6</v>
      </c>
      <c r="G4095" s="34" t="str">
        <f t="shared" si="159"/>
        <v>Quercus petraea petraea</v>
      </c>
      <c r="H4095" s="26" t="s">
        <v>5141</v>
      </c>
      <c r="I4095" s="26"/>
      <c r="J4095" t="s">
        <v>10291</v>
      </c>
      <c r="K4095" t="s">
        <v>11752</v>
      </c>
      <c r="L4095" t="s">
        <v>12375</v>
      </c>
      <c r="M4095" t="s">
        <v>12376</v>
      </c>
    </row>
    <row r="4096" spans="1:13" x14ac:dyDescent="0.25">
      <c r="A4096" s="26" t="s">
        <v>3263</v>
      </c>
      <c r="B4096" s="26" t="s">
        <v>66</v>
      </c>
      <c r="C4096" s="34" t="str">
        <f t="shared" si="158"/>
        <v/>
      </c>
      <c r="D4096" s="26"/>
      <c r="E4096" s="26" t="s">
        <v>6</v>
      </c>
      <c r="F4096" s="26" t="s">
        <v>6</v>
      </c>
      <c r="G4096" s="34" t="str">
        <f t="shared" si="159"/>
        <v>Quercus pyrenaica</v>
      </c>
      <c r="H4096" s="26" t="s">
        <v>5141</v>
      </c>
      <c r="I4096" s="26"/>
      <c r="J4096" t="s">
        <v>10292</v>
      </c>
      <c r="K4096" t="s">
        <v>11752</v>
      </c>
      <c r="L4096" t="s">
        <v>12375</v>
      </c>
      <c r="M4096" t="s">
        <v>12376</v>
      </c>
    </row>
    <row r="4097" spans="1:13" x14ac:dyDescent="0.25">
      <c r="A4097" s="26" t="s">
        <v>3263</v>
      </c>
      <c r="B4097" s="26" t="s">
        <v>3268</v>
      </c>
      <c r="C4097" s="34" t="str">
        <f t="shared" si="158"/>
        <v/>
      </c>
      <c r="D4097" s="26"/>
      <c r="E4097" s="26" t="s">
        <v>6</v>
      </c>
      <c r="F4097" s="26" t="s">
        <v>6</v>
      </c>
      <c r="G4097" s="34" t="str">
        <f t="shared" si="159"/>
        <v>Quercus robur</v>
      </c>
      <c r="H4097" s="26" t="s">
        <v>5141</v>
      </c>
      <c r="I4097" s="26"/>
      <c r="J4097" t="s">
        <v>10293</v>
      </c>
      <c r="K4097" t="s">
        <v>11752</v>
      </c>
      <c r="L4097" t="s">
        <v>12375</v>
      </c>
      <c r="M4097" t="s">
        <v>12376</v>
      </c>
    </row>
    <row r="4098" spans="1:13" x14ac:dyDescent="0.25">
      <c r="A4098" s="26" t="s">
        <v>3263</v>
      </c>
      <c r="B4098" s="26" t="s">
        <v>1094</v>
      </c>
      <c r="C4098" s="34" t="str">
        <f t="shared" si="158"/>
        <v/>
      </c>
      <c r="D4098" s="26"/>
      <c r="E4098" s="26" t="s">
        <v>5390</v>
      </c>
      <c r="F4098" s="26" t="s">
        <v>6</v>
      </c>
      <c r="G4098" s="34" t="str">
        <f t="shared" si="159"/>
        <v>Quercus rubra</v>
      </c>
      <c r="H4098" s="26" t="s">
        <v>5141</v>
      </c>
      <c r="I4098" s="26"/>
      <c r="J4098" t="s">
        <v>10294</v>
      </c>
      <c r="K4098" t="s">
        <v>11752</v>
      </c>
      <c r="L4098" t="s">
        <v>12375</v>
      </c>
      <c r="M4098" t="s">
        <v>12376</v>
      </c>
    </row>
    <row r="4099" spans="1:13" x14ac:dyDescent="0.25">
      <c r="A4099" s="26" t="s">
        <v>3263</v>
      </c>
      <c r="B4099" s="26" t="s">
        <v>3266</v>
      </c>
      <c r="C4099" s="34" t="str">
        <f t="shared" si="158"/>
        <v/>
      </c>
      <c r="D4099" s="26"/>
      <c r="E4099" s="26" t="s">
        <v>6</v>
      </c>
      <c r="F4099" s="26" t="s">
        <v>6</v>
      </c>
      <c r="G4099" s="34" t="str">
        <f t="shared" si="159"/>
        <v>Quercus suber</v>
      </c>
      <c r="H4099" s="26" t="s">
        <v>5141</v>
      </c>
      <c r="I4099" s="26"/>
      <c r="J4099" t="s">
        <v>10295</v>
      </c>
      <c r="K4099" t="s">
        <v>11752</v>
      </c>
      <c r="L4099" t="s">
        <v>12375</v>
      </c>
      <c r="M4099" t="s">
        <v>12376</v>
      </c>
    </row>
    <row r="4100" spans="1:13" x14ac:dyDescent="0.25">
      <c r="A4100" s="26" t="s">
        <v>3270</v>
      </c>
      <c r="B4100" s="26" t="s">
        <v>3271</v>
      </c>
      <c r="C4100" s="34" t="str">
        <f t="shared" si="158"/>
        <v/>
      </c>
      <c r="D4100" s="26"/>
      <c r="E4100" s="26" t="s">
        <v>6</v>
      </c>
      <c r="F4100" s="26" t="s">
        <v>6</v>
      </c>
      <c r="G4100" s="34" t="str">
        <f t="shared" si="159"/>
        <v>Radiola linoides</v>
      </c>
      <c r="H4100" s="26" t="s">
        <v>5141</v>
      </c>
      <c r="I4100" s="26"/>
      <c r="J4100" t="s">
        <v>10296</v>
      </c>
      <c r="K4100" t="s">
        <v>11752</v>
      </c>
      <c r="L4100" t="s">
        <v>12336</v>
      </c>
      <c r="M4100" t="s">
        <v>12661</v>
      </c>
    </row>
    <row r="4101" spans="1:13" x14ac:dyDescent="0.25">
      <c r="A4101" s="26" t="s">
        <v>3272</v>
      </c>
      <c r="B4101" s="26" t="s">
        <v>3273</v>
      </c>
      <c r="C4101" s="34" t="str">
        <f t="shared" si="158"/>
        <v/>
      </c>
      <c r="D4101" s="26"/>
      <c r="E4101" s="26" t="s">
        <v>13111</v>
      </c>
      <c r="F4101" s="26" t="s">
        <v>6</v>
      </c>
      <c r="G4101" s="34" t="str">
        <f t="shared" si="159"/>
        <v>Ramonda myconi</v>
      </c>
      <c r="H4101" s="26" t="s">
        <v>5141</v>
      </c>
      <c r="I4101" s="26"/>
      <c r="J4101" t="s">
        <v>10297</v>
      </c>
      <c r="K4101" t="s">
        <v>11752</v>
      </c>
      <c r="L4101" t="s">
        <v>12318</v>
      </c>
      <c r="M4101" t="s">
        <v>12694</v>
      </c>
    </row>
    <row r="4102" spans="1:13" x14ac:dyDescent="0.25">
      <c r="A4102" s="26" t="s">
        <v>3274</v>
      </c>
      <c r="B4102" s="26" t="s">
        <v>3293</v>
      </c>
      <c r="C4102" s="34" t="str">
        <f t="shared" si="158"/>
        <v/>
      </c>
      <c r="D4102" s="26"/>
      <c r="E4102" s="26" t="s">
        <v>31</v>
      </c>
      <c r="F4102" s="26" t="s">
        <v>6</v>
      </c>
      <c r="G4102" s="34" t="str">
        <f t="shared" si="159"/>
        <v>Ranunculus abnormis</v>
      </c>
      <c r="H4102" s="26" t="s">
        <v>5141</v>
      </c>
      <c r="I4102" s="26"/>
      <c r="J4102" t="s">
        <v>10298</v>
      </c>
      <c r="K4102" t="s">
        <v>11752</v>
      </c>
      <c r="L4102" t="s">
        <v>12329</v>
      </c>
      <c r="M4102" t="s">
        <v>12330</v>
      </c>
    </row>
    <row r="4103" spans="1:13" x14ac:dyDescent="0.25">
      <c r="A4103" s="26" t="s">
        <v>3274</v>
      </c>
      <c r="B4103" s="26" t="s">
        <v>3300</v>
      </c>
      <c r="C4103" s="34" t="str">
        <f t="shared" si="158"/>
        <v/>
      </c>
      <c r="D4103" s="26"/>
      <c r="E4103" s="26" t="s">
        <v>31</v>
      </c>
      <c r="F4103" s="26" t="s">
        <v>6</v>
      </c>
      <c r="G4103" s="34" t="str">
        <f t="shared" si="159"/>
        <v>Ranunculus acetosellifolius</v>
      </c>
      <c r="H4103" s="26" t="s">
        <v>5141</v>
      </c>
      <c r="I4103" s="26"/>
      <c r="J4103" t="s">
        <v>10299</v>
      </c>
      <c r="K4103" t="s">
        <v>11752</v>
      </c>
      <c r="L4103" t="s">
        <v>12329</v>
      </c>
      <c r="M4103" t="s">
        <v>12330</v>
      </c>
    </row>
    <row r="4104" spans="1:13" x14ac:dyDescent="0.25">
      <c r="A4104" s="26" t="s">
        <v>3274</v>
      </c>
      <c r="B4104" s="26" t="s">
        <v>3298</v>
      </c>
      <c r="C4104" s="34" t="str">
        <f t="shared" si="158"/>
        <v/>
      </c>
      <c r="D4104" s="26"/>
      <c r="E4104" s="26" t="s">
        <v>6</v>
      </c>
      <c r="F4104" s="26" t="s">
        <v>6</v>
      </c>
      <c r="G4104" s="34" t="str">
        <f t="shared" si="159"/>
        <v>Ranunculus aconitifolius</v>
      </c>
      <c r="H4104" s="26" t="s">
        <v>5141</v>
      </c>
      <c r="I4104" s="26"/>
      <c r="J4104" t="s">
        <v>10300</v>
      </c>
      <c r="K4104" t="s">
        <v>11752</v>
      </c>
      <c r="L4104" t="s">
        <v>12329</v>
      </c>
      <c r="M4104" t="s">
        <v>12330</v>
      </c>
    </row>
    <row r="4105" spans="1:13" x14ac:dyDescent="0.25">
      <c r="A4105" s="26" t="s">
        <v>3274</v>
      </c>
      <c r="B4105" s="26" t="s">
        <v>3302</v>
      </c>
      <c r="C4105" s="34" t="str">
        <f t="shared" si="158"/>
        <v>subsp.</v>
      </c>
      <c r="D4105" s="26" t="s">
        <v>4506</v>
      </c>
      <c r="E4105" s="26" t="s">
        <v>6</v>
      </c>
      <c r="F4105" s="26" t="s">
        <v>31</v>
      </c>
      <c r="G4105" s="34" t="str">
        <f t="shared" si="159"/>
        <v>Ranunculus acris despectus</v>
      </c>
      <c r="H4105" s="26" t="s">
        <v>5141</v>
      </c>
      <c r="I4105" s="26"/>
      <c r="J4105" t="s">
        <v>10301</v>
      </c>
      <c r="K4105" t="s">
        <v>11752</v>
      </c>
      <c r="L4105" t="s">
        <v>12329</v>
      </c>
      <c r="M4105" t="s">
        <v>12330</v>
      </c>
    </row>
    <row r="4106" spans="1:13" x14ac:dyDescent="0.25">
      <c r="A4106" s="26" t="s">
        <v>3274</v>
      </c>
      <c r="B4106" s="26" t="s">
        <v>3304</v>
      </c>
      <c r="C4106" s="34" t="str">
        <f t="shared" si="158"/>
        <v/>
      </c>
      <c r="D4106" s="26"/>
      <c r="E4106" s="26" t="s">
        <v>6</v>
      </c>
      <c r="F4106" s="26" t="s">
        <v>6</v>
      </c>
      <c r="G4106" s="34" t="str">
        <f t="shared" si="159"/>
        <v>Ranunculus aduncus</v>
      </c>
      <c r="H4106" s="26" t="s">
        <v>5141</v>
      </c>
      <c r="I4106" s="26"/>
      <c r="J4106" t="s">
        <v>10302</v>
      </c>
      <c r="K4106" t="s">
        <v>11752</v>
      </c>
      <c r="L4106" t="s">
        <v>12329</v>
      </c>
      <c r="M4106" t="s">
        <v>12330</v>
      </c>
    </row>
    <row r="4107" spans="1:13" x14ac:dyDescent="0.25">
      <c r="A4107" s="26" t="s">
        <v>3274</v>
      </c>
      <c r="B4107" s="26" t="s">
        <v>3284</v>
      </c>
      <c r="C4107" s="34" t="str">
        <f t="shared" si="158"/>
        <v/>
      </c>
      <c r="D4107" s="26"/>
      <c r="E4107" s="26" t="s">
        <v>6</v>
      </c>
      <c r="F4107" s="26" t="s">
        <v>6</v>
      </c>
      <c r="G4107" s="34" t="str">
        <f t="shared" si="159"/>
        <v>Ranunculus alnetorum</v>
      </c>
      <c r="H4107" s="26" t="s">
        <v>5141</v>
      </c>
      <c r="I4107" s="26"/>
      <c r="J4107" t="s">
        <v>10303</v>
      </c>
      <c r="K4107" t="s">
        <v>11752</v>
      </c>
      <c r="L4107" t="s">
        <v>12329</v>
      </c>
      <c r="M4107" t="s">
        <v>12330</v>
      </c>
    </row>
    <row r="4108" spans="1:13" x14ac:dyDescent="0.25">
      <c r="A4108" s="26" t="s">
        <v>3274</v>
      </c>
      <c r="B4108" s="26" t="s">
        <v>672</v>
      </c>
      <c r="C4108" s="34" t="str">
        <f t="shared" si="158"/>
        <v/>
      </c>
      <c r="D4108" s="26"/>
      <c r="E4108" s="26" t="s">
        <v>6</v>
      </c>
      <c r="F4108" s="26" t="s">
        <v>6</v>
      </c>
      <c r="G4108" s="34" t="str">
        <f t="shared" si="159"/>
        <v>Ranunculus alpestris</v>
      </c>
      <c r="H4108" s="26" t="s">
        <v>5141</v>
      </c>
      <c r="I4108" s="26"/>
      <c r="J4108" t="s">
        <v>10304</v>
      </c>
      <c r="K4108" t="s">
        <v>11752</v>
      </c>
      <c r="L4108" t="s">
        <v>12329</v>
      </c>
      <c r="M4108" t="s">
        <v>12330</v>
      </c>
    </row>
    <row r="4109" spans="1:13" x14ac:dyDescent="0.25">
      <c r="A4109" s="26" t="s">
        <v>3274</v>
      </c>
      <c r="B4109" s="26" t="s">
        <v>2040</v>
      </c>
      <c r="C4109" s="34" t="str">
        <f t="shared" si="158"/>
        <v/>
      </c>
      <c r="D4109" s="26"/>
      <c r="E4109" s="26" t="s">
        <v>13111</v>
      </c>
      <c r="F4109" s="26" t="s">
        <v>6</v>
      </c>
      <c r="G4109" s="34" t="str">
        <f t="shared" si="159"/>
        <v>Ranunculus amplexicaulis</v>
      </c>
      <c r="H4109" s="26" t="s">
        <v>5141</v>
      </c>
      <c r="I4109" s="26"/>
      <c r="J4109" t="s">
        <v>10305</v>
      </c>
      <c r="K4109" t="s">
        <v>11752</v>
      </c>
      <c r="L4109" t="s">
        <v>12329</v>
      </c>
      <c r="M4109" t="s">
        <v>12330</v>
      </c>
    </row>
    <row r="4110" spans="1:13" x14ac:dyDescent="0.25">
      <c r="A4110" s="26" t="s">
        <v>3274</v>
      </c>
      <c r="B4110" s="26" t="s">
        <v>2571</v>
      </c>
      <c r="C4110" s="34" t="str">
        <f t="shared" si="158"/>
        <v/>
      </c>
      <c r="D4110" s="26"/>
      <c r="E4110" s="26" t="s">
        <v>31</v>
      </c>
      <c r="F4110" s="26" t="s">
        <v>6</v>
      </c>
      <c r="G4110" s="34" t="str">
        <f t="shared" si="159"/>
        <v>Ranunculus angustifolius</v>
      </c>
      <c r="H4110" s="26" t="s">
        <v>5141</v>
      </c>
      <c r="I4110" s="26"/>
      <c r="J4110" t="s">
        <v>10306</v>
      </c>
      <c r="K4110" t="s">
        <v>11752</v>
      </c>
      <c r="L4110" t="s">
        <v>12329</v>
      </c>
      <c r="M4110" t="s">
        <v>12330</v>
      </c>
    </row>
    <row r="4111" spans="1:13" x14ac:dyDescent="0.25">
      <c r="A4111" s="26" t="s">
        <v>3274</v>
      </c>
      <c r="B4111" s="26" t="s">
        <v>3280</v>
      </c>
      <c r="C4111" s="34" t="str">
        <f t="shared" si="158"/>
        <v/>
      </c>
      <c r="D4111" s="26"/>
      <c r="E4111" s="26" t="s">
        <v>6</v>
      </c>
      <c r="F4111" s="26" t="s">
        <v>6</v>
      </c>
      <c r="G4111" s="34" t="str">
        <f t="shared" si="159"/>
        <v>Ranunculus aquatilis</v>
      </c>
      <c r="H4111" s="26" t="s">
        <v>5141</v>
      </c>
      <c r="I4111" s="26"/>
      <c r="J4111" t="s">
        <v>10307</v>
      </c>
      <c r="K4111" t="s">
        <v>11752</v>
      </c>
      <c r="L4111" t="s">
        <v>12329</v>
      </c>
      <c r="M4111" t="s">
        <v>12330</v>
      </c>
    </row>
    <row r="4112" spans="1:13" x14ac:dyDescent="0.25">
      <c r="A4112" s="26" t="s">
        <v>3274</v>
      </c>
      <c r="B4112" s="26" t="s">
        <v>41</v>
      </c>
      <c r="C4112" s="34" t="str">
        <f t="shared" si="158"/>
        <v/>
      </c>
      <c r="D4112" s="26"/>
      <c r="E4112" s="26" t="s">
        <v>6</v>
      </c>
      <c r="F4112" s="26" t="s">
        <v>6</v>
      </c>
      <c r="G4112" s="34" t="str">
        <f t="shared" si="159"/>
        <v>Ranunculus arvensis</v>
      </c>
      <c r="H4112" s="26" t="s">
        <v>5141</v>
      </c>
      <c r="I4112" s="26"/>
      <c r="J4112" t="s">
        <v>10308</v>
      </c>
      <c r="K4112" t="s">
        <v>11752</v>
      </c>
      <c r="L4112" t="s">
        <v>12329</v>
      </c>
      <c r="M4112" t="s">
        <v>12330</v>
      </c>
    </row>
    <row r="4113" spans="1:13" x14ac:dyDescent="0.25">
      <c r="A4113" s="26" t="s">
        <v>3274</v>
      </c>
      <c r="B4113" s="26" t="s">
        <v>781</v>
      </c>
      <c r="C4113" s="34" t="str">
        <f t="shared" si="158"/>
        <v/>
      </c>
      <c r="D4113" s="26"/>
      <c r="E4113" s="26" t="s">
        <v>31</v>
      </c>
      <c r="F4113" s="26" t="s">
        <v>6</v>
      </c>
      <c r="G4113" s="34" t="str">
        <f t="shared" si="159"/>
        <v>Ranunculus barceloi</v>
      </c>
      <c r="H4113" s="26" t="s">
        <v>5141</v>
      </c>
      <c r="I4113" s="26"/>
      <c r="J4113" t="s">
        <v>10309</v>
      </c>
      <c r="K4113" t="s">
        <v>11752</v>
      </c>
      <c r="L4113" t="s">
        <v>12329</v>
      </c>
      <c r="M4113" t="s">
        <v>12330</v>
      </c>
    </row>
    <row r="4114" spans="1:13" x14ac:dyDescent="0.25">
      <c r="A4114" s="26" t="s">
        <v>3274</v>
      </c>
      <c r="B4114" s="26" t="s">
        <v>3309</v>
      </c>
      <c r="C4114" s="34" t="str">
        <f t="shared" si="158"/>
        <v>subsp.</v>
      </c>
      <c r="D4114" s="26" t="s">
        <v>4507</v>
      </c>
      <c r="E4114" s="26" t="s">
        <v>6</v>
      </c>
      <c r="F4114" s="26" t="s">
        <v>31</v>
      </c>
      <c r="G4114" s="34" t="str">
        <f t="shared" si="159"/>
        <v>Ranunculus batrachioides brachypodus</v>
      </c>
      <c r="H4114" s="26" t="s">
        <v>5141</v>
      </c>
      <c r="I4114" s="26"/>
      <c r="J4114" t="s">
        <v>10310</v>
      </c>
      <c r="K4114" t="s">
        <v>11752</v>
      </c>
      <c r="L4114" t="s">
        <v>12329</v>
      </c>
      <c r="M4114" t="s">
        <v>12330</v>
      </c>
    </row>
    <row r="4115" spans="1:13" x14ac:dyDescent="0.25">
      <c r="A4115" s="26" t="s">
        <v>3274</v>
      </c>
      <c r="B4115" s="26" t="s">
        <v>2257</v>
      </c>
      <c r="C4115" s="34" t="str">
        <f t="shared" si="158"/>
        <v>subsp.</v>
      </c>
      <c r="D4115" s="26" t="s">
        <v>4652</v>
      </c>
      <c r="E4115" s="26" t="s">
        <v>31</v>
      </c>
      <c r="F4115" s="26" t="s">
        <v>6</v>
      </c>
      <c r="G4115" s="34" t="str">
        <f t="shared" si="159"/>
        <v>Ranunculus bulbosus aleae</v>
      </c>
      <c r="H4115" s="26" t="s">
        <v>5141</v>
      </c>
      <c r="I4115" s="26"/>
      <c r="J4115" t="s">
        <v>10311</v>
      </c>
      <c r="K4115" t="s">
        <v>11752</v>
      </c>
      <c r="L4115" t="s">
        <v>12329</v>
      </c>
      <c r="M4115" t="s">
        <v>12330</v>
      </c>
    </row>
    <row r="4116" spans="1:13" x14ac:dyDescent="0.25">
      <c r="A4116" s="26" t="s">
        <v>3274</v>
      </c>
      <c r="B4116" s="26" t="s">
        <v>2257</v>
      </c>
      <c r="C4116" s="34" t="str">
        <f t="shared" si="158"/>
        <v>subsp.</v>
      </c>
      <c r="D4116" s="26" t="s">
        <v>2257</v>
      </c>
      <c r="E4116" s="26" t="s">
        <v>6</v>
      </c>
      <c r="F4116" s="26" t="s">
        <v>6</v>
      </c>
      <c r="G4116" s="34" t="str">
        <f t="shared" si="159"/>
        <v>Ranunculus bulbosus bulbosus</v>
      </c>
      <c r="H4116" s="26" t="s">
        <v>5141</v>
      </c>
      <c r="I4116" s="26"/>
      <c r="J4116" t="s">
        <v>10312</v>
      </c>
      <c r="K4116" t="s">
        <v>11752</v>
      </c>
      <c r="L4116" t="s">
        <v>12329</v>
      </c>
      <c r="M4116" t="s">
        <v>12330</v>
      </c>
    </row>
    <row r="4117" spans="1:13" x14ac:dyDescent="0.25">
      <c r="A4117" s="26" t="s">
        <v>3274</v>
      </c>
      <c r="B4117" s="26" t="s">
        <v>2257</v>
      </c>
      <c r="C4117" s="34" t="str">
        <f t="shared" si="158"/>
        <v>subsp.</v>
      </c>
      <c r="D4117" s="26" t="s">
        <v>2558</v>
      </c>
      <c r="E4117" s="26" t="s">
        <v>31</v>
      </c>
      <c r="F4117" s="26" t="s">
        <v>6</v>
      </c>
      <c r="G4117" s="34" t="str">
        <f t="shared" si="159"/>
        <v>Ranunculus bulbosus castellanus</v>
      </c>
      <c r="H4117" s="26" t="s">
        <v>5141</v>
      </c>
      <c r="I4117" s="26"/>
      <c r="J4117" t="s">
        <v>10313</v>
      </c>
      <c r="K4117" t="s">
        <v>11752</v>
      </c>
      <c r="L4117" t="s">
        <v>12329</v>
      </c>
      <c r="M4117" t="s">
        <v>12330</v>
      </c>
    </row>
    <row r="4118" spans="1:13" x14ac:dyDescent="0.25">
      <c r="A4118" s="26" t="s">
        <v>3274</v>
      </c>
      <c r="B4118" s="26" t="s">
        <v>3296</v>
      </c>
      <c r="C4118" s="34" t="str">
        <f t="shared" si="158"/>
        <v/>
      </c>
      <c r="D4118" s="26"/>
      <c r="E4118" s="26" t="s">
        <v>6</v>
      </c>
      <c r="F4118" s="26" t="s">
        <v>6</v>
      </c>
      <c r="G4118" s="34" t="str">
        <f t="shared" si="159"/>
        <v>Ranunculus bullatus</v>
      </c>
      <c r="H4118" s="26" t="s">
        <v>5141</v>
      </c>
      <c r="I4118" s="26"/>
      <c r="J4118" t="s">
        <v>10314</v>
      </c>
      <c r="K4118" t="s">
        <v>11752</v>
      </c>
      <c r="L4118" t="s">
        <v>12329</v>
      </c>
      <c r="M4118" t="s">
        <v>12330</v>
      </c>
    </row>
    <row r="4119" spans="1:13" x14ac:dyDescent="0.25">
      <c r="A4119" s="26" t="s">
        <v>3274</v>
      </c>
      <c r="B4119" s="26" t="s">
        <v>3292</v>
      </c>
      <c r="C4119" s="34" t="str">
        <f t="shared" si="158"/>
        <v/>
      </c>
      <c r="D4119" s="26"/>
      <c r="E4119" s="26" t="s">
        <v>31</v>
      </c>
      <c r="F4119" s="26" t="s">
        <v>6</v>
      </c>
      <c r="G4119" s="34" t="str">
        <f t="shared" si="159"/>
        <v>Ranunculus bupleuroides</v>
      </c>
      <c r="H4119" s="26" t="s">
        <v>5141</v>
      </c>
      <c r="I4119" s="26"/>
      <c r="J4119" t="s">
        <v>10315</v>
      </c>
      <c r="K4119" t="s">
        <v>11752</v>
      </c>
      <c r="L4119" t="s">
        <v>12329</v>
      </c>
      <c r="M4119" t="s">
        <v>12330</v>
      </c>
    </row>
    <row r="4120" spans="1:13" x14ac:dyDescent="0.25">
      <c r="A4120" s="26" t="s">
        <v>3274</v>
      </c>
      <c r="B4120" s="26" t="s">
        <v>3303</v>
      </c>
      <c r="C4120" s="34" t="str">
        <f t="shared" si="158"/>
        <v/>
      </c>
      <c r="D4120" s="26"/>
      <c r="E4120" s="26" t="s">
        <v>6</v>
      </c>
      <c r="F4120" s="26" t="s">
        <v>6</v>
      </c>
      <c r="G4120" s="34" t="str">
        <f t="shared" si="159"/>
        <v>Ranunculus carinthiacus</v>
      </c>
      <c r="H4120" s="26" t="s">
        <v>5141</v>
      </c>
      <c r="I4120" s="26"/>
      <c r="J4120" t="s">
        <v>10316</v>
      </c>
      <c r="K4120" t="s">
        <v>11752</v>
      </c>
      <c r="L4120" t="s">
        <v>12329</v>
      </c>
      <c r="M4120" t="s">
        <v>12330</v>
      </c>
    </row>
    <row r="4121" spans="1:13" x14ac:dyDescent="0.25">
      <c r="A4121" s="26" t="s">
        <v>3274</v>
      </c>
      <c r="B4121" s="26" t="s">
        <v>3287</v>
      </c>
      <c r="C4121" s="34" t="str">
        <f t="shared" si="158"/>
        <v/>
      </c>
      <c r="D4121" s="26"/>
      <c r="E4121" s="26" t="s">
        <v>13111</v>
      </c>
      <c r="F4121" s="26" t="s">
        <v>6</v>
      </c>
      <c r="G4121" s="34" t="str">
        <f t="shared" si="159"/>
        <v>Ranunculus carlittensis</v>
      </c>
      <c r="H4121" s="26" t="s">
        <v>5141</v>
      </c>
      <c r="I4121" s="26"/>
      <c r="J4121" t="s">
        <v>10317</v>
      </c>
      <c r="K4121" t="s">
        <v>11752</v>
      </c>
      <c r="L4121" t="s">
        <v>12329</v>
      </c>
      <c r="M4121" t="s">
        <v>12330</v>
      </c>
    </row>
    <row r="4122" spans="1:13" x14ac:dyDescent="0.25">
      <c r="A4122" s="26" t="s">
        <v>3274</v>
      </c>
      <c r="B4122" s="26" t="s">
        <v>3301</v>
      </c>
      <c r="C4122" s="34" t="str">
        <f t="shared" si="158"/>
        <v/>
      </c>
      <c r="D4122" s="26"/>
      <c r="E4122" s="26" t="s">
        <v>6</v>
      </c>
      <c r="F4122" s="26" t="s">
        <v>6</v>
      </c>
      <c r="G4122" s="34" t="str">
        <f t="shared" si="159"/>
        <v>Ranunculus demissus</v>
      </c>
      <c r="H4122" s="26" t="s">
        <v>5141</v>
      </c>
      <c r="I4122" s="26"/>
      <c r="J4122" t="s">
        <v>10318</v>
      </c>
      <c r="K4122" t="s">
        <v>11752</v>
      </c>
      <c r="L4122" t="s">
        <v>12329</v>
      </c>
      <c r="M4122" t="s">
        <v>12330</v>
      </c>
    </row>
    <row r="4123" spans="1:13" x14ac:dyDescent="0.25">
      <c r="A4123" s="26" t="s">
        <v>3274</v>
      </c>
      <c r="B4123" s="26" t="s">
        <v>3285</v>
      </c>
      <c r="C4123" s="34" t="str">
        <f t="shared" si="158"/>
        <v/>
      </c>
      <c r="D4123" s="26"/>
      <c r="E4123" s="26" t="s">
        <v>13111</v>
      </c>
      <c r="F4123" s="26" t="s">
        <v>6</v>
      </c>
      <c r="G4123" s="34" t="str">
        <f t="shared" si="159"/>
        <v>Ranunculus envalirensis</v>
      </c>
      <c r="H4123" s="26" t="s">
        <v>5141</v>
      </c>
      <c r="I4123" s="26"/>
      <c r="J4123" t="s">
        <v>10319</v>
      </c>
      <c r="K4123" t="s">
        <v>11752</v>
      </c>
      <c r="L4123" t="s">
        <v>12329</v>
      </c>
      <c r="M4123" t="s">
        <v>12330</v>
      </c>
    </row>
    <row r="4124" spans="1:13" x14ac:dyDescent="0.25">
      <c r="A4124" s="26" t="s">
        <v>3274</v>
      </c>
      <c r="B4124" s="26" t="s">
        <v>3283</v>
      </c>
      <c r="C4124" s="34" t="str">
        <f t="shared" si="158"/>
        <v>subsp.</v>
      </c>
      <c r="D4124" s="26" t="s">
        <v>4508</v>
      </c>
      <c r="E4124" s="26" t="s">
        <v>6</v>
      </c>
      <c r="F4124" s="26" t="s">
        <v>6</v>
      </c>
      <c r="G4124" s="34" t="str">
        <f t="shared" si="159"/>
        <v>Ranunculus ficaria bulbilifer</v>
      </c>
      <c r="H4124" s="26" t="s">
        <v>5141</v>
      </c>
      <c r="I4124" s="26"/>
      <c r="J4124" t="s">
        <v>10320</v>
      </c>
      <c r="K4124" t="s">
        <v>11752</v>
      </c>
      <c r="L4124" t="s">
        <v>12329</v>
      </c>
      <c r="M4124" t="s">
        <v>12330</v>
      </c>
    </row>
    <row r="4125" spans="1:13" x14ac:dyDescent="0.25">
      <c r="A4125" s="26" t="s">
        <v>3274</v>
      </c>
      <c r="B4125" s="26" t="s">
        <v>3283</v>
      </c>
      <c r="C4125" s="34" t="str">
        <f t="shared" si="158"/>
        <v>subsp.</v>
      </c>
      <c r="D4125" s="26" t="s">
        <v>3283</v>
      </c>
      <c r="E4125" s="26" t="s">
        <v>6</v>
      </c>
      <c r="F4125" s="26" t="s">
        <v>6</v>
      </c>
      <c r="G4125" s="34" t="str">
        <f t="shared" si="159"/>
        <v>Ranunculus ficaria ficaria</v>
      </c>
      <c r="H4125" s="26" t="s">
        <v>5141</v>
      </c>
      <c r="I4125" s="26"/>
      <c r="J4125" t="s">
        <v>10321</v>
      </c>
      <c r="K4125" t="s">
        <v>11752</v>
      </c>
      <c r="L4125" t="s">
        <v>12329</v>
      </c>
      <c r="M4125" t="s">
        <v>12330</v>
      </c>
    </row>
    <row r="4126" spans="1:13" x14ac:dyDescent="0.25">
      <c r="A4126" s="26" t="s">
        <v>3274</v>
      </c>
      <c r="B4126" s="26" t="s">
        <v>1244</v>
      </c>
      <c r="C4126" s="34" t="str">
        <f t="shared" si="158"/>
        <v/>
      </c>
      <c r="D4126" s="26"/>
      <c r="E4126" s="26" t="s">
        <v>6</v>
      </c>
      <c r="F4126" s="26" t="s">
        <v>6</v>
      </c>
      <c r="G4126" s="34" t="str">
        <f t="shared" si="159"/>
        <v>Ranunculus flammula</v>
      </c>
      <c r="H4126" s="26" t="s">
        <v>5141</v>
      </c>
      <c r="I4126" s="26"/>
      <c r="J4126" t="s">
        <v>10322</v>
      </c>
      <c r="K4126" t="s">
        <v>11752</v>
      </c>
      <c r="L4126" t="s">
        <v>12329</v>
      </c>
      <c r="M4126" t="s">
        <v>12330</v>
      </c>
    </row>
    <row r="4127" spans="1:13" x14ac:dyDescent="0.25">
      <c r="A4127" s="26" t="s">
        <v>3274</v>
      </c>
      <c r="B4127" s="26" t="s">
        <v>705</v>
      </c>
      <c r="C4127" s="34" t="str">
        <f t="shared" si="158"/>
        <v/>
      </c>
      <c r="D4127" s="26"/>
      <c r="E4127" s="26" t="s">
        <v>6</v>
      </c>
      <c r="F4127" s="26" t="s">
        <v>6</v>
      </c>
      <c r="G4127" s="34" t="str">
        <f t="shared" si="159"/>
        <v>Ranunculus glacialis</v>
      </c>
      <c r="H4127" s="26" t="s">
        <v>5141</v>
      </c>
      <c r="I4127" s="26"/>
      <c r="J4127" t="s">
        <v>10323</v>
      </c>
      <c r="K4127" t="s">
        <v>11752</v>
      </c>
      <c r="L4127" t="s">
        <v>12329</v>
      </c>
      <c r="M4127" t="s">
        <v>12330</v>
      </c>
    </row>
    <row r="4128" spans="1:13" x14ac:dyDescent="0.25">
      <c r="A4128" s="26" t="s">
        <v>3274</v>
      </c>
      <c r="B4128" s="26" t="s">
        <v>2114</v>
      </c>
      <c r="C4128" s="34" t="str">
        <f t="shared" si="158"/>
        <v/>
      </c>
      <c r="D4128" s="26"/>
      <c r="E4128" s="26" t="s">
        <v>13111</v>
      </c>
      <c r="F4128" s="26" t="s">
        <v>6</v>
      </c>
      <c r="G4128" s="34" t="str">
        <f t="shared" si="159"/>
        <v>Ranunculus gouanii</v>
      </c>
      <c r="H4128" s="26" t="s">
        <v>5141</v>
      </c>
      <c r="I4128" s="26"/>
      <c r="J4128" t="s">
        <v>10324</v>
      </c>
      <c r="K4128" t="s">
        <v>11752</v>
      </c>
      <c r="L4128" t="s">
        <v>12329</v>
      </c>
      <c r="M4128" t="s">
        <v>12330</v>
      </c>
    </row>
    <row r="4129" spans="1:13" x14ac:dyDescent="0.25">
      <c r="A4129" s="26" t="s">
        <v>3274</v>
      </c>
      <c r="B4129" s="26" t="s">
        <v>3187</v>
      </c>
      <c r="C4129" s="34" t="str">
        <f t="shared" si="158"/>
        <v/>
      </c>
      <c r="D4129" s="26"/>
      <c r="E4129" s="26" t="s">
        <v>6</v>
      </c>
      <c r="F4129" s="26" t="s">
        <v>6</v>
      </c>
      <c r="G4129" s="34" t="str">
        <f t="shared" si="159"/>
        <v>Ranunculus gramineus</v>
      </c>
      <c r="H4129" s="26" t="s">
        <v>5141</v>
      </c>
      <c r="I4129" s="26"/>
      <c r="J4129" t="s">
        <v>10325</v>
      </c>
      <c r="K4129" t="s">
        <v>11752</v>
      </c>
      <c r="L4129" t="s">
        <v>12329</v>
      </c>
      <c r="M4129" t="s">
        <v>12330</v>
      </c>
    </row>
    <row r="4130" spans="1:13" x14ac:dyDescent="0.25">
      <c r="A4130" s="26" t="s">
        <v>3274</v>
      </c>
      <c r="B4130" s="26" t="s">
        <v>626</v>
      </c>
      <c r="C4130" s="34" t="str">
        <f t="shared" si="158"/>
        <v/>
      </c>
      <c r="D4130" s="26"/>
      <c r="E4130" s="26" t="s">
        <v>6</v>
      </c>
      <c r="F4130" s="26" t="s">
        <v>6</v>
      </c>
      <c r="G4130" s="34" t="str">
        <f t="shared" si="159"/>
        <v>Ranunculus granatensis</v>
      </c>
      <c r="H4130" s="26" t="s">
        <v>5141</v>
      </c>
      <c r="I4130" s="26"/>
      <c r="J4130" t="s">
        <v>10326</v>
      </c>
      <c r="K4130" t="s">
        <v>11752</v>
      </c>
      <c r="L4130" t="s">
        <v>12329</v>
      </c>
      <c r="M4130" t="s">
        <v>12330</v>
      </c>
    </row>
    <row r="4131" spans="1:13" x14ac:dyDescent="0.25">
      <c r="A4131" s="26" t="s">
        <v>3274</v>
      </c>
      <c r="B4131" s="26" t="s">
        <v>3312</v>
      </c>
      <c r="C4131" s="34" t="str">
        <f t="shared" si="158"/>
        <v/>
      </c>
      <c r="D4131" s="26"/>
      <c r="E4131" s="26" t="s">
        <v>31</v>
      </c>
      <c r="F4131" s="26" t="s">
        <v>6</v>
      </c>
      <c r="G4131" s="34" t="str">
        <f t="shared" si="159"/>
        <v>Ranunculus gregarius</v>
      </c>
      <c r="H4131" s="26" t="s">
        <v>5141</v>
      </c>
      <c r="I4131" s="26"/>
      <c r="J4131" t="s">
        <v>10327</v>
      </c>
      <c r="K4131" t="s">
        <v>11752</v>
      </c>
      <c r="L4131" t="s">
        <v>12329</v>
      </c>
      <c r="M4131" t="s">
        <v>12330</v>
      </c>
    </row>
    <row r="4132" spans="1:13" x14ac:dyDescent="0.25">
      <c r="A4132" s="26" t="s">
        <v>3274</v>
      </c>
      <c r="B4132" s="26" t="s">
        <v>3275</v>
      </c>
      <c r="C4132" s="34" t="str">
        <f t="shared" si="158"/>
        <v/>
      </c>
      <c r="D4132" s="26"/>
      <c r="E4132" s="26" t="s">
        <v>6</v>
      </c>
      <c r="F4132" s="26" t="s">
        <v>6</v>
      </c>
      <c r="G4132" s="34" t="str">
        <f t="shared" si="159"/>
        <v>Ranunculus hederaceus</v>
      </c>
      <c r="H4132" s="26" t="s">
        <v>5141</v>
      </c>
      <c r="I4132" s="26"/>
      <c r="J4132" t="s">
        <v>10328</v>
      </c>
      <c r="K4132" t="s">
        <v>11752</v>
      </c>
      <c r="L4132" t="s">
        <v>12329</v>
      </c>
      <c r="M4132" t="s">
        <v>12330</v>
      </c>
    </row>
    <row r="4133" spans="1:13" x14ac:dyDescent="0.25">
      <c r="A4133" s="26" t="s">
        <v>3274</v>
      </c>
      <c r="B4133" s="26" t="s">
        <v>3315</v>
      </c>
      <c r="C4133" s="34" t="str">
        <f t="shared" si="158"/>
        <v/>
      </c>
      <c r="D4133" s="26"/>
      <c r="E4133" s="26" t="s">
        <v>31</v>
      </c>
      <c r="F4133" s="26" t="s">
        <v>6</v>
      </c>
      <c r="G4133" s="34" t="str">
        <f t="shared" si="159"/>
        <v>Ranunculus henriquesii</v>
      </c>
      <c r="H4133" s="26" t="s">
        <v>5141</v>
      </c>
      <c r="I4133" s="26"/>
      <c r="J4133" t="s">
        <v>10329</v>
      </c>
      <c r="K4133" t="s">
        <v>11752</v>
      </c>
      <c r="L4133" t="s">
        <v>12329</v>
      </c>
      <c r="M4133" t="s">
        <v>12330</v>
      </c>
    </row>
    <row r="4134" spans="1:13" x14ac:dyDescent="0.25">
      <c r="A4134" s="26" t="s">
        <v>3274</v>
      </c>
      <c r="B4134" s="26" t="s">
        <v>3291</v>
      </c>
      <c r="C4134" s="34" t="str">
        <f t="shared" si="158"/>
        <v/>
      </c>
      <c r="D4134" s="26"/>
      <c r="E4134" s="26" t="s">
        <v>6</v>
      </c>
      <c r="F4134" s="26" t="s">
        <v>6</v>
      </c>
      <c r="G4134" s="34" t="str">
        <f t="shared" si="159"/>
        <v>Ranunculus lateriflorus</v>
      </c>
      <c r="H4134" s="26" t="s">
        <v>5141</v>
      </c>
      <c r="I4134" s="26"/>
      <c r="J4134" t="s">
        <v>10330</v>
      </c>
      <c r="K4134" t="s">
        <v>11752</v>
      </c>
      <c r="L4134" t="s">
        <v>12329</v>
      </c>
      <c r="M4134" t="s">
        <v>12330</v>
      </c>
    </row>
    <row r="4135" spans="1:13" x14ac:dyDescent="0.25">
      <c r="A4135" s="26" t="s">
        <v>3274</v>
      </c>
      <c r="B4135" s="26" t="s">
        <v>3288</v>
      </c>
      <c r="C4135" s="34" t="str">
        <f t="shared" si="158"/>
        <v/>
      </c>
      <c r="D4135" s="26"/>
      <c r="E4135" s="26" t="s">
        <v>6</v>
      </c>
      <c r="F4135" s="26" t="s">
        <v>6</v>
      </c>
      <c r="G4135" s="34" t="str">
        <f t="shared" si="159"/>
        <v>Ranunculus lingua</v>
      </c>
      <c r="H4135" s="26" t="s">
        <v>5141</v>
      </c>
      <c r="I4135" s="26"/>
      <c r="J4135" t="s">
        <v>10331</v>
      </c>
      <c r="K4135" t="s">
        <v>11752</v>
      </c>
      <c r="L4135" t="s">
        <v>12329</v>
      </c>
      <c r="M4135" t="s">
        <v>12330</v>
      </c>
    </row>
    <row r="4136" spans="1:13" x14ac:dyDescent="0.25">
      <c r="A4136" s="26" t="s">
        <v>3274</v>
      </c>
      <c r="B4136" s="26" t="s">
        <v>1928</v>
      </c>
      <c r="C4136" s="34" t="str">
        <f t="shared" si="158"/>
        <v/>
      </c>
      <c r="D4136" s="26"/>
      <c r="E4136" s="26" t="s">
        <v>31</v>
      </c>
      <c r="F4136" s="26" t="s">
        <v>6</v>
      </c>
      <c r="G4136" s="34" t="str">
        <f t="shared" si="159"/>
        <v>Ranunculus longipes</v>
      </c>
      <c r="H4136" s="26" t="s">
        <v>5141</v>
      </c>
      <c r="I4136" s="26"/>
      <c r="J4136" t="s">
        <v>10332</v>
      </c>
      <c r="K4136" t="s">
        <v>11752</v>
      </c>
      <c r="L4136" t="s">
        <v>12329</v>
      </c>
      <c r="M4136" t="s">
        <v>12330</v>
      </c>
    </row>
    <row r="4137" spans="1:13" x14ac:dyDescent="0.25">
      <c r="A4137" s="26" t="s">
        <v>3274</v>
      </c>
      <c r="B4137" s="26" t="s">
        <v>3305</v>
      </c>
      <c r="C4137" s="34" t="str">
        <f t="shared" si="158"/>
        <v/>
      </c>
      <c r="D4137" s="26"/>
      <c r="E4137" s="26" t="s">
        <v>6</v>
      </c>
      <c r="F4137" s="26" t="s">
        <v>6</v>
      </c>
      <c r="G4137" s="34" t="str">
        <f t="shared" si="159"/>
        <v>Ranunculus macrophyllus</v>
      </c>
      <c r="H4137" s="26" t="s">
        <v>5141</v>
      </c>
      <c r="I4137" s="26"/>
      <c r="J4137" t="s">
        <v>10333</v>
      </c>
      <c r="K4137" t="s">
        <v>11752</v>
      </c>
      <c r="L4137" t="s">
        <v>12329</v>
      </c>
      <c r="M4137" t="s">
        <v>12330</v>
      </c>
    </row>
    <row r="4138" spans="1:13" x14ac:dyDescent="0.25">
      <c r="A4138" s="26" t="s">
        <v>3274</v>
      </c>
      <c r="B4138" s="26" t="s">
        <v>3316</v>
      </c>
      <c r="C4138" s="34" t="str">
        <f t="shared" si="158"/>
        <v/>
      </c>
      <c r="D4138" s="26"/>
      <c r="E4138" s="26" t="s">
        <v>31</v>
      </c>
      <c r="F4138" s="26" t="s">
        <v>6</v>
      </c>
      <c r="G4138" s="34" t="str">
        <f t="shared" si="159"/>
        <v>Ranunculus malessanus</v>
      </c>
      <c r="H4138" s="26" t="s">
        <v>5141</v>
      </c>
      <c r="I4138" s="26"/>
      <c r="J4138" t="s">
        <v>10334</v>
      </c>
      <c r="K4138" t="s">
        <v>11752</v>
      </c>
      <c r="L4138" t="s">
        <v>12329</v>
      </c>
      <c r="M4138" t="s">
        <v>12330</v>
      </c>
    </row>
    <row r="4139" spans="1:13" x14ac:dyDescent="0.25">
      <c r="A4139" s="26" t="s">
        <v>3274</v>
      </c>
      <c r="B4139" s="26" t="s">
        <v>3310</v>
      </c>
      <c r="C4139" s="34" t="str">
        <f t="shared" si="158"/>
        <v/>
      </c>
      <c r="D4139" s="26"/>
      <c r="E4139" s="26" t="s">
        <v>6</v>
      </c>
      <c r="F4139" s="26" t="s">
        <v>6</v>
      </c>
      <c r="G4139" s="34" t="str">
        <f t="shared" si="159"/>
        <v>Ranunculus monspeliacus</v>
      </c>
      <c r="H4139" s="26" t="s">
        <v>5141</v>
      </c>
      <c r="I4139" s="26"/>
      <c r="J4139" t="s">
        <v>10335</v>
      </c>
      <c r="K4139" t="s">
        <v>11752</v>
      </c>
      <c r="L4139" t="s">
        <v>12329</v>
      </c>
      <c r="M4139" t="s">
        <v>12330</v>
      </c>
    </row>
    <row r="4140" spans="1:13" x14ac:dyDescent="0.25">
      <c r="A4140" s="26" t="s">
        <v>3274</v>
      </c>
      <c r="B4140" s="26" t="s">
        <v>112</v>
      </c>
      <c r="C4140" s="34" t="str">
        <f t="shared" si="158"/>
        <v/>
      </c>
      <c r="D4140" s="26"/>
      <c r="E4140" s="26" t="s">
        <v>31</v>
      </c>
      <c r="F4140" s="26" t="s">
        <v>6</v>
      </c>
      <c r="G4140" s="34" t="str">
        <f t="shared" si="159"/>
        <v>Ranunculus montserratii</v>
      </c>
      <c r="H4140" s="26" t="s">
        <v>5141</v>
      </c>
      <c r="I4140" s="26"/>
      <c r="J4140" t="s">
        <v>10336</v>
      </c>
      <c r="K4140" t="s">
        <v>11752</v>
      </c>
      <c r="L4140" t="s">
        <v>12329</v>
      </c>
      <c r="M4140" t="s">
        <v>12330</v>
      </c>
    </row>
    <row r="4141" spans="1:13" x14ac:dyDescent="0.25">
      <c r="A4141" s="26" t="s">
        <v>3274</v>
      </c>
      <c r="B4141" s="26" t="s">
        <v>282</v>
      </c>
      <c r="C4141" s="34" t="str">
        <f t="shared" si="158"/>
        <v/>
      </c>
      <c r="D4141" s="26"/>
      <c r="E4141" s="26" t="s">
        <v>6</v>
      </c>
      <c r="F4141" s="26" t="s">
        <v>6</v>
      </c>
      <c r="G4141" s="34" t="str">
        <f t="shared" si="159"/>
        <v>Ranunculus muricatus</v>
      </c>
      <c r="H4141" s="26" t="s">
        <v>5141</v>
      </c>
      <c r="I4141" s="26"/>
      <c r="J4141" t="s">
        <v>10337</v>
      </c>
      <c r="K4141" t="s">
        <v>11752</v>
      </c>
      <c r="L4141" t="s">
        <v>12329</v>
      </c>
      <c r="M4141" t="s">
        <v>12330</v>
      </c>
    </row>
    <row r="4142" spans="1:13" x14ac:dyDescent="0.25">
      <c r="A4142" s="26" t="s">
        <v>3274</v>
      </c>
      <c r="B4142" s="26" t="s">
        <v>882</v>
      </c>
      <c r="C4142" s="34" t="str">
        <f t="shared" ref="C4142:C4205" si="160">IF(D4142="","","subsp.")</f>
        <v/>
      </c>
      <c r="D4142" s="26"/>
      <c r="E4142" s="26" t="s">
        <v>31</v>
      </c>
      <c r="F4142" s="26" t="s">
        <v>6</v>
      </c>
      <c r="G4142" s="34" t="str">
        <f t="shared" si="159"/>
        <v>Ranunculus nigrescens</v>
      </c>
      <c r="H4142" s="26" t="s">
        <v>5141</v>
      </c>
      <c r="I4142" s="26"/>
      <c r="J4142" t="s">
        <v>10338</v>
      </c>
      <c r="K4142" t="s">
        <v>11752</v>
      </c>
      <c r="L4142" t="s">
        <v>12329</v>
      </c>
      <c r="M4142" t="s">
        <v>12330</v>
      </c>
    </row>
    <row r="4143" spans="1:13" x14ac:dyDescent="0.25">
      <c r="A4143" s="26" t="s">
        <v>3274</v>
      </c>
      <c r="B4143" s="26" t="s">
        <v>3290</v>
      </c>
      <c r="C4143" s="34" t="str">
        <f t="shared" si="160"/>
        <v/>
      </c>
      <c r="D4143" s="26"/>
      <c r="E4143" s="26" t="s">
        <v>6</v>
      </c>
      <c r="F4143" s="26" t="s">
        <v>6</v>
      </c>
      <c r="G4143" s="34" t="str">
        <f t="shared" si="159"/>
        <v>Ranunculus nodiflorus</v>
      </c>
      <c r="H4143" s="26" t="s">
        <v>5141</v>
      </c>
      <c r="I4143" s="26"/>
      <c r="J4143" t="s">
        <v>10339</v>
      </c>
      <c r="K4143" t="s">
        <v>11752</v>
      </c>
      <c r="L4143" t="s">
        <v>12329</v>
      </c>
      <c r="M4143" t="s">
        <v>12330</v>
      </c>
    </row>
    <row r="4144" spans="1:13" x14ac:dyDescent="0.25">
      <c r="A4144" s="26" t="s">
        <v>3274</v>
      </c>
      <c r="B4144" s="26" t="s">
        <v>3314</v>
      </c>
      <c r="C4144" s="34" t="str">
        <f t="shared" si="160"/>
        <v>subsp.</v>
      </c>
      <c r="D4144" s="26" t="s">
        <v>42</v>
      </c>
      <c r="E4144" s="26" t="s">
        <v>31</v>
      </c>
      <c r="F4144" s="26" t="s">
        <v>6</v>
      </c>
      <c r="G4144" s="34" t="str">
        <f t="shared" si="159"/>
        <v>Ranunculus ollissiponensis alpinus</v>
      </c>
      <c r="H4144" s="26" t="s">
        <v>5141</v>
      </c>
      <c r="I4144" s="26"/>
      <c r="J4144" t="s">
        <v>10340</v>
      </c>
      <c r="K4144" t="s">
        <v>11752</v>
      </c>
      <c r="L4144" t="s">
        <v>12329</v>
      </c>
      <c r="M4144" t="s">
        <v>12330</v>
      </c>
    </row>
    <row r="4145" spans="1:13" x14ac:dyDescent="0.25">
      <c r="A4145" s="26" t="s">
        <v>3274</v>
      </c>
      <c r="B4145" s="26" t="s">
        <v>3314</v>
      </c>
      <c r="C4145" s="34" t="str">
        <f t="shared" si="160"/>
        <v>subsp.</v>
      </c>
      <c r="D4145" s="26" t="s">
        <v>3314</v>
      </c>
      <c r="E4145" s="26" t="s">
        <v>31</v>
      </c>
      <c r="F4145" s="26" t="s">
        <v>6</v>
      </c>
      <c r="G4145" s="34" t="str">
        <f t="shared" si="159"/>
        <v>Ranunculus ollissiponensis ollissiponensis</v>
      </c>
      <c r="H4145" s="26" t="s">
        <v>5141</v>
      </c>
      <c r="I4145" s="26"/>
      <c r="J4145" t="s">
        <v>10341</v>
      </c>
      <c r="K4145" t="s">
        <v>11752</v>
      </c>
      <c r="L4145" t="s">
        <v>12329</v>
      </c>
      <c r="M4145" t="s">
        <v>12330</v>
      </c>
    </row>
    <row r="4146" spans="1:13" x14ac:dyDescent="0.25">
      <c r="A4146" s="26" t="s">
        <v>3274</v>
      </c>
      <c r="B4146" s="26" t="s">
        <v>3278</v>
      </c>
      <c r="C4146" s="34" t="str">
        <f t="shared" si="160"/>
        <v/>
      </c>
      <c r="D4146" s="26"/>
      <c r="E4146" s="26" t="s">
        <v>6</v>
      </c>
      <c r="F4146" s="26" t="s">
        <v>6</v>
      </c>
      <c r="G4146" s="34" t="str">
        <f t="shared" si="159"/>
        <v>Ranunculus ololeucos</v>
      </c>
      <c r="H4146" s="26" t="s">
        <v>5141</v>
      </c>
      <c r="I4146" s="26"/>
      <c r="J4146" t="s">
        <v>10342</v>
      </c>
      <c r="K4146" t="s">
        <v>11752</v>
      </c>
      <c r="L4146" t="s">
        <v>12329</v>
      </c>
      <c r="M4146" t="s">
        <v>12330</v>
      </c>
    </row>
    <row r="4147" spans="1:13" x14ac:dyDescent="0.25">
      <c r="A4147" s="26" t="s">
        <v>3274</v>
      </c>
      <c r="B4147" s="26" t="s">
        <v>3276</v>
      </c>
      <c r="C4147" s="34" t="str">
        <f t="shared" si="160"/>
        <v/>
      </c>
      <c r="D4147" s="26"/>
      <c r="E4147" s="26" t="s">
        <v>6</v>
      </c>
      <c r="F4147" s="26" t="s">
        <v>6</v>
      </c>
      <c r="G4147" s="34" t="str">
        <f t="shared" si="159"/>
        <v>Ranunculus omiophyllus</v>
      </c>
      <c r="H4147" s="26" t="s">
        <v>5141</v>
      </c>
      <c r="I4147" s="26"/>
      <c r="J4147" t="s">
        <v>10343</v>
      </c>
      <c r="K4147" t="s">
        <v>11752</v>
      </c>
      <c r="L4147" t="s">
        <v>12329</v>
      </c>
      <c r="M4147" t="s">
        <v>12330</v>
      </c>
    </row>
    <row r="4148" spans="1:13" x14ac:dyDescent="0.25">
      <c r="A4148" s="26" t="s">
        <v>3274</v>
      </c>
      <c r="B4148" s="26" t="s">
        <v>3289</v>
      </c>
      <c r="C4148" s="34" t="str">
        <f t="shared" si="160"/>
        <v/>
      </c>
      <c r="D4148" s="26"/>
      <c r="E4148" s="26" t="s">
        <v>6</v>
      </c>
      <c r="F4148" s="26" t="s">
        <v>6</v>
      </c>
      <c r="G4148" s="34" t="str">
        <f t="shared" si="159"/>
        <v>Ranunculus ophioglossifolius</v>
      </c>
      <c r="H4148" s="26" t="s">
        <v>5141</v>
      </c>
      <c r="I4148" s="26"/>
      <c r="J4148" t="s">
        <v>10344</v>
      </c>
      <c r="K4148" t="s">
        <v>11752</v>
      </c>
      <c r="L4148" t="s">
        <v>12329</v>
      </c>
      <c r="M4148" t="s">
        <v>12330</v>
      </c>
    </row>
    <row r="4149" spans="1:13" x14ac:dyDescent="0.25">
      <c r="A4149" s="26" t="s">
        <v>3274</v>
      </c>
      <c r="B4149" s="26" t="s">
        <v>3311</v>
      </c>
      <c r="C4149" s="34" t="str">
        <f t="shared" si="160"/>
        <v/>
      </c>
      <c r="D4149" s="26"/>
      <c r="E4149" s="26" t="s">
        <v>6</v>
      </c>
      <c r="F4149" s="26" t="s">
        <v>6</v>
      </c>
      <c r="G4149" s="34" t="str">
        <f t="shared" si="159"/>
        <v>Ranunculus paludosus</v>
      </c>
      <c r="H4149" s="26" t="s">
        <v>5141</v>
      </c>
      <c r="I4149" s="26"/>
      <c r="J4149" t="s">
        <v>10345</v>
      </c>
      <c r="K4149" t="s">
        <v>11752</v>
      </c>
      <c r="L4149" t="s">
        <v>12329</v>
      </c>
      <c r="M4149" t="s">
        <v>12330</v>
      </c>
    </row>
    <row r="4150" spans="1:13" x14ac:dyDescent="0.25">
      <c r="A4150" s="26" t="s">
        <v>3274</v>
      </c>
      <c r="B4150" s="26" t="s">
        <v>3294</v>
      </c>
      <c r="C4150" s="34" t="str">
        <f t="shared" si="160"/>
        <v>subsp.</v>
      </c>
      <c r="D4150" s="26" t="s">
        <v>4653</v>
      </c>
      <c r="E4150" s="26" t="s">
        <v>31</v>
      </c>
      <c r="F4150" s="26" t="s">
        <v>6</v>
      </c>
      <c r="G4150" s="34" t="str">
        <f t="shared" ref="G4150:G4213" si="161">IF(D4150="",CONCATENATE(A4150," ",B4150),CONCATENATE(A4150," ",B4150," ",D4150))</f>
        <v>Ranunculus parnassiifolius cabrerensis</v>
      </c>
      <c r="H4150" s="26" t="s">
        <v>5141</v>
      </c>
      <c r="I4150" s="26"/>
      <c r="J4150" t="s">
        <v>10346</v>
      </c>
      <c r="K4150" t="s">
        <v>11752</v>
      </c>
      <c r="L4150" t="s">
        <v>12329</v>
      </c>
      <c r="M4150" t="s">
        <v>12330</v>
      </c>
    </row>
    <row r="4151" spans="1:13" x14ac:dyDescent="0.25">
      <c r="A4151" s="26" t="s">
        <v>3274</v>
      </c>
      <c r="B4151" s="26" t="s">
        <v>3294</v>
      </c>
      <c r="C4151" s="34" t="str">
        <f t="shared" si="160"/>
        <v>subsp.</v>
      </c>
      <c r="D4151" s="26" t="s">
        <v>459</v>
      </c>
      <c r="E4151" s="26" t="s">
        <v>13111</v>
      </c>
      <c r="F4151" s="26" t="s">
        <v>6</v>
      </c>
      <c r="G4151" s="34" t="str">
        <f t="shared" si="161"/>
        <v>Ranunculus parnassiifolius favargeri</v>
      </c>
      <c r="H4151" s="26" t="s">
        <v>5141</v>
      </c>
      <c r="I4151" s="26"/>
      <c r="J4151" t="s">
        <v>10347</v>
      </c>
      <c r="K4151" t="s">
        <v>11752</v>
      </c>
      <c r="L4151" t="s">
        <v>12329</v>
      </c>
      <c r="M4151" t="s">
        <v>12330</v>
      </c>
    </row>
    <row r="4152" spans="1:13" x14ac:dyDescent="0.25">
      <c r="A4152" s="26" t="s">
        <v>3274</v>
      </c>
      <c r="B4152" s="26" t="s">
        <v>3294</v>
      </c>
      <c r="C4152" s="34" t="str">
        <f t="shared" si="160"/>
        <v>subsp.</v>
      </c>
      <c r="D4152" s="26" t="s">
        <v>3294</v>
      </c>
      <c r="E4152" s="26" t="s">
        <v>13111</v>
      </c>
      <c r="F4152" s="26" t="s">
        <v>6</v>
      </c>
      <c r="G4152" s="34" t="str">
        <f t="shared" si="161"/>
        <v>Ranunculus parnassiifolius parnassiifolius</v>
      </c>
      <c r="H4152" s="26" t="s">
        <v>5141</v>
      </c>
      <c r="I4152" s="26"/>
      <c r="J4152" t="s">
        <v>10348</v>
      </c>
      <c r="K4152" t="s">
        <v>11752</v>
      </c>
      <c r="L4152" t="s">
        <v>12329</v>
      </c>
      <c r="M4152" t="s">
        <v>12330</v>
      </c>
    </row>
    <row r="4153" spans="1:13" x14ac:dyDescent="0.25">
      <c r="A4153" s="26" t="s">
        <v>3274</v>
      </c>
      <c r="B4153" s="26" t="s">
        <v>2560</v>
      </c>
      <c r="C4153" s="34" t="str">
        <f t="shared" si="160"/>
        <v/>
      </c>
      <c r="D4153" s="26"/>
      <c r="E4153" s="26" t="s">
        <v>6</v>
      </c>
      <c r="F4153" s="26" t="s">
        <v>6</v>
      </c>
      <c r="G4153" s="34" t="str">
        <f t="shared" si="161"/>
        <v>Ranunculus parviflorus</v>
      </c>
      <c r="H4153" s="26" t="s">
        <v>5141</v>
      </c>
      <c r="I4153" s="26"/>
      <c r="J4153" t="s">
        <v>10349</v>
      </c>
      <c r="K4153" t="s">
        <v>11752</v>
      </c>
      <c r="L4153" t="s">
        <v>12329</v>
      </c>
      <c r="M4153" t="s">
        <v>12330</v>
      </c>
    </row>
    <row r="4154" spans="1:13" x14ac:dyDescent="0.25">
      <c r="A4154" s="26" t="s">
        <v>3274</v>
      </c>
      <c r="B4154" s="26" t="s">
        <v>3279</v>
      </c>
      <c r="C4154" s="34" t="str">
        <f t="shared" si="160"/>
        <v>subsp.</v>
      </c>
      <c r="D4154" s="26" t="s">
        <v>4510</v>
      </c>
      <c r="E4154" s="26" t="s">
        <v>6</v>
      </c>
      <c r="F4154" s="26" t="s">
        <v>6</v>
      </c>
      <c r="G4154" s="34" t="str">
        <f t="shared" si="161"/>
        <v>Ranunculus peltatus baudotii</v>
      </c>
      <c r="H4154" s="26" t="s">
        <v>5141</v>
      </c>
      <c r="I4154" s="26"/>
      <c r="J4154" t="s">
        <v>10350</v>
      </c>
      <c r="K4154" t="s">
        <v>11752</v>
      </c>
      <c r="L4154" t="s">
        <v>12329</v>
      </c>
      <c r="M4154" t="s">
        <v>12330</v>
      </c>
    </row>
    <row r="4155" spans="1:13" x14ac:dyDescent="0.25">
      <c r="A4155" s="26" t="s">
        <v>3274</v>
      </c>
      <c r="B4155" s="26" t="s">
        <v>3279</v>
      </c>
      <c r="C4155" s="34" t="str">
        <f t="shared" si="160"/>
        <v>subsp.</v>
      </c>
      <c r="D4155" s="26" t="s">
        <v>3279</v>
      </c>
      <c r="E4155" s="26" t="s">
        <v>6</v>
      </c>
      <c r="F4155" s="26" t="s">
        <v>6</v>
      </c>
      <c r="G4155" s="34" t="str">
        <f t="shared" si="161"/>
        <v>Ranunculus peltatus peltatus</v>
      </c>
      <c r="H4155" s="26" t="s">
        <v>5141</v>
      </c>
      <c r="I4155" s="26"/>
      <c r="J4155" t="s">
        <v>10351</v>
      </c>
      <c r="K4155" t="s">
        <v>11752</v>
      </c>
      <c r="L4155" t="s">
        <v>12329</v>
      </c>
      <c r="M4155" t="s">
        <v>12330</v>
      </c>
    </row>
    <row r="4156" spans="1:13" x14ac:dyDescent="0.25">
      <c r="A4156" s="26" t="s">
        <v>3274</v>
      </c>
      <c r="B4156" s="26" t="s">
        <v>3279</v>
      </c>
      <c r="C4156" s="34" t="str">
        <f t="shared" si="160"/>
        <v>subsp.</v>
      </c>
      <c r="D4156" s="26" t="s">
        <v>4511</v>
      </c>
      <c r="E4156" s="26" t="s">
        <v>6</v>
      </c>
      <c r="F4156" s="26" t="s">
        <v>6</v>
      </c>
      <c r="G4156" s="34" t="str">
        <f t="shared" si="161"/>
        <v>Ranunculus peltatus saniculifolius</v>
      </c>
      <c r="H4156" s="26" t="s">
        <v>5141</v>
      </c>
      <c r="I4156" s="26"/>
      <c r="J4156" t="s">
        <v>10352</v>
      </c>
      <c r="K4156" t="s">
        <v>11752</v>
      </c>
      <c r="L4156" t="s">
        <v>12329</v>
      </c>
      <c r="M4156" t="s">
        <v>12330</v>
      </c>
    </row>
    <row r="4157" spans="1:13" x14ac:dyDescent="0.25">
      <c r="A4157" s="26" t="s">
        <v>3274</v>
      </c>
      <c r="B4157" s="26" t="s">
        <v>3282</v>
      </c>
      <c r="C4157" s="34" t="str">
        <f t="shared" si="160"/>
        <v/>
      </c>
      <c r="D4157" s="26"/>
      <c r="E4157" s="26" t="s">
        <v>6</v>
      </c>
      <c r="F4157" s="26" t="s">
        <v>6</v>
      </c>
      <c r="G4157" s="34" t="str">
        <f t="shared" si="161"/>
        <v>Ranunculus penicillatus</v>
      </c>
      <c r="H4157" s="26" t="s">
        <v>5141</v>
      </c>
      <c r="I4157" s="26"/>
      <c r="J4157" t="s">
        <v>10353</v>
      </c>
      <c r="K4157" t="s">
        <v>11752</v>
      </c>
      <c r="L4157" t="s">
        <v>12329</v>
      </c>
      <c r="M4157" t="s">
        <v>12330</v>
      </c>
    </row>
    <row r="4158" spans="1:13" x14ac:dyDescent="0.25">
      <c r="A4158" s="26" t="s">
        <v>3274</v>
      </c>
      <c r="B4158" s="26" t="s">
        <v>3299</v>
      </c>
      <c r="C4158" s="34" t="str">
        <f t="shared" si="160"/>
        <v/>
      </c>
      <c r="D4158" s="26"/>
      <c r="E4158" s="26" t="s">
        <v>6</v>
      </c>
      <c r="F4158" s="26" t="s">
        <v>6</v>
      </c>
      <c r="G4158" s="34" t="str">
        <f t="shared" si="161"/>
        <v>Ranunculus platanifolius</v>
      </c>
      <c r="H4158" s="26" t="s">
        <v>5141</v>
      </c>
      <c r="I4158" s="26"/>
      <c r="J4158" t="s">
        <v>10354</v>
      </c>
      <c r="K4158" t="s">
        <v>11752</v>
      </c>
      <c r="L4158" t="s">
        <v>12329</v>
      </c>
      <c r="M4158" t="s">
        <v>12330</v>
      </c>
    </row>
    <row r="4159" spans="1:13" x14ac:dyDescent="0.25">
      <c r="A4159" s="26" t="s">
        <v>3274</v>
      </c>
      <c r="B4159" s="26" t="s">
        <v>3313</v>
      </c>
      <c r="C4159" s="34" t="str">
        <f t="shared" si="160"/>
        <v/>
      </c>
      <c r="D4159" s="26"/>
      <c r="E4159" s="26" t="s">
        <v>31</v>
      </c>
      <c r="F4159" s="26" t="s">
        <v>6</v>
      </c>
      <c r="G4159" s="34" t="str">
        <f t="shared" si="161"/>
        <v>Ranunculus pseudomillefoliatus</v>
      </c>
      <c r="H4159" s="26" t="s">
        <v>5141</v>
      </c>
      <c r="I4159" s="26"/>
      <c r="J4159" t="s">
        <v>10355</v>
      </c>
      <c r="K4159" t="s">
        <v>11752</v>
      </c>
      <c r="L4159" t="s">
        <v>12329</v>
      </c>
      <c r="M4159" t="s">
        <v>12330</v>
      </c>
    </row>
    <row r="4160" spans="1:13" x14ac:dyDescent="0.25">
      <c r="A4160" s="26" t="s">
        <v>3274</v>
      </c>
      <c r="B4160" s="26" t="s">
        <v>2861</v>
      </c>
      <c r="C4160" s="34" t="str">
        <f t="shared" si="160"/>
        <v/>
      </c>
      <c r="D4160" s="26"/>
      <c r="E4160" s="26" t="s">
        <v>13111</v>
      </c>
      <c r="F4160" s="26" t="s">
        <v>6</v>
      </c>
      <c r="G4160" s="34" t="str">
        <f t="shared" si="161"/>
        <v>Ranunculus pyrenaeus</v>
      </c>
      <c r="H4160" s="26" t="s">
        <v>5141</v>
      </c>
      <c r="I4160" s="26"/>
      <c r="J4160" t="s">
        <v>10356</v>
      </c>
      <c r="K4160" t="s">
        <v>11752</v>
      </c>
      <c r="L4160" t="s">
        <v>12329</v>
      </c>
      <c r="M4160" t="s">
        <v>12330</v>
      </c>
    </row>
    <row r="4161" spans="1:13" x14ac:dyDescent="0.25">
      <c r="A4161" s="26" t="s">
        <v>3274</v>
      </c>
      <c r="B4161" s="26" t="s">
        <v>408</v>
      </c>
      <c r="C4161" s="34" t="str">
        <f t="shared" si="160"/>
        <v/>
      </c>
      <c r="D4161" s="26"/>
      <c r="E4161" s="26" t="s">
        <v>6</v>
      </c>
      <c r="F4161" s="26" t="s">
        <v>6</v>
      </c>
      <c r="G4161" s="34" t="str">
        <f t="shared" si="161"/>
        <v>Ranunculus repens</v>
      </c>
      <c r="H4161" s="26" t="s">
        <v>5141</v>
      </c>
      <c r="I4161" s="26"/>
      <c r="J4161" t="s">
        <v>10357</v>
      </c>
      <c r="K4161" t="s">
        <v>11752</v>
      </c>
      <c r="L4161" t="s">
        <v>12329</v>
      </c>
      <c r="M4161" t="s">
        <v>12330</v>
      </c>
    </row>
    <row r="4162" spans="1:13" x14ac:dyDescent="0.25">
      <c r="A4162" s="26" t="s">
        <v>3274</v>
      </c>
      <c r="B4162" s="26" t="s">
        <v>537</v>
      </c>
      <c r="C4162" s="34" t="str">
        <f t="shared" si="160"/>
        <v/>
      </c>
      <c r="D4162" s="26"/>
      <c r="E4162" s="26" t="s">
        <v>13111</v>
      </c>
      <c r="F4162" s="26" t="s">
        <v>6</v>
      </c>
      <c r="G4162" s="34" t="str">
        <f t="shared" si="161"/>
        <v>Ranunculus ruscinonensis</v>
      </c>
      <c r="H4162" s="26" t="s">
        <v>5141</v>
      </c>
      <c r="I4162" s="26"/>
      <c r="J4162" t="s">
        <v>10358</v>
      </c>
      <c r="K4162" t="s">
        <v>11752</v>
      </c>
      <c r="L4162" t="s">
        <v>12329</v>
      </c>
      <c r="M4162" t="s">
        <v>12330</v>
      </c>
    </row>
    <row r="4163" spans="1:13" x14ac:dyDescent="0.25">
      <c r="A4163" s="26" t="s">
        <v>3274</v>
      </c>
      <c r="B4163" s="26" t="s">
        <v>3306</v>
      </c>
      <c r="C4163" s="34" t="str">
        <f t="shared" si="160"/>
        <v/>
      </c>
      <c r="D4163" s="26"/>
      <c r="E4163" s="26" t="s">
        <v>6</v>
      </c>
      <c r="F4163" s="26" t="s">
        <v>6</v>
      </c>
      <c r="G4163" s="34" t="str">
        <f t="shared" si="161"/>
        <v>Ranunculus sardous</v>
      </c>
      <c r="H4163" s="26" t="s">
        <v>5141</v>
      </c>
      <c r="I4163" s="26"/>
      <c r="J4163" t="s">
        <v>10359</v>
      </c>
      <c r="K4163" t="s">
        <v>11752</v>
      </c>
      <c r="L4163" t="s">
        <v>12329</v>
      </c>
      <c r="M4163" t="s">
        <v>12330</v>
      </c>
    </row>
    <row r="4164" spans="1:13" x14ac:dyDescent="0.25">
      <c r="A4164" s="26" t="s">
        <v>3274</v>
      </c>
      <c r="B4164" s="26" t="s">
        <v>3308</v>
      </c>
      <c r="C4164" s="34" t="str">
        <f t="shared" si="160"/>
        <v/>
      </c>
      <c r="D4164" s="26"/>
      <c r="E4164" s="26" t="s">
        <v>6</v>
      </c>
      <c r="F4164" s="26" t="s">
        <v>6</v>
      </c>
      <c r="G4164" s="34" t="str">
        <f t="shared" si="161"/>
        <v>Ranunculus sceleratus</v>
      </c>
      <c r="H4164" s="26" t="s">
        <v>5141</v>
      </c>
      <c r="I4164" s="26"/>
      <c r="J4164" t="s">
        <v>10360</v>
      </c>
      <c r="K4164" t="s">
        <v>11752</v>
      </c>
      <c r="L4164" t="s">
        <v>12329</v>
      </c>
      <c r="M4164" t="s">
        <v>12330</v>
      </c>
    </row>
    <row r="4165" spans="1:13" x14ac:dyDescent="0.25">
      <c r="A4165" s="26" t="s">
        <v>3274</v>
      </c>
      <c r="B4165" s="26" t="s">
        <v>1483</v>
      </c>
      <c r="C4165" s="34" t="str">
        <f t="shared" si="160"/>
        <v/>
      </c>
      <c r="D4165" s="26"/>
      <c r="E4165" s="26" t="s">
        <v>6</v>
      </c>
      <c r="F4165" s="26" t="s">
        <v>6</v>
      </c>
      <c r="G4165" s="34" t="str">
        <f t="shared" si="161"/>
        <v>Ranunculus seguieri</v>
      </c>
      <c r="H4165" s="26" t="s">
        <v>5141</v>
      </c>
      <c r="I4165" s="26"/>
      <c r="J4165" t="s">
        <v>10361</v>
      </c>
      <c r="K4165" t="s">
        <v>11752</v>
      </c>
      <c r="L4165" t="s">
        <v>12329</v>
      </c>
      <c r="M4165" t="s">
        <v>12330</v>
      </c>
    </row>
    <row r="4166" spans="1:13" x14ac:dyDescent="0.25">
      <c r="A4166" s="26" t="s">
        <v>3274</v>
      </c>
      <c r="B4166" s="26" t="s">
        <v>1165</v>
      </c>
      <c r="C4166" s="34" t="str">
        <f t="shared" si="160"/>
        <v/>
      </c>
      <c r="D4166" s="26"/>
      <c r="E4166" s="26" t="s">
        <v>6</v>
      </c>
      <c r="F4166" s="26" t="s">
        <v>6</v>
      </c>
      <c r="G4166" s="34" t="str">
        <f t="shared" si="161"/>
        <v>Ranunculus serpens</v>
      </c>
      <c r="H4166" s="26" t="s">
        <v>5141</v>
      </c>
      <c r="I4166" s="26"/>
      <c r="J4166" t="s">
        <v>10362</v>
      </c>
      <c r="K4166" t="s">
        <v>11752</v>
      </c>
      <c r="L4166" t="s">
        <v>12329</v>
      </c>
      <c r="M4166" t="s">
        <v>12330</v>
      </c>
    </row>
    <row r="4167" spans="1:13" x14ac:dyDescent="0.25">
      <c r="A4167" s="26" t="s">
        <v>3274</v>
      </c>
      <c r="B4167" s="26" t="s">
        <v>2688</v>
      </c>
      <c r="C4167" s="34" t="str">
        <f t="shared" si="160"/>
        <v>subsp.</v>
      </c>
      <c r="D4167" s="26" t="s">
        <v>4654</v>
      </c>
      <c r="E4167" s="26" t="s">
        <v>31</v>
      </c>
      <c r="F4167" s="26" t="s">
        <v>31</v>
      </c>
      <c r="G4167" s="34" t="str">
        <f t="shared" si="161"/>
        <v>Ranunculus spicatus blepharicarpos</v>
      </c>
      <c r="H4167" s="26" t="s">
        <v>5141</v>
      </c>
      <c r="I4167" s="26"/>
      <c r="J4167" t="s">
        <v>10363</v>
      </c>
      <c r="K4167" t="s">
        <v>11752</v>
      </c>
      <c r="L4167" t="s">
        <v>12329</v>
      </c>
      <c r="M4167" t="s">
        <v>12330</v>
      </c>
    </row>
    <row r="4168" spans="1:13" x14ac:dyDescent="0.25">
      <c r="A4168" s="26" t="s">
        <v>3274</v>
      </c>
      <c r="B4168" s="26" t="s">
        <v>3297</v>
      </c>
      <c r="C4168" s="34" t="str">
        <f t="shared" si="160"/>
        <v/>
      </c>
      <c r="D4168" s="26"/>
      <c r="E4168" s="26" t="s">
        <v>6</v>
      </c>
      <c r="F4168" s="26" t="s">
        <v>6</v>
      </c>
      <c r="G4168" s="34" t="str">
        <f t="shared" si="161"/>
        <v>Ranunculus thora</v>
      </c>
      <c r="H4168" s="26" t="s">
        <v>5141</v>
      </c>
      <c r="I4168" s="26"/>
      <c r="J4168" t="s">
        <v>10364</v>
      </c>
      <c r="K4168" t="s">
        <v>11752</v>
      </c>
      <c r="L4168" t="s">
        <v>12329</v>
      </c>
      <c r="M4168" t="s">
        <v>12330</v>
      </c>
    </row>
    <row r="4169" spans="1:13" x14ac:dyDescent="0.25">
      <c r="A4169" s="26" t="s">
        <v>3274</v>
      </c>
      <c r="B4169" s="26" t="s">
        <v>3281</v>
      </c>
      <c r="C4169" s="34" t="str">
        <f t="shared" si="160"/>
        <v>subsp.</v>
      </c>
      <c r="D4169" s="26" t="s">
        <v>4512</v>
      </c>
      <c r="E4169" s="26" t="s">
        <v>6</v>
      </c>
      <c r="F4169" s="26" t="s">
        <v>6</v>
      </c>
      <c r="G4169" s="34" t="str">
        <f t="shared" si="161"/>
        <v>Ranunculus trichophyllus eradicatus</v>
      </c>
      <c r="H4169" s="26" t="s">
        <v>5141</v>
      </c>
      <c r="I4169" s="26"/>
      <c r="J4169" t="s">
        <v>10365</v>
      </c>
      <c r="K4169" t="s">
        <v>11752</v>
      </c>
      <c r="L4169" t="s">
        <v>12329</v>
      </c>
      <c r="M4169" t="s">
        <v>12330</v>
      </c>
    </row>
    <row r="4170" spans="1:13" x14ac:dyDescent="0.25">
      <c r="A4170" s="26" t="s">
        <v>3274</v>
      </c>
      <c r="B4170" s="26" t="s">
        <v>3281</v>
      </c>
      <c r="C4170" s="34" t="str">
        <f t="shared" si="160"/>
        <v>subsp.</v>
      </c>
      <c r="D4170" s="26" t="s">
        <v>3281</v>
      </c>
      <c r="E4170" s="26" t="s">
        <v>6</v>
      </c>
      <c r="F4170" s="26" t="s">
        <v>6</v>
      </c>
      <c r="G4170" s="34" t="str">
        <f t="shared" si="161"/>
        <v>Ranunculus trichophyllus trichophyllus</v>
      </c>
      <c r="H4170" s="26" t="s">
        <v>5141</v>
      </c>
      <c r="I4170" s="26"/>
      <c r="J4170" t="s">
        <v>10366</v>
      </c>
      <c r="K4170" t="s">
        <v>11752</v>
      </c>
      <c r="L4170" t="s">
        <v>12329</v>
      </c>
      <c r="M4170" t="s">
        <v>12330</v>
      </c>
    </row>
    <row r="4171" spans="1:13" x14ac:dyDescent="0.25">
      <c r="A4171" s="26" t="s">
        <v>3274</v>
      </c>
      <c r="B4171" s="26" t="s">
        <v>3307</v>
      </c>
      <c r="C4171" s="34" t="str">
        <f t="shared" si="160"/>
        <v/>
      </c>
      <c r="D4171" s="26"/>
      <c r="E4171" s="26" t="s">
        <v>6</v>
      </c>
      <c r="F4171" s="26" t="s">
        <v>6</v>
      </c>
      <c r="G4171" s="34" t="str">
        <f t="shared" si="161"/>
        <v>Ranunculus trilobus</v>
      </c>
      <c r="H4171" s="26" t="s">
        <v>5141</v>
      </c>
      <c r="I4171" s="26"/>
      <c r="J4171" t="s">
        <v>10367</v>
      </c>
      <c r="K4171" t="s">
        <v>11752</v>
      </c>
      <c r="L4171" t="s">
        <v>12329</v>
      </c>
      <c r="M4171" t="s">
        <v>12330</v>
      </c>
    </row>
    <row r="4172" spans="1:13" x14ac:dyDescent="0.25">
      <c r="A4172" s="26" t="s">
        <v>3274</v>
      </c>
      <c r="B4172" s="26" t="s">
        <v>3277</v>
      </c>
      <c r="C4172" s="34" t="str">
        <f t="shared" si="160"/>
        <v/>
      </c>
      <c r="D4172" s="26"/>
      <c r="E4172" s="26" t="s">
        <v>6</v>
      </c>
      <c r="F4172" s="26" t="s">
        <v>6</v>
      </c>
      <c r="G4172" s="34" t="str">
        <f t="shared" si="161"/>
        <v>Ranunculus tripartitus</v>
      </c>
      <c r="H4172" s="26" t="s">
        <v>5141</v>
      </c>
      <c r="I4172" s="26"/>
      <c r="J4172" t="s">
        <v>10368</v>
      </c>
      <c r="K4172" t="s">
        <v>11752</v>
      </c>
      <c r="L4172" t="s">
        <v>12329</v>
      </c>
      <c r="M4172" t="s">
        <v>12330</v>
      </c>
    </row>
    <row r="4173" spans="1:13" x14ac:dyDescent="0.25">
      <c r="A4173" s="26" t="s">
        <v>3274</v>
      </c>
      <c r="B4173" s="26" t="s">
        <v>2088</v>
      </c>
      <c r="C4173" s="34" t="str">
        <f t="shared" si="160"/>
        <v/>
      </c>
      <c r="D4173" s="26"/>
      <c r="E4173" s="26" t="s">
        <v>6</v>
      </c>
      <c r="F4173" s="26" t="s">
        <v>6</v>
      </c>
      <c r="G4173" s="34" t="str">
        <f t="shared" si="161"/>
        <v>Ranunculus tuberosus</v>
      </c>
      <c r="H4173" s="26" t="s">
        <v>5141</v>
      </c>
      <c r="I4173" s="26"/>
      <c r="J4173" t="s">
        <v>10369</v>
      </c>
      <c r="K4173" t="s">
        <v>11752</v>
      </c>
      <c r="L4173" t="s">
        <v>12329</v>
      </c>
      <c r="M4173" t="s">
        <v>12330</v>
      </c>
    </row>
    <row r="4174" spans="1:13" x14ac:dyDescent="0.25">
      <c r="A4174" s="26" t="s">
        <v>3274</v>
      </c>
      <c r="B4174" s="26" t="s">
        <v>3286</v>
      </c>
      <c r="C4174" s="34" t="str">
        <f t="shared" si="160"/>
        <v/>
      </c>
      <c r="D4174" s="26"/>
      <c r="E4174" s="26" t="s">
        <v>31</v>
      </c>
      <c r="F4174" s="26" t="s">
        <v>6</v>
      </c>
      <c r="G4174" s="34" t="str">
        <f t="shared" si="161"/>
        <v>Ranunculus valdesii</v>
      </c>
      <c r="H4174" s="26" t="s">
        <v>5141</v>
      </c>
      <c r="I4174" s="26"/>
      <c r="J4174" t="s">
        <v>10370</v>
      </c>
      <c r="K4174" t="s">
        <v>11752</v>
      </c>
      <c r="L4174" t="s">
        <v>12329</v>
      </c>
      <c r="M4174" t="s">
        <v>12330</v>
      </c>
    </row>
    <row r="4175" spans="1:13" x14ac:dyDescent="0.25">
      <c r="A4175" s="26" t="s">
        <v>3274</v>
      </c>
      <c r="B4175" s="26" t="s">
        <v>3295</v>
      </c>
      <c r="C4175" s="34" t="str">
        <f t="shared" si="160"/>
        <v/>
      </c>
      <c r="D4175" s="26"/>
      <c r="E4175" s="26" t="s">
        <v>31</v>
      </c>
      <c r="F4175" s="26" t="s">
        <v>6</v>
      </c>
      <c r="G4175" s="34" t="str">
        <f t="shared" si="161"/>
        <v>Ranunculus weyleri</v>
      </c>
      <c r="H4175" s="26" t="s">
        <v>5141</v>
      </c>
      <c r="I4175" s="26"/>
      <c r="J4175" t="s">
        <v>10371</v>
      </c>
      <c r="K4175" t="s">
        <v>11752</v>
      </c>
      <c r="L4175" t="s">
        <v>12329</v>
      </c>
      <c r="M4175" t="s">
        <v>12330</v>
      </c>
    </row>
    <row r="4176" spans="1:13" x14ac:dyDescent="0.25">
      <c r="A4176" s="26" t="s">
        <v>3317</v>
      </c>
      <c r="B4176" s="26" t="s">
        <v>3318</v>
      </c>
      <c r="C4176" s="34" t="str">
        <f t="shared" si="160"/>
        <v>subsp.</v>
      </c>
      <c r="D4176" s="26" t="s">
        <v>4513</v>
      </c>
      <c r="E4176" s="26" t="s">
        <v>6</v>
      </c>
      <c r="F4176" s="26" t="s">
        <v>6</v>
      </c>
      <c r="G4176" s="34" t="str">
        <f t="shared" si="161"/>
        <v>Raphanus raphanistrum landra</v>
      </c>
      <c r="H4176" s="26" t="s">
        <v>5141</v>
      </c>
      <c r="I4176" s="26"/>
      <c r="J4176" t="s">
        <v>10372</v>
      </c>
      <c r="K4176" t="s">
        <v>11752</v>
      </c>
      <c r="L4176" t="s">
        <v>12287</v>
      </c>
      <c r="M4176" t="s">
        <v>12288</v>
      </c>
    </row>
    <row r="4177" spans="1:13" x14ac:dyDescent="0.25">
      <c r="A4177" s="26" t="s">
        <v>3317</v>
      </c>
      <c r="B4177" s="26" t="s">
        <v>3318</v>
      </c>
      <c r="C4177" s="34" t="str">
        <f t="shared" si="160"/>
        <v>subsp.</v>
      </c>
      <c r="D4177" s="26" t="s">
        <v>3318</v>
      </c>
      <c r="E4177" s="26" t="s">
        <v>6</v>
      </c>
      <c r="F4177" s="26" t="s">
        <v>6</v>
      </c>
      <c r="G4177" s="34" t="str">
        <f t="shared" si="161"/>
        <v>Raphanus raphanistrum raphanistrum</v>
      </c>
      <c r="H4177" s="26" t="s">
        <v>5141</v>
      </c>
      <c r="I4177" s="26"/>
      <c r="J4177" t="s">
        <v>10373</v>
      </c>
      <c r="K4177" t="s">
        <v>11752</v>
      </c>
      <c r="L4177" t="s">
        <v>12287</v>
      </c>
      <c r="M4177" t="s">
        <v>12288</v>
      </c>
    </row>
    <row r="4178" spans="1:13" x14ac:dyDescent="0.25">
      <c r="A4178" s="26" t="s">
        <v>3317</v>
      </c>
      <c r="B4178" s="26" t="s">
        <v>1365</v>
      </c>
      <c r="C4178" s="34" t="str">
        <f t="shared" si="160"/>
        <v/>
      </c>
      <c r="D4178" s="26"/>
      <c r="E4178" s="26" t="s">
        <v>5390</v>
      </c>
      <c r="F4178" s="26" t="s">
        <v>6</v>
      </c>
      <c r="G4178" s="34" t="str">
        <f t="shared" si="161"/>
        <v>Raphanus sativus</v>
      </c>
      <c r="H4178" s="26" t="s">
        <v>5141</v>
      </c>
      <c r="I4178" s="26"/>
      <c r="J4178" t="s">
        <v>10374</v>
      </c>
      <c r="K4178" t="s">
        <v>11752</v>
      </c>
      <c r="L4178" t="s">
        <v>12287</v>
      </c>
      <c r="M4178" t="s">
        <v>12288</v>
      </c>
    </row>
    <row r="4179" spans="1:13" x14ac:dyDescent="0.25">
      <c r="A4179" s="26" t="s">
        <v>3319</v>
      </c>
      <c r="B4179" s="26" t="s">
        <v>3320</v>
      </c>
      <c r="C4179" s="34" t="str">
        <f t="shared" si="160"/>
        <v>subsp.</v>
      </c>
      <c r="D4179" s="26" t="s">
        <v>3699</v>
      </c>
      <c r="E4179" s="26" t="s">
        <v>6</v>
      </c>
      <c r="F4179" s="26" t="s">
        <v>6</v>
      </c>
      <c r="G4179" s="34" t="str">
        <f t="shared" si="161"/>
        <v>Rapistrum rugosum linnaeanum</v>
      </c>
      <c r="H4179" s="26" t="s">
        <v>5141</v>
      </c>
      <c r="I4179" s="26"/>
      <c r="J4179" t="s">
        <v>10375</v>
      </c>
      <c r="K4179" t="s">
        <v>11752</v>
      </c>
      <c r="L4179" t="s">
        <v>12287</v>
      </c>
      <c r="M4179" t="s">
        <v>12288</v>
      </c>
    </row>
    <row r="4180" spans="1:13" x14ac:dyDescent="0.25">
      <c r="A4180" s="26" t="s">
        <v>3319</v>
      </c>
      <c r="B4180" s="26" t="s">
        <v>3320</v>
      </c>
      <c r="C4180" s="34" t="str">
        <f t="shared" si="160"/>
        <v>subsp.</v>
      </c>
      <c r="D4180" s="26" t="s">
        <v>3320</v>
      </c>
      <c r="E4180" s="26" t="s">
        <v>6</v>
      </c>
      <c r="F4180" s="26" t="s">
        <v>6</v>
      </c>
      <c r="G4180" s="34" t="str">
        <f t="shared" si="161"/>
        <v>Rapistrum rugosum rugosum</v>
      </c>
      <c r="H4180" s="26" t="s">
        <v>5141</v>
      </c>
      <c r="I4180" s="26"/>
      <c r="J4180" t="s">
        <v>10376</v>
      </c>
      <c r="K4180" t="s">
        <v>11752</v>
      </c>
      <c r="L4180" t="s">
        <v>12287</v>
      </c>
      <c r="M4180" t="s">
        <v>12288</v>
      </c>
    </row>
    <row r="4181" spans="1:13" x14ac:dyDescent="0.25">
      <c r="A4181" s="26" t="s">
        <v>3321</v>
      </c>
      <c r="B4181" s="26" t="s">
        <v>5</v>
      </c>
      <c r="C4181" s="34" t="str">
        <f t="shared" si="160"/>
        <v>subsp.</v>
      </c>
      <c r="D4181" s="26" t="s">
        <v>5</v>
      </c>
      <c r="E4181" s="26" t="s">
        <v>6</v>
      </c>
      <c r="F4181" s="26" t="s">
        <v>6</v>
      </c>
      <c r="G4181" s="34" t="str">
        <f t="shared" si="161"/>
        <v>Reseda alba alba</v>
      </c>
      <c r="H4181" s="26" t="s">
        <v>5141</v>
      </c>
      <c r="I4181" s="26"/>
      <c r="J4181" t="s">
        <v>10377</v>
      </c>
      <c r="K4181" t="s">
        <v>11752</v>
      </c>
      <c r="L4181" t="s">
        <v>12287</v>
      </c>
      <c r="M4181" t="s">
        <v>12380</v>
      </c>
    </row>
    <row r="4182" spans="1:13" x14ac:dyDescent="0.25">
      <c r="A4182" s="26" t="s">
        <v>3321</v>
      </c>
      <c r="B4182" s="26" t="s">
        <v>5</v>
      </c>
      <c r="C4182" s="34" t="str">
        <f t="shared" si="160"/>
        <v>subsp.</v>
      </c>
      <c r="D4182" s="26" t="s">
        <v>4514</v>
      </c>
      <c r="E4182" s="26" t="s">
        <v>6</v>
      </c>
      <c r="F4182" s="26" t="s">
        <v>6</v>
      </c>
      <c r="G4182" s="34" t="str">
        <f t="shared" si="161"/>
        <v>Reseda alba hookeri</v>
      </c>
      <c r="H4182" s="26" t="s">
        <v>5141</v>
      </c>
      <c r="I4182" s="26"/>
      <c r="J4182" t="s">
        <v>10378</v>
      </c>
      <c r="K4182" t="s">
        <v>11752</v>
      </c>
      <c r="L4182" t="s">
        <v>12287</v>
      </c>
      <c r="M4182" t="s">
        <v>12380</v>
      </c>
    </row>
    <row r="4183" spans="1:13" x14ac:dyDescent="0.25">
      <c r="A4183" s="26" t="s">
        <v>3321</v>
      </c>
      <c r="B4183" s="26" t="s">
        <v>740</v>
      </c>
      <c r="C4183" s="34" t="str">
        <f t="shared" si="160"/>
        <v/>
      </c>
      <c r="D4183" s="26"/>
      <c r="E4183" s="26" t="s">
        <v>31</v>
      </c>
      <c r="F4183" s="26" t="s">
        <v>6</v>
      </c>
      <c r="G4183" s="34" t="str">
        <f t="shared" si="161"/>
        <v>Reseda barrelieri</v>
      </c>
      <c r="H4183" s="26" t="s">
        <v>5141</v>
      </c>
      <c r="I4183" s="26"/>
      <c r="J4183" t="s">
        <v>10379</v>
      </c>
      <c r="K4183" t="s">
        <v>11752</v>
      </c>
      <c r="L4183" t="s">
        <v>12287</v>
      </c>
      <c r="M4183" t="s">
        <v>12380</v>
      </c>
    </row>
    <row r="4184" spans="1:13" x14ac:dyDescent="0.25">
      <c r="A4184" s="26" t="s">
        <v>3321</v>
      </c>
      <c r="B4184" s="26" t="s">
        <v>3322</v>
      </c>
      <c r="C4184" s="34" t="str">
        <f t="shared" si="160"/>
        <v/>
      </c>
      <c r="D4184" s="26"/>
      <c r="E4184" s="26" t="s">
        <v>31</v>
      </c>
      <c r="F4184" s="26" t="s">
        <v>6</v>
      </c>
      <c r="G4184" s="34" t="str">
        <f t="shared" si="161"/>
        <v>Reseda complicata</v>
      </c>
      <c r="H4184" s="26" t="s">
        <v>5141</v>
      </c>
      <c r="I4184" s="26"/>
      <c r="J4184" t="s">
        <v>10380</v>
      </c>
      <c r="K4184" t="s">
        <v>11752</v>
      </c>
      <c r="L4184" t="s">
        <v>12287</v>
      </c>
      <c r="M4184" t="s">
        <v>12380</v>
      </c>
    </row>
    <row r="4185" spans="1:13" x14ac:dyDescent="0.25">
      <c r="A4185" s="26" t="s">
        <v>3321</v>
      </c>
      <c r="B4185" s="26" t="s">
        <v>653</v>
      </c>
      <c r="C4185" s="34" t="str">
        <f t="shared" si="160"/>
        <v/>
      </c>
      <c r="D4185" s="26"/>
      <c r="E4185" s="26" t="s">
        <v>13111</v>
      </c>
      <c r="F4185" s="26" t="s">
        <v>6</v>
      </c>
      <c r="G4185" s="34" t="str">
        <f t="shared" si="161"/>
        <v>Reseda glauca</v>
      </c>
      <c r="H4185" s="26" t="s">
        <v>5141</v>
      </c>
      <c r="I4185" s="26"/>
      <c r="J4185" t="s">
        <v>10381</v>
      </c>
      <c r="K4185" t="s">
        <v>11752</v>
      </c>
      <c r="L4185" t="s">
        <v>12287</v>
      </c>
      <c r="M4185" t="s">
        <v>12380</v>
      </c>
    </row>
    <row r="4186" spans="1:13" x14ac:dyDescent="0.25">
      <c r="A4186" s="26" t="s">
        <v>3321</v>
      </c>
      <c r="B4186" s="26" t="s">
        <v>1490</v>
      </c>
      <c r="C4186" s="34" t="str">
        <f t="shared" si="160"/>
        <v/>
      </c>
      <c r="D4186" s="26"/>
      <c r="E4186" s="26" t="s">
        <v>31</v>
      </c>
      <c r="F4186" s="26" t="s">
        <v>6</v>
      </c>
      <c r="G4186" s="34" t="str">
        <f t="shared" si="161"/>
        <v>Reseda gredensis</v>
      </c>
      <c r="H4186" s="26" t="s">
        <v>5141</v>
      </c>
      <c r="I4186" s="26"/>
      <c r="J4186" t="s">
        <v>10382</v>
      </c>
      <c r="K4186" t="s">
        <v>11752</v>
      </c>
      <c r="L4186" t="s">
        <v>12287</v>
      </c>
      <c r="M4186" t="s">
        <v>12380</v>
      </c>
    </row>
    <row r="4187" spans="1:13" x14ac:dyDescent="0.25">
      <c r="A4187" s="26" t="s">
        <v>3321</v>
      </c>
      <c r="B4187" s="26" t="s">
        <v>3326</v>
      </c>
      <c r="C4187" s="34" t="str">
        <f t="shared" si="160"/>
        <v>subsp.</v>
      </c>
      <c r="D4187" s="26" t="s">
        <v>4515</v>
      </c>
      <c r="E4187" s="26" t="s">
        <v>6</v>
      </c>
      <c r="F4187" s="26" t="s">
        <v>31</v>
      </c>
      <c r="G4187" s="34" t="str">
        <f t="shared" si="161"/>
        <v>Reseda jacquinii litigiosa</v>
      </c>
      <c r="H4187" s="26" t="s">
        <v>5141</v>
      </c>
      <c r="I4187" s="26"/>
      <c r="J4187" t="s">
        <v>10383</v>
      </c>
      <c r="K4187" t="s">
        <v>11752</v>
      </c>
      <c r="L4187" t="s">
        <v>12287</v>
      </c>
      <c r="M4187" t="s">
        <v>12380</v>
      </c>
    </row>
    <row r="4188" spans="1:13" x14ac:dyDescent="0.25">
      <c r="A4188" s="26" t="s">
        <v>3321</v>
      </c>
      <c r="B4188" s="26" t="s">
        <v>2982</v>
      </c>
      <c r="C4188" s="34" t="str">
        <f t="shared" si="160"/>
        <v>subsp.</v>
      </c>
      <c r="D4188" s="26" t="s">
        <v>4516</v>
      </c>
      <c r="E4188" s="26" t="s">
        <v>6</v>
      </c>
      <c r="F4188" s="26" t="s">
        <v>6</v>
      </c>
      <c r="G4188" s="34" t="str">
        <f t="shared" si="161"/>
        <v>Reseda lanceolata constricta</v>
      </c>
      <c r="H4188" s="26" t="s">
        <v>5141</v>
      </c>
      <c r="I4188" s="26"/>
      <c r="J4188" t="s">
        <v>10384</v>
      </c>
      <c r="K4188" t="s">
        <v>11752</v>
      </c>
      <c r="L4188" t="s">
        <v>12287</v>
      </c>
      <c r="M4188" t="s">
        <v>12380</v>
      </c>
    </row>
    <row r="4189" spans="1:13" x14ac:dyDescent="0.25">
      <c r="A4189" s="26" t="s">
        <v>3321</v>
      </c>
      <c r="B4189" s="26" t="s">
        <v>2982</v>
      </c>
      <c r="C4189" s="34" t="str">
        <f t="shared" si="160"/>
        <v>subsp.</v>
      </c>
      <c r="D4189" s="26" t="s">
        <v>2982</v>
      </c>
      <c r="E4189" s="26" t="s">
        <v>6</v>
      </c>
      <c r="F4189" s="26" t="s">
        <v>6</v>
      </c>
      <c r="G4189" s="34" t="str">
        <f t="shared" si="161"/>
        <v>Reseda lanceolata lanceolata</v>
      </c>
      <c r="H4189" s="26" t="s">
        <v>5141</v>
      </c>
      <c r="I4189" s="26"/>
      <c r="J4189" t="s">
        <v>10385</v>
      </c>
      <c r="K4189" t="s">
        <v>11752</v>
      </c>
      <c r="L4189" t="s">
        <v>12287</v>
      </c>
      <c r="M4189" t="s">
        <v>12380</v>
      </c>
    </row>
    <row r="4190" spans="1:13" x14ac:dyDescent="0.25">
      <c r="A4190" s="26" t="s">
        <v>3321</v>
      </c>
      <c r="B4190" s="26" t="s">
        <v>198</v>
      </c>
      <c r="C4190" s="34" t="str">
        <f t="shared" si="160"/>
        <v>subsp.</v>
      </c>
      <c r="D4190" s="26" t="s">
        <v>198</v>
      </c>
      <c r="E4190" s="26" t="s">
        <v>6</v>
      </c>
      <c r="F4190" s="26" t="s">
        <v>6</v>
      </c>
      <c r="G4190" s="34" t="str">
        <f t="shared" si="161"/>
        <v>Reseda lutea lutea</v>
      </c>
      <c r="H4190" s="26" t="s">
        <v>5141</v>
      </c>
      <c r="I4190" s="26"/>
      <c r="J4190" t="s">
        <v>10386</v>
      </c>
      <c r="K4190" t="s">
        <v>11752</v>
      </c>
      <c r="L4190" t="s">
        <v>12287</v>
      </c>
      <c r="M4190" t="s">
        <v>12380</v>
      </c>
    </row>
    <row r="4191" spans="1:13" x14ac:dyDescent="0.25">
      <c r="A4191" s="26" t="s">
        <v>3321</v>
      </c>
      <c r="B4191" s="26" t="s">
        <v>198</v>
      </c>
      <c r="C4191" s="34" t="str">
        <f t="shared" si="160"/>
        <v>subsp.</v>
      </c>
      <c r="D4191" s="26" t="s">
        <v>2346</v>
      </c>
      <c r="E4191" s="26" t="s">
        <v>31</v>
      </c>
      <c r="F4191" s="26" t="s">
        <v>6</v>
      </c>
      <c r="G4191" s="34" t="str">
        <f t="shared" si="161"/>
        <v>Reseda lutea vivantii</v>
      </c>
      <c r="H4191" s="26" t="s">
        <v>5141</v>
      </c>
      <c r="I4191" s="26"/>
      <c r="J4191" t="s">
        <v>10387</v>
      </c>
      <c r="K4191" t="s">
        <v>11752</v>
      </c>
      <c r="L4191" t="s">
        <v>12287</v>
      </c>
      <c r="M4191" t="s">
        <v>12380</v>
      </c>
    </row>
    <row r="4192" spans="1:13" x14ac:dyDescent="0.25">
      <c r="A4192" s="26" t="s">
        <v>3321</v>
      </c>
      <c r="B4192" s="26" t="s">
        <v>3323</v>
      </c>
      <c r="C4192" s="34" t="str">
        <f t="shared" si="160"/>
        <v/>
      </c>
      <c r="D4192" s="26"/>
      <c r="E4192" s="26" t="s">
        <v>6</v>
      </c>
      <c r="F4192" s="26" t="s">
        <v>6</v>
      </c>
      <c r="G4192" s="34" t="str">
        <f t="shared" si="161"/>
        <v>Reseda luteola</v>
      </c>
      <c r="H4192" s="26" t="s">
        <v>5141</v>
      </c>
      <c r="I4192" s="26"/>
      <c r="J4192" t="s">
        <v>10388</v>
      </c>
      <c r="K4192" t="s">
        <v>11752</v>
      </c>
      <c r="L4192" t="s">
        <v>12287</v>
      </c>
      <c r="M4192" t="s">
        <v>12380</v>
      </c>
    </row>
    <row r="4193" spans="1:13" x14ac:dyDescent="0.25">
      <c r="A4193" s="26" t="s">
        <v>3321</v>
      </c>
      <c r="B4193" s="26" t="s">
        <v>3126</v>
      </c>
      <c r="C4193" s="34" t="str">
        <f t="shared" si="160"/>
        <v/>
      </c>
      <c r="D4193" s="26"/>
      <c r="E4193" s="26" t="s">
        <v>6</v>
      </c>
      <c r="F4193" s="26" t="s">
        <v>6</v>
      </c>
      <c r="G4193" s="34" t="str">
        <f t="shared" si="161"/>
        <v>Reseda media</v>
      </c>
      <c r="H4193" s="26" t="s">
        <v>5141</v>
      </c>
      <c r="I4193" s="26"/>
      <c r="J4193" t="s">
        <v>10389</v>
      </c>
      <c r="K4193" t="s">
        <v>11752</v>
      </c>
      <c r="L4193" t="s">
        <v>12287</v>
      </c>
      <c r="M4193" t="s">
        <v>12380</v>
      </c>
    </row>
    <row r="4194" spans="1:13" x14ac:dyDescent="0.25">
      <c r="A4194" s="26" t="s">
        <v>3321</v>
      </c>
      <c r="B4194" s="26" t="s">
        <v>449</v>
      </c>
      <c r="C4194" s="34" t="str">
        <f t="shared" si="160"/>
        <v>subsp.</v>
      </c>
      <c r="D4194" s="26" t="s">
        <v>4655</v>
      </c>
      <c r="E4194" s="26" t="s">
        <v>31</v>
      </c>
      <c r="F4194" s="26" t="s">
        <v>6</v>
      </c>
      <c r="G4194" s="34" t="str">
        <f t="shared" si="161"/>
        <v>Reseda valentina almijarensis</v>
      </c>
      <c r="H4194" s="26" t="s">
        <v>5141</v>
      </c>
      <c r="I4194" s="26" t="s">
        <v>13637</v>
      </c>
      <c r="J4194" t="s">
        <v>13640</v>
      </c>
      <c r="K4194" t="s">
        <v>11752</v>
      </c>
      <c r="L4194" t="s">
        <v>12287</v>
      </c>
      <c r="M4194" t="s">
        <v>12380</v>
      </c>
    </row>
    <row r="4195" spans="1:13" x14ac:dyDescent="0.25">
      <c r="A4195" s="26" t="s">
        <v>3321</v>
      </c>
      <c r="B4195" s="34" t="s">
        <v>449</v>
      </c>
      <c r="C4195" s="34" t="str">
        <f t="shared" si="160"/>
        <v>subsp.</v>
      </c>
      <c r="D4195" s="34" t="s">
        <v>449</v>
      </c>
      <c r="E4195" s="26" t="s">
        <v>31</v>
      </c>
      <c r="F4195" s="26" t="s">
        <v>6</v>
      </c>
      <c r="G4195" s="34" t="str">
        <f t="shared" si="161"/>
        <v>Reseda valentina valentina</v>
      </c>
      <c r="H4195" s="26" t="s">
        <v>5141</v>
      </c>
      <c r="I4195" s="26" t="s">
        <v>13638</v>
      </c>
      <c r="J4195" t="s">
        <v>13639</v>
      </c>
      <c r="K4195" t="s">
        <v>11752</v>
      </c>
      <c r="L4195" t="s">
        <v>12287</v>
      </c>
      <c r="M4195" t="s">
        <v>12380</v>
      </c>
    </row>
    <row r="4196" spans="1:13" x14ac:dyDescent="0.25">
      <c r="A4196" s="26" t="s">
        <v>3321</v>
      </c>
      <c r="B4196" s="26" t="s">
        <v>3325</v>
      </c>
      <c r="C4196" s="34" t="str">
        <f t="shared" si="160"/>
        <v/>
      </c>
      <c r="D4196" s="26"/>
      <c r="E4196" s="26" t="s">
        <v>6</v>
      </c>
      <c r="F4196" s="26" t="s">
        <v>6</v>
      </c>
      <c r="G4196" s="34" t="str">
        <f t="shared" si="161"/>
        <v>Reseda phyteuma</v>
      </c>
      <c r="H4196" s="26" t="s">
        <v>5141</v>
      </c>
      <c r="I4196" s="26"/>
      <c r="J4196" t="s">
        <v>10390</v>
      </c>
      <c r="K4196" t="s">
        <v>11752</v>
      </c>
      <c r="L4196" t="s">
        <v>12287</v>
      </c>
      <c r="M4196" t="s">
        <v>12380</v>
      </c>
    </row>
    <row r="4197" spans="1:13" x14ac:dyDescent="0.25">
      <c r="A4197" s="26" t="s">
        <v>3321</v>
      </c>
      <c r="B4197" s="26" t="s">
        <v>993</v>
      </c>
      <c r="C4197" s="34" t="str">
        <f t="shared" si="160"/>
        <v>subsp.</v>
      </c>
      <c r="D4197" s="26" t="s">
        <v>2728</v>
      </c>
      <c r="E4197" s="26" t="s">
        <v>31</v>
      </c>
      <c r="F4197" s="26" t="s">
        <v>6</v>
      </c>
      <c r="G4197" s="34" t="str">
        <f t="shared" si="161"/>
        <v>Reseda stricta funkii</v>
      </c>
      <c r="H4197" s="26" t="s">
        <v>5141</v>
      </c>
      <c r="I4197" s="26"/>
      <c r="J4197" t="s">
        <v>10391</v>
      </c>
      <c r="K4197" t="s">
        <v>11752</v>
      </c>
      <c r="L4197" t="s">
        <v>12287</v>
      </c>
      <c r="M4197" t="s">
        <v>12380</v>
      </c>
    </row>
    <row r="4198" spans="1:13" x14ac:dyDescent="0.25">
      <c r="A4198" s="26" t="s">
        <v>3321</v>
      </c>
      <c r="B4198" s="26" t="s">
        <v>993</v>
      </c>
      <c r="C4198" s="34" t="str">
        <f t="shared" si="160"/>
        <v>subsp.</v>
      </c>
      <c r="D4198" s="26" t="s">
        <v>993</v>
      </c>
      <c r="E4198" s="26" t="s">
        <v>6</v>
      </c>
      <c r="F4198" s="26" t="s">
        <v>6</v>
      </c>
      <c r="G4198" s="34" t="str">
        <f t="shared" si="161"/>
        <v>Reseda stricta stricta</v>
      </c>
      <c r="H4198" s="26" t="s">
        <v>5141</v>
      </c>
      <c r="I4198" s="26"/>
      <c r="J4198" t="s">
        <v>10392</v>
      </c>
      <c r="K4198" t="s">
        <v>11752</v>
      </c>
      <c r="L4198" t="s">
        <v>12287</v>
      </c>
      <c r="M4198" t="s">
        <v>12380</v>
      </c>
    </row>
    <row r="4199" spans="1:13" x14ac:dyDescent="0.25">
      <c r="A4199" s="26" t="s">
        <v>3321</v>
      </c>
      <c r="B4199" s="26" t="s">
        <v>2660</v>
      </c>
      <c r="C4199" s="34" t="str">
        <f t="shared" si="160"/>
        <v/>
      </c>
      <c r="D4199" s="26"/>
      <c r="E4199" s="26" t="s">
        <v>31</v>
      </c>
      <c r="F4199" s="26" t="s">
        <v>6</v>
      </c>
      <c r="G4199" s="34" t="str">
        <f t="shared" si="161"/>
        <v>Reseda suffruticosa</v>
      </c>
      <c r="H4199" s="26" t="s">
        <v>5141</v>
      </c>
      <c r="I4199" s="26"/>
      <c r="J4199" t="s">
        <v>10393</v>
      </c>
      <c r="K4199" t="s">
        <v>11752</v>
      </c>
      <c r="L4199" t="s">
        <v>12287</v>
      </c>
      <c r="M4199" t="s">
        <v>12380</v>
      </c>
    </row>
    <row r="4200" spans="1:13" x14ac:dyDescent="0.25">
      <c r="A4200" s="26" t="s">
        <v>3321</v>
      </c>
      <c r="B4200" s="26" t="s">
        <v>4656</v>
      </c>
      <c r="C4200" s="34" t="str">
        <f t="shared" si="160"/>
        <v/>
      </c>
      <c r="E4200" s="26" t="s">
        <v>31</v>
      </c>
      <c r="F4200" s="26" t="s">
        <v>6</v>
      </c>
      <c r="G4200" s="34" t="str">
        <f t="shared" si="161"/>
        <v>Reseda gayana</v>
      </c>
      <c r="H4200" s="26" t="s">
        <v>5141</v>
      </c>
      <c r="I4200" t="s">
        <v>13641</v>
      </c>
      <c r="J4200" t="s">
        <v>13642</v>
      </c>
      <c r="K4200" t="s">
        <v>11752</v>
      </c>
      <c r="L4200" t="s">
        <v>12287</v>
      </c>
      <c r="M4200" t="s">
        <v>12380</v>
      </c>
    </row>
    <row r="4201" spans="1:13" x14ac:dyDescent="0.25">
      <c r="A4201" s="26" t="s">
        <v>3321</v>
      </c>
      <c r="B4201" s="26" t="s">
        <v>3324</v>
      </c>
      <c r="C4201" s="34" t="str">
        <f t="shared" si="160"/>
        <v>subsp.</v>
      </c>
      <c r="D4201" s="26" t="s">
        <v>1097</v>
      </c>
      <c r="E4201" s="26" t="s">
        <v>31</v>
      </c>
      <c r="F4201" s="26" t="s">
        <v>6</v>
      </c>
      <c r="G4201" s="34" t="str">
        <f t="shared" si="161"/>
        <v>Reseda undata leucantha</v>
      </c>
      <c r="H4201" s="26" t="s">
        <v>5141</v>
      </c>
      <c r="I4201" s="26"/>
      <c r="J4201" t="s">
        <v>10394</v>
      </c>
      <c r="K4201" t="s">
        <v>11752</v>
      </c>
      <c r="L4201" t="s">
        <v>12287</v>
      </c>
      <c r="M4201" t="s">
        <v>12380</v>
      </c>
    </row>
    <row r="4202" spans="1:13" x14ac:dyDescent="0.25">
      <c r="A4202" s="26" t="s">
        <v>3321</v>
      </c>
      <c r="B4202" s="26" t="s">
        <v>3324</v>
      </c>
      <c r="C4202" s="34" t="str">
        <f t="shared" si="160"/>
        <v>subsp.</v>
      </c>
      <c r="D4202" s="26" t="s">
        <v>3324</v>
      </c>
      <c r="E4202" s="26" t="s">
        <v>31</v>
      </c>
      <c r="F4202" s="26" t="s">
        <v>6</v>
      </c>
      <c r="G4202" s="34" t="str">
        <f t="shared" si="161"/>
        <v>Reseda undata undata</v>
      </c>
      <c r="H4202" s="26" t="s">
        <v>5141</v>
      </c>
      <c r="I4202" s="26"/>
      <c r="J4202" t="s">
        <v>10395</v>
      </c>
      <c r="K4202" t="s">
        <v>11752</v>
      </c>
      <c r="L4202" t="s">
        <v>12287</v>
      </c>
      <c r="M4202" t="s">
        <v>12380</v>
      </c>
    </row>
    <row r="4203" spans="1:13" x14ac:dyDescent="0.25">
      <c r="A4203" s="26" t="s">
        <v>3321</v>
      </c>
      <c r="B4203" s="26" t="s">
        <v>1523</v>
      </c>
      <c r="C4203" s="34" t="str">
        <f t="shared" si="160"/>
        <v/>
      </c>
      <c r="D4203" s="26"/>
      <c r="E4203" s="26" t="s">
        <v>31</v>
      </c>
      <c r="F4203" s="26" t="s">
        <v>6</v>
      </c>
      <c r="G4203" s="34" t="str">
        <f t="shared" si="161"/>
        <v>Reseda virgata</v>
      </c>
      <c r="H4203" s="26" t="s">
        <v>5141</v>
      </c>
      <c r="I4203" s="26"/>
      <c r="J4203" t="s">
        <v>10396</v>
      </c>
      <c r="K4203" t="s">
        <v>11752</v>
      </c>
      <c r="L4203" t="s">
        <v>12287</v>
      </c>
      <c r="M4203" t="s">
        <v>12380</v>
      </c>
    </row>
    <row r="4204" spans="1:13" x14ac:dyDescent="0.25">
      <c r="A4204" s="26" t="s">
        <v>3327</v>
      </c>
      <c r="B4204" s="26" t="s">
        <v>3133</v>
      </c>
      <c r="C4204" s="34" t="str">
        <f t="shared" si="160"/>
        <v/>
      </c>
      <c r="D4204" s="26"/>
      <c r="E4204" s="26" t="s">
        <v>6</v>
      </c>
      <c r="F4204" s="26" t="s">
        <v>6</v>
      </c>
      <c r="G4204" s="34" t="str">
        <f t="shared" si="161"/>
        <v>Retama monosperma</v>
      </c>
      <c r="H4204" s="26" t="s">
        <v>5141</v>
      </c>
      <c r="I4204" s="26"/>
      <c r="J4204" t="s">
        <v>10397</v>
      </c>
      <c r="K4204" t="s">
        <v>11752</v>
      </c>
      <c r="L4204" t="s">
        <v>12304</v>
      </c>
      <c r="M4204" t="s">
        <v>12305</v>
      </c>
    </row>
    <row r="4205" spans="1:13" x14ac:dyDescent="0.25">
      <c r="A4205" s="26" t="s">
        <v>3327</v>
      </c>
      <c r="B4205" s="26" t="s">
        <v>3328</v>
      </c>
      <c r="C4205" s="34" t="str">
        <f t="shared" si="160"/>
        <v/>
      </c>
      <c r="D4205" s="26"/>
      <c r="E4205" s="26" t="s">
        <v>6</v>
      </c>
      <c r="F4205" s="26" t="s">
        <v>6</v>
      </c>
      <c r="G4205" s="34" t="str">
        <f t="shared" si="161"/>
        <v>Retama sphaerocarpa</v>
      </c>
      <c r="H4205" s="26" t="s">
        <v>5141</v>
      </c>
      <c r="I4205" s="26"/>
      <c r="J4205" t="s">
        <v>10398</v>
      </c>
      <c r="K4205" t="s">
        <v>11752</v>
      </c>
      <c r="L4205" t="s">
        <v>12304</v>
      </c>
      <c r="M4205" t="s">
        <v>12305</v>
      </c>
    </row>
    <row r="4206" spans="1:13" x14ac:dyDescent="0.25">
      <c r="A4206" s="26" t="s">
        <v>3329</v>
      </c>
      <c r="B4206" s="26" t="s">
        <v>719</v>
      </c>
      <c r="C4206" s="34" t="str">
        <f t="shared" ref="C4206:C4269" si="162">IF(D4206="","","subsp.")</f>
        <v/>
      </c>
      <c r="D4206" s="26"/>
      <c r="E4206" s="26" t="s">
        <v>5390</v>
      </c>
      <c r="F4206" s="26" t="s">
        <v>6</v>
      </c>
      <c r="G4206" s="34" t="str">
        <f t="shared" si="161"/>
        <v>Reynoutria japonica</v>
      </c>
      <c r="H4206" s="26" t="s">
        <v>5141</v>
      </c>
      <c r="I4206" s="26"/>
      <c r="J4206" t="s">
        <v>10399</v>
      </c>
      <c r="K4206" t="s">
        <v>11752</v>
      </c>
      <c r="L4206" t="s">
        <v>12295</v>
      </c>
      <c r="M4206" t="s">
        <v>12413</v>
      </c>
    </row>
    <row r="4207" spans="1:13" x14ac:dyDescent="0.25">
      <c r="A4207" s="26" t="s">
        <v>3330</v>
      </c>
      <c r="B4207" s="26" t="s">
        <v>3334</v>
      </c>
      <c r="C4207" s="34" t="str">
        <f t="shared" si="162"/>
        <v>subsp.</v>
      </c>
      <c r="D4207" s="26" t="s">
        <v>3334</v>
      </c>
      <c r="E4207" s="26" t="s">
        <v>6</v>
      </c>
      <c r="F4207" s="26" t="s">
        <v>6</v>
      </c>
      <c r="G4207" s="34" t="str">
        <f t="shared" si="161"/>
        <v>Rhamnus alaternus alaternus</v>
      </c>
      <c r="H4207" s="26" t="s">
        <v>5141</v>
      </c>
      <c r="I4207" s="26"/>
      <c r="J4207" t="s">
        <v>10400</v>
      </c>
      <c r="K4207" t="s">
        <v>11752</v>
      </c>
      <c r="L4207" t="s">
        <v>12323</v>
      </c>
      <c r="M4207" t="s">
        <v>12645</v>
      </c>
    </row>
    <row r="4208" spans="1:13" x14ac:dyDescent="0.25">
      <c r="A4208" s="26" t="s">
        <v>3330</v>
      </c>
      <c r="B4208" s="26" t="s">
        <v>3334</v>
      </c>
      <c r="C4208" s="34" t="str">
        <f t="shared" si="162"/>
        <v>subsp.</v>
      </c>
      <c r="D4208" s="26" t="s">
        <v>4657</v>
      </c>
      <c r="E4208" s="26" t="s">
        <v>31</v>
      </c>
      <c r="F4208" s="26" t="s">
        <v>6</v>
      </c>
      <c r="G4208" s="34" t="str">
        <f t="shared" si="161"/>
        <v>Rhamnus alaternus munyozgarmendiae</v>
      </c>
      <c r="H4208" s="26" t="s">
        <v>5141</v>
      </c>
      <c r="I4208" s="26"/>
      <c r="J4208" t="s">
        <v>10401</v>
      </c>
      <c r="K4208" t="s">
        <v>11752</v>
      </c>
      <c r="L4208" t="s">
        <v>12323</v>
      </c>
      <c r="M4208" t="s">
        <v>12645</v>
      </c>
    </row>
    <row r="4209" spans="1:13" x14ac:dyDescent="0.25">
      <c r="A4209" s="26" t="s">
        <v>3330</v>
      </c>
      <c r="B4209" s="26" t="s">
        <v>176</v>
      </c>
      <c r="C4209" s="34" t="str">
        <f t="shared" si="162"/>
        <v>subsp.</v>
      </c>
      <c r="D4209" s="26" t="s">
        <v>176</v>
      </c>
      <c r="E4209" s="26" t="s">
        <v>6</v>
      </c>
      <c r="F4209" s="26" t="s">
        <v>31</v>
      </c>
      <c r="G4209" s="34" t="str">
        <f t="shared" si="161"/>
        <v>Rhamnus alpina alpina</v>
      </c>
      <c r="H4209" s="26" t="s">
        <v>5141</v>
      </c>
      <c r="I4209" s="26"/>
      <c r="J4209" t="s">
        <v>10402</v>
      </c>
      <c r="K4209" t="s">
        <v>11752</v>
      </c>
      <c r="L4209" t="s">
        <v>12323</v>
      </c>
      <c r="M4209" t="s">
        <v>12645</v>
      </c>
    </row>
    <row r="4210" spans="1:13" x14ac:dyDescent="0.25">
      <c r="A4210" s="26" t="s">
        <v>3330</v>
      </c>
      <c r="B4210" s="26" t="s">
        <v>3331</v>
      </c>
      <c r="C4210" s="34" t="str">
        <f t="shared" si="162"/>
        <v/>
      </c>
      <c r="D4210" s="26"/>
      <c r="E4210" s="26" t="s">
        <v>6</v>
      </c>
      <c r="F4210" s="26" t="s">
        <v>6</v>
      </c>
      <c r="G4210" s="34" t="str">
        <f t="shared" si="161"/>
        <v>Rhamnus cathartica</v>
      </c>
      <c r="H4210" s="26" t="s">
        <v>5141</v>
      </c>
      <c r="I4210" s="26"/>
      <c r="J4210" t="s">
        <v>10403</v>
      </c>
      <c r="K4210" t="s">
        <v>11752</v>
      </c>
      <c r="L4210" t="s">
        <v>12323</v>
      </c>
      <c r="M4210" t="s">
        <v>12645</v>
      </c>
    </row>
    <row r="4211" spans="1:13" x14ac:dyDescent="0.25">
      <c r="A4211" s="26" t="s">
        <v>3330</v>
      </c>
      <c r="B4211" s="26" t="s">
        <v>3332</v>
      </c>
      <c r="C4211" s="34" t="str">
        <f t="shared" si="162"/>
        <v/>
      </c>
      <c r="D4211" s="26"/>
      <c r="E4211" s="26" t="s">
        <v>6</v>
      </c>
      <c r="F4211" s="26" t="s">
        <v>6</v>
      </c>
      <c r="G4211" s="34" t="str">
        <f t="shared" si="161"/>
        <v>Rhamnus infectoria</v>
      </c>
      <c r="H4211" s="26" t="s">
        <v>5141</v>
      </c>
      <c r="I4211" s="26"/>
      <c r="J4211" t="s">
        <v>10404</v>
      </c>
      <c r="K4211" t="s">
        <v>11752</v>
      </c>
      <c r="L4211" t="s">
        <v>12323</v>
      </c>
      <c r="M4211" t="s">
        <v>12645</v>
      </c>
    </row>
    <row r="4212" spans="1:13" x14ac:dyDescent="0.25">
      <c r="A4212" s="26" t="s">
        <v>3330</v>
      </c>
      <c r="B4212" s="26" t="s">
        <v>3335</v>
      </c>
      <c r="C4212" s="34" t="str">
        <f t="shared" si="162"/>
        <v/>
      </c>
      <c r="D4212" s="26"/>
      <c r="E4212" s="26" t="s">
        <v>31</v>
      </c>
      <c r="F4212" s="26" t="s">
        <v>6</v>
      </c>
      <c r="G4212" s="34" t="str">
        <f t="shared" si="161"/>
        <v>Rhamnus ludovici-salvatoris</v>
      </c>
      <c r="H4212" s="26" t="s">
        <v>5141</v>
      </c>
      <c r="I4212" s="26"/>
      <c r="J4212" t="s">
        <v>10405</v>
      </c>
      <c r="K4212" t="s">
        <v>11752</v>
      </c>
      <c r="L4212" t="s">
        <v>12323</v>
      </c>
      <c r="M4212" t="s">
        <v>12645</v>
      </c>
    </row>
    <row r="4213" spans="1:13" x14ac:dyDescent="0.25">
      <c r="A4213" s="26" t="s">
        <v>3330</v>
      </c>
      <c r="B4213" s="26" t="s">
        <v>3333</v>
      </c>
      <c r="C4213" s="34" t="str">
        <f t="shared" si="162"/>
        <v>subsp.</v>
      </c>
      <c r="D4213" s="26" t="s">
        <v>4000</v>
      </c>
      <c r="E4213" s="26" t="s">
        <v>31</v>
      </c>
      <c r="F4213" s="26" t="s">
        <v>6</v>
      </c>
      <c r="G4213" s="34" t="str">
        <f t="shared" si="161"/>
        <v>Rhamnus lycioides borgiae</v>
      </c>
      <c r="H4213" s="26" t="s">
        <v>5141</v>
      </c>
      <c r="I4213" s="26"/>
      <c r="J4213" t="s">
        <v>10406</v>
      </c>
      <c r="K4213" t="s">
        <v>11752</v>
      </c>
      <c r="L4213" t="s">
        <v>12323</v>
      </c>
      <c r="M4213" t="s">
        <v>12645</v>
      </c>
    </row>
    <row r="4214" spans="1:13" x14ac:dyDescent="0.25">
      <c r="A4214" s="26" t="s">
        <v>3330</v>
      </c>
      <c r="B4214" s="26" t="s">
        <v>3333</v>
      </c>
      <c r="C4214" s="34" t="str">
        <f t="shared" si="162"/>
        <v>subsp.</v>
      </c>
      <c r="D4214" s="26" t="s">
        <v>4594</v>
      </c>
      <c r="E4214" s="26" t="s">
        <v>31</v>
      </c>
      <c r="F4214" s="26" t="s">
        <v>6</v>
      </c>
      <c r="G4214" s="34" t="str">
        <f t="shared" ref="G4214:G4277" si="163">IF(D4214="",CONCATENATE(A4214," ",B4214),CONCATENATE(A4214," ",B4214," ",D4214))</f>
        <v>Rhamnus lycioides laderoi</v>
      </c>
      <c r="H4214" s="26" t="s">
        <v>5141</v>
      </c>
      <c r="I4214" s="26"/>
      <c r="J4214" t="s">
        <v>10407</v>
      </c>
      <c r="K4214" t="s">
        <v>11752</v>
      </c>
      <c r="L4214" t="s">
        <v>12323</v>
      </c>
      <c r="M4214" t="s">
        <v>12645</v>
      </c>
    </row>
    <row r="4215" spans="1:13" x14ac:dyDescent="0.25">
      <c r="A4215" s="26" t="s">
        <v>3330</v>
      </c>
      <c r="B4215" s="26" t="s">
        <v>3333</v>
      </c>
      <c r="C4215" s="34" t="str">
        <f t="shared" si="162"/>
        <v>subsp.</v>
      </c>
      <c r="D4215" s="26" t="s">
        <v>3333</v>
      </c>
      <c r="E4215" s="26" t="s">
        <v>31</v>
      </c>
      <c r="F4215" s="26" t="s">
        <v>6</v>
      </c>
      <c r="G4215" s="34" t="str">
        <f t="shared" si="163"/>
        <v>Rhamnus lycioides lycioides</v>
      </c>
      <c r="H4215" s="26" t="s">
        <v>5141</v>
      </c>
      <c r="I4215" s="26"/>
      <c r="J4215" t="s">
        <v>10408</v>
      </c>
      <c r="K4215" t="s">
        <v>11752</v>
      </c>
      <c r="L4215" t="s">
        <v>12323</v>
      </c>
      <c r="M4215" t="s">
        <v>12645</v>
      </c>
    </row>
    <row r="4216" spans="1:13" x14ac:dyDescent="0.25">
      <c r="A4216" s="26" t="s">
        <v>3330</v>
      </c>
      <c r="B4216" s="26" t="s">
        <v>1312</v>
      </c>
      <c r="C4216" s="34" t="str">
        <f t="shared" si="162"/>
        <v>subsp.</v>
      </c>
      <c r="D4216" s="26" t="s">
        <v>4517</v>
      </c>
      <c r="E4216" s="26" t="s">
        <v>6</v>
      </c>
      <c r="F4216" s="26" t="s">
        <v>6</v>
      </c>
      <c r="G4216" s="34" t="str">
        <f t="shared" si="163"/>
        <v>Rhamnus myrtifolia iranzoi</v>
      </c>
      <c r="H4216" s="26" t="s">
        <v>5141</v>
      </c>
      <c r="I4216" s="26"/>
      <c r="J4216" t="s">
        <v>10409</v>
      </c>
      <c r="K4216" t="s">
        <v>11752</v>
      </c>
      <c r="L4216" t="s">
        <v>12323</v>
      </c>
      <c r="M4216" t="s">
        <v>12645</v>
      </c>
    </row>
    <row r="4217" spans="1:13" x14ac:dyDescent="0.25">
      <c r="A4217" s="26" t="s">
        <v>3330</v>
      </c>
      <c r="B4217" s="26" t="s">
        <v>1312</v>
      </c>
      <c r="C4217" s="34" t="str">
        <f t="shared" si="162"/>
        <v>subsp.</v>
      </c>
      <c r="D4217" s="26" t="s">
        <v>1312</v>
      </c>
      <c r="E4217" s="26" t="s">
        <v>6</v>
      </c>
      <c r="F4217" s="26" t="s">
        <v>6</v>
      </c>
      <c r="G4217" s="34" t="str">
        <f t="shared" si="163"/>
        <v>Rhamnus myrtifolia myrtifolia</v>
      </c>
      <c r="H4217" s="26" t="s">
        <v>5141</v>
      </c>
      <c r="I4217" s="26"/>
      <c r="J4217" t="s">
        <v>10410</v>
      </c>
      <c r="K4217" t="s">
        <v>11752</v>
      </c>
      <c r="L4217" t="s">
        <v>12323</v>
      </c>
      <c r="M4217" t="s">
        <v>12645</v>
      </c>
    </row>
    <row r="4218" spans="1:13" x14ac:dyDescent="0.25">
      <c r="A4218" s="26" t="s">
        <v>3330</v>
      </c>
      <c r="B4218" s="26" t="s">
        <v>1455</v>
      </c>
      <c r="C4218" s="34" t="str">
        <f t="shared" si="162"/>
        <v>subsp.</v>
      </c>
      <c r="D4218" s="26" t="s">
        <v>4546</v>
      </c>
      <c r="E4218" s="26" t="s">
        <v>31</v>
      </c>
      <c r="F4218" s="26" t="s">
        <v>6</v>
      </c>
      <c r="G4218" s="34" t="str">
        <f t="shared" si="163"/>
        <v>Rhamnus oleoides assoana</v>
      </c>
      <c r="H4218" s="26" t="s">
        <v>5141</v>
      </c>
      <c r="I4218" s="26"/>
      <c r="J4218" t="s">
        <v>10411</v>
      </c>
      <c r="K4218" t="s">
        <v>11752</v>
      </c>
      <c r="L4218" t="s">
        <v>12323</v>
      </c>
      <c r="M4218" t="s">
        <v>12645</v>
      </c>
    </row>
    <row r="4219" spans="1:13" x14ac:dyDescent="0.25">
      <c r="A4219" s="26" t="s">
        <v>3330</v>
      </c>
      <c r="B4219" s="26" t="s">
        <v>1455</v>
      </c>
      <c r="C4219" s="34" t="str">
        <f t="shared" si="162"/>
        <v>subsp.</v>
      </c>
      <c r="D4219" s="26" t="s">
        <v>3262</v>
      </c>
      <c r="E4219" s="26" t="s">
        <v>31</v>
      </c>
      <c r="F4219" s="26" t="s">
        <v>6</v>
      </c>
      <c r="G4219" s="34" t="str">
        <f t="shared" si="163"/>
        <v>Rhamnus oleoides bourgaeana</v>
      </c>
      <c r="H4219" s="26" t="s">
        <v>5141</v>
      </c>
      <c r="I4219" s="26"/>
      <c r="J4219" t="s">
        <v>10412</v>
      </c>
      <c r="K4219" t="s">
        <v>11752</v>
      </c>
      <c r="L4219" t="s">
        <v>12323</v>
      </c>
      <c r="M4219" t="s">
        <v>12645</v>
      </c>
    </row>
    <row r="4220" spans="1:13" x14ac:dyDescent="0.25">
      <c r="A4220" s="26" t="s">
        <v>3330</v>
      </c>
      <c r="B4220" s="26" t="s">
        <v>1455</v>
      </c>
      <c r="C4220" s="34" t="str">
        <f t="shared" si="162"/>
        <v>subsp.</v>
      </c>
      <c r="D4220" s="26" t="s">
        <v>1455</v>
      </c>
      <c r="E4220" s="26" t="s">
        <v>6</v>
      </c>
      <c r="F4220" s="26" t="s">
        <v>6</v>
      </c>
      <c r="G4220" s="34" t="str">
        <f t="shared" si="163"/>
        <v>Rhamnus oleoides oleoides</v>
      </c>
      <c r="H4220" s="26" t="s">
        <v>5141</v>
      </c>
      <c r="I4220" s="26"/>
      <c r="J4220" t="s">
        <v>10413</v>
      </c>
      <c r="K4220" t="s">
        <v>11752</v>
      </c>
      <c r="L4220" t="s">
        <v>12323</v>
      </c>
      <c r="M4220" t="s">
        <v>12645</v>
      </c>
    </row>
    <row r="4221" spans="1:13" x14ac:dyDescent="0.25">
      <c r="A4221" s="26" t="s">
        <v>3330</v>
      </c>
      <c r="B4221" s="26" t="s">
        <v>1455</v>
      </c>
      <c r="C4221" s="34" t="str">
        <f t="shared" si="162"/>
        <v>subsp.</v>
      </c>
      <c r="D4221" s="26" t="s">
        <v>4658</v>
      </c>
      <c r="E4221" s="26" t="s">
        <v>31</v>
      </c>
      <c r="F4221" s="26" t="s">
        <v>6</v>
      </c>
      <c r="G4221" s="34" t="str">
        <f t="shared" si="163"/>
        <v>Rhamnus oleoides rivasgodayana</v>
      </c>
      <c r="H4221" s="26" t="s">
        <v>5141</v>
      </c>
      <c r="I4221" s="26"/>
      <c r="J4221" t="s">
        <v>10414</v>
      </c>
      <c r="K4221" t="s">
        <v>11752</v>
      </c>
      <c r="L4221" t="s">
        <v>12323</v>
      </c>
      <c r="M4221" t="s">
        <v>12645</v>
      </c>
    </row>
    <row r="4222" spans="1:13" x14ac:dyDescent="0.25">
      <c r="A4222" s="26" t="s">
        <v>3330</v>
      </c>
      <c r="B4222" s="26" t="s">
        <v>1929</v>
      </c>
      <c r="C4222" s="34" t="str">
        <f t="shared" si="162"/>
        <v>subsp.</v>
      </c>
      <c r="D4222" s="26" t="s">
        <v>163</v>
      </c>
      <c r="E4222" s="26" t="s">
        <v>31</v>
      </c>
      <c r="F4222" s="26" t="s">
        <v>6</v>
      </c>
      <c r="G4222" s="34" t="str">
        <f t="shared" si="163"/>
        <v>Rhamnus pumila legionensis</v>
      </c>
      <c r="H4222" s="26" t="s">
        <v>5141</v>
      </c>
      <c r="I4222" s="26"/>
      <c r="J4222" t="s">
        <v>10415</v>
      </c>
      <c r="K4222" t="s">
        <v>11752</v>
      </c>
      <c r="L4222" t="s">
        <v>12323</v>
      </c>
      <c r="M4222" t="s">
        <v>12645</v>
      </c>
    </row>
    <row r="4223" spans="1:13" x14ac:dyDescent="0.25">
      <c r="A4223" s="26" t="s">
        <v>3330</v>
      </c>
      <c r="B4223" s="26" t="s">
        <v>1929</v>
      </c>
      <c r="C4223" s="34" t="str">
        <f t="shared" si="162"/>
        <v>subsp.</v>
      </c>
      <c r="D4223" s="26" t="s">
        <v>1929</v>
      </c>
      <c r="E4223" s="26" t="s">
        <v>6</v>
      </c>
      <c r="F4223" s="26" t="s">
        <v>6</v>
      </c>
      <c r="G4223" s="34" t="str">
        <f t="shared" si="163"/>
        <v>Rhamnus pumila pumila</v>
      </c>
      <c r="H4223" s="26" t="s">
        <v>5141</v>
      </c>
      <c r="I4223" s="26"/>
      <c r="J4223" t="s">
        <v>10416</v>
      </c>
      <c r="K4223" t="s">
        <v>11752</v>
      </c>
      <c r="L4223" t="s">
        <v>12323</v>
      </c>
      <c r="M4223" t="s">
        <v>12645</v>
      </c>
    </row>
    <row r="4224" spans="1:13" x14ac:dyDescent="0.25">
      <c r="A4224" s="26" t="s">
        <v>3330</v>
      </c>
      <c r="B4224" s="26" t="s">
        <v>172</v>
      </c>
      <c r="C4224" s="34" t="str">
        <f t="shared" si="162"/>
        <v>subsp.</v>
      </c>
      <c r="D4224" s="26" t="s">
        <v>172</v>
      </c>
      <c r="E4224" s="26" t="s">
        <v>6</v>
      </c>
      <c r="F4224" s="26" t="s">
        <v>31</v>
      </c>
      <c r="G4224" s="34" t="str">
        <f t="shared" si="163"/>
        <v>Rhamnus saxatilis saxatilis</v>
      </c>
      <c r="H4224" s="26" t="s">
        <v>5141</v>
      </c>
      <c r="I4224" s="26"/>
      <c r="J4224" t="s">
        <v>10417</v>
      </c>
      <c r="K4224" t="s">
        <v>11752</v>
      </c>
      <c r="L4224" t="s">
        <v>12323</v>
      </c>
      <c r="M4224" t="s">
        <v>12645</v>
      </c>
    </row>
    <row r="4225" spans="1:13" x14ac:dyDescent="0.25">
      <c r="A4225" s="26" t="s">
        <v>3330</v>
      </c>
      <c r="B4225" s="26" t="s">
        <v>503</v>
      </c>
      <c r="C4225" s="34" t="str">
        <f t="shared" si="162"/>
        <v>subsp.</v>
      </c>
      <c r="D4225" s="26" t="s">
        <v>4659</v>
      </c>
      <c r="E4225" s="26" t="s">
        <v>31</v>
      </c>
      <c r="F4225" s="26" t="s">
        <v>6</v>
      </c>
      <c r="G4225" s="34" t="str">
        <f t="shared" si="163"/>
        <v>Rhamnus velutina almeriensis</v>
      </c>
      <c r="H4225" s="26" t="s">
        <v>5141</v>
      </c>
      <c r="I4225" s="26"/>
      <c r="J4225" t="s">
        <v>10418</v>
      </c>
      <c r="K4225" t="s">
        <v>11752</v>
      </c>
      <c r="L4225" t="s">
        <v>12323</v>
      </c>
      <c r="M4225" t="s">
        <v>12645</v>
      </c>
    </row>
    <row r="4226" spans="1:13" x14ac:dyDescent="0.25">
      <c r="A4226" s="26" t="s">
        <v>3330</v>
      </c>
      <c r="B4226" s="26" t="s">
        <v>503</v>
      </c>
      <c r="C4226" s="34" t="str">
        <f t="shared" si="162"/>
        <v>subsp.</v>
      </c>
      <c r="D4226" s="26" t="s">
        <v>503</v>
      </c>
      <c r="E4226" s="26" t="s">
        <v>6</v>
      </c>
      <c r="F4226" s="26" t="s">
        <v>6</v>
      </c>
      <c r="G4226" s="34" t="str">
        <f t="shared" si="163"/>
        <v>Rhamnus velutina velutina</v>
      </c>
      <c r="H4226" s="26" t="s">
        <v>5141</v>
      </c>
      <c r="I4226" s="26"/>
      <c r="J4226" t="s">
        <v>10419</v>
      </c>
      <c r="K4226" t="s">
        <v>11752</v>
      </c>
      <c r="L4226" t="s">
        <v>12323</v>
      </c>
      <c r="M4226" t="s">
        <v>12645</v>
      </c>
    </row>
    <row r="4227" spans="1:13" x14ac:dyDescent="0.25">
      <c r="A4227" s="26" t="s">
        <v>3336</v>
      </c>
      <c r="B4227" s="26" t="s">
        <v>1879</v>
      </c>
      <c r="C4227" s="34" t="str">
        <f t="shared" si="162"/>
        <v/>
      </c>
      <c r="D4227" s="26"/>
      <c r="E4227" s="26" t="s">
        <v>6</v>
      </c>
      <c r="F4227" s="26" t="s">
        <v>6</v>
      </c>
      <c r="G4227" s="34" t="str">
        <f t="shared" si="163"/>
        <v>Rhaponticoides africana</v>
      </c>
      <c r="H4227" s="26" t="s">
        <v>5141</v>
      </c>
      <c r="I4227" s="26"/>
      <c r="J4227" t="s">
        <v>10420</v>
      </c>
      <c r="K4227" t="s">
        <v>11752</v>
      </c>
      <c r="L4227" t="s">
        <v>11753</v>
      </c>
      <c r="M4227" t="s">
        <v>11754</v>
      </c>
    </row>
    <row r="4228" spans="1:13" x14ac:dyDescent="0.25">
      <c r="A4228" s="26" t="s">
        <v>3336</v>
      </c>
      <c r="B4228" s="26" t="s">
        <v>176</v>
      </c>
      <c r="C4228" s="34" t="str">
        <f t="shared" si="162"/>
        <v/>
      </c>
      <c r="D4228" s="26"/>
      <c r="E4228" s="26" t="s">
        <v>6</v>
      </c>
      <c r="F4228" s="26" t="s">
        <v>6</v>
      </c>
      <c r="G4228" s="34" t="str">
        <f t="shared" si="163"/>
        <v>Rhaponticoides alpina</v>
      </c>
      <c r="H4228" s="26" t="s">
        <v>5141</v>
      </c>
      <c r="I4228" s="26"/>
      <c r="J4228" t="s">
        <v>10421</v>
      </c>
      <c r="K4228" t="s">
        <v>11752</v>
      </c>
      <c r="L4228" t="s">
        <v>11753</v>
      </c>
      <c r="M4228" t="s">
        <v>11754</v>
      </c>
    </row>
    <row r="4229" spans="1:13" x14ac:dyDescent="0.25">
      <c r="A4229" s="26" t="s">
        <v>3336</v>
      </c>
      <c r="B4229" s="26" t="s">
        <v>3337</v>
      </c>
      <c r="C4229" s="34" t="str">
        <f t="shared" si="162"/>
        <v/>
      </c>
      <c r="D4229" s="26"/>
      <c r="E4229" s="26" t="s">
        <v>31</v>
      </c>
      <c r="F4229" s="26" t="s">
        <v>6</v>
      </c>
      <c r="G4229" s="34" t="str">
        <f t="shared" si="163"/>
        <v>Rhaponticoides fraylensis</v>
      </c>
      <c r="H4229" s="26" t="s">
        <v>5141</v>
      </c>
      <c r="I4229" s="26"/>
      <c r="J4229" t="s">
        <v>10422</v>
      </c>
      <c r="K4229" t="s">
        <v>11752</v>
      </c>
      <c r="L4229" t="s">
        <v>11753</v>
      </c>
      <c r="M4229" t="s">
        <v>11754</v>
      </c>
    </row>
    <row r="4230" spans="1:13" x14ac:dyDescent="0.25">
      <c r="A4230" s="26" t="s">
        <v>3338</v>
      </c>
      <c r="B4230" s="26" t="s">
        <v>3341</v>
      </c>
      <c r="C4230" s="34" t="str">
        <f t="shared" si="162"/>
        <v/>
      </c>
      <c r="D4230" s="26"/>
      <c r="E4230" s="26" t="s">
        <v>13111</v>
      </c>
      <c r="F4230" s="26" t="s">
        <v>6</v>
      </c>
      <c r="G4230" s="34" t="str">
        <f t="shared" si="163"/>
        <v>Rhaponticum centauroides</v>
      </c>
      <c r="H4230" s="26" t="s">
        <v>5141</v>
      </c>
      <c r="I4230" s="26"/>
      <c r="J4230" t="s">
        <v>10423</v>
      </c>
      <c r="K4230" t="s">
        <v>11752</v>
      </c>
      <c r="L4230" t="s">
        <v>11753</v>
      </c>
      <c r="M4230" t="s">
        <v>11754</v>
      </c>
    </row>
    <row r="4231" spans="1:13" x14ac:dyDescent="0.25">
      <c r="A4231" s="26" t="s">
        <v>3338</v>
      </c>
      <c r="B4231" s="26" t="s">
        <v>3339</v>
      </c>
      <c r="C4231" s="34" t="str">
        <f t="shared" si="162"/>
        <v/>
      </c>
      <c r="D4231" s="26"/>
      <c r="E4231" s="26" t="s">
        <v>6</v>
      </c>
      <c r="F4231" s="26" t="s">
        <v>6</v>
      </c>
      <c r="G4231" s="34" t="str">
        <f t="shared" si="163"/>
        <v>Rhaponticum coniferum</v>
      </c>
      <c r="H4231" s="26" t="s">
        <v>5141</v>
      </c>
      <c r="I4231" s="26"/>
      <c r="J4231" t="s">
        <v>10424</v>
      </c>
      <c r="K4231" t="s">
        <v>11752</v>
      </c>
      <c r="L4231" t="s">
        <v>11753</v>
      </c>
      <c r="M4231" t="s">
        <v>11754</v>
      </c>
    </row>
    <row r="4232" spans="1:13" x14ac:dyDescent="0.25">
      <c r="A4232" s="26" t="s">
        <v>3338</v>
      </c>
      <c r="B4232" s="26" t="s">
        <v>3340</v>
      </c>
      <c r="C4232" s="34" t="str">
        <f t="shared" si="162"/>
        <v/>
      </c>
      <c r="D4232" s="26"/>
      <c r="E4232" s="26" t="s">
        <v>6</v>
      </c>
      <c r="F4232" s="26" t="s">
        <v>6</v>
      </c>
      <c r="G4232" s="34" t="str">
        <f t="shared" si="163"/>
        <v>Rhaponticum exaltatum</v>
      </c>
      <c r="H4232" s="26" t="s">
        <v>5141</v>
      </c>
      <c r="I4232" s="26"/>
      <c r="J4232" t="s">
        <v>10425</v>
      </c>
      <c r="K4232" t="s">
        <v>11752</v>
      </c>
      <c r="L4232" t="s">
        <v>11753</v>
      </c>
      <c r="M4232" t="s">
        <v>11754</v>
      </c>
    </row>
    <row r="4233" spans="1:13" x14ac:dyDescent="0.25">
      <c r="A4233" s="26" t="s">
        <v>3338</v>
      </c>
      <c r="B4233" s="26" t="s">
        <v>1274</v>
      </c>
      <c r="C4233" s="34" t="str">
        <f t="shared" si="162"/>
        <v/>
      </c>
      <c r="D4233" s="26"/>
      <c r="E4233" s="26" t="s">
        <v>31</v>
      </c>
      <c r="F4233" s="26" t="s">
        <v>6</v>
      </c>
      <c r="G4233" s="34" t="str">
        <f t="shared" si="163"/>
        <v>Rhaponticum longifolium</v>
      </c>
      <c r="H4233" s="26" t="s">
        <v>5141</v>
      </c>
      <c r="I4233" s="26"/>
      <c r="J4233" t="s">
        <v>10426</v>
      </c>
      <c r="K4233" t="s">
        <v>11752</v>
      </c>
      <c r="L4233" t="s">
        <v>11753</v>
      </c>
      <c r="M4233" t="s">
        <v>11754</v>
      </c>
    </row>
    <row r="4234" spans="1:13" x14ac:dyDescent="0.25">
      <c r="A4234" s="26" t="s">
        <v>3338</v>
      </c>
      <c r="B4234" s="26" t="s">
        <v>408</v>
      </c>
      <c r="C4234" s="34" t="str">
        <f t="shared" si="162"/>
        <v/>
      </c>
      <c r="D4234" s="26"/>
      <c r="E4234" s="26" t="s">
        <v>5390</v>
      </c>
      <c r="F4234" s="26" t="s">
        <v>6</v>
      </c>
      <c r="G4234" s="34" t="str">
        <f t="shared" si="163"/>
        <v>Rhaponticum repens</v>
      </c>
      <c r="H4234" s="26" t="s">
        <v>5141</v>
      </c>
      <c r="I4234" s="26"/>
      <c r="J4234" t="s">
        <v>10427</v>
      </c>
      <c r="K4234" t="s">
        <v>11752</v>
      </c>
      <c r="L4234" t="s">
        <v>11753</v>
      </c>
      <c r="M4234" t="s">
        <v>11754</v>
      </c>
    </row>
    <row r="4235" spans="1:13" x14ac:dyDescent="0.25">
      <c r="A4235" s="26" t="s">
        <v>3342</v>
      </c>
      <c r="B4235" s="26" t="s">
        <v>2571</v>
      </c>
      <c r="C4235" s="34" t="str">
        <f t="shared" si="162"/>
        <v/>
      </c>
      <c r="D4235" s="26"/>
      <c r="E4235" s="26" t="s">
        <v>6</v>
      </c>
      <c r="F4235" s="26" t="s">
        <v>6</v>
      </c>
      <c r="G4235" s="34" t="str">
        <f t="shared" si="163"/>
        <v>Rhinanthus angustifolius</v>
      </c>
      <c r="H4235" s="26" t="s">
        <v>5141</v>
      </c>
      <c r="I4235" s="26"/>
      <c r="J4235" t="s">
        <v>10428</v>
      </c>
      <c r="K4235" t="s">
        <v>11752</v>
      </c>
      <c r="L4235" t="s">
        <v>12318</v>
      </c>
      <c r="M4235" t="s">
        <v>12366</v>
      </c>
    </row>
    <row r="4236" spans="1:13" x14ac:dyDescent="0.25">
      <c r="A4236" s="26" t="s">
        <v>3342</v>
      </c>
      <c r="B4236" s="26" t="s">
        <v>46</v>
      </c>
      <c r="C4236" s="34" t="str">
        <f t="shared" si="162"/>
        <v/>
      </c>
      <c r="D4236" s="26"/>
      <c r="E4236" s="26" t="s">
        <v>6</v>
      </c>
      <c r="F4236" s="26" t="s">
        <v>6</v>
      </c>
      <c r="G4236" s="34" t="str">
        <f t="shared" si="163"/>
        <v>Rhinanthus burnatii</v>
      </c>
      <c r="H4236" s="26" t="s">
        <v>5141</v>
      </c>
      <c r="I4236" s="26"/>
      <c r="J4236" t="s">
        <v>10429</v>
      </c>
      <c r="K4236" t="s">
        <v>11752</v>
      </c>
      <c r="L4236" t="s">
        <v>12318</v>
      </c>
      <c r="M4236" t="s">
        <v>12366</v>
      </c>
    </row>
    <row r="4237" spans="1:13" x14ac:dyDescent="0.25">
      <c r="A4237" s="26" t="s">
        <v>3342</v>
      </c>
      <c r="B4237" s="26" t="s">
        <v>643</v>
      </c>
      <c r="C4237" s="34" t="str">
        <f t="shared" si="162"/>
        <v/>
      </c>
      <c r="D4237" s="26"/>
      <c r="E4237" s="26" t="s">
        <v>6</v>
      </c>
      <c r="F4237" s="26" t="s">
        <v>6</v>
      </c>
      <c r="G4237" s="34" t="str">
        <f t="shared" si="163"/>
        <v>Rhinanthus minor</v>
      </c>
      <c r="H4237" s="26" t="s">
        <v>5141</v>
      </c>
      <c r="I4237" s="26"/>
      <c r="J4237" t="s">
        <v>10430</v>
      </c>
      <c r="K4237" t="s">
        <v>11752</v>
      </c>
      <c r="L4237" t="s">
        <v>12318</v>
      </c>
      <c r="M4237" t="s">
        <v>12366</v>
      </c>
    </row>
    <row r="4238" spans="1:13" x14ac:dyDescent="0.25">
      <c r="A4238" s="26" t="s">
        <v>3342</v>
      </c>
      <c r="B4238" s="26" t="s">
        <v>3343</v>
      </c>
      <c r="C4238" s="34" t="str">
        <f t="shared" si="162"/>
        <v>subsp.</v>
      </c>
      <c r="D4238" s="26" t="s">
        <v>3343</v>
      </c>
      <c r="E4238" s="26" t="s">
        <v>6</v>
      </c>
      <c r="F4238" s="26" t="s">
        <v>31</v>
      </c>
      <c r="G4238" s="34" t="str">
        <f t="shared" si="163"/>
        <v>Rhinanthus pumilus pumilus</v>
      </c>
      <c r="H4238" s="26" t="s">
        <v>5141</v>
      </c>
      <c r="I4238" s="26"/>
      <c r="J4238" t="s">
        <v>10431</v>
      </c>
      <c r="K4238" t="s">
        <v>11752</v>
      </c>
      <c r="L4238" t="s">
        <v>12318</v>
      </c>
      <c r="M4238" t="s">
        <v>12366</v>
      </c>
    </row>
    <row r="4239" spans="1:13" x14ac:dyDescent="0.25">
      <c r="A4239" s="26" t="s">
        <v>3344</v>
      </c>
      <c r="B4239" s="26" t="s">
        <v>3345</v>
      </c>
      <c r="C4239" s="34" t="str">
        <f t="shared" si="162"/>
        <v/>
      </c>
      <c r="D4239" s="26"/>
      <c r="E4239" s="26" t="s">
        <v>6</v>
      </c>
      <c r="F4239" s="26" t="s">
        <v>6</v>
      </c>
      <c r="G4239" s="34" t="str">
        <f t="shared" si="163"/>
        <v>Rhodalsine geniculata</v>
      </c>
      <c r="H4239" s="26" t="s">
        <v>5141</v>
      </c>
      <c r="I4239" s="26"/>
      <c r="J4239" t="s">
        <v>10432</v>
      </c>
      <c r="K4239" t="s">
        <v>11752</v>
      </c>
      <c r="L4239" t="s">
        <v>12295</v>
      </c>
      <c r="M4239" t="s">
        <v>12331</v>
      </c>
    </row>
    <row r="4240" spans="1:13" x14ac:dyDescent="0.25">
      <c r="A4240" s="26" t="s">
        <v>3346</v>
      </c>
      <c r="B4240" s="26" t="s">
        <v>110</v>
      </c>
      <c r="C4240" s="34" t="str">
        <f t="shared" si="162"/>
        <v/>
      </c>
      <c r="D4240" s="26"/>
      <c r="E4240" s="26" t="s">
        <v>6</v>
      </c>
      <c r="F4240" s="26" t="s">
        <v>6</v>
      </c>
      <c r="G4240" s="34" t="str">
        <f t="shared" si="163"/>
        <v>Rhodiola rosea</v>
      </c>
      <c r="H4240" s="26" t="s">
        <v>5141</v>
      </c>
      <c r="I4240" s="26"/>
      <c r="J4240" t="s">
        <v>10433</v>
      </c>
      <c r="K4240" t="s">
        <v>11752</v>
      </c>
      <c r="L4240" t="s">
        <v>12390</v>
      </c>
      <c r="M4240" t="s">
        <v>12391</v>
      </c>
    </row>
    <row r="4241" spans="1:13" x14ac:dyDescent="0.25">
      <c r="A4241" s="26" t="s">
        <v>3347</v>
      </c>
      <c r="B4241" s="26" t="s">
        <v>3349</v>
      </c>
      <c r="C4241" s="34" t="str">
        <f t="shared" si="162"/>
        <v/>
      </c>
      <c r="D4241" s="26"/>
      <c r="E4241" s="26" t="s">
        <v>6</v>
      </c>
      <c r="F4241" s="26" t="s">
        <v>6</v>
      </c>
      <c r="G4241" s="34" t="str">
        <f t="shared" si="163"/>
        <v>Rhododendron ferrugineum</v>
      </c>
      <c r="H4241" s="26" t="s">
        <v>5141</v>
      </c>
      <c r="I4241" s="26"/>
      <c r="J4241" t="s">
        <v>10434</v>
      </c>
      <c r="K4241" t="s">
        <v>11752</v>
      </c>
      <c r="L4241" t="s">
        <v>12290</v>
      </c>
      <c r="M4241" t="s">
        <v>12333</v>
      </c>
    </row>
    <row r="4242" spans="1:13" x14ac:dyDescent="0.25">
      <c r="A4242" s="26" t="s">
        <v>3347</v>
      </c>
      <c r="B4242" s="26" t="s">
        <v>3348</v>
      </c>
      <c r="C4242" s="34" t="str">
        <f t="shared" si="162"/>
        <v>subsp.</v>
      </c>
      <c r="D4242" s="26" t="s">
        <v>204</v>
      </c>
      <c r="E4242" s="26" t="s">
        <v>31</v>
      </c>
      <c r="F4242" s="26" t="s">
        <v>31</v>
      </c>
      <c r="G4242" s="34" t="str">
        <f t="shared" si="163"/>
        <v>Rhododendron ponticum baeticum</v>
      </c>
      <c r="H4242" s="26" t="s">
        <v>5141</v>
      </c>
      <c r="I4242" s="26"/>
      <c r="J4242" t="s">
        <v>10435</v>
      </c>
      <c r="K4242" t="s">
        <v>11752</v>
      </c>
      <c r="L4242" t="s">
        <v>12290</v>
      </c>
      <c r="M4242" t="s">
        <v>12333</v>
      </c>
    </row>
    <row r="4243" spans="1:13" x14ac:dyDescent="0.25">
      <c r="A4243" s="26" t="s">
        <v>3350</v>
      </c>
      <c r="B4243" s="26" t="s">
        <v>3351</v>
      </c>
      <c r="C4243" s="34" t="str">
        <f t="shared" si="162"/>
        <v/>
      </c>
      <c r="D4243" s="26"/>
      <c r="E4243" s="26" t="s">
        <v>5390</v>
      </c>
      <c r="F4243" s="26" t="s">
        <v>6</v>
      </c>
      <c r="G4243" s="34" t="str">
        <f t="shared" si="163"/>
        <v>Rhus coriaria</v>
      </c>
      <c r="H4243" s="26" t="s">
        <v>5141</v>
      </c>
      <c r="I4243" s="26"/>
      <c r="J4243" t="s">
        <v>10436</v>
      </c>
      <c r="K4243" t="s">
        <v>11752</v>
      </c>
      <c r="L4243" t="s">
        <v>12554</v>
      </c>
      <c r="M4243" t="s">
        <v>12686</v>
      </c>
    </row>
    <row r="4244" spans="1:13" x14ac:dyDescent="0.25">
      <c r="A4244" s="26" t="s">
        <v>3350</v>
      </c>
      <c r="B4244" s="26" t="s">
        <v>3352</v>
      </c>
      <c r="C4244" s="34" t="str">
        <f t="shared" si="162"/>
        <v/>
      </c>
      <c r="D4244" s="26"/>
      <c r="E4244" s="26" t="s">
        <v>5390</v>
      </c>
      <c r="F4244" s="26" t="s">
        <v>6</v>
      </c>
      <c r="G4244" s="34" t="str">
        <f t="shared" si="163"/>
        <v>Rhus typhina</v>
      </c>
      <c r="H4244" s="26" t="s">
        <v>5141</v>
      </c>
      <c r="I4244" s="26"/>
      <c r="J4244" t="s">
        <v>10437</v>
      </c>
      <c r="K4244" t="s">
        <v>11752</v>
      </c>
      <c r="L4244" t="s">
        <v>12554</v>
      </c>
      <c r="M4244" t="s">
        <v>12686</v>
      </c>
    </row>
    <row r="4245" spans="1:13" x14ac:dyDescent="0.25">
      <c r="A4245" s="26" t="s">
        <v>3353</v>
      </c>
      <c r="B4245" s="26" t="s">
        <v>5</v>
      </c>
      <c r="C4245" s="34" t="str">
        <f t="shared" si="162"/>
        <v/>
      </c>
      <c r="D4245" s="26"/>
      <c r="E4245" s="26" t="s">
        <v>6</v>
      </c>
      <c r="F4245" s="26" t="s">
        <v>6</v>
      </c>
      <c r="G4245" s="34" t="str">
        <f t="shared" si="163"/>
        <v>Rhynchospora alba</v>
      </c>
      <c r="H4245" s="26" t="s">
        <v>5141</v>
      </c>
      <c r="I4245" s="26"/>
      <c r="J4245" t="s">
        <v>10438</v>
      </c>
      <c r="K4245" t="s">
        <v>11752</v>
      </c>
      <c r="L4245" t="s">
        <v>12046</v>
      </c>
      <c r="M4245" t="s">
        <v>12316</v>
      </c>
    </row>
    <row r="4246" spans="1:13" x14ac:dyDescent="0.25">
      <c r="A4246" s="26" t="s">
        <v>3353</v>
      </c>
      <c r="B4246" s="26" t="s">
        <v>2920</v>
      </c>
      <c r="C4246" s="34" t="str">
        <f t="shared" si="162"/>
        <v/>
      </c>
      <c r="D4246" s="26"/>
      <c r="E4246" s="26" t="s">
        <v>6</v>
      </c>
      <c r="F4246" s="26" t="s">
        <v>6</v>
      </c>
      <c r="G4246" s="34" t="str">
        <f t="shared" si="163"/>
        <v>Rhynchospora fusca</v>
      </c>
      <c r="H4246" s="26" t="s">
        <v>5141</v>
      </c>
      <c r="I4246" s="26"/>
      <c r="J4246" t="s">
        <v>10439</v>
      </c>
      <c r="K4246" t="s">
        <v>11752</v>
      </c>
      <c r="L4246" t="s">
        <v>12046</v>
      </c>
      <c r="M4246" t="s">
        <v>12316</v>
      </c>
    </row>
    <row r="4247" spans="1:13" x14ac:dyDescent="0.25">
      <c r="A4247" s="26" t="s">
        <v>3353</v>
      </c>
      <c r="B4247" s="26" t="s">
        <v>3354</v>
      </c>
      <c r="C4247" s="34" t="str">
        <f t="shared" si="162"/>
        <v/>
      </c>
      <c r="D4247" s="26"/>
      <c r="E4247" s="26" t="s">
        <v>6</v>
      </c>
      <c r="F4247" s="26" t="s">
        <v>6</v>
      </c>
      <c r="G4247" s="34" t="str">
        <f t="shared" si="163"/>
        <v>Rhynchospora modesti-lucennoi</v>
      </c>
      <c r="H4247" s="26" t="s">
        <v>5141</v>
      </c>
      <c r="I4247" s="26"/>
      <c r="J4247" t="s">
        <v>10440</v>
      </c>
      <c r="K4247" t="s">
        <v>11752</v>
      </c>
      <c r="L4247" t="s">
        <v>12046</v>
      </c>
      <c r="M4247" t="s">
        <v>12316</v>
      </c>
    </row>
    <row r="4248" spans="1:13" x14ac:dyDescent="0.25">
      <c r="A4248" s="26" t="s">
        <v>3355</v>
      </c>
      <c r="B4248" s="26" t="s">
        <v>1107</v>
      </c>
      <c r="C4248" s="34" t="str">
        <f t="shared" si="162"/>
        <v/>
      </c>
      <c r="D4248" s="26"/>
      <c r="E4248" s="26" t="s">
        <v>6</v>
      </c>
      <c r="F4248" s="26" t="s">
        <v>6</v>
      </c>
      <c r="G4248" s="34" t="str">
        <f t="shared" si="163"/>
        <v>Ribes alpinum</v>
      </c>
      <c r="H4248" s="26" t="s">
        <v>5141</v>
      </c>
      <c r="I4248" s="26"/>
      <c r="J4248" t="s">
        <v>10441</v>
      </c>
      <c r="K4248" t="s">
        <v>11752</v>
      </c>
      <c r="L4248" t="s">
        <v>12390</v>
      </c>
      <c r="M4248" t="s">
        <v>12695</v>
      </c>
    </row>
    <row r="4249" spans="1:13" x14ac:dyDescent="0.25">
      <c r="A4249" s="26" t="s">
        <v>3355</v>
      </c>
      <c r="B4249" s="26" t="s">
        <v>3357</v>
      </c>
      <c r="C4249" s="34" t="str">
        <f t="shared" si="162"/>
        <v/>
      </c>
      <c r="D4249" s="26"/>
      <c r="E4249" s="26" t="s">
        <v>6</v>
      </c>
      <c r="F4249" s="26" t="s">
        <v>6</v>
      </c>
      <c r="G4249" s="34" t="str">
        <f t="shared" si="163"/>
        <v>Ribes petraeum</v>
      </c>
      <c r="H4249" s="26" t="s">
        <v>5141</v>
      </c>
      <c r="I4249" s="26"/>
      <c r="J4249" t="s">
        <v>10442</v>
      </c>
      <c r="K4249" t="s">
        <v>11752</v>
      </c>
      <c r="L4249" t="s">
        <v>12390</v>
      </c>
      <c r="M4249" t="s">
        <v>12695</v>
      </c>
    </row>
    <row r="4250" spans="1:13" x14ac:dyDescent="0.25">
      <c r="A4250" s="26" t="s">
        <v>3355</v>
      </c>
      <c r="B4250" s="26" t="s">
        <v>1182</v>
      </c>
      <c r="C4250" s="34" t="str">
        <f t="shared" si="162"/>
        <v/>
      </c>
      <c r="D4250" s="26"/>
      <c r="E4250" s="26" t="s">
        <v>5390</v>
      </c>
      <c r="F4250" s="26" t="s">
        <v>6</v>
      </c>
      <c r="G4250" s="34" t="str">
        <f t="shared" si="163"/>
        <v>Ribes rubrum</v>
      </c>
      <c r="H4250" s="26" t="s">
        <v>5141</v>
      </c>
      <c r="I4250" s="26"/>
      <c r="J4250" t="s">
        <v>10443</v>
      </c>
      <c r="K4250" t="s">
        <v>11752</v>
      </c>
      <c r="L4250" t="s">
        <v>12390</v>
      </c>
      <c r="M4250" t="s">
        <v>12695</v>
      </c>
    </row>
    <row r="4251" spans="1:13" x14ac:dyDescent="0.25">
      <c r="A4251" s="26" t="s">
        <v>3355</v>
      </c>
      <c r="B4251" s="26" t="s">
        <v>3356</v>
      </c>
      <c r="C4251" s="34" t="str">
        <f t="shared" si="162"/>
        <v/>
      </c>
      <c r="D4251" s="26"/>
      <c r="E4251" s="26" t="s">
        <v>6</v>
      </c>
      <c r="F4251" s="26" t="s">
        <v>6</v>
      </c>
      <c r="G4251" s="34" t="str">
        <f t="shared" si="163"/>
        <v>Ribes uva-crispa</v>
      </c>
      <c r="H4251" s="26" t="s">
        <v>5141</v>
      </c>
      <c r="I4251" s="26"/>
      <c r="J4251" t="s">
        <v>10444</v>
      </c>
      <c r="K4251" t="s">
        <v>11752</v>
      </c>
      <c r="L4251" t="s">
        <v>12390</v>
      </c>
      <c r="M4251" t="s">
        <v>12695</v>
      </c>
    </row>
    <row r="4252" spans="1:13" x14ac:dyDescent="0.25">
      <c r="A4252" s="26" t="s">
        <v>3358</v>
      </c>
      <c r="B4252" s="26" t="s">
        <v>1805</v>
      </c>
      <c r="C4252" s="34" t="str">
        <f t="shared" si="162"/>
        <v/>
      </c>
      <c r="D4252" s="26"/>
      <c r="E4252" s="26" t="s">
        <v>5390</v>
      </c>
      <c r="F4252" s="26" t="s">
        <v>6</v>
      </c>
      <c r="G4252" s="34" t="str">
        <f t="shared" si="163"/>
        <v>Ricinus communis</v>
      </c>
      <c r="H4252" s="26" t="s">
        <v>5141</v>
      </c>
      <c r="I4252" s="26"/>
      <c r="J4252" t="s">
        <v>10445</v>
      </c>
      <c r="K4252" t="s">
        <v>11752</v>
      </c>
      <c r="L4252" t="s">
        <v>12336</v>
      </c>
      <c r="M4252" t="s">
        <v>12337</v>
      </c>
    </row>
    <row r="4253" spans="1:13" x14ac:dyDescent="0.25">
      <c r="A4253" s="26" t="s">
        <v>3359</v>
      </c>
      <c r="B4253" s="26" t="s">
        <v>1885</v>
      </c>
      <c r="C4253" s="34" t="str">
        <f t="shared" si="162"/>
        <v/>
      </c>
      <c r="D4253" s="26"/>
      <c r="E4253" s="26" t="s">
        <v>6</v>
      </c>
      <c r="F4253" s="26" t="s">
        <v>6</v>
      </c>
      <c r="G4253" s="34" t="str">
        <f t="shared" si="163"/>
        <v>Ridolfia segetum</v>
      </c>
      <c r="H4253" s="26" t="s">
        <v>5141</v>
      </c>
      <c r="I4253" s="26"/>
      <c r="J4253" t="s">
        <v>10446</v>
      </c>
      <c r="K4253" t="s">
        <v>11752</v>
      </c>
      <c r="L4253" t="s">
        <v>12382</v>
      </c>
      <c r="M4253" t="s">
        <v>12383</v>
      </c>
    </row>
    <row r="4254" spans="1:13" x14ac:dyDescent="0.25">
      <c r="A4254" s="26" t="s">
        <v>3360</v>
      </c>
      <c r="B4254" s="26" t="s">
        <v>3361</v>
      </c>
      <c r="C4254" s="34" t="str">
        <f t="shared" si="162"/>
        <v/>
      </c>
      <c r="D4254" s="26"/>
      <c r="E4254" s="26" t="s">
        <v>5390</v>
      </c>
      <c r="F4254" s="26" t="s">
        <v>6</v>
      </c>
      <c r="G4254" s="34" t="str">
        <f t="shared" si="163"/>
        <v>Robinia pseudoacacia</v>
      </c>
      <c r="H4254" s="26" t="s">
        <v>5141</v>
      </c>
      <c r="I4254" s="26"/>
      <c r="J4254" t="s">
        <v>10447</v>
      </c>
      <c r="K4254" t="s">
        <v>11752</v>
      </c>
      <c r="L4254" t="s">
        <v>12304</v>
      </c>
      <c r="M4254" t="s">
        <v>12305</v>
      </c>
    </row>
    <row r="4255" spans="1:13" x14ac:dyDescent="0.25">
      <c r="A4255" s="26" t="s">
        <v>3362</v>
      </c>
      <c r="B4255" s="26" t="s">
        <v>3363</v>
      </c>
      <c r="C4255" s="34" t="str">
        <f t="shared" si="162"/>
        <v>subsp.</v>
      </c>
      <c r="D4255" s="26" t="s">
        <v>3363</v>
      </c>
      <c r="E4255" s="26" t="s">
        <v>6</v>
      </c>
      <c r="F4255" s="26" t="s">
        <v>31</v>
      </c>
      <c r="G4255" s="34" t="str">
        <f t="shared" si="163"/>
        <v>Rochelia disperma disperma</v>
      </c>
      <c r="H4255" s="26" t="s">
        <v>5141</v>
      </c>
      <c r="I4255" s="26"/>
      <c r="J4255" t="s">
        <v>10448</v>
      </c>
      <c r="K4255" t="s">
        <v>11752</v>
      </c>
      <c r="L4255" t="s">
        <v>12486</v>
      </c>
      <c r="M4255" t="s">
        <v>12487</v>
      </c>
    </row>
    <row r="4256" spans="1:13" x14ac:dyDescent="0.25">
      <c r="A4256" s="26" t="s">
        <v>3364</v>
      </c>
      <c r="B4256" s="26" t="s">
        <v>2366</v>
      </c>
      <c r="C4256" s="34" t="str">
        <f t="shared" si="162"/>
        <v/>
      </c>
      <c r="D4256" s="26"/>
      <c r="E4256" s="26" t="s">
        <v>6</v>
      </c>
      <c r="F4256" s="26" t="s">
        <v>6</v>
      </c>
      <c r="G4256" s="34" t="str">
        <f t="shared" si="163"/>
        <v>Roemeria hybrida</v>
      </c>
      <c r="H4256" s="26" t="s">
        <v>5141</v>
      </c>
      <c r="I4256" s="26"/>
      <c r="J4256" t="s">
        <v>10449</v>
      </c>
      <c r="K4256" t="s">
        <v>11752</v>
      </c>
      <c r="L4256" t="s">
        <v>12329</v>
      </c>
      <c r="M4256" t="s">
        <v>12385</v>
      </c>
    </row>
    <row r="4257" spans="1:13" x14ac:dyDescent="0.25">
      <c r="A4257" s="26" t="s">
        <v>3365</v>
      </c>
      <c r="B4257" s="26" t="s">
        <v>2807</v>
      </c>
      <c r="C4257" s="34" t="str">
        <f t="shared" si="162"/>
        <v/>
      </c>
      <c r="D4257" s="26"/>
      <c r="E4257" s="26" t="s">
        <v>6</v>
      </c>
      <c r="F4257" s="26" t="s">
        <v>6</v>
      </c>
      <c r="G4257" s="34" t="str">
        <f t="shared" si="163"/>
        <v>Romulea bulbocodium</v>
      </c>
      <c r="H4257" s="26" t="s">
        <v>5141</v>
      </c>
      <c r="I4257" s="26"/>
      <c r="J4257" t="s">
        <v>10450</v>
      </c>
      <c r="K4257" t="s">
        <v>11752</v>
      </c>
      <c r="L4257" t="s">
        <v>12327</v>
      </c>
      <c r="M4257" t="s">
        <v>12615</v>
      </c>
    </row>
    <row r="4258" spans="1:13" x14ac:dyDescent="0.25">
      <c r="A4258" s="26" t="s">
        <v>3365</v>
      </c>
      <c r="B4258" s="26" t="s">
        <v>3367</v>
      </c>
      <c r="C4258" s="34" t="str">
        <f t="shared" si="162"/>
        <v/>
      </c>
      <c r="D4258" s="26"/>
      <c r="E4258" s="26" t="s">
        <v>6</v>
      </c>
      <c r="F4258" s="26" t="s">
        <v>6</v>
      </c>
      <c r="G4258" s="34" t="str">
        <f t="shared" si="163"/>
        <v>Romulea clusiana</v>
      </c>
      <c r="H4258" s="26" t="s">
        <v>5141</v>
      </c>
      <c r="I4258" s="26"/>
      <c r="J4258" t="s">
        <v>10451</v>
      </c>
      <c r="K4258" t="s">
        <v>11752</v>
      </c>
      <c r="L4258" t="s">
        <v>12327</v>
      </c>
      <c r="M4258" t="s">
        <v>12615</v>
      </c>
    </row>
    <row r="4259" spans="1:13" x14ac:dyDescent="0.25">
      <c r="A4259" s="26" t="s">
        <v>3365</v>
      </c>
      <c r="B4259" s="26" t="s">
        <v>3366</v>
      </c>
      <c r="C4259" s="34" t="str">
        <f t="shared" si="162"/>
        <v>subsp.</v>
      </c>
      <c r="D4259" s="26" t="s">
        <v>4518</v>
      </c>
      <c r="E4259" s="26" t="s">
        <v>6</v>
      </c>
      <c r="F4259" s="26" t="s">
        <v>6</v>
      </c>
      <c r="G4259" s="34" t="str">
        <f t="shared" si="163"/>
        <v>Romulea columnae assumptionis</v>
      </c>
      <c r="H4259" s="26" t="s">
        <v>5141</v>
      </c>
      <c r="I4259" s="26"/>
      <c r="J4259" t="s">
        <v>10452</v>
      </c>
      <c r="K4259" t="s">
        <v>11752</v>
      </c>
      <c r="L4259" t="s">
        <v>12327</v>
      </c>
      <c r="M4259" t="s">
        <v>12615</v>
      </c>
    </row>
    <row r="4260" spans="1:13" x14ac:dyDescent="0.25">
      <c r="A4260" s="26" t="s">
        <v>3365</v>
      </c>
      <c r="B4260" s="26" t="s">
        <v>3366</v>
      </c>
      <c r="C4260" s="34" t="str">
        <f t="shared" si="162"/>
        <v>subsp.</v>
      </c>
      <c r="D4260" s="26" t="s">
        <v>3366</v>
      </c>
      <c r="E4260" s="26" t="s">
        <v>6</v>
      </c>
      <c r="F4260" s="26" t="s">
        <v>6</v>
      </c>
      <c r="G4260" s="34" t="str">
        <f t="shared" si="163"/>
        <v>Romulea columnae columnae</v>
      </c>
      <c r="H4260" s="26" t="s">
        <v>5141</v>
      </c>
      <c r="I4260" s="26"/>
      <c r="J4260" t="s">
        <v>10453</v>
      </c>
      <c r="K4260" t="s">
        <v>11752</v>
      </c>
      <c r="L4260" t="s">
        <v>12327</v>
      </c>
      <c r="M4260" t="s">
        <v>12615</v>
      </c>
    </row>
    <row r="4261" spans="1:13" x14ac:dyDescent="0.25">
      <c r="A4261" s="26" t="s">
        <v>3365</v>
      </c>
      <c r="B4261" s="26" t="s">
        <v>3368</v>
      </c>
      <c r="C4261" s="34" t="str">
        <f t="shared" si="162"/>
        <v>subsp.</v>
      </c>
      <c r="D4261" s="26" t="s">
        <v>509</v>
      </c>
      <c r="E4261" s="26" t="s">
        <v>6</v>
      </c>
      <c r="F4261" s="26" t="s">
        <v>6</v>
      </c>
      <c r="G4261" s="34" t="str">
        <f t="shared" si="163"/>
        <v>Romulea ramiflora gaditana</v>
      </c>
      <c r="H4261" s="26" t="s">
        <v>5141</v>
      </c>
      <c r="I4261" s="26"/>
      <c r="J4261" t="s">
        <v>10454</v>
      </c>
      <c r="K4261" t="s">
        <v>11752</v>
      </c>
      <c r="L4261" t="s">
        <v>12327</v>
      </c>
      <c r="M4261" t="s">
        <v>12615</v>
      </c>
    </row>
    <row r="4262" spans="1:13" x14ac:dyDescent="0.25">
      <c r="A4262" s="26" t="s">
        <v>3365</v>
      </c>
      <c r="B4262" s="26" t="s">
        <v>3368</v>
      </c>
      <c r="C4262" s="34" t="str">
        <f t="shared" si="162"/>
        <v>subsp.</v>
      </c>
      <c r="D4262" s="26" t="s">
        <v>3368</v>
      </c>
      <c r="E4262" s="26" t="s">
        <v>6</v>
      </c>
      <c r="F4262" s="26" t="s">
        <v>6</v>
      </c>
      <c r="G4262" s="34" t="str">
        <f t="shared" si="163"/>
        <v>Romulea ramiflora ramiflora</v>
      </c>
      <c r="H4262" s="26" t="s">
        <v>5141</v>
      </c>
      <c r="I4262" s="26"/>
      <c r="J4262" t="s">
        <v>10455</v>
      </c>
      <c r="K4262" t="s">
        <v>11752</v>
      </c>
      <c r="L4262" t="s">
        <v>12327</v>
      </c>
      <c r="M4262" t="s">
        <v>12615</v>
      </c>
    </row>
    <row r="4263" spans="1:13" x14ac:dyDescent="0.25">
      <c r="A4263" s="26" t="s">
        <v>3369</v>
      </c>
      <c r="B4263" s="26" t="s">
        <v>3371</v>
      </c>
      <c r="C4263" s="34" t="str">
        <f t="shared" si="162"/>
        <v/>
      </c>
      <c r="D4263" s="26"/>
      <c r="E4263" s="26" t="s">
        <v>6</v>
      </c>
      <c r="F4263" s="26" t="s">
        <v>6</v>
      </c>
      <c r="G4263" s="34" t="str">
        <f t="shared" si="163"/>
        <v>Rorippa amphibia</v>
      </c>
      <c r="H4263" s="26" t="s">
        <v>5141</v>
      </c>
      <c r="I4263" s="26"/>
      <c r="J4263" t="s">
        <v>10456</v>
      </c>
      <c r="K4263" t="s">
        <v>11752</v>
      </c>
      <c r="L4263" t="s">
        <v>12287</v>
      </c>
      <c r="M4263" t="s">
        <v>12288</v>
      </c>
    </row>
    <row r="4264" spans="1:13" x14ac:dyDescent="0.25">
      <c r="A4264" s="26" t="s">
        <v>3369</v>
      </c>
      <c r="B4264" s="26" t="s">
        <v>3370</v>
      </c>
      <c r="C4264" s="34" t="str">
        <f t="shared" si="162"/>
        <v/>
      </c>
      <c r="D4264" s="26"/>
      <c r="E4264" s="26" t="s">
        <v>6</v>
      </c>
      <c r="F4264" s="26" t="s">
        <v>6</v>
      </c>
      <c r="G4264" s="34" t="str">
        <f t="shared" si="163"/>
        <v>Rorippa islandica</v>
      </c>
      <c r="H4264" s="26" t="s">
        <v>5141</v>
      </c>
      <c r="I4264" s="26"/>
      <c r="J4264" t="s">
        <v>10457</v>
      </c>
      <c r="K4264" t="s">
        <v>11752</v>
      </c>
      <c r="L4264" t="s">
        <v>12287</v>
      </c>
      <c r="M4264" t="s">
        <v>12288</v>
      </c>
    </row>
    <row r="4265" spans="1:13" x14ac:dyDescent="0.25">
      <c r="A4265" s="26" t="s">
        <v>3369</v>
      </c>
      <c r="B4265" s="26" t="s">
        <v>1636</v>
      </c>
      <c r="C4265" s="34" t="str">
        <f t="shared" si="162"/>
        <v/>
      </c>
      <c r="D4265" s="26"/>
      <c r="E4265" s="26" t="s">
        <v>6</v>
      </c>
      <c r="F4265" s="26" t="s">
        <v>6</v>
      </c>
      <c r="G4265" s="34" t="str">
        <f t="shared" si="163"/>
        <v>Rorippa microphylla</v>
      </c>
      <c r="H4265" s="26" t="s">
        <v>5141</v>
      </c>
      <c r="I4265" s="26"/>
      <c r="J4265" t="s">
        <v>10458</v>
      </c>
      <c r="K4265" t="s">
        <v>11752</v>
      </c>
      <c r="L4265" t="s">
        <v>12287</v>
      </c>
      <c r="M4265" t="s">
        <v>12288</v>
      </c>
    </row>
    <row r="4266" spans="1:13" x14ac:dyDescent="0.25">
      <c r="A4266" s="26" t="s">
        <v>3369</v>
      </c>
      <c r="B4266" s="26" t="s">
        <v>3372</v>
      </c>
      <c r="C4266" s="34" t="str">
        <f t="shared" si="162"/>
        <v/>
      </c>
      <c r="D4266" s="26"/>
      <c r="E4266" s="26" t="s">
        <v>6</v>
      </c>
      <c r="F4266" s="26" t="s">
        <v>6</v>
      </c>
      <c r="G4266" s="34" t="str">
        <f t="shared" si="163"/>
        <v>Rorippa nasturtium-aquaticum</v>
      </c>
      <c r="H4266" s="26" t="s">
        <v>5141</v>
      </c>
      <c r="I4266" s="26"/>
      <c r="J4266" t="s">
        <v>10459</v>
      </c>
      <c r="K4266" t="s">
        <v>11752</v>
      </c>
      <c r="L4266" t="s">
        <v>12287</v>
      </c>
      <c r="M4266" t="s">
        <v>12288</v>
      </c>
    </row>
    <row r="4267" spans="1:13" x14ac:dyDescent="0.25">
      <c r="A4267" s="26" t="s">
        <v>3369</v>
      </c>
      <c r="B4267" s="26" t="s">
        <v>802</v>
      </c>
      <c r="C4267" s="34" t="str">
        <f t="shared" si="162"/>
        <v/>
      </c>
      <c r="D4267" s="26"/>
      <c r="E4267" s="26" t="s">
        <v>6</v>
      </c>
      <c r="F4267" s="26" t="s">
        <v>6</v>
      </c>
      <c r="G4267" s="34" t="str">
        <f t="shared" si="163"/>
        <v>Rorippa palustris</v>
      </c>
      <c r="H4267" s="26" t="s">
        <v>5141</v>
      </c>
      <c r="I4267" s="26"/>
      <c r="J4267" t="s">
        <v>10460</v>
      </c>
      <c r="K4267" t="s">
        <v>11752</v>
      </c>
      <c r="L4267" t="s">
        <v>12287</v>
      </c>
      <c r="M4267" t="s">
        <v>12288</v>
      </c>
    </row>
    <row r="4268" spans="1:13" x14ac:dyDescent="0.25">
      <c r="A4268" s="26" t="s">
        <v>3369</v>
      </c>
      <c r="B4268" s="26" t="s">
        <v>66</v>
      </c>
      <c r="C4268" s="34" t="str">
        <f t="shared" si="162"/>
        <v/>
      </c>
      <c r="D4268" s="26"/>
      <c r="E4268" s="26" t="s">
        <v>6</v>
      </c>
      <c r="F4268" s="26" t="s">
        <v>6</v>
      </c>
      <c r="G4268" s="34" t="str">
        <f t="shared" si="163"/>
        <v>Rorippa pyrenaica</v>
      </c>
      <c r="H4268" s="26" t="s">
        <v>5141</v>
      </c>
      <c r="I4268" s="26"/>
      <c r="J4268" t="s">
        <v>10461</v>
      </c>
      <c r="K4268" t="s">
        <v>11752</v>
      </c>
      <c r="L4268" t="s">
        <v>12287</v>
      </c>
      <c r="M4268" t="s">
        <v>12288</v>
      </c>
    </row>
    <row r="4269" spans="1:13" x14ac:dyDescent="0.25">
      <c r="A4269" s="26" t="s">
        <v>3369</v>
      </c>
      <c r="B4269" s="26" t="s">
        <v>350</v>
      </c>
      <c r="C4269" s="34" t="str">
        <f t="shared" si="162"/>
        <v>subsp.</v>
      </c>
      <c r="D4269" s="26" t="s">
        <v>350</v>
      </c>
      <c r="E4269" s="26" t="s">
        <v>6</v>
      </c>
      <c r="F4269" s="26" t="s">
        <v>31</v>
      </c>
      <c r="G4269" s="34" t="str">
        <f t="shared" si="163"/>
        <v>Rorippa sylvestris sylvestris</v>
      </c>
      <c r="H4269" s="26" t="s">
        <v>5141</v>
      </c>
      <c r="I4269" s="26"/>
      <c r="J4269" t="s">
        <v>10462</v>
      </c>
      <c r="K4269" t="s">
        <v>11752</v>
      </c>
      <c r="L4269" t="s">
        <v>12287</v>
      </c>
      <c r="M4269" t="s">
        <v>12288</v>
      </c>
    </row>
    <row r="4270" spans="1:13" x14ac:dyDescent="0.25">
      <c r="A4270" s="26" t="s">
        <v>3369</v>
      </c>
      <c r="B4270" s="26" t="s">
        <v>1946</v>
      </c>
      <c r="C4270" s="34" t="str">
        <f t="shared" ref="C4270:C4333" si="164">IF(D4270="","","subsp.")</f>
        <v/>
      </c>
      <c r="D4270" s="26"/>
      <c r="E4270" s="26" t="s">
        <v>31</v>
      </c>
      <c r="F4270" s="26" t="s">
        <v>6</v>
      </c>
      <c r="G4270" s="34" t="str">
        <f t="shared" si="163"/>
        <v>Rorippa valdes-bermejoi</v>
      </c>
      <c r="H4270" s="26" t="s">
        <v>5141</v>
      </c>
      <c r="I4270" s="26"/>
      <c r="J4270" t="s">
        <v>10463</v>
      </c>
      <c r="K4270" t="s">
        <v>11752</v>
      </c>
      <c r="L4270" t="s">
        <v>12287</v>
      </c>
      <c r="M4270" t="s">
        <v>12288</v>
      </c>
    </row>
    <row r="4271" spans="1:13" x14ac:dyDescent="0.25">
      <c r="A4271" s="26" t="s">
        <v>3373</v>
      </c>
      <c r="B4271" s="26" t="s">
        <v>3380</v>
      </c>
      <c r="C4271" s="34" t="str">
        <f t="shared" si="164"/>
        <v/>
      </c>
      <c r="D4271" s="26"/>
      <c r="E4271" s="26" t="s">
        <v>6</v>
      </c>
      <c r="F4271" s="26" t="s">
        <v>6</v>
      </c>
      <c r="G4271" s="34" t="str">
        <f t="shared" si="163"/>
        <v>Rosa agrestis</v>
      </c>
      <c r="H4271" s="26" t="s">
        <v>5141</v>
      </c>
      <c r="I4271" s="26"/>
      <c r="J4271" t="s">
        <v>10464</v>
      </c>
      <c r="K4271" t="s">
        <v>11752</v>
      </c>
      <c r="L4271" t="s">
        <v>12323</v>
      </c>
      <c r="M4271" t="s">
        <v>12324</v>
      </c>
    </row>
    <row r="4272" spans="1:13" x14ac:dyDescent="0.25">
      <c r="A4272" s="26" t="s">
        <v>3373</v>
      </c>
      <c r="B4272" s="26" t="s">
        <v>41</v>
      </c>
      <c r="C4272" s="34" t="str">
        <f t="shared" si="164"/>
        <v/>
      </c>
      <c r="D4272" s="26"/>
      <c r="E4272" s="26" t="s">
        <v>6</v>
      </c>
      <c r="F4272" s="26" t="s">
        <v>6</v>
      </c>
      <c r="G4272" s="34" t="str">
        <f t="shared" si="163"/>
        <v>Rosa arvensis</v>
      </c>
      <c r="H4272" s="26" t="s">
        <v>5141</v>
      </c>
      <c r="I4272" s="26"/>
      <c r="J4272" t="s">
        <v>10465</v>
      </c>
      <c r="K4272" t="s">
        <v>11752</v>
      </c>
      <c r="L4272" t="s">
        <v>12323</v>
      </c>
      <c r="M4272" t="s">
        <v>12324</v>
      </c>
    </row>
    <row r="4273" spans="1:13" x14ac:dyDescent="0.25">
      <c r="A4273" s="26" t="s">
        <v>3373</v>
      </c>
      <c r="B4273" s="26" t="s">
        <v>3376</v>
      </c>
      <c r="C4273" s="34" t="str">
        <f t="shared" si="164"/>
        <v/>
      </c>
      <c r="D4273" s="26"/>
      <c r="E4273" s="26" t="s">
        <v>6</v>
      </c>
      <c r="F4273" s="26" t="s">
        <v>6</v>
      </c>
      <c r="G4273" s="34" t="str">
        <f t="shared" si="163"/>
        <v>Rosa canina</v>
      </c>
      <c r="H4273" s="26" t="s">
        <v>5141</v>
      </c>
      <c r="I4273" s="26"/>
      <c r="J4273" t="s">
        <v>10466</v>
      </c>
      <c r="K4273" t="s">
        <v>11752</v>
      </c>
      <c r="L4273" t="s">
        <v>12323</v>
      </c>
      <c r="M4273" t="s">
        <v>12324</v>
      </c>
    </row>
    <row r="4274" spans="1:13" x14ac:dyDescent="0.25">
      <c r="A4274" s="26" t="s">
        <v>3373</v>
      </c>
      <c r="B4274" s="26" t="s">
        <v>3377</v>
      </c>
      <c r="C4274" s="34" t="str">
        <f t="shared" si="164"/>
        <v/>
      </c>
      <c r="D4274" s="26"/>
      <c r="E4274" s="26" t="s">
        <v>6</v>
      </c>
      <c r="F4274" s="26" t="s">
        <v>6</v>
      </c>
      <c r="G4274" s="34" t="str">
        <f t="shared" si="163"/>
        <v>Rosa dumalis</v>
      </c>
      <c r="H4274" s="26" t="s">
        <v>5141</v>
      </c>
      <c r="I4274" s="26"/>
      <c r="J4274" t="s">
        <v>10467</v>
      </c>
      <c r="K4274" t="s">
        <v>11752</v>
      </c>
      <c r="L4274" t="s">
        <v>12323</v>
      </c>
      <c r="M4274" t="s">
        <v>12324</v>
      </c>
    </row>
    <row r="4275" spans="1:13" x14ac:dyDescent="0.25">
      <c r="A4275" s="26" t="s">
        <v>3373</v>
      </c>
      <c r="B4275" s="26" t="s">
        <v>2700</v>
      </c>
      <c r="C4275" s="34" t="str">
        <f t="shared" si="164"/>
        <v/>
      </c>
      <c r="D4275" s="26"/>
      <c r="E4275" s="26" t="s">
        <v>6</v>
      </c>
      <c r="F4275" s="26" t="s">
        <v>6</v>
      </c>
      <c r="G4275" s="34" t="str">
        <f t="shared" si="163"/>
        <v>Rosa elliptica</v>
      </c>
      <c r="H4275" s="26" t="s">
        <v>5141</v>
      </c>
      <c r="I4275" s="26"/>
      <c r="J4275" t="s">
        <v>10468</v>
      </c>
      <c r="K4275" t="s">
        <v>11752</v>
      </c>
      <c r="L4275" t="s">
        <v>12323</v>
      </c>
      <c r="M4275" t="s">
        <v>12324</v>
      </c>
    </row>
    <row r="4276" spans="1:13" x14ac:dyDescent="0.25">
      <c r="A4276" s="26" t="s">
        <v>3373</v>
      </c>
      <c r="B4276" s="26" t="s">
        <v>307</v>
      </c>
      <c r="C4276" s="34" t="str">
        <f t="shared" si="164"/>
        <v/>
      </c>
      <c r="D4276" s="26"/>
      <c r="E4276" s="26" t="s">
        <v>5390</v>
      </c>
      <c r="F4276" s="26" t="s">
        <v>6</v>
      </c>
      <c r="G4276" s="34" t="str">
        <f t="shared" si="163"/>
        <v>Rosa foetida</v>
      </c>
      <c r="H4276" s="26" t="s">
        <v>5141</v>
      </c>
      <c r="I4276" s="26"/>
      <c r="J4276" t="s">
        <v>10469</v>
      </c>
      <c r="K4276" t="s">
        <v>11752</v>
      </c>
      <c r="L4276" t="s">
        <v>12323</v>
      </c>
      <c r="M4276" t="s">
        <v>12324</v>
      </c>
    </row>
    <row r="4277" spans="1:13" x14ac:dyDescent="0.25">
      <c r="A4277" s="26" t="s">
        <v>3373</v>
      </c>
      <c r="B4277" s="26" t="s">
        <v>2838</v>
      </c>
      <c r="C4277" s="34" t="str">
        <f t="shared" si="164"/>
        <v/>
      </c>
      <c r="D4277" s="26"/>
      <c r="E4277" s="26" t="s">
        <v>5390</v>
      </c>
      <c r="F4277" s="26" t="s">
        <v>6</v>
      </c>
      <c r="G4277" s="34" t="str">
        <f t="shared" si="163"/>
        <v>Rosa gallica</v>
      </c>
      <c r="H4277" s="26" t="s">
        <v>5141</v>
      </c>
      <c r="I4277" s="26"/>
      <c r="J4277" t="s">
        <v>10470</v>
      </c>
      <c r="K4277" t="s">
        <v>11752</v>
      </c>
      <c r="L4277" t="s">
        <v>12323</v>
      </c>
      <c r="M4277" t="s">
        <v>12324</v>
      </c>
    </row>
    <row r="4278" spans="1:13" x14ac:dyDescent="0.25">
      <c r="A4278" s="26" t="s">
        <v>3373</v>
      </c>
      <c r="B4278" s="26" t="s">
        <v>653</v>
      </c>
      <c r="C4278" s="34" t="str">
        <f t="shared" si="164"/>
        <v/>
      </c>
      <c r="D4278" s="26"/>
      <c r="E4278" s="26" t="s">
        <v>6</v>
      </c>
      <c r="F4278" s="26" t="s">
        <v>6</v>
      </c>
      <c r="G4278" s="34" t="str">
        <f t="shared" ref="G4278:G4341" si="165">IF(D4278="",CONCATENATE(A4278," ",B4278),CONCATENATE(A4278," ",B4278," ",D4278))</f>
        <v>Rosa glauca</v>
      </c>
      <c r="H4278" s="26" t="s">
        <v>5141</v>
      </c>
      <c r="I4278" s="26"/>
      <c r="J4278" t="s">
        <v>10471</v>
      </c>
      <c r="K4278" t="s">
        <v>11752</v>
      </c>
      <c r="L4278" t="s">
        <v>12323</v>
      </c>
      <c r="M4278" t="s">
        <v>12324</v>
      </c>
    </row>
    <row r="4279" spans="1:13" x14ac:dyDescent="0.25">
      <c r="A4279" s="26" t="s">
        <v>3373</v>
      </c>
      <c r="B4279" s="26" t="s">
        <v>655</v>
      </c>
      <c r="C4279" s="34" t="str">
        <f t="shared" si="164"/>
        <v/>
      </c>
      <c r="D4279" s="26"/>
      <c r="E4279" s="26" t="s">
        <v>6</v>
      </c>
      <c r="F4279" s="26" t="s">
        <v>6</v>
      </c>
      <c r="G4279" s="34" t="str">
        <f t="shared" si="165"/>
        <v>Rosa micrantha</v>
      </c>
      <c r="H4279" s="26" t="s">
        <v>5141</v>
      </c>
      <c r="I4279" s="26"/>
      <c r="J4279" t="s">
        <v>10472</v>
      </c>
      <c r="K4279" t="s">
        <v>11752</v>
      </c>
      <c r="L4279" t="s">
        <v>12323</v>
      </c>
      <c r="M4279" t="s">
        <v>12324</v>
      </c>
    </row>
    <row r="4280" spans="1:13" x14ac:dyDescent="0.25">
      <c r="A4280" s="26" t="s">
        <v>3373</v>
      </c>
      <c r="B4280" s="26" t="s">
        <v>2631</v>
      </c>
      <c r="C4280" s="34" t="str">
        <f t="shared" si="164"/>
        <v/>
      </c>
      <c r="D4280" s="26"/>
      <c r="E4280" s="26" t="s">
        <v>5390</v>
      </c>
      <c r="F4280" s="26" t="s">
        <v>6</v>
      </c>
      <c r="G4280" s="34" t="str">
        <f t="shared" si="165"/>
        <v>Rosa moschata</v>
      </c>
      <c r="H4280" s="26" t="s">
        <v>5141</v>
      </c>
      <c r="I4280" s="26" t="s">
        <v>13597</v>
      </c>
      <c r="J4280" t="s">
        <v>10473</v>
      </c>
      <c r="K4280" t="s">
        <v>11752</v>
      </c>
      <c r="L4280" t="s">
        <v>12323</v>
      </c>
      <c r="M4280" t="s">
        <v>12324</v>
      </c>
    </row>
    <row r="4281" spans="1:13" x14ac:dyDescent="0.25">
      <c r="A4281" s="26" t="s">
        <v>3373</v>
      </c>
      <c r="B4281" s="26" t="s">
        <v>3374</v>
      </c>
      <c r="C4281" s="34" t="str">
        <f t="shared" si="164"/>
        <v/>
      </c>
      <c r="D4281" s="26"/>
      <c r="E4281" s="26" t="s">
        <v>6</v>
      </c>
      <c r="F4281" s="26" t="s">
        <v>6</v>
      </c>
      <c r="G4281" s="34" t="str">
        <f t="shared" si="165"/>
        <v>Rosa pendulina</v>
      </c>
      <c r="H4281" s="26" t="s">
        <v>5141</v>
      </c>
      <c r="I4281" s="26"/>
      <c r="J4281" t="s">
        <v>10474</v>
      </c>
      <c r="K4281" t="s">
        <v>11752</v>
      </c>
      <c r="L4281" t="s">
        <v>12323</v>
      </c>
      <c r="M4281" t="s">
        <v>12324</v>
      </c>
    </row>
    <row r="4282" spans="1:13" x14ac:dyDescent="0.25">
      <c r="A4282" s="26" t="s">
        <v>3373</v>
      </c>
      <c r="B4282" s="26" t="s">
        <v>3375</v>
      </c>
      <c r="C4282" s="34" t="str">
        <f t="shared" si="164"/>
        <v/>
      </c>
      <c r="D4282" s="26"/>
      <c r="E4282" s="26" t="s">
        <v>6</v>
      </c>
      <c r="F4282" s="26" t="s">
        <v>6</v>
      </c>
      <c r="G4282" s="34" t="str">
        <f t="shared" si="165"/>
        <v>Rosa pimpinellifolia</v>
      </c>
      <c r="H4282" s="26" t="s">
        <v>5141</v>
      </c>
      <c r="I4282" s="26"/>
      <c r="J4282" t="s">
        <v>10475</v>
      </c>
      <c r="K4282" t="s">
        <v>11752</v>
      </c>
      <c r="L4282" t="s">
        <v>12323</v>
      </c>
      <c r="M4282" t="s">
        <v>12324</v>
      </c>
    </row>
    <row r="4283" spans="1:13" x14ac:dyDescent="0.25">
      <c r="A4283" s="26" t="s">
        <v>3373</v>
      </c>
      <c r="B4283" s="26" t="s">
        <v>3378</v>
      </c>
      <c r="C4283" s="34" t="str">
        <f t="shared" si="164"/>
        <v/>
      </c>
      <c r="D4283" s="26"/>
      <c r="E4283" s="26" t="s">
        <v>6</v>
      </c>
      <c r="F4283" s="26" t="s">
        <v>6</v>
      </c>
      <c r="G4283" s="34" t="str">
        <f t="shared" si="165"/>
        <v>Rosa pouzinii</v>
      </c>
      <c r="H4283" s="26" t="s">
        <v>5141</v>
      </c>
      <c r="I4283" s="26"/>
      <c r="J4283" t="s">
        <v>10476</v>
      </c>
      <c r="K4283" t="s">
        <v>11752</v>
      </c>
      <c r="L4283" t="s">
        <v>12323</v>
      </c>
      <c r="M4283" t="s">
        <v>12324</v>
      </c>
    </row>
    <row r="4284" spans="1:13" x14ac:dyDescent="0.25">
      <c r="A4284" s="26" t="s">
        <v>3373</v>
      </c>
      <c r="B4284" s="26" t="s">
        <v>3379</v>
      </c>
      <c r="C4284" s="34" t="str">
        <f t="shared" si="164"/>
        <v/>
      </c>
      <c r="D4284" s="26"/>
      <c r="E4284" s="26" t="s">
        <v>6</v>
      </c>
      <c r="F4284" s="26" t="s">
        <v>6</v>
      </c>
      <c r="G4284" s="34" t="str">
        <f t="shared" si="165"/>
        <v>Rosa rubiginosa</v>
      </c>
      <c r="H4284" s="26" t="s">
        <v>5141</v>
      </c>
      <c r="I4284" s="26"/>
      <c r="J4284" t="s">
        <v>10477</v>
      </c>
      <c r="K4284" t="s">
        <v>11752</v>
      </c>
      <c r="L4284" t="s">
        <v>12323</v>
      </c>
      <c r="M4284" t="s">
        <v>12324</v>
      </c>
    </row>
    <row r="4285" spans="1:13" x14ac:dyDescent="0.25">
      <c r="A4285" s="26" t="s">
        <v>3373</v>
      </c>
      <c r="B4285" s="26" t="s">
        <v>377</v>
      </c>
      <c r="C4285" s="34" t="str">
        <f t="shared" si="164"/>
        <v/>
      </c>
      <c r="D4285" s="26"/>
      <c r="E4285" s="26" t="s">
        <v>6</v>
      </c>
      <c r="F4285" s="26" t="s">
        <v>6</v>
      </c>
      <c r="G4285" s="34" t="str">
        <f t="shared" si="165"/>
        <v>Rosa sempervirens</v>
      </c>
      <c r="H4285" s="26" t="s">
        <v>5141</v>
      </c>
      <c r="I4285" s="26"/>
      <c r="J4285" t="s">
        <v>10478</v>
      </c>
      <c r="K4285" t="s">
        <v>11752</v>
      </c>
      <c r="L4285" t="s">
        <v>12323</v>
      </c>
      <c r="M4285" t="s">
        <v>12324</v>
      </c>
    </row>
    <row r="4286" spans="1:13" x14ac:dyDescent="0.25">
      <c r="A4286" s="26" t="s">
        <v>3373</v>
      </c>
      <c r="B4286" s="26" t="s">
        <v>38</v>
      </c>
      <c r="C4286" s="34" t="str">
        <f t="shared" si="164"/>
        <v/>
      </c>
      <c r="D4286" s="26"/>
      <c r="E4286" s="26" t="s">
        <v>6</v>
      </c>
      <c r="F4286" s="26" t="s">
        <v>6</v>
      </c>
      <c r="G4286" s="34" t="str">
        <f t="shared" si="165"/>
        <v>Rosa sicula</v>
      </c>
      <c r="H4286" s="26" t="s">
        <v>5141</v>
      </c>
      <c r="I4286" s="26"/>
      <c r="J4286" t="s">
        <v>10479</v>
      </c>
      <c r="K4286" t="s">
        <v>11752</v>
      </c>
      <c r="L4286" t="s">
        <v>12323</v>
      </c>
      <c r="M4286" t="s">
        <v>12324</v>
      </c>
    </row>
    <row r="4287" spans="1:13" x14ac:dyDescent="0.25">
      <c r="A4287" s="26" t="s">
        <v>3373</v>
      </c>
      <c r="B4287" s="26" t="s">
        <v>318</v>
      </c>
      <c r="C4287" s="34" t="str">
        <f t="shared" si="164"/>
        <v/>
      </c>
      <c r="D4287" s="26"/>
      <c r="E4287" s="26" t="s">
        <v>6</v>
      </c>
      <c r="F4287" s="26" t="s">
        <v>6</v>
      </c>
      <c r="G4287" s="34" t="str">
        <f t="shared" si="165"/>
        <v>Rosa stylosa</v>
      </c>
      <c r="H4287" s="26" t="s">
        <v>5141</v>
      </c>
      <c r="I4287" s="26"/>
      <c r="J4287" t="s">
        <v>10480</v>
      </c>
      <c r="K4287" t="s">
        <v>11752</v>
      </c>
      <c r="L4287" t="s">
        <v>12323</v>
      </c>
      <c r="M4287" t="s">
        <v>12324</v>
      </c>
    </row>
    <row r="4288" spans="1:13" x14ac:dyDescent="0.25">
      <c r="A4288" s="26" t="s">
        <v>3373</v>
      </c>
      <c r="B4288" s="26" t="s">
        <v>453</v>
      </c>
      <c r="C4288" s="34" t="str">
        <f t="shared" si="164"/>
        <v/>
      </c>
      <c r="D4288" s="26"/>
      <c r="E4288" s="26" t="s">
        <v>6</v>
      </c>
      <c r="F4288" s="26" t="s">
        <v>6</v>
      </c>
      <c r="G4288" s="34" t="str">
        <f t="shared" si="165"/>
        <v>Rosa tomentosa</v>
      </c>
      <c r="H4288" s="26" t="s">
        <v>5141</v>
      </c>
      <c r="I4288" s="26"/>
      <c r="J4288" t="s">
        <v>10481</v>
      </c>
      <c r="K4288" t="s">
        <v>11752</v>
      </c>
      <c r="L4288" t="s">
        <v>12323</v>
      </c>
      <c r="M4288" t="s">
        <v>12324</v>
      </c>
    </row>
    <row r="4289" spans="1:13" x14ac:dyDescent="0.25">
      <c r="A4289" s="26" t="s">
        <v>3373</v>
      </c>
      <c r="B4289" s="26" t="s">
        <v>326</v>
      </c>
      <c r="C4289" s="34" t="str">
        <f t="shared" si="164"/>
        <v/>
      </c>
      <c r="D4289" s="26"/>
      <c r="E4289" s="26" t="s">
        <v>6</v>
      </c>
      <c r="F4289" s="26" t="s">
        <v>6</v>
      </c>
      <c r="G4289" s="34" t="str">
        <f t="shared" si="165"/>
        <v>Rosa villosa</v>
      </c>
      <c r="H4289" s="26" t="s">
        <v>5141</v>
      </c>
      <c r="I4289" s="26"/>
      <c r="J4289" t="s">
        <v>10482</v>
      </c>
      <c r="K4289" t="s">
        <v>11752</v>
      </c>
      <c r="L4289" t="s">
        <v>12323</v>
      </c>
      <c r="M4289" t="s">
        <v>12324</v>
      </c>
    </row>
    <row r="4290" spans="1:13" x14ac:dyDescent="0.25">
      <c r="A4290" s="26" t="s">
        <v>3381</v>
      </c>
      <c r="B4290" s="26" t="s">
        <v>3382</v>
      </c>
      <c r="C4290" s="34" t="str">
        <f t="shared" si="164"/>
        <v/>
      </c>
      <c r="D4290" s="26"/>
      <c r="E4290" s="26" t="s">
        <v>6</v>
      </c>
      <c r="F4290" s="26" t="s">
        <v>6</v>
      </c>
      <c r="G4290" s="34" t="str">
        <f t="shared" si="165"/>
        <v>Rosmarinus eriocalix</v>
      </c>
      <c r="H4290" s="26" t="s">
        <v>5141</v>
      </c>
      <c r="I4290" s="26"/>
      <c r="J4290" t="s">
        <v>10483</v>
      </c>
      <c r="K4290" t="s">
        <v>11752</v>
      </c>
      <c r="L4290" t="s">
        <v>12318</v>
      </c>
      <c r="M4290" t="s">
        <v>12395</v>
      </c>
    </row>
    <row r="4291" spans="1:13" x14ac:dyDescent="0.25">
      <c r="A4291" s="26" t="s">
        <v>3381</v>
      </c>
      <c r="B4291" s="26" t="s">
        <v>253</v>
      </c>
      <c r="C4291" s="34" t="str">
        <f t="shared" si="164"/>
        <v/>
      </c>
      <c r="D4291" s="26"/>
      <c r="E4291" s="26" t="s">
        <v>6</v>
      </c>
      <c r="F4291" s="26" t="s">
        <v>6</v>
      </c>
      <c r="G4291" s="34" t="str">
        <f t="shared" si="165"/>
        <v>Rosmarinus officinalis</v>
      </c>
      <c r="H4291" s="26" t="s">
        <v>5141</v>
      </c>
      <c r="I4291" s="26"/>
      <c r="J4291" t="s">
        <v>10484</v>
      </c>
      <c r="K4291" t="s">
        <v>11752</v>
      </c>
      <c r="L4291" t="s">
        <v>12318</v>
      </c>
      <c r="M4291" t="s">
        <v>12395</v>
      </c>
    </row>
    <row r="4292" spans="1:13" x14ac:dyDescent="0.25">
      <c r="A4292" s="26" t="s">
        <v>3381</v>
      </c>
      <c r="B4292" s="26" t="s">
        <v>1334</v>
      </c>
      <c r="C4292" s="34" t="str">
        <f t="shared" si="164"/>
        <v/>
      </c>
      <c r="D4292" s="26"/>
      <c r="E4292" s="26" t="s">
        <v>31</v>
      </c>
      <c r="F4292" s="26" t="s">
        <v>6</v>
      </c>
      <c r="G4292" s="34" t="str">
        <f t="shared" si="165"/>
        <v>Rosmarinus tomentosus</v>
      </c>
      <c r="H4292" s="26" t="s">
        <v>5141</v>
      </c>
      <c r="I4292" s="26"/>
      <c r="J4292" t="s">
        <v>10485</v>
      </c>
      <c r="K4292" t="s">
        <v>11752</v>
      </c>
      <c r="L4292" t="s">
        <v>12318</v>
      </c>
      <c r="M4292" t="s">
        <v>12395</v>
      </c>
    </row>
    <row r="4293" spans="1:13" x14ac:dyDescent="0.25">
      <c r="A4293" s="26" t="s">
        <v>3383</v>
      </c>
      <c r="B4293" s="26" t="s">
        <v>845</v>
      </c>
      <c r="C4293" s="34" t="str">
        <f t="shared" si="164"/>
        <v/>
      </c>
      <c r="D4293" s="26"/>
      <c r="E4293" s="26" t="s">
        <v>5390</v>
      </c>
      <c r="F4293" s="26" t="s">
        <v>6</v>
      </c>
      <c r="G4293" s="34" t="str">
        <f t="shared" si="165"/>
        <v>Rotala indica</v>
      </c>
      <c r="H4293" s="26" t="s">
        <v>5141</v>
      </c>
      <c r="I4293" s="26"/>
      <c r="J4293" t="s">
        <v>10486</v>
      </c>
      <c r="K4293" t="s">
        <v>11752</v>
      </c>
      <c r="L4293" t="s">
        <v>12566</v>
      </c>
      <c r="M4293" t="s">
        <v>12567</v>
      </c>
    </row>
    <row r="4294" spans="1:13" x14ac:dyDescent="0.25">
      <c r="A4294" s="26" t="s">
        <v>3384</v>
      </c>
      <c r="B4294" s="26" t="s">
        <v>3386</v>
      </c>
      <c r="C4294" s="34" t="str">
        <f t="shared" si="164"/>
        <v/>
      </c>
      <c r="D4294" s="26"/>
      <c r="E4294" s="26" t="s">
        <v>6</v>
      </c>
      <c r="F4294" s="26" t="s">
        <v>6</v>
      </c>
      <c r="G4294" s="34" t="str">
        <f t="shared" si="165"/>
        <v>Rubia agostinhoi</v>
      </c>
      <c r="H4294" s="26" t="s">
        <v>5141</v>
      </c>
      <c r="I4294" s="26"/>
      <c r="J4294" t="s">
        <v>10487</v>
      </c>
      <c r="K4294" t="s">
        <v>11752</v>
      </c>
      <c r="L4294" t="s">
        <v>12417</v>
      </c>
      <c r="M4294" t="s">
        <v>12418</v>
      </c>
    </row>
    <row r="4295" spans="1:13" x14ac:dyDescent="0.25">
      <c r="A4295" s="26" t="s">
        <v>3384</v>
      </c>
      <c r="B4295" s="26" t="s">
        <v>463</v>
      </c>
      <c r="C4295" s="34" t="str">
        <f t="shared" si="164"/>
        <v>subsp.</v>
      </c>
      <c r="D4295" s="26" t="s">
        <v>463</v>
      </c>
      <c r="E4295" s="26" t="s">
        <v>31</v>
      </c>
      <c r="F4295" s="26" t="s">
        <v>6</v>
      </c>
      <c r="G4295" s="34" t="str">
        <f t="shared" si="165"/>
        <v>Rubia balearica balearica</v>
      </c>
      <c r="H4295" s="26" t="s">
        <v>5141</v>
      </c>
      <c r="I4295" s="26"/>
      <c r="J4295" t="s">
        <v>10488</v>
      </c>
      <c r="K4295" t="s">
        <v>11752</v>
      </c>
      <c r="L4295" t="s">
        <v>12417</v>
      </c>
      <c r="M4295" t="s">
        <v>12418</v>
      </c>
    </row>
    <row r="4296" spans="1:13" x14ac:dyDescent="0.25">
      <c r="A4296" s="26" t="s">
        <v>3384</v>
      </c>
      <c r="B4296" s="26" t="s">
        <v>463</v>
      </c>
      <c r="C4296" s="34" t="str">
        <f t="shared" si="164"/>
        <v>subsp.</v>
      </c>
      <c r="D4296" s="26" t="s">
        <v>539</v>
      </c>
      <c r="E4296" s="26" t="s">
        <v>31</v>
      </c>
      <c r="F4296" s="26" t="s">
        <v>6</v>
      </c>
      <c r="G4296" s="34" t="str">
        <f t="shared" si="165"/>
        <v>Rubia balearica caespitosa</v>
      </c>
      <c r="H4296" s="26" t="s">
        <v>5141</v>
      </c>
      <c r="I4296" s="26"/>
      <c r="J4296" t="s">
        <v>10489</v>
      </c>
      <c r="K4296" t="s">
        <v>11752</v>
      </c>
      <c r="L4296" t="s">
        <v>12417</v>
      </c>
      <c r="M4296" t="s">
        <v>12418</v>
      </c>
    </row>
    <row r="4297" spans="1:13" x14ac:dyDescent="0.25">
      <c r="A4297" s="26" t="s">
        <v>3384</v>
      </c>
      <c r="B4297" s="26" t="s">
        <v>2305</v>
      </c>
      <c r="C4297" s="34" t="str">
        <f t="shared" si="164"/>
        <v/>
      </c>
      <c r="D4297" s="26"/>
      <c r="E4297" s="26" t="s">
        <v>6</v>
      </c>
      <c r="F4297" s="26" t="s">
        <v>6</v>
      </c>
      <c r="G4297" s="34" t="str">
        <f t="shared" si="165"/>
        <v>Rubia peregrina</v>
      </c>
      <c r="H4297" s="26" t="s">
        <v>5141</v>
      </c>
      <c r="I4297" s="26"/>
      <c r="J4297" t="s">
        <v>10490</v>
      </c>
      <c r="K4297" t="s">
        <v>11752</v>
      </c>
      <c r="L4297" t="s">
        <v>12417</v>
      </c>
      <c r="M4297" t="s">
        <v>12418</v>
      </c>
    </row>
    <row r="4298" spans="1:13" x14ac:dyDescent="0.25">
      <c r="A4298" s="26" t="s">
        <v>3384</v>
      </c>
      <c r="B4298" s="26" t="s">
        <v>3385</v>
      </c>
      <c r="C4298" s="34" t="str">
        <f t="shared" si="164"/>
        <v/>
      </c>
      <c r="D4298" s="26"/>
      <c r="E4298" s="26" t="s">
        <v>5390</v>
      </c>
      <c r="F4298" s="26" t="s">
        <v>6</v>
      </c>
      <c r="G4298" s="34" t="str">
        <f t="shared" si="165"/>
        <v>Rubia tinctorum</v>
      </c>
      <c r="H4298" s="26" t="s">
        <v>5141</v>
      </c>
      <c r="I4298" s="26" t="s">
        <v>13597</v>
      </c>
      <c r="J4298" t="s">
        <v>10491</v>
      </c>
      <c r="K4298" t="s">
        <v>11752</v>
      </c>
      <c r="L4298" t="s">
        <v>12417</v>
      </c>
      <c r="M4298" t="s">
        <v>12418</v>
      </c>
    </row>
    <row r="4299" spans="1:13" x14ac:dyDescent="0.25">
      <c r="A4299" s="26" t="s">
        <v>3387</v>
      </c>
      <c r="B4299" s="26" t="s">
        <v>3402</v>
      </c>
      <c r="C4299" s="34" t="str">
        <f t="shared" si="164"/>
        <v/>
      </c>
      <c r="D4299" s="26"/>
      <c r="E4299" s="26" t="s">
        <v>31</v>
      </c>
      <c r="F4299" s="26" t="s">
        <v>6</v>
      </c>
      <c r="G4299" s="34" t="str">
        <f t="shared" si="165"/>
        <v>Rubus brigantinus</v>
      </c>
      <c r="H4299" s="26" t="s">
        <v>5141</v>
      </c>
      <c r="I4299" s="26"/>
      <c r="J4299" t="s">
        <v>10492</v>
      </c>
      <c r="K4299" t="s">
        <v>11752</v>
      </c>
      <c r="L4299" t="s">
        <v>12323</v>
      </c>
      <c r="M4299" t="s">
        <v>12324</v>
      </c>
    </row>
    <row r="4300" spans="1:13" x14ac:dyDescent="0.25">
      <c r="A4300" s="26" t="s">
        <v>3387</v>
      </c>
      <c r="B4300" s="26" t="s">
        <v>3404</v>
      </c>
      <c r="C4300" s="34" t="str">
        <f t="shared" si="164"/>
        <v/>
      </c>
      <c r="D4300" s="26"/>
      <c r="E4300" s="26" t="s">
        <v>6</v>
      </c>
      <c r="F4300" s="26" t="s">
        <v>6</v>
      </c>
      <c r="G4300" s="34" t="str">
        <f t="shared" si="165"/>
        <v>Rubus caesius</v>
      </c>
      <c r="H4300" s="26" t="s">
        <v>5141</v>
      </c>
      <c r="I4300" s="26"/>
      <c r="J4300" t="s">
        <v>10493</v>
      </c>
      <c r="K4300" t="s">
        <v>11752</v>
      </c>
      <c r="L4300" t="s">
        <v>12323</v>
      </c>
      <c r="M4300" t="s">
        <v>12324</v>
      </c>
    </row>
    <row r="4301" spans="1:13" x14ac:dyDescent="0.25">
      <c r="A4301" s="26" t="s">
        <v>3387</v>
      </c>
      <c r="B4301" s="26" t="s">
        <v>913</v>
      </c>
      <c r="C4301" s="34" t="str">
        <f t="shared" si="164"/>
        <v/>
      </c>
      <c r="D4301" s="26"/>
      <c r="E4301" s="26" t="s">
        <v>6</v>
      </c>
      <c r="F4301" s="26" t="s">
        <v>6</v>
      </c>
      <c r="G4301" s="34" t="str">
        <f t="shared" si="165"/>
        <v>Rubus canescens</v>
      </c>
      <c r="H4301" s="26" t="s">
        <v>5141</v>
      </c>
      <c r="I4301" s="26"/>
      <c r="J4301" t="s">
        <v>10494</v>
      </c>
      <c r="K4301" t="s">
        <v>11752</v>
      </c>
      <c r="L4301" t="s">
        <v>12323</v>
      </c>
      <c r="M4301" t="s">
        <v>12324</v>
      </c>
    </row>
    <row r="4302" spans="1:13" x14ac:dyDescent="0.25">
      <c r="A4302" s="26" t="s">
        <v>3387</v>
      </c>
      <c r="B4302" s="26" t="s">
        <v>3392</v>
      </c>
      <c r="C4302" s="34" t="str">
        <f t="shared" si="164"/>
        <v/>
      </c>
      <c r="D4302" s="26"/>
      <c r="E4302" s="26" t="s">
        <v>31</v>
      </c>
      <c r="F4302" s="26" t="s">
        <v>6</v>
      </c>
      <c r="G4302" s="34" t="str">
        <f t="shared" si="165"/>
        <v>Rubus castellarnaui</v>
      </c>
      <c r="H4302" s="26" t="s">
        <v>5141</v>
      </c>
      <c r="I4302" s="26"/>
      <c r="J4302" t="s">
        <v>10495</v>
      </c>
      <c r="K4302" t="s">
        <v>11752</v>
      </c>
      <c r="L4302" t="s">
        <v>12323</v>
      </c>
      <c r="M4302" t="s">
        <v>12324</v>
      </c>
    </row>
    <row r="4303" spans="1:13" x14ac:dyDescent="0.25">
      <c r="A4303" s="26" t="s">
        <v>3387</v>
      </c>
      <c r="B4303" s="26" t="s">
        <v>522</v>
      </c>
      <c r="C4303" s="34" t="str">
        <f t="shared" si="164"/>
        <v/>
      </c>
      <c r="D4303" s="26"/>
      <c r="E4303" s="26" t="s">
        <v>31</v>
      </c>
      <c r="F4303" s="26" t="s">
        <v>6</v>
      </c>
      <c r="G4303" s="34" t="str">
        <f t="shared" si="165"/>
        <v>Rubus castroviejoi</v>
      </c>
      <c r="H4303" s="26" t="s">
        <v>5141</v>
      </c>
      <c r="I4303" s="26"/>
      <c r="J4303" t="s">
        <v>10496</v>
      </c>
      <c r="K4303" t="s">
        <v>11752</v>
      </c>
      <c r="L4303" t="s">
        <v>12323</v>
      </c>
      <c r="M4303" t="s">
        <v>12324</v>
      </c>
    </row>
    <row r="4304" spans="1:13" x14ac:dyDescent="0.25">
      <c r="A4304" s="26" t="s">
        <v>3387</v>
      </c>
      <c r="B4304" s="26" t="s">
        <v>13</v>
      </c>
      <c r="C4304" s="34" t="str">
        <f t="shared" si="164"/>
        <v/>
      </c>
      <c r="D4304" s="26"/>
      <c r="E4304" s="26" t="s">
        <v>31</v>
      </c>
      <c r="F4304" s="26" t="s">
        <v>6</v>
      </c>
      <c r="G4304" s="34" t="str">
        <f t="shared" si="165"/>
        <v>Rubus cyclops</v>
      </c>
      <c r="H4304" s="26" t="s">
        <v>5141</v>
      </c>
      <c r="I4304" s="26"/>
      <c r="J4304" t="s">
        <v>10497</v>
      </c>
      <c r="K4304" t="s">
        <v>11752</v>
      </c>
      <c r="L4304" t="s">
        <v>12323</v>
      </c>
      <c r="M4304" t="s">
        <v>12324</v>
      </c>
    </row>
    <row r="4305" spans="1:13" x14ac:dyDescent="0.25">
      <c r="A4305" s="26" t="s">
        <v>3387</v>
      </c>
      <c r="B4305" s="26" t="s">
        <v>6111</v>
      </c>
      <c r="C4305" s="34" t="str">
        <f t="shared" si="164"/>
        <v/>
      </c>
      <c r="D4305" s="26"/>
      <c r="E4305" s="26" t="s">
        <v>6</v>
      </c>
      <c r="F4305" s="26" t="s">
        <v>6</v>
      </c>
      <c r="G4305" s="34" t="str">
        <f t="shared" si="165"/>
        <v>Rubus hirtus</v>
      </c>
      <c r="H4305" s="26" t="s">
        <v>5141</v>
      </c>
      <c r="I4305" s="26"/>
      <c r="J4305" t="s">
        <v>10501</v>
      </c>
      <c r="K4305" t="s">
        <v>11752</v>
      </c>
      <c r="L4305" t="s">
        <v>12323</v>
      </c>
      <c r="M4305" t="s">
        <v>12324</v>
      </c>
    </row>
    <row r="4306" spans="1:13" x14ac:dyDescent="0.25">
      <c r="A4306" s="26" t="s">
        <v>3387</v>
      </c>
      <c r="B4306" s="26" t="s">
        <v>3396</v>
      </c>
      <c r="C4306" s="34" t="str">
        <f t="shared" si="164"/>
        <v/>
      </c>
      <c r="D4306" s="26"/>
      <c r="E4306" s="26" t="s">
        <v>31</v>
      </c>
      <c r="F4306" s="26" t="s">
        <v>6</v>
      </c>
      <c r="G4306" s="34" t="str">
        <f t="shared" si="165"/>
        <v>Rubus galloecicus</v>
      </c>
      <c r="H4306" s="26" t="s">
        <v>5141</v>
      </c>
      <c r="I4306" s="26"/>
      <c r="J4306" t="s">
        <v>10498</v>
      </c>
      <c r="K4306" t="s">
        <v>11752</v>
      </c>
      <c r="L4306" t="s">
        <v>12323</v>
      </c>
      <c r="M4306" t="s">
        <v>12324</v>
      </c>
    </row>
    <row r="4307" spans="1:13" x14ac:dyDescent="0.25">
      <c r="A4307" s="26" t="s">
        <v>3387</v>
      </c>
      <c r="B4307" s="26" t="s">
        <v>3395</v>
      </c>
      <c r="C4307" s="34" t="str">
        <f t="shared" si="164"/>
        <v/>
      </c>
      <c r="D4307" s="26"/>
      <c r="E4307" s="26" t="s">
        <v>6</v>
      </c>
      <c r="F4307" s="26" t="s">
        <v>6</v>
      </c>
      <c r="G4307" s="34" t="str">
        <f t="shared" si="165"/>
        <v>Rubus genevieri</v>
      </c>
      <c r="H4307" s="26" t="s">
        <v>5141</v>
      </c>
      <c r="I4307" s="26"/>
      <c r="J4307" t="s">
        <v>10499</v>
      </c>
      <c r="K4307" t="s">
        <v>11752</v>
      </c>
      <c r="L4307" t="s">
        <v>12323</v>
      </c>
      <c r="M4307" t="s">
        <v>12324</v>
      </c>
    </row>
    <row r="4308" spans="1:13" x14ac:dyDescent="0.25">
      <c r="A4308" s="26" t="s">
        <v>3387</v>
      </c>
      <c r="B4308" s="26" t="s">
        <v>3315</v>
      </c>
      <c r="C4308" s="34" t="str">
        <f t="shared" si="164"/>
        <v/>
      </c>
      <c r="D4308" s="26"/>
      <c r="E4308" s="26" t="s">
        <v>31</v>
      </c>
      <c r="F4308" s="26" t="s">
        <v>6</v>
      </c>
      <c r="G4308" s="34" t="str">
        <f t="shared" si="165"/>
        <v>Rubus henriquesii</v>
      </c>
      <c r="H4308" s="26" t="s">
        <v>5141</v>
      </c>
      <c r="I4308" s="26"/>
      <c r="J4308" t="s">
        <v>10500</v>
      </c>
      <c r="K4308" t="s">
        <v>11752</v>
      </c>
      <c r="L4308" t="s">
        <v>12323</v>
      </c>
      <c r="M4308" t="s">
        <v>12324</v>
      </c>
    </row>
    <row r="4309" spans="1:13" x14ac:dyDescent="0.25">
      <c r="A4309" s="26" t="s">
        <v>3387</v>
      </c>
      <c r="B4309" s="26" t="s">
        <v>3388</v>
      </c>
      <c r="C4309" s="34" t="str">
        <f t="shared" si="164"/>
        <v/>
      </c>
      <c r="D4309" s="26"/>
      <c r="E4309" s="26" t="s">
        <v>6</v>
      </c>
      <c r="F4309" s="26" t="s">
        <v>6</v>
      </c>
      <c r="G4309" s="34" t="str">
        <f t="shared" si="165"/>
        <v>Rubus idaeus</v>
      </c>
      <c r="H4309" s="26" t="s">
        <v>5141</v>
      </c>
      <c r="I4309" s="26"/>
      <c r="J4309" t="s">
        <v>10502</v>
      </c>
      <c r="K4309" t="s">
        <v>11752</v>
      </c>
      <c r="L4309" t="s">
        <v>12323</v>
      </c>
      <c r="M4309" t="s">
        <v>12324</v>
      </c>
    </row>
    <row r="4310" spans="1:13" x14ac:dyDescent="0.25">
      <c r="A4310" s="26" t="s">
        <v>3387</v>
      </c>
      <c r="B4310" s="26" t="s">
        <v>3390</v>
      </c>
      <c r="C4310" s="34" t="str">
        <f t="shared" si="164"/>
        <v/>
      </c>
      <c r="D4310" s="26"/>
      <c r="E4310" s="26" t="s">
        <v>5390</v>
      </c>
      <c r="F4310" s="26" t="s">
        <v>6</v>
      </c>
      <c r="G4310" s="34" t="str">
        <f t="shared" si="165"/>
        <v>Rubus laciniatus</v>
      </c>
      <c r="H4310" s="26" t="s">
        <v>5141</v>
      </c>
      <c r="I4310" s="26"/>
      <c r="J4310" t="s">
        <v>10503</v>
      </c>
      <c r="K4310" t="s">
        <v>11752</v>
      </c>
      <c r="L4310" t="s">
        <v>12323</v>
      </c>
      <c r="M4310" t="s">
        <v>12324</v>
      </c>
    </row>
    <row r="4311" spans="1:13" x14ac:dyDescent="0.25">
      <c r="A4311" s="26" t="s">
        <v>3387</v>
      </c>
      <c r="B4311" s="26" t="s">
        <v>53</v>
      </c>
      <c r="C4311" s="34" t="str">
        <f t="shared" si="164"/>
        <v/>
      </c>
      <c r="D4311" s="26"/>
      <c r="E4311" s="26" t="s">
        <v>31</v>
      </c>
      <c r="F4311" s="26" t="s">
        <v>6</v>
      </c>
      <c r="G4311" s="34" t="str">
        <f t="shared" si="165"/>
        <v>Rubus lainzii</v>
      </c>
      <c r="H4311" s="26" t="s">
        <v>5141</v>
      </c>
      <c r="I4311" s="26"/>
      <c r="J4311" t="s">
        <v>10504</v>
      </c>
      <c r="K4311" t="s">
        <v>11752</v>
      </c>
      <c r="L4311" t="s">
        <v>12323</v>
      </c>
      <c r="M4311" t="s">
        <v>12324</v>
      </c>
    </row>
    <row r="4312" spans="1:13" x14ac:dyDescent="0.25">
      <c r="A4312" s="26" t="s">
        <v>3387</v>
      </c>
      <c r="B4312" s="26" t="s">
        <v>3400</v>
      </c>
      <c r="C4312" s="34" t="str">
        <f t="shared" si="164"/>
        <v/>
      </c>
      <c r="D4312" s="26"/>
      <c r="E4312" s="26" t="s">
        <v>31</v>
      </c>
      <c r="F4312" s="26" t="s">
        <v>6</v>
      </c>
      <c r="G4312" s="34" t="str">
        <f t="shared" si="165"/>
        <v>Rubus lucensis</v>
      </c>
      <c r="H4312" s="26" t="s">
        <v>5141</v>
      </c>
      <c r="I4312" s="26"/>
      <c r="J4312" t="s">
        <v>10505</v>
      </c>
      <c r="K4312" t="s">
        <v>11752</v>
      </c>
      <c r="L4312" t="s">
        <v>12323</v>
      </c>
      <c r="M4312" t="s">
        <v>12324</v>
      </c>
    </row>
    <row r="4313" spans="1:13" x14ac:dyDescent="0.25">
      <c r="A4313" s="26" t="s">
        <v>3387</v>
      </c>
      <c r="B4313" s="26" t="s">
        <v>3403</v>
      </c>
      <c r="C4313" s="34" t="str">
        <f t="shared" si="164"/>
        <v/>
      </c>
      <c r="D4313" s="26"/>
      <c r="E4313" s="26" t="s">
        <v>13111</v>
      </c>
      <c r="F4313" s="26" t="s">
        <v>6</v>
      </c>
      <c r="G4313" s="34" t="str">
        <f t="shared" si="165"/>
        <v>Rubus muricola</v>
      </c>
      <c r="H4313" s="26" t="s">
        <v>5141</v>
      </c>
      <c r="I4313" s="26"/>
      <c r="J4313" t="s">
        <v>10506</v>
      </c>
      <c r="K4313" t="s">
        <v>11752</v>
      </c>
      <c r="L4313" t="s">
        <v>12323</v>
      </c>
      <c r="M4313" t="s">
        <v>12324</v>
      </c>
    </row>
    <row r="4314" spans="1:13" x14ac:dyDescent="0.25">
      <c r="A4314" s="26" t="s">
        <v>3387</v>
      </c>
      <c r="B4314" s="26" t="s">
        <v>3399</v>
      </c>
      <c r="C4314" s="34" t="str">
        <f t="shared" si="164"/>
        <v/>
      </c>
      <c r="D4314" s="26"/>
      <c r="E4314" s="26" t="s">
        <v>31</v>
      </c>
      <c r="F4314" s="26" t="s">
        <v>6</v>
      </c>
      <c r="G4314" s="34" t="str">
        <f t="shared" si="165"/>
        <v>Rubus pauanus</v>
      </c>
      <c r="H4314" s="26" t="s">
        <v>5141</v>
      </c>
      <c r="I4314" s="26"/>
      <c r="J4314" t="s">
        <v>10507</v>
      </c>
      <c r="K4314" t="s">
        <v>11752</v>
      </c>
      <c r="L4314" t="s">
        <v>12323</v>
      </c>
      <c r="M4314" t="s">
        <v>12324</v>
      </c>
    </row>
    <row r="4315" spans="1:13" x14ac:dyDescent="0.25">
      <c r="A4315" s="26" t="s">
        <v>3387</v>
      </c>
      <c r="B4315" s="26" t="s">
        <v>3398</v>
      </c>
      <c r="C4315" s="34" t="str">
        <f t="shared" si="164"/>
        <v/>
      </c>
      <c r="D4315" s="26"/>
      <c r="E4315" s="26" t="s">
        <v>31</v>
      </c>
      <c r="F4315" s="26" t="s">
        <v>6</v>
      </c>
      <c r="G4315" s="34" t="str">
        <f t="shared" si="165"/>
        <v>Rubus peratticus</v>
      </c>
      <c r="H4315" s="26" t="s">
        <v>5141</v>
      </c>
      <c r="I4315" s="26"/>
      <c r="J4315" t="s">
        <v>10508</v>
      </c>
      <c r="K4315" t="s">
        <v>11752</v>
      </c>
      <c r="L4315" t="s">
        <v>12323</v>
      </c>
      <c r="M4315" t="s">
        <v>12324</v>
      </c>
    </row>
    <row r="4316" spans="1:13" x14ac:dyDescent="0.25">
      <c r="A4316" s="26" t="s">
        <v>3387</v>
      </c>
      <c r="B4316" s="26" t="s">
        <v>903</v>
      </c>
      <c r="C4316" s="34" t="str">
        <f t="shared" si="164"/>
        <v/>
      </c>
      <c r="D4316" s="26"/>
      <c r="E4316" s="26" t="s">
        <v>6</v>
      </c>
      <c r="F4316" s="26" t="s">
        <v>6</v>
      </c>
      <c r="G4316" s="34" t="str">
        <f t="shared" si="165"/>
        <v>Rubus praecox</v>
      </c>
      <c r="H4316" s="26" t="s">
        <v>5141</v>
      </c>
      <c r="I4316" s="26"/>
      <c r="J4316" t="s">
        <v>10509</v>
      </c>
      <c r="K4316" t="s">
        <v>11752</v>
      </c>
      <c r="L4316" t="s">
        <v>12323</v>
      </c>
      <c r="M4316" t="s">
        <v>12324</v>
      </c>
    </row>
    <row r="4317" spans="1:13" x14ac:dyDescent="0.25">
      <c r="A4317" s="26" t="s">
        <v>3387</v>
      </c>
      <c r="B4317" s="26" t="s">
        <v>3394</v>
      </c>
      <c r="C4317" s="34" t="str">
        <f t="shared" si="164"/>
        <v/>
      </c>
      <c r="D4317" s="26"/>
      <c r="E4317" s="26" t="s">
        <v>6</v>
      </c>
      <c r="F4317" s="26" t="s">
        <v>6</v>
      </c>
      <c r="G4317" s="34" t="str">
        <f t="shared" si="165"/>
        <v>Rubus radula</v>
      </c>
      <c r="H4317" s="26" t="s">
        <v>5141</v>
      </c>
      <c r="I4317" s="26"/>
      <c r="J4317" t="s">
        <v>10510</v>
      </c>
      <c r="K4317" t="s">
        <v>11752</v>
      </c>
      <c r="L4317" t="s">
        <v>12323</v>
      </c>
      <c r="M4317" t="s">
        <v>12324</v>
      </c>
    </row>
    <row r="4318" spans="1:13" x14ac:dyDescent="0.25">
      <c r="A4318" s="26" t="s">
        <v>3387</v>
      </c>
      <c r="B4318" s="26" t="s">
        <v>3389</v>
      </c>
      <c r="C4318" s="34" t="str">
        <f t="shared" si="164"/>
        <v/>
      </c>
      <c r="D4318" s="26"/>
      <c r="E4318" s="26" t="s">
        <v>31</v>
      </c>
      <c r="F4318" s="26" t="s">
        <v>6</v>
      </c>
      <c r="G4318" s="34" t="str">
        <f t="shared" si="165"/>
        <v>Rubus sampaioanus</v>
      </c>
      <c r="H4318" s="26" t="s">
        <v>5141</v>
      </c>
      <c r="I4318" s="26"/>
      <c r="J4318" t="s">
        <v>10511</v>
      </c>
      <c r="K4318" t="s">
        <v>11752</v>
      </c>
      <c r="L4318" t="s">
        <v>12323</v>
      </c>
      <c r="M4318" t="s">
        <v>12324</v>
      </c>
    </row>
    <row r="4319" spans="1:13" x14ac:dyDescent="0.25">
      <c r="A4319" s="26" t="s">
        <v>3387</v>
      </c>
      <c r="B4319" s="26" t="s">
        <v>172</v>
      </c>
      <c r="C4319" s="34" t="str">
        <f t="shared" si="164"/>
        <v/>
      </c>
      <c r="D4319" s="26"/>
      <c r="E4319" s="26" t="s">
        <v>6</v>
      </c>
      <c r="F4319" s="26" t="s">
        <v>6</v>
      </c>
      <c r="G4319" s="34" t="str">
        <f t="shared" si="165"/>
        <v>Rubus saxatilis</v>
      </c>
      <c r="H4319" s="26" t="s">
        <v>5141</v>
      </c>
      <c r="I4319" s="26"/>
      <c r="J4319" t="s">
        <v>10512</v>
      </c>
      <c r="K4319" t="s">
        <v>11752</v>
      </c>
      <c r="L4319" t="s">
        <v>12323</v>
      </c>
      <c r="M4319" t="s">
        <v>12324</v>
      </c>
    </row>
    <row r="4320" spans="1:13" x14ac:dyDescent="0.25">
      <c r="A4320" s="26" t="s">
        <v>3387</v>
      </c>
      <c r="B4320" s="26" t="s">
        <v>3391</v>
      </c>
      <c r="C4320" s="34" t="str">
        <f t="shared" si="164"/>
        <v/>
      </c>
      <c r="D4320" s="26"/>
      <c r="E4320" s="26" t="s">
        <v>6</v>
      </c>
      <c r="F4320" s="26" t="s">
        <v>6</v>
      </c>
      <c r="G4320" s="34" t="str">
        <f t="shared" si="165"/>
        <v>Rubus ulmifolius</v>
      </c>
      <c r="H4320" s="26" t="s">
        <v>5141</v>
      </c>
      <c r="I4320" s="26"/>
      <c r="J4320" t="s">
        <v>10513</v>
      </c>
      <c r="K4320" t="s">
        <v>11752</v>
      </c>
      <c r="L4320" t="s">
        <v>12323</v>
      </c>
      <c r="M4320" t="s">
        <v>12324</v>
      </c>
    </row>
    <row r="4321" spans="1:13" x14ac:dyDescent="0.25">
      <c r="A4321" s="26" t="s">
        <v>3387</v>
      </c>
      <c r="B4321" s="26" t="s">
        <v>3401</v>
      </c>
      <c r="C4321" s="34" t="str">
        <f t="shared" si="164"/>
        <v/>
      </c>
      <c r="D4321" s="26"/>
      <c r="E4321" s="26" t="s">
        <v>31</v>
      </c>
      <c r="F4321" s="26" t="s">
        <v>6</v>
      </c>
      <c r="G4321" s="34" t="str">
        <f t="shared" si="165"/>
        <v>Rubus urbionicus</v>
      </c>
      <c r="H4321" s="26" t="s">
        <v>5141</v>
      </c>
      <c r="I4321" s="26"/>
      <c r="J4321" t="s">
        <v>10514</v>
      </c>
      <c r="K4321" t="s">
        <v>11752</v>
      </c>
      <c r="L4321" t="s">
        <v>12323</v>
      </c>
      <c r="M4321" t="s">
        <v>12324</v>
      </c>
    </row>
    <row r="4322" spans="1:13" x14ac:dyDescent="0.25">
      <c r="A4322" s="26" t="s">
        <v>3387</v>
      </c>
      <c r="B4322" s="26" t="s">
        <v>3397</v>
      </c>
      <c r="C4322" s="34" t="str">
        <f t="shared" si="164"/>
        <v/>
      </c>
      <c r="D4322" s="26"/>
      <c r="E4322" s="26" t="s">
        <v>31</v>
      </c>
      <c r="F4322" s="26" t="s">
        <v>6</v>
      </c>
      <c r="G4322" s="34" t="str">
        <f t="shared" si="165"/>
        <v>Rubus vagabundus</v>
      </c>
      <c r="H4322" s="26" t="s">
        <v>5141</v>
      </c>
      <c r="I4322" s="26"/>
      <c r="J4322" t="s">
        <v>10515</v>
      </c>
      <c r="K4322" t="s">
        <v>11752</v>
      </c>
      <c r="L4322" t="s">
        <v>12323</v>
      </c>
      <c r="M4322" t="s">
        <v>12324</v>
      </c>
    </row>
    <row r="4323" spans="1:13" x14ac:dyDescent="0.25">
      <c r="A4323" s="26" t="s">
        <v>3387</v>
      </c>
      <c r="B4323" s="26" t="s">
        <v>3393</v>
      </c>
      <c r="C4323" s="34" t="str">
        <f t="shared" si="164"/>
        <v/>
      </c>
      <c r="D4323" s="26"/>
      <c r="E4323" s="26" t="s">
        <v>6</v>
      </c>
      <c r="F4323" s="26" t="s">
        <v>6</v>
      </c>
      <c r="G4323" s="34" t="str">
        <f t="shared" si="165"/>
        <v>Rubus vestitus</v>
      </c>
      <c r="H4323" s="26" t="s">
        <v>5141</v>
      </c>
      <c r="I4323" s="26"/>
      <c r="J4323" t="s">
        <v>10516</v>
      </c>
      <c r="K4323" t="s">
        <v>11752</v>
      </c>
      <c r="L4323" t="s">
        <v>12323</v>
      </c>
      <c r="M4323" t="s">
        <v>12324</v>
      </c>
    </row>
    <row r="4324" spans="1:13" x14ac:dyDescent="0.25">
      <c r="A4324" s="26" t="s">
        <v>3387</v>
      </c>
      <c r="B4324" s="26" t="s">
        <v>1484</v>
      </c>
      <c r="C4324" s="34" t="str">
        <f t="shared" si="164"/>
        <v/>
      </c>
      <c r="D4324" s="26"/>
      <c r="E4324" s="26" t="s">
        <v>31</v>
      </c>
      <c r="F4324" s="26" t="s">
        <v>6</v>
      </c>
      <c r="G4324" s="34" t="str">
        <f t="shared" si="165"/>
        <v>Rubus vigoi</v>
      </c>
      <c r="H4324" s="26" t="s">
        <v>5141</v>
      </c>
      <c r="I4324" s="26"/>
      <c r="J4324" t="s">
        <v>10517</v>
      </c>
      <c r="K4324" t="s">
        <v>11752</v>
      </c>
      <c r="L4324" t="s">
        <v>12323</v>
      </c>
      <c r="M4324" t="s">
        <v>12324</v>
      </c>
    </row>
    <row r="4325" spans="1:13" x14ac:dyDescent="0.25">
      <c r="A4325" s="26" t="s">
        <v>3405</v>
      </c>
      <c r="B4325" s="26" t="s">
        <v>3410</v>
      </c>
      <c r="C4325" s="34" t="str">
        <f t="shared" si="164"/>
        <v>subsp.</v>
      </c>
      <c r="D4325" s="26" t="s">
        <v>3410</v>
      </c>
      <c r="E4325" s="26" t="s">
        <v>6</v>
      </c>
      <c r="F4325" s="26" t="s">
        <v>6</v>
      </c>
      <c r="G4325" s="34" t="str">
        <f t="shared" si="165"/>
        <v>Rumex acetosa acetosa</v>
      </c>
      <c r="H4325" s="26" t="s">
        <v>5141</v>
      </c>
      <c r="I4325" s="26"/>
      <c r="J4325" t="s">
        <v>10518</v>
      </c>
      <c r="K4325" t="s">
        <v>11752</v>
      </c>
      <c r="L4325" t="s">
        <v>12295</v>
      </c>
      <c r="M4325" t="s">
        <v>12413</v>
      </c>
    </row>
    <row r="4326" spans="1:13" x14ac:dyDescent="0.25">
      <c r="A4326" s="26" t="s">
        <v>3405</v>
      </c>
      <c r="B4326" s="26" t="s">
        <v>3410</v>
      </c>
      <c r="C4326" s="34" t="str">
        <f t="shared" si="164"/>
        <v>subsp.</v>
      </c>
      <c r="D4326" s="26" t="s">
        <v>4660</v>
      </c>
      <c r="E4326" s="26" t="s">
        <v>31</v>
      </c>
      <c r="F4326" s="26" t="s">
        <v>6</v>
      </c>
      <c r="G4326" s="34" t="str">
        <f t="shared" si="165"/>
        <v>Rumex acetosa biformis</v>
      </c>
      <c r="H4326" s="26" t="s">
        <v>5141</v>
      </c>
      <c r="I4326" s="26"/>
      <c r="J4326" t="s">
        <v>10519</v>
      </c>
      <c r="K4326" t="s">
        <v>11752</v>
      </c>
      <c r="L4326" t="s">
        <v>12295</v>
      </c>
      <c r="M4326" t="s">
        <v>12413</v>
      </c>
    </row>
    <row r="4327" spans="1:13" x14ac:dyDescent="0.25">
      <c r="A4327" s="26" t="s">
        <v>3405</v>
      </c>
      <c r="B4327" s="26" t="s">
        <v>2985</v>
      </c>
      <c r="C4327" s="34" t="str">
        <f t="shared" si="164"/>
        <v>subsp.</v>
      </c>
      <c r="D4327" s="26" t="s">
        <v>2985</v>
      </c>
      <c r="E4327" s="26" t="s">
        <v>6</v>
      </c>
      <c r="F4327" s="26" t="s">
        <v>6</v>
      </c>
      <c r="G4327" s="34" t="str">
        <f t="shared" si="165"/>
        <v>Rumex acetosella acetosella</v>
      </c>
      <c r="H4327" s="26" t="s">
        <v>5141</v>
      </c>
      <c r="I4327" s="26"/>
      <c r="J4327" t="s">
        <v>10520</v>
      </c>
      <c r="K4327" t="s">
        <v>11752</v>
      </c>
      <c r="L4327" t="s">
        <v>12295</v>
      </c>
      <c r="M4327" t="s">
        <v>12413</v>
      </c>
    </row>
    <row r="4328" spans="1:13" x14ac:dyDescent="0.25">
      <c r="A4328" s="26" t="s">
        <v>3405</v>
      </c>
      <c r="B4328" s="26" t="s">
        <v>2985</v>
      </c>
      <c r="C4328" s="34" t="str">
        <f t="shared" si="164"/>
        <v>subsp.</v>
      </c>
      <c r="D4328" s="26" t="s">
        <v>4519</v>
      </c>
      <c r="E4328" s="26" t="s">
        <v>6</v>
      </c>
      <c r="F4328" s="26" t="s">
        <v>6</v>
      </c>
      <c r="G4328" s="34" t="str">
        <f t="shared" si="165"/>
        <v>Rumex acetosella angiocarpus</v>
      </c>
      <c r="H4328" s="26" t="s">
        <v>5141</v>
      </c>
      <c r="I4328" s="26"/>
      <c r="J4328" t="s">
        <v>10521</v>
      </c>
      <c r="K4328" t="s">
        <v>11752</v>
      </c>
      <c r="L4328" t="s">
        <v>12295</v>
      </c>
      <c r="M4328" t="s">
        <v>12413</v>
      </c>
    </row>
    <row r="4329" spans="1:13" x14ac:dyDescent="0.25">
      <c r="A4329" s="26" t="s">
        <v>3405</v>
      </c>
      <c r="B4329" s="26" t="s">
        <v>3415</v>
      </c>
      <c r="C4329" s="34" t="str">
        <f t="shared" si="164"/>
        <v/>
      </c>
      <c r="D4329" s="26"/>
      <c r="E4329" s="26" t="s">
        <v>13111</v>
      </c>
      <c r="F4329" s="26" t="s">
        <v>6</v>
      </c>
      <c r="G4329" s="34" t="str">
        <f t="shared" si="165"/>
        <v>Rumex aquitanicus</v>
      </c>
      <c r="H4329" s="26" t="s">
        <v>5141</v>
      </c>
      <c r="I4329" s="26"/>
      <c r="J4329" t="s">
        <v>10522</v>
      </c>
      <c r="K4329" t="s">
        <v>11752</v>
      </c>
      <c r="L4329" t="s">
        <v>12295</v>
      </c>
      <c r="M4329" t="s">
        <v>12413</v>
      </c>
    </row>
    <row r="4330" spans="1:13" x14ac:dyDescent="0.25">
      <c r="A4330" s="26" t="s">
        <v>3405</v>
      </c>
      <c r="B4330" s="26" t="s">
        <v>3409</v>
      </c>
      <c r="C4330" s="34" t="str">
        <f t="shared" si="164"/>
        <v/>
      </c>
      <c r="D4330" s="26"/>
      <c r="E4330" s="26" t="s">
        <v>6</v>
      </c>
      <c r="F4330" s="26" t="s">
        <v>6</v>
      </c>
      <c r="G4330" s="34" t="str">
        <f t="shared" si="165"/>
        <v>Rumex arifolius</v>
      </c>
      <c r="H4330" s="26" t="s">
        <v>5141</v>
      </c>
      <c r="I4330" s="26"/>
      <c r="J4330" t="s">
        <v>10523</v>
      </c>
      <c r="K4330" t="s">
        <v>11752</v>
      </c>
      <c r="L4330" t="s">
        <v>12295</v>
      </c>
      <c r="M4330" t="s">
        <v>12413</v>
      </c>
    </row>
    <row r="4331" spans="1:13" x14ac:dyDescent="0.25">
      <c r="A4331" s="26" t="s">
        <v>3405</v>
      </c>
      <c r="B4331" s="26" t="s">
        <v>3422</v>
      </c>
      <c r="C4331" s="34" t="str">
        <f t="shared" si="164"/>
        <v>subsp.</v>
      </c>
      <c r="D4331" s="26" t="s">
        <v>4520</v>
      </c>
      <c r="E4331" s="26" t="s">
        <v>6</v>
      </c>
      <c r="F4331" s="26" t="s">
        <v>6</v>
      </c>
      <c r="G4331" s="34" t="str">
        <f t="shared" si="165"/>
        <v>Rumex bucephalophorus aegaeus</v>
      </c>
      <c r="H4331" s="26" t="s">
        <v>5141</v>
      </c>
      <c r="I4331" s="26"/>
      <c r="J4331" t="s">
        <v>10524</v>
      </c>
      <c r="K4331" t="s">
        <v>11752</v>
      </c>
      <c r="L4331" t="s">
        <v>12295</v>
      </c>
      <c r="M4331" t="s">
        <v>12413</v>
      </c>
    </row>
    <row r="4332" spans="1:13" x14ac:dyDescent="0.25">
      <c r="A4332" s="26" t="s">
        <v>3405</v>
      </c>
      <c r="B4332" s="26" t="s">
        <v>3422</v>
      </c>
      <c r="C4332" s="34" t="str">
        <f t="shared" si="164"/>
        <v>subsp.</v>
      </c>
      <c r="D4332" s="26" t="s">
        <v>3422</v>
      </c>
      <c r="E4332" s="26" t="s">
        <v>6</v>
      </c>
      <c r="F4332" s="26" t="s">
        <v>6</v>
      </c>
      <c r="G4332" s="34" t="str">
        <f t="shared" si="165"/>
        <v>Rumex bucephalophorus bucephalophorus</v>
      </c>
      <c r="H4332" s="26" t="s">
        <v>5141</v>
      </c>
      <c r="I4332" s="26"/>
      <c r="J4332" t="s">
        <v>10525</v>
      </c>
      <c r="K4332" t="s">
        <v>11752</v>
      </c>
      <c r="L4332" t="s">
        <v>12295</v>
      </c>
      <c r="M4332" t="s">
        <v>12413</v>
      </c>
    </row>
    <row r="4333" spans="1:13" x14ac:dyDescent="0.25">
      <c r="A4333" s="26" t="s">
        <v>3405</v>
      </c>
      <c r="B4333" s="26" t="s">
        <v>3422</v>
      </c>
      <c r="C4333" s="34" t="str">
        <f t="shared" si="164"/>
        <v>subsp.</v>
      </c>
      <c r="D4333" s="26" t="s">
        <v>4430</v>
      </c>
      <c r="E4333" s="26" t="s">
        <v>6</v>
      </c>
      <c r="F4333" s="26" t="s">
        <v>6</v>
      </c>
      <c r="G4333" s="34" t="str">
        <f t="shared" si="165"/>
        <v>Rumex bucephalophorus gallicus</v>
      </c>
      <c r="H4333" s="26" t="s">
        <v>5141</v>
      </c>
      <c r="I4333" s="26"/>
      <c r="J4333" t="s">
        <v>10526</v>
      </c>
      <c r="K4333" t="s">
        <v>11752</v>
      </c>
      <c r="L4333" t="s">
        <v>12295</v>
      </c>
      <c r="M4333" t="s">
        <v>12413</v>
      </c>
    </row>
    <row r="4334" spans="1:13" x14ac:dyDescent="0.25">
      <c r="A4334" s="26" t="s">
        <v>3405</v>
      </c>
      <c r="B4334" s="26" t="s">
        <v>3422</v>
      </c>
      <c r="C4334" s="34" t="str">
        <f t="shared" ref="C4334:C4397" si="166">IF(D4334="","","subsp.")</f>
        <v>subsp.</v>
      </c>
      <c r="D4334" s="26" t="s">
        <v>59</v>
      </c>
      <c r="E4334" s="26" t="s">
        <v>31</v>
      </c>
      <c r="F4334" s="26" t="s">
        <v>6</v>
      </c>
      <c r="G4334" s="34" t="str">
        <f t="shared" si="165"/>
        <v>Rumex bucephalophorus hispanicus</v>
      </c>
      <c r="H4334" s="26" t="s">
        <v>5141</v>
      </c>
      <c r="I4334" s="26"/>
      <c r="J4334" t="s">
        <v>10527</v>
      </c>
      <c r="K4334" t="s">
        <v>11752</v>
      </c>
      <c r="L4334" t="s">
        <v>12295</v>
      </c>
      <c r="M4334" t="s">
        <v>12413</v>
      </c>
    </row>
    <row r="4335" spans="1:13" x14ac:dyDescent="0.25">
      <c r="A4335" s="26" t="s">
        <v>3405</v>
      </c>
      <c r="B4335" s="26" t="s">
        <v>2271</v>
      </c>
      <c r="C4335" s="34" t="str">
        <f t="shared" si="166"/>
        <v/>
      </c>
      <c r="D4335" s="26"/>
      <c r="E4335" s="26" t="s">
        <v>6</v>
      </c>
      <c r="F4335" s="26" t="s">
        <v>6</v>
      </c>
      <c r="G4335" s="34" t="str">
        <f t="shared" si="165"/>
        <v>Rumex conglomeratus</v>
      </c>
      <c r="H4335" s="26" t="s">
        <v>5141</v>
      </c>
      <c r="I4335" s="26"/>
      <c r="J4335" t="s">
        <v>10528</v>
      </c>
      <c r="K4335" t="s">
        <v>11752</v>
      </c>
      <c r="L4335" t="s">
        <v>12295</v>
      </c>
      <c r="M4335" t="s">
        <v>12413</v>
      </c>
    </row>
    <row r="4336" spans="1:13" x14ac:dyDescent="0.25">
      <c r="A4336" s="26" t="s">
        <v>3405</v>
      </c>
      <c r="B4336" s="26" t="s">
        <v>892</v>
      </c>
      <c r="C4336" s="34" t="str">
        <f t="shared" si="166"/>
        <v/>
      </c>
      <c r="D4336" s="26"/>
      <c r="E4336" s="26" t="s">
        <v>6</v>
      </c>
      <c r="F4336" s="26" t="s">
        <v>6</v>
      </c>
      <c r="G4336" s="34" t="str">
        <f t="shared" si="165"/>
        <v>Rumex crispus</v>
      </c>
      <c r="H4336" s="26" t="s">
        <v>5141</v>
      </c>
      <c r="I4336" s="26"/>
      <c r="J4336" t="s">
        <v>10529</v>
      </c>
      <c r="K4336" t="s">
        <v>11752</v>
      </c>
      <c r="L4336" t="s">
        <v>12295</v>
      </c>
      <c r="M4336" t="s">
        <v>12413</v>
      </c>
    </row>
    <row r="4337" spans="1:13" x14ac:dyDescent="0.25">
      <c r="A4337" s="26" t="s">
        <v>3405</v>
      </c>
      <c r="B4337" s="26" t="s">
        <v>3418</v>
      </c>
      <c r="C4337" s="34" t="str">
        <f t="shared" si="166"/>
        <v/>
      </c>
      <c r="D4337" s="26"/>
      <c r="E4337" s="26" t="s">
        <v>5390</v>
      </c>
      <c r="F4337" s="26" t="s">
        <v>6</v>
      </c>
      <c r="G4337" s="34" t="str">
        <f t="shared" si="165"/>
        <v>Rumex cristatus</v>
      </c>
      <c r="H4337" s="26" t="s">
        <v>5141</v>
      </c>
      <c r="I4337" s="26"/>
      <c r="J4337" t="s">
        <v>10530</v>
      </c>
      <c r="K4337" t="s">
        <v>11752</v>
      </c>
      <c r="L4337" t="s">
        <v>12295</v>
      </c>
      <c r="M4337" t="s">
        <v>12413</v>
      </c>
    </row>
    <row r="4338" spans="1:13" x14ac:dyDescent="0.25">
      <c r="A4338" s="26" t="s">
        <v>3405</v>
      </c>
      <c r="B4338" s="26" t="s">
        <v>3421</v>
      </c>
      <c r="C4338" s="34" t="str">
        <f t="shared" si="166"/>
        <v>subsp.</v>
      </c>
      <c r="D4338" s="26" t="s">
        <v>4521</v>
      </c>
      <c r="E4338" s="26" t="s">
        <v>6</v>
      </c>
      <c r="F4338" s="26" t="s">
        <v>31</v>
      </c>
      <c r="G4338" s="34" t="str">
        <f t="shared" si="165"/>
        <v>Rumex dentatus callosissimus</v>
      </c>
      <c r="H4338" s="26" t="s">
        <v>5141</v>
      </c>
      <c r="I4338" s="26"/>
      <c r="J4338" t="s">
        <v>10531</v>
      </c>
      <c r="K4338" t="s">
        <v>11752</v>
      </c>
      <c r="L4338" t="s">
        <v>12295</v>
      </c>
      <c r="M4338" t="s">
        <v>12413</v>
      </c>
    </row>
    <row r="4339" spans="1:13" x14ac:dyDescent="0.25">
      <c r="A4339" s="26" t="s">
        <v>3405</v>
      </c>
      <c r="B4339" s="26" t="s">
        <v>706</v>
      </c>
      <c r="C4339" s="34" t="str">
        <f t="shared" si="166"/>
        <v/>
      </c>
      <c r="D4339" s="26"/>
      <c r="E4339" s="26" t="s">
        <v>5390</v>
      </c>
      <c r="F4339" s="26" t="s">
        <v>6</v>
      </c>
      <c r="G4339" s="34" t="str">
        <f t="shared" si="165"/>
        <v>Rumex frutescens</v>
      </c>
      <c r="H4339" s="26" t="s">
        <v>5141</v>
      </c>
      <c r="I4339" s="26"/>
      <c r="J4339" t="s">
        <v>10532</v>
      </c>
      <c r="K4339" t="s">
        <v>11752</v>
      </c>
      <c r="L4339" t="s">
        <v>12295</v>
      </c>
      <c r="M4339" t="s">
        <v>12413</v>
      </c>
    </row>
    <row r="4340" spans="1:13" x14ac:dyDescent="0.25">
      <c r="A4340" s="26" t="s">
        <v>3405</v>
      </c>
      <c r="B4340" s="26" t="s">
        <v>3417</v>
      </c>
      <c r="C4340" s="34" t="str">
        <f t="shared" si="166"/>
        <v/>
      </c>
      <c r="D4340" s="26"/>
      <c r="E4340" s="26" t="s">
        <v>6</v>
      </c>
      <c r="F4340" s="26" t="s">
        <v>6</v>
      </c>
      <c r="G4340" s="34" t="str">
        <f t="shared" si="165"/>
        <v>Rumex hydrolapathum</v>
      </c>
      <c r="H4340" s="26" t="s">
        <v>5141</v>
      </c>
      <c r="I4340" s="26"/>
      <c r="J4340" t="s">
        <v>10533</v>
      </c>
      <c r="K4340" t="s">
        <v>11752</v>
      </c>
      <c r="L4340" t="s">
        <v>12295</v>
      </c>
      <c r="M4340" t="s">
        <v>12413</v>
      </c>
    </row>
    <row r="4341" spans="1:13" x14ac:dyDescent="0.25">
      <c r="A4341" s="26" t="s">
        <v>3405</v>
      </c>
      <c r="B4341" s="26" t="s">
        <v>3407</v>
      </c>
      <c r="C4341" s="34" t="str">
        <f t="shared" si="166"/>
        <v/>
      </c>
      <c r="D4341" s="26"/>
      <c r="E4341" s="26" t="s">
        <v>6</v>
      </c>
      <c r="F4341" s="26" t="s">
        <v>6</v>
      </c>
      <c r="G4341" s="34" t="str">
        <f t="shared" si="165"/>
        <v>Rumex induratus</v>
      </c>
      <c r="H4341" s="26" t="s">
        <v>5141</v>
      </c>
      <c r="I4341" s="26"/>
      <c r="J4341" t="s">
        <v>10534</v>
      </c>
      <c r="K4341" t="s">
        <v>11752</v>
      </c>
      <c r="L4341" t="s">
        <v>12295</v>
      </c>
      <c r="M4341" t="s">
        <v>12413</v>
      </c>
    </row>
    <row r="4342" spans="1:13" x14ac:dyDescent="0.25">
      <c r="A4342" s="26" t="s">
        <v>3405</v>
      </c>
      <c r="B4342" s="26" t="s">
        <v>3412</v>
      </c>
      <c r="C4342" s="34" t="str">
        <f t="shared" si="166"/>
        <v/>
      </c>
      <c r="D4342" s="26"/>
      <c r="E4342" s="26" t="s">
        <v>6</v>
      </c>
      <c r="F4342" s="26" t="s">
        <v>6</v>
      </c>
      <c r="G4342" s="34" t="str">
        <f t="shared" ref="G4342:G4405" si="167">IF(D4342="",CONCATENATE(A4342," ",B4342),CONCATENATE(A4342," ",B4342," ",D4342))</f>
        <v>Rumex intermedius</v>
      </c>
      <c r="H4342" s="26" t="s">
        <v>5141</v>
      </c>
      <c r="I4342" s="26"/>
      <c r="J4342" t="s">
        <v>10535</v>
      </c>
      <c r="K4342" t="s">
        <v>11752</v>
      </c>
      <c r="L4342" t="s">
        <v>12295</v>
      </c>
      <c r="M4342" t="s">
        <v>12413</v>
      </c>
    </row>
    <row r="4343" spans="1:13" x14ac:dyDescent="0.25">
      <c r="A4343" s="26" t="s">
        <v>3405</v>
      </c>
      <c r="B4343" s="26" t="s">
        <v>3416</v>
      </c>
      <c r="C4343" s="34" t="str">
        <f t="shared" si="166"/>
        <v/>
      </c>
      <c r="D4343" s="26"/>
      <c r="E4343" s="26" t="s">
        <v>6</v>
      </c>
      <c r="F4343" s="26" t="s">
        <v>6</v>
      </c>
      <c r="G4343" s="34" t="str">
        <f t="shared" si="167"/>
        <v>Rumex longifolius</v>
      </c>
      <c r="H4343" s="26" t="s">
        <v>5141</v>
      </c>
      <c r="I4343" s="26"/>
      <c r="J4343" t="s">
        <v>10536</v>
      </c>
      <c r="K4343" t="s">
        <v>11752</v>
      </c>
      <c r="L4343" t="s">
        <v>12295</v>
      </c>
      <c r="M4343" t="s">
        <v>12413</v>
      </c>
    </row>
    <row r="4344" spans="1:13" x14ac:dyDescent="0.25">
      <c r="A4344" s="26" t="s">
        <v>3405</v>
      </c>
      <c r="B4344" s="26" t="s">
        <v>3420</v>
      </c>
      <c r="C4344" s="34" t="str">
        <f t="shared" si="166"/>
        <v/>
      </c>
      <c r="D4344" s="26"/>
      <c r="E4344" s="26" t="s">
        <v>6</v>
      </c>
      <c r="F4344" s="26" t="s">
        <v>6</v>
      </c>
      <c r="G4344" s="34" t="str">
        <f t="shared" si="167"/>
        <v>Rumex obtusifolius</v>
      </c>
      <c r="H4344" s="26" t="s">
        <v>5141</v>
      </c>
      <c r="I4344" s="26"/>
      <c r="J4344" t="s">
        <v>10537</v>
      </c>
      <c r="K4344" t="s">
        <v>11752</v>
      </c>
      <c r="L4344" t="s">
        <v>12295</v>
      </c>
      <c r="M4344" t="s">
        <v>12413</v>
      </c>
    </row>
    <row r="4345" spans="1:13" x14ac:dyDescent="0.25">
      <c r="A4345" s="26" t="s">
        <v>3405</v>
      </c>
      <c r="B4345" s="26" t="s">
        <v>802</v>
      </c>
      <c r="C4345" s="34" t="str">
        <f t="shared" si="166"/>
        <v/>
      </c>
      <c r="D4345" s="26"/>
      <c r="E4345" s="26" t="s">
        <v>6</v>
      </c>
      <c r="F4345" s="26" t="s">
        <v>6</v>
      </c>
      <c r="G4345" s="34" t="str">
        <f t="shared" si="167"/>
        <v>Rumex palustris</v>
      </c>
      <c r="H4345" s="26" t="s">
        <v>5141</v>
      </c>
      <c r="I4345" s="26"/>
      <c r="J4345" t="s">
        <v>10538</v>
      </c>
      <c r="K4345" t="s">
        <v>11752</v>
      </c>
      <c r="L4345" t="s">
        <v>12295</v>
      </c>
      <c r="M4345" t="s">
        <v>12413</v>
      </c>
    </row>
    <row r="4346" spans="1:13" x14ac:dyDescent="0.25">
      <c r="A4346" s="26" t="s">
        <v>3405</v>
      </c>
      <c r="B4346" s="26" t="s">
        <v>3411</v>
      </c>
      <c r="C4346" s="34" t="str">
        <f t="shared" si="166"/>
        <v/>
      </c>
      <c r="D4346" s="26"/>
      <c r="E4346" s="26" t="s">
        <v>31</v>
      </c>
      <c r="F4346" s="26" t="s">
        <v>6</v>
      </c>
      <c r="G4346" s="34" t="str">
        <f t="shared" si="167"/>
        <v>Rumex papillaris</v>
      </c>
      <c r="H4346" s="26" t="s">
        <v>5141</v>
      </c>
      <c r="I4346" s="26"/>
      <c r="J4346" t="s">
        <v>10539</v>
      </c>
      <c r="K4346" t="s">
        <v>11752</v>
      </c>
      <c r="L4346" t="s">
        <v>12295</v>
      </c>
      <c r="M4346" t="s">
        <v>12413</v>
      </c>
    </row>
    <row r="4347" spans="1:13" x14ac:dyDescent="0.25">
      <c r="A4347" s="26" t="s">
        <v>3405</v>
      </c>
      <c r="B4347" s="26" t="s">
        <v>3414</v>
      </c>
      <c r="C4347" s="34" t="str">
        <f t="shared" si="166"/>
        <v/>
      </c>
      <c r="D4347" s="26"/>
      <c r="E4347" s="26" t="s">
        <v>6</v>
      </c>
      <c r="F4347" s="26" t="s">
        <v>6</v>
      </c>
      <c r="G4347" s="34" t="str">
        <f t="shared" si="167"/>
        <v>Rumex pseudalpinus</v>
      </c>
      <c r="H4347" s="26" t="s">
        <v>5141</v>
      </c>
      <c r="I4347" s="26"/>
      <c r="J4347" t="s">
        <v>10540</v>
      </c>
      <c r="K4347" t="s">
        <v>11752</v>
      </c>
      <c r="L4347" t="s">
        <v>12295</v>
      </c>
      <c r="M4347" t="s">
        <v>12413</v>
      </c>
    </row>
    <row r="4348" spans="1:13" x14ac:dyDescent="0.25">
      <c r="A4348" s="26" t="s">
        <v>3405</v>
      </c>
      <c r="B4348" s="26" t="s">
        <v>2342</v>
      </c>
      <c r="C4348" s="34" t="str">
        <f t="shared" si="166"/>
        <v>subsp.</v>
      </c>
      <c r="D4348" s="26" t="s">
        <v>2342</v>
      </c>
      <c r="E4348" s="26" t="s">
        <v>6</v>
      </c>
      <c r="F4348" s="26" t="s">
        <v>6</v>
      </c>
      <c r="G4348" s="34" t="str">
        <f t="shared" si="167"/>
        <v>Rumex pulcher pulcher</v>
      </c>
      <c r="H4348" s="26" t="s">
        <v>5141</v>
      </c>
      <c r="I4348" s="26"/>
      <c r="J4348" t="s">
        <v>10541</v>
      </c>
      <c r="K4348" t="s">
        <v>11752</v>
      </c>
      <c r="L4348" t="s">
        <v>12295</v>
      </c>
      <c r="M4348" t="s">
        <v>12413</v>
      </c>
    </row>
    <row r="4349" spans="1:13" x14ac:dyDescent="0.25">
      <c r="A4349" s="26" t="s">
        <v>3405</v>
      </c>
      <c r="B4349" s="26" t="s">
        <v>2342</v>
      </c>
      <c r="C4349" s="34" t="str">
        <f t="shared" si="166"/>
        <v>subsp.</v>
      </c>
      <c r="D4349" s="26" t="s">
        <v>4522</v>
      </c>
      <c r="E4349" s="26" t="s">
        <v>6</v>
      </c>
      <c r="F4349" s="26" t="s">
        <v>6</v>
      </c>
      <c r="G4349" s="34" t="str">
        <f t="shared" si="167"/>
        <v>Rumex pulcher woodsii</v>
      </c>
      <c r="H4349" s="26" t="s">
        <v>5141</v>
      </c>
      <c r="I4349" s="26" t="s">
        <v>6195</v>
      </c>
      <c r="J4349" t="s">
        <v>10542</v>
      </c>
      <c r="K4349" t="s">
        <v>11752</v>
      </c>
      <c r="L4349" t="s">
        <v>12295</v>
      </c>
      <c r="M4349" t="s">
        <v>12413</v>
      </c>
    </row>
    <row r="4350" spans="1:13" x14ac:dyDescent="0.25">
      <c r="A4350" s="26" t="s">
        <v>3405</v>
      </c>
      <c r="B4350" s="26" t="s">
        <v>584</v>
      </c>
      <c r="C4350" s="34" t="str">
        <f t="shared" si="166"/>
        <v/>
      </c>
      <c r="D4350" s="26"/>
      <c r="E4350" s="26" t="s">
        <v>6</v>
      </c>
      <c r="F4350" s="26" t="s">
        <v>6</v>
      </c>
      <c r="G4350" s="34" t="str">
        <f t="shared" si="167"/>
        <v>Rumex roseus</v>
      </c>
      <c r="H4350" s="26" t="s">
        <v>5141</v>
      </c>
      <c r="I4350" s="26"/>
      <c r="J4350" t="s">
        <v>10543</v>
      </c>
      <c r="K4350" t="s">
        <v>11752</v>
      </c>
      <c r="L4350" t="s">
        <v>12295</v>
      </c>
      <c r="M4350" t="s">
        <v>12413</v>
      </c>
    </row>
    <row r="4351" spans="1:13" x14ac:dyDescent="0.25">
      <c r="A4351" s="26" t="s">
        <v>3405</v>
      </c>
      <c r="B4351" s="26" t="s">
        <v>374</v>
      </c>
      <c r="C4351" s="34" t="str">
        <f t="shared" si="166"/>
        <v/>
      </c>
      <c r="D4351" s="26"/>
      <c r="E4351" s="26" t="s">
        <v>6</v>
      </c>
      <c r="F4351" s="26" t="s">
        <v>6</v>
      </c>
      <c r="G4351" s="34" t="str">
        <f t="shared" si="167"/>
        <v>Rumex rupestris</v>
      </c>
      <c r="H4351" s="26" t="s">
        <v>5141</v>
      </c>
      <c r="I4351" s="26"/>
      <c r="J4351" t="s">
        <v>10544</v>
      </c>
      <c r="K4351" t="s">
        <v>11752</v>
      </c>
      <c r="L4351" t="s">
        <v>12295</v>
      </c>
      <c r="M4351" t="s">
        <v>12413</v>
      </c>
    </row>
    <row r="4352" spans="1:13" x14ac:dyDescent="0.25">
      <c r="A4352" s="26" t="s">
        <v>3405</v>
      </c>
      <c r="B4352" s="26" t="s">
        <v>3419</v>
      </c>
      <c r="C4352" s="34" t="str">
        <f t="shared" si="166"/>
        <v/>
      </c>
      <c r="D4352" s="26"/>
      <c r="E4352" s="26" t="s">
        <v>6</v>
      </c>
      <c r="F4352" s="26" t="s">
        <v>6</v>
      </c>
      <c r="G4352" s="34" t="str">
        <f t="shared" si="167"/>
        <v>Rumex sanguineus</v>
      </c>
      <c r="H4352" s="26" t="s">
        <v>5141</v>
      </c>
      <c r="I4352" s="26"/>
      <c r="J4352" t="s">
        <v>10545</v>
      </c>
      <c r="K4352" t="s">
        <v>11752</v>
      </c>
      <c r="L4352" t="s">
        <v>12295</v>
      </c>
      <c r="M4352" t="s">
        <v>12413</v>
      </c>
    </row>
    <row r="4353" spans="1:13" x14ac:dyDescent="0.25">
      <c r="A4353" s="26" t="s">
        <v>3405</v>
      </c>
      <c r="B4353" s="26" t="s">
        <v>3406</v>
      </c>
      <c r="C4353" s="34" t="str">
        <f t="shared" si="166"/>
        <v/>
      </c>
      <c r="D4353" s="26"/>
      <c r="E4353" s="26" t="s">
        <v>6</v>
      </c>
      <c r="F4353" s="26" t="s">
        <v>6</v>
      </c>
      <c r="G4353" s="34" t="str">
        <f t="shared" si="167"/>
        <v>Rumex scutatus</v>
      </c>
      <c r="H4353" s="26" t="s">
        <v>5141</v>
      </c>
      <c r="I4353" s="26"/>
      <c r="J4353" t="s">
        <v>10546</v>
      </c>
      <c r="K4353" t="s">
        <v>11752</v>
      </c>
      <c r="L4353" t="s">
        <v>12295</v>
      </c>
      <c r="M4353" t="s">
        <v>12413</v>
      </c>
    </row>
    <row r="4354" spans="1:13" x14ac:dyDescent="0.25">
      <c r="A4354" s="26" t="s">
        <v>3405</v>
      </c>
      <c r="B4354" s="26" t="s">
        <v>3408</v>
      </c>
      <c r="C4354" s="34" t="str">
        <f t="shared" si="166"/>
        <v/>
      </c>
      <c r="D4354" s="26"/>
      <c r="E4354" s="26" t="s">
        <v>31</v>
      </c>
      <c r="F4354" s="26" t="s">
        <v>6</v>
      </c>
      <c r="G4354" s="34" t="str">
        <f t="shared" si="167"/>
        <v>Rumex suffruticosus</v>
      </c>
      <c r="H4354" s="26" t="s">
        <v>5141</v>
      </c>
      <c r="I4354" s="26"/>
      <c r="J4354" t="s">
        <v>10547</v>
      </c>
      <c r="K4354" t="s">
        <v>11752</v>
      </c>
      <c r="L4354" t="s">
        <v>12295</v>
      </c>
      <c r="M4354" t="s">
        <v>12413</v>
      </c>
    </row>
    <row r="4355" spans="1:13" x14ac:dyDescent="0.25">
      <c r="A4355" s="26" t="s">
        <v>3405</v>
      </c>
      <c r="B4355" s="26" t="s">
        <v>3413</v>
      </c>
      <c r="C4355" s="34" t="str">
        <f t="shared" si="166"/>
        <v/>
      </c>
      <c r="D4355" s="26"/>
      <c r="E4355" s="26" t="s">
        <v>6</v>
      </c>
      <c r="F4355" s="26" t="s">
        <v>6</v>
      </c>
      <c r="G4355" s="34" t="str">
        <f t="shared" si="167"/>
        <v>Rumex thyrsoides</v>
      </c>
      <c r="H4355" s="26" t="s">
        <v>5141</v>
      </c>
      <c r="I4355" s="26"/>
      <c r="J4355" t="s">
        <v>10548</v>
      </c>
      <c r="K4355" t="s">
        <v>11752</v>
      </c>
      <c r="L4355" t="s">
        <v>12295</v>
      </c>
      <c r="M4355" t="s">
        <v>12413</v>
      </c>
    </row>
    <row r="4356" spans="1:13" x14ac:dyDescent="0.25">
      <c r="A4356" s="26" t="s">
        <v>3423</v>
      </c>
      <c r="B4356" s="26" t="s">
        <v>1879</v>
      </c>
      <c r="C4356" s="34" t="str">
        <f t="shared" si="166"/>
        <v>subsp.</v>
      </c>
      <c r="D4356" s="26" t="s">
        <v>3642</v>
      </c>
      <c r="E4356" s="26" t="s">
        <v>6</v>
      </c>
      <c r="F4356" s="26" t="s">
        <v>31</v>
      </c>
      <c r="G4356" s="34" t="str">
        <f t="shared" si="167"/>
        <v>Rupicapnos africana decipiens</v>
      </c>
      <c r="H4356" s="26" t="s">
        <v>5141</v>
      </c>
      <c r="I4356" s="26"/>
      <c r="J4356" t="s">
        <v>10549</v>
      </c>
      <c r="K4356" t="s">
        <v>11752</v>
      </c>
      <c r="L4356" t="s">
        <v>12329</v>
      </c>
      <c r="M4356" t="s">
        <v>12385</v>
      </c>
    </row>
    <row r="4357" spans="1:13" x14ac:dyDescent="0.25">
      <c r="A4357" s="26" t="s">
        <v>3424</v>
      </c>
      <c r="B4357" s="26" t="s">
        <v>1247</v>
      </c>
      <c r="C4357" s="34" t="str">
        <f t="shared" si="166"/>
        <v/>
      </c>
      <c r="D4357" s="26"/>
      <c r="E4357" s="26" t="s">
        <v>6</v>
      </c>
      <c r="F4357" s="26" t="s">
        <v>6</v>
      </c>
      <c r="G4357" s="34" t="str">
        <f t="shared" si="167"/>
        <v>Ruppia cirrhosa</v>
      </c>
      <c r="H4357" s="26" t="s">
        <v>5141</v>
      </c>
      <c r="I4357" s="26"/>
      <c r="J4357" t="s">
        <v>10550</v>
      </c>
      <c r="K4357" t="s">
        <v>11752</v>
      </c>
      <c r="L4357" t="s">
        <v>12560</v>
      </c>
      <c r="M4357" t="s">
        <v>12620</v>
      </c>
    </row>
    <row r="4358" spans="1:13" x14ac:dyDescent="0.25">
      <c r="A4358" s="26" t="s">
        <v>3424</v>
      </c>
      <c r="B4358" s="26" t="s">
        <v>3425</v>
      </c>
      <c r="C4358" s="34" t="str">
        <f t="shared" si="166"/>
        <v/>
      </c>
      <c r="D4358" s="26"/>
      <c r="E4358" s="26" t="s">
        <v>6</v>
      </c>
      <c r="F4358" s="26" t="s">
        <v>6</v>
      </c>
      <c r="G4358" s="34" t="str">
        <f t="shared" si="167"/>
        <v>Ruppia drepanensis</v>
      </c>
      <c r="H4358" s="26" t="s">
        <v>5141</v>
      </c>
      <c r="I4358" s="26"/>
      <c r="J4358" t="s">
        <v>10551</v>
      </c>
      <c r="K4358" t="s">
        <v>11752</v>
      </c>
      <c r="L4358" t="s">
        <v>12560</v>
      </c>
      <c r="M4358" t="s">
        <v>12620</v>
      </c>
    </row>
    <row r="4359" spans="1:13" x14ac:dyDescent="0.25">
      <c r="A4359" s="26" t="s">
        <v>3424</v>
      </c>
      <c r="B4359" s="26" t="s">
        <v>514</v>
      </c>
      <c r="C4359" s="34" t="str">
        <f t="shared" si="166"/>
        <v/>
      </c>
      <c r="D4359" s="26"/>
      <c r="E4359" s="26" t="s">
        <v>6</v>
      </c>
      <c r="F4359" s="26" t="s">
        <v>6</v>
      </c>
      <c r="G4359" s="34" t="str">
        <f t="shared" si="167"/>
        <v>Ruppia maritima</v>
      </c>
      <c r="H4359" s="26" t="s">
        <v>5141</v>
      </c>
      <c r="I4359" s="26"/>
      <c r="J4359" t="s">
        <v>10552</v>
      </c>
      <c r="K4359" t="s">
        <v>11752</v>
      </c>
      <c r="L4359" t="s">
        <v>12560</v>
      </c>
      <c r="M4359" t="s">
        <v>12620</v>
      </c>
    </row>
    <row r="4360" spans="1:13" x14ac:dyDescent="0.25">
      <c r="A4360" s="26" t="s">
        <v>3426</v>
      </c>
      <c r="B4360" s="26" t="s">
        <v>3427</v>
      </c>
      <c r="C4360" s="34" t="str">
        <f t="shared" si="166"/>
        <v/>
      </c>
      <c r="D4360" s="26"/>
      <c r="E4360" s="26" t="s">
        <v>6</v>
      </c>
      <c r="F4360" s="26" t="s">
        <v>6</v>
      </c>
      <c r="G4360" s="34" t="str">
        <f t="shared" si="167"/>
        <v>Ruscus aculeatus</v>
      </c>
      <c r="H4360" s="26" t="s">
        <v>5141</v>
      </c>
      <c r="I4360" s="26"/>
      <c r="J4360" t="s">
        <v>10553</v>
      </c>
      <c r="K4360" t="s">
        <v>11752</v>
      </c>
      <c r="L4360" t="s">
        <v>12327</v>
      </c>
      <c r="M4360" t="s">
        <v>12557</v>
      </c>
    </row>
    <row r="4361" spans="1:13" x14ac:dyDescent="0.25">
      <c r="A4361" s="26" t="s">
        <v>3426</v>
      </c>
      <c r="B4361" s="26" t="s">
        <v>3428</v>
      </c>
      <c r="C4361" s="34" t="str">
        <f t="shared" si="166"/>
        <v/>
      </c>
      <c r="D4361" s="26"/>
      <c r="E4361" s="26" t="s">
        <v>6</v>
      </c>
      <c r="F4361" s="26" t="s">
        <v>6</v>
      </c>
      <c r="G4361" s="34" t="str">
        <f t="shared" si="167"/>
        <v>Ruscus hypophyllum</v>
      </c>
      <c r="H4361" s="26" t="s">
        <v>5141</v>
      </c>
      <c r="I4361" s="26"/>
      <c r="J4361" t="s">
        <v>10554</v>
      </c>
      <c r="K4361" t="s">
        <v>11752</v>
      </c>
      <c r="L4361" t="s">
        <v>12327</v>
      </c>
      <c r="M4361" t="s">
        <v>12557</v>
      </c>
    </row>
    <row r="4362" spans="1:13" x14ac:dyDescent="0.25">
      <c r="A4362" s="26" t="s">
        <v>3429</v>
      </c>
      <c r="B4362" s="26" t="s">
        <v>1353</v>
      </c>
      <c r="C4362" s="34" t="str">
        <f t="shared" si="166"/>
        <v/>
      </c>
      <c r="D4362" s="26"/>
      <c r="E4362" s="26" t="s">
        <v>6</v>
      </c>
      <c r="F4362" s="26" t="s">
        <v>6</v>
      </c>
      <c r="G4362" s="34" t="str">
        <f t="shared" si="167"/>
        <v>Ruta angustifolia</v>
      </c>
      <c r="H4362" s="26" t="s">
        <v>5141</v>
      </c>
      <c r="I4362" s="26"/>
      <c r="J4362" t="s">
        <v>10555</v>
      </c>
      <c r="K4362" t="s">
        <v>11752</v>
      </c>
      <c r="L4362" t="s">
        <v>12554</v>
      </c>
      <c r="M4362" t="s">
        <v>12611</v>
      </c>
    </row>
    <row r="4363" spans="1:13" x14ac:dyDescent="0.25">
      <c r="A4363" s="26" t="s">
        <v>3429</v>
      </c>
      <c r="B4363" s="26" t="s">
        <v>2514</v>
      </c>
      <c r="C4363" s="34" t="str">
        <f t="shared" si="166"/>
        <v/>
      </c>
      <c r="D4363" s="26"/>
      <c r="E4363" s="26" t="s">
        <v>6</v>
      </c>
      <c r="F4363" s="26" t="s">
        <v>6</v>
      </c>
      <c r="G4363" s="34" t="str">
        <f t="shared" si="167"/>
        <v>Ruta chalepensis</v>
      </c>
      <c r="H4363" s="26" t="s">
        <v>5141</v>
      </c>
      <c r="I4363" s="26"/>
      <c r="J4363" t="s">
        <v>10556</v>
      </c>
      <c r="K4363" t="s">
        <v>11752</v>
      </c>
      <c r="L4363" t="s">
        <v>12554</v>
      </c>
      <c r="M4363" t="s">
        <v>12611</v>
      </c>
    </row>
    <row r="4364" spans="1:13" x14ac:dyDescent="0.25">
      <c r="A4364" s="26" t="s">
        <v>3429</v>
      </c>
      <c r="B4364" s="26" t="s">
        <v>368</v>
      </c>
      <c r="C4364" s="34" t="str">
        <f t="shared" si="166"/>
        <v/>
      </c>
      <c r="D4364" s="26"/>
      <c r="E4364" s="26" t="s">
        <v>6</v>
      </c>
      <c r="F4364" s="26" t="s">
        <v>6</v>
      </c>
      <c r="G4364" s="34" t="str">
        <f t="shared" si="167"/>
        <v>Ruta montana</v>
      </c>
      <c r="H4364" s="26" t="s">
        <v>5141</v>
      </c>
      <c r="I4364" s="26"/>
      <c r="J4364" t="s">
        <v>10557</v>
      </c>
      <c r="K4364" t="s">
        <v>11752</v>
      </c>
      <c r="L4364" t="s">
        <v>12554</v>
      </c>
      <c r="M4364" t="s">
        <v>12611</v>
      </c>
    </row>
    <row r="4365" spans="1:13" x14ac:dyDescent="0.25">
      <c r="A4365" s="26" t="s">
        <v>3430</v>
      </c>
      <c r="B4365" s="26" t="s">
        <v>3431</v>
      </c>
      <c r="C4365" s="34" t="str">
        <f t="shared" si="166"/>
        <v/>
      </c>
      <c r="D4365" s="26"/>
      <c r="E4365" s="26" t="s">
        <v>6</v>
      </c>
      <c r="F4365" s="26" t="s">
        <v>6</v>
      </c>
      <c r="G4365" s="34" t="str">
        <f t="shared" si="167"/>
        <v>Sagina apetala</v>
      </c>
      <c r="H4365" s="26" t="s">
        <v>5141</v>
      </c>
      <c r="I4365" s="26"/>
      <c r="J4365" t="s">
        <v>10558</v>
      </c>
      <c r="K4365" t="s">
        <v>11752</v>
      </c>
      <c r="L4365" t="s">
        <v>12295</v>
      </c>
      <c r="M4365" t="s">
        <v>12331</v>
      </c>
    </row>
    <row r="4366" spans="1:13" x14ac:dyDescent="0.25">
      <c r="A4366" s="26" t="s">
        <v>3430</v>
      </c>
      <c r="B4366" s="26" t="s">
        <v>514</v>
      </c>
      <c r="C4366" s="34" t="str">
        <f t="shared" si="166"/>
        <v/>
      </c>
      <c r="D4366" s="26"/>
      <c r="E4366" s="26" t="s">
        <v>6</v>
      </c>
      <c r="F4366" s="26" t="s">
        <v>6</v>
      </c>
      <c r="G4366" s="34" t="str">
        <f t="shared" si="167"/>
        <v>Sagina maritima</v>
      </c>
      <c r="H4366" s="26" t="s">
        <v>5141</v>
      </c>
      <c r="I4366" s="26"/>
      <c r="J4366" t="s">
        <v>10559</v>
      </c>
      <c r="K4366" t="s">
        <v>11752</v>
      </c>
      <c r="L4366" t="s">
        <v>12295</v>
      </c>
      <c r="M4366" t="s">
        <v>12331</v>
      </c>
    </row>
    <row r="4367" spans="1:13" x14ac:dyDescent="0.25">
      <c r="A4367" s="26" t="s">
        <v>3430</v>
      </c>
      <c r="B4367" s="26" t="s">
        <v>515</v>
      </c>
      <c r="C4367" s="34" t="str">
        <f t="shared" si="166"/>
        <v/>
      </c>
      <c r="D4367" s="26"/>
      <c r="E4367" s="26" t="s">
        <v>31</v>
      </c>
      <c r="F4367" s="26" t="s">
        <v>6</v>
      </c>
      <c r="G4367" s="34" t="str">
        <f t="shared" si="167"/>
        <v>Sagina merinoi</v>
      </c>
      <c r="H4367" s="26" t="s">
        <v>5141</v>
      </c>
      <c r="I4367" s="26"/>
      <c r="J4367" t="s">
        <v>10560</v>
      </c>
      <c r="K4367" t="s">
        <v>11752</v>
      </c>
      <c r="L4367" t="s">
        <v>12295</v>
      </c>
      <c r="M4367" t="s">
        <v>12331</v>
      </c>
    </row>
    <row r="4368" spans="1:13" x14ac:dyDescent="0.25">
      <c r="A4368" s="26" t="s">
        <v>3430</v>
      </c>
      <c r="B4368" s="26" t="s">
        <v>1393</v>
      </c>
      <c r="C4368" s="34" t="str">
        <f t="shared" si="166"/>
        <v/>
      </c>
      <c r="D4368" s="26"/>
      <c r="E4368" s="26" t="s">
        <v>6</v>
      </c>
      <c r="F4368" s="26" t="s">
        <v>6</v>
      </c>
      <c r="G4368" s="34" t="str">
        <f t="shared" si="167"/>
        <v>Sagina nodosa</v>
      </c>
      <c r="H4368" s="26" t="s">
        <v>5141</v>
      </c>
      <c r="I4368" s="26"/>
      <c r="J4368" t="s">
        <v>10561</v>
      </c>
      <c r="K4368" t="s">
        <v>11752</v>
      </c>
      <c r="L4368" t="s">
        <v>12295</v>
      </c>
      <c r="M4368" t="s">
        <v>12331</v>
      </c>
    </row>
    <row r="4369" spans="1:13" x14ac:dyDescent="0.25">
      <c r="A4369" s="26" t="s">
        <v>3430</v>
      </c>
      <c r="B4369" s="26" t="s">
        <v>559</v>
      </c>
      <c r="C4369" s="34" t="str">
        <f t="shared" si="166"/>
        <v/>
      </c>
      <c r="D4369" s="26"/>
      <c r="E4369" s="26" t="s">
        <v>6</v>
      </c>
      <c r="F4369" s="26" t="s">
        <v>6</v>
      </c>
      <c r="G4369" s="34" t="str">
        <f t="shared" si="167"/>
        <v>Sagina procumbens</v>
      </c>
      <c r="H4369" s="26" t="s">
        <v>5141</v>
      </c>
      <c r="I4369" s="26"/>
      <c r="J4369" t="s">
        <v>10562</v>
      </c>
      <c r="K4369" t="s">
        <v>11752</v>
      </c>
      <c r="L4369" t="s">
        <v>12295</v>
      </c>
      <c r="M4369" t="s">
        <v>12331</v>
      </c>
    </row>
    <row r="4370" spans="1:13" x14ac:dyDescent="0.25">
      <c r="A4370" s="26" t="s">
        <v>3430</v>
      </c>
      <c r="B4370" s="26" t="s">
        <v>3433</v>
      </c>
      <c r="C4370" s="34" t="str">
        <f t="shared" si="166"/>
        <v/>
      </c>
      <c r="D4370" s="26"/>
      <c r="E4370" s="26" t="s">
        <v>6</v>
      </c>
      <c r="F4370" s="26" t="s">
        <v>6</v>
      </c>
      <c r="G4370" s="34" t="str">
        <f t="shared" si="167"/>
        <v>Sagina sabuletorum</v>
      </c>
      <c r="H4370" s="26" t="s">
        <v>5141</v>
      </c>
      <c r="I4370" s="26"/>
      <c r="J4370" t="s">
        <v>10563</v>
      </c>
      <c r="K4370" t="s">
        <v>11752</v>
      </c>
      <c r="L4370" t="s">
        <v>12295</v>
      </c>
      <c r="M4370" t="s">
        <v>12331</v>
      </c>
    </row>
    <row r="4371" spans="1:13" x14ac:dyDescent="0.25">
      <c r="A4371" s="26" t="s">
        <v>3430</v>
      </c>
      <c r="B4371" s="26" t="s">
        <v>3432</v>
      </c>
      <c r="C4371" s="34" t="str">
        <f t="shared" si="166"/>
        <v/>
      </c>
      <c r="D4371" s="26"/>
      <c r="E4371" s="26" t="s">
        <v>6</v>
      </c>
      <c r="F4371" s="26" t="s">
        <v>6</v>
      </c>
      <c r="G4371" s="34" t="str">
        <f t="shared" si="167"/>
        <v>Sagina saginoides</v>
      </c>
      <c r="H4371" s="26" t="s">
        <v>5141</v>
      </c>
      <c r="I4371" s="26"/>
      <c r="J4371" t="s">
        <v>10564</v>
      </c>
      <c r="K4371" t="s">
        <v>11752</v>
      </c>
      <c r="L4371" t="s">
        <v>12295</v>
      </c>
      <c r="M4371" t="s">
        <v>12331</v>
      </c>
    </row>
    <row r="4372" spans="1:13" x14ac:dyDescent="0.25">
      <c r="A4372" s="26" t="s">
        <v>3430</v>
      </c>
      <c r="B4372" s="26" t="s">
        <v>2931</v>
      </c>
      <c r="C4372" s="34" t="str">
        <f t="shared" si="166"/>
        <v/>
      </c>
      <c r="D4372" s="26"/>
      <c r="E4372" s="26" t="s">
        <v>6</v>
      </c>
      <c r="F4372" s="26" t="s">
        <v>6</v>
      </c>
      <c r="G4372" s="34" t="str">
        <f t="shared" si="167"/>
        <v>Sagina subulata</v>
      </c>
      <c r="H4372" s="26" t="s">
        <v>5141</v>
      </c>
      <c r="I4372" s="26"/>
      <c r="J4372" t="s">
        <v>10565</v>
      </c>
      <c r="K4372" t="s">
        <v>11752</v>
      </c>
      <c r="L4372" t="s">
        <v>12295</v>
      </c>
      <c r="M4372" t="s">
        <v>12331</v>
      </c>
    </row>
    <row r="4373" spans="1:13" x14ac:dyDescent="0.25">
      <c r="A4373" s="26" t="s">
        <v>3434</v>
      </c>
      <c r="B4373" s="26" t="s">
        <v>297</v>
      </c>
      <c r="C4373" s="34" t="str">
        <f t="shared" si="166"/>
        <v/>
      </c>
      <c r="D4373" s="26"/>
      <c r="E4373" s="26" t="s">
        <v>5390</v>
      </c>
      <c r="F4373" s="26" t="s">
        <v>6</v>
      </c>
      <c r="G4373" s="34" t="str">
        <f t="shared" si="167"/>
        <v>Sagittaria calycina</v>
      </c>
      <c r="H4373" s="26" t="s">
        <v>5141</v>
      </c>
      <c r="I4373" s="26"/>
      <c r="J4373" t="s">
        <v>10566</v>
      </c>
      <c r="K4373" t="s">
        <v>11752</v>
      </c>
      <c r="L4373" t="s">
        <v>12560</v>
      </c>
      <c r="M4373" t="s">
        <v>12561</v>
      </c>
    </row>
    <row r="4374" spans="1:13" x14ac:dyDescent="0.25">
      <c r="A4374" s="26" t="s">
        <v>3434</v>
      </c>
      <c r="B4374" s="26" t="s">
        <v>821</v>
      </c>
      <c r="C4374" s="34" t="str">
        <f t="shared" si="166"/>
        <v/>
      </c>
      <c r="D4374" s="26"/>
      <c r="E4374" s="26" t="s">
        <v>5390</v>
      </c>
      <c r="F4374" s="26" t="s">
        <v>6</v>
      </c>
      <c r="G4374" s="34" t="str">
        <f t="shared" si="167"/>
        <v>Sagittaria latifolia</v>
      </c>
      <c r="H4374" s="26" t="s">
        <v>5141</v>
      </c>
      <c r="I4374" s="26"/>
      <c r="J4374" t="s">
        <v>10567</v>
      </c>
      <c r="K4374" t="s">
        <v>11752</v>
      </c>
      <c r="L4374" t="s">
        <v>12560</v>
      </c>
      <c r="M4374" t="s">
        <v>12561</v>
      </c>
    </row>
    <row r="4375" spans="1:13" x14ac:dyDescent="0.25">
      <c r="A4375" s="26" t="s">
        <v>3434</v>
      </c>
      <c r="B4375" s="26" t="s">
        <v>2755</v>
      </c>
      <c r="C4375" s="34" t="str">
        <f t="shared" si="166"/>
        <v/>
      </c>
      <c r="D4375" s="26"/>
      <c r="E4375" s="26" t="s">
        <v>6</v>
      </c>
      <c r="F4375" s="26" t="s">
        <v>6</v>
      </c>
      <c r="G4375" s="34" t="str">
        <f t="shared" si="167"/>
        <v>Sagittaria sagittifolia</v>
      </c>
      <c r="H4375" s="26" t="s">
        <v>5141</v>
      </c>
      <c r="I4375" s="26"/>
      <c r="J4375" t="s">
        <v>10568</v>
      </c>
      <c r="K4375" t="s">
        <v>11752</v>
      </c>
      <c r="L4375" t="s">
        <v>12560</v>
      </c>
      <c r="M4375" t="s">
        <v>12561</v>
      </c>
    </row>
    <row r="4376" spans="1:13" x14ac:dyDescent="0.25">
      <c r="A4376" s="26" t="s">
        <v>3435</v>
      </c>
      <c r="B4376" s="26" t="s">
        <v>3437</v>
      </c>
      <c r="C4376" s="34" t="str">
        <f t="shared" si="166"/>
        <v/>
      </c>
      <c r="D4376" s="26"/>
      <c r="E4376" s="26" t="s">
        <v>6</v>
      </c>
      <c r="F4376" s="26" t="s">
        <v>6</v>
      </c>
      <c r="G4376" s="34" t="str">
        <f t="shared" si="167"/>
        <v>Salicornia dolichostachya</v>
      </c>
      <c r="H4376" s="26" t="s">
        <v>5141</v>
      </c>
      <c r="I4376" s="26"/>
      <c r="J4376" t="s">
        <v>10569</v>
      </c>
      <c r="K4376" t="s">
        <v>11752</v>
      </c>
      <c r="L4376" t="s">
        <v>12295</v>
      </c>
      <c r="M4376" t="s">
        <v>12388</v>
      </c>
    </row>
    <row r="4377" spans="1:13" x14ac:dyDescent="0.25">
      <c r="A4377" s="26" t="s">
        <v>3435</v>
      </c>
      <c r="B4377" s="26" t="s">
        <v>3436</v>
      </c>
      <c r="C4377" s="34" t="str">
        <f t="shared" si="166"/>
        <v/>
      </c>
      <c r="D4377" s="26"/>
      <c r="E4377" s="26" t="s">
        <v>6</v>
      </c>
      <c r="F4377" s="26" t="s">
        <v>6</v>
      </c>
      <c r="G4377" s="34" t="str">
        <f t="shared" si="167"/>
        <v>Salicornia emerici</v>
      </c>
      <c r="H4377" s="26" t="s">
        <v>5141</v>
      </c>
      <c r="I4377" s="26"/>
      <c r="J4377" t="s">
        <v>10570</v>
      </c>
      <c r="K4377" t="s">
        <v>11752</v>
      </c>
      <c r="L4377" t="s">
        <v>12295</v>
      </c>
      <c r="M4377" t="s">
        <v>12388</v>
      </c>
    </row>
    <row r="4378" spans="1:13" x14ac:dyDescent="0.25">
      <c r="A4378" s="26" t="s">
        <v>3435</v>
      </c>
      <c r="B4378" s="26" t="s">
        <v>1933</v>
      </c>
      <c r="C4378" s="34" t="str">
        <f t="shared" si="166"/>
        <v/>
      </c>
      <c r="D4378" s="26"/>
      <c r="E4378" s="26" t="s">
        <v>6</v>
      </c>
      <c r="F4378" s="26" t="s">
        <v>6</v>
      </c>
      <c r="G4378" s="34" t="str">
        <f t="shared" si="167"/>
        <v>Salicornia ramosissima</v>
      </c>
      <c r="H4378" s="26" t="s">
        <v>5141</v>
      </c>
      <c r="I4378" s="26"/>
      <c r="J4378" t="s">
        <v>10571</v>
      </c>
      <c r="K4378" t="s">
        <v>11752</v>
      </c>
      <c r="L4378" t="s">
        <v>12295</v>
      </c>
      <c r="M4378" t="s">
        <v>12388</v>
      </c>
    </row>
    <row r="4379" spans="1:13" x14ac:dyDescent="0.25">
      <c r="A4379" s="26" t="s">
        <v>3438</v>
      </c>
      <c r="B4379" s="26" t="s">
        <v>5</v>
      </c>
      <c r="C4379" s="34" t="str">
        <f t="shared" si="166"/>
        <v/>
      </c>
      <c r="D4379" s="26"/>
      <c r="E4379" s="26" t="s">
        <v>6</v>
      </c>
      <c r="F4379" s="26" t="s">
        <v>6</v>
      </c>
      <c r="G4379" s="34" t="str">
        <f t="shared" si="167"/>
        <v>Salix alba</v>
      </c>
      <c r="H4379" s="26" t="s">
        <v>5141</v>
      </c>
      <c r="I4379" s="26"/>
      <c r="J4379" t="s">
        <v>10572</v>
      </c>
      <c r="K4379" t="s">
        <v>11752</v>
      </c>
      <c r="L4379" t="s">
        <v>12336</v>
      </c>
      <c r="M4379" t="s">
        <v>12689</v>
      </c>
    </row>
    <row r="4380" spans="1:13" x14ac:dyDescent="0.25">
      <c r="A4380" s="26" t="s">
        <v>3438</v>
      </c>
      <c r="B4380" s="26" t="s">
        <v>3444</v>
      </c>
      <c r="C4380" s="34" t="str">
        <f t="shared" si="166"/>
        <v/>
      </c>
      <c r="D4380" s="26"/>
      <c r="E4380" s="26" t="s">
        <v>6</v>
      </c>
      <c r="F4380" s="26" t="s">
        <v>6</v>
      </c>
      <c r="G4380" s="34" t="str">
        <f t="shared" si="167"/>
        <v>Salix atrocinerea</v>
      </c>
      <c r="H4380" s="26" t="s">
        <v>5141</v>
      </c>
      <c r="I4380" s="26"/>
      <c r="J4380" t="s">
        <v>10573</v>
      </c>
      <c r="K4380" t="s">
        <v>11752</v>
      </c>
      <c r="L4380" t="s">
        <v>12336</v>
      </c>
      <c r="M4380" t="s">
        <v>12689</v>
      </c>
    </row>
    <row r="4381" spans="1:13" x14ac:dyDescent="0.25">
      <c r="A4381" s="26" t="s">
        <v>3438</v>
      </c>
      <c r="B4381" s="26" t="s">
        <v>3445</v>
      </c>
      <c r="C4381" s="34" t="str">
        <f t="shared" si="166"/>
        <v/>
      </c>
      <c r="D4381" s="26"/>
      <c r="E4381" s="26" t="s">
        <v>6</v>
      </c>
      <c r="F4381" s="26" t="s">
        <v>6</v>
      </c>
      <c r="G4381" s="34" t="str">
        <f t="shared" si="167"/>
        <v>Salix aurita</v>
      </c>
      <c r="H4381" s="26" t="s">
        <v>5141</v>
      </c>
      <c r="I4381" s="26"/>
      <c r="J4381" t="s">
        <v>10574</v>
      </c>
      <c r="K4381" t="s">
        <v>11752</v>
      </c>
      <c r="L4381" t="s">
        <v>12336</v>
      </c>
      <c r="M4381" t="s">
        <v>12689</v>
      </c>
    </row>
    <row r="4382" spans="1:13" x14ac:dyDescent="0.25">
      <c r="A4382" s="26" t="s">
        <v>3438</v>
      </c>
      <c r="B4382" s="26" t="s">
        <v>960</v>
      </c>
      <c r="C4382" s="34" t="str">
        <f t="shared" si="166"/>
        <v/>
      </c>
      <c r="D4382" s="26"/>
      <c r="E4382" s="26" t="s">
        <v>6</v>
      </c>
      <c r="F4382" s="26" t="s">
        <v>6</v>
      </c>
      <c r="G4382" s="34" t="str">
        <f t="shared" si="167"/>
        <v>Salix bicolor</v>
      </c>
      <c r="H4382" s="26" t="s">
        <v>5141</v>
      </c>
      <c r="I4382" s="26"/>
      <c r="J4382" t="s">
        <v>10575</v>
      </c>
      <c r="K4382" t="s">
        <v>11752</v>
      </c>
      <c r="L4382" t="s">
        <v>12336</v>
      </c>
      <c r="M4382" t="s">
        <v>12689</v>
      </c>
    </row>
    <row r="4383" spans="1:13" x14ac:dyDescent="0.25">
      <c r="A4383" s="26" t="s">
        <v>3438</v>
      </c>
      <c r="B4383" s="26" t="s">
        <v>3440</v>
      </c>
      <c r="C4383" s="34" t="str">
        <f t="shared" si="166"/>
        <v/>
      </c>
      <c r="D4383" s="26"/>
      <c r="E4383" s="26" t="s">
        <v>6</v>
      </c>
      <c r="F4383" s="26" t="s">
        <v>6</v>
      </c>
      <c r="G4383" s="34" t="str">
        <f t="shared" si="167"/>
        <v>Salix breviserrata</v>
      </c>
      <c r="H4383" s="26" t="s">
        <v>5141</v>
      </c>
      <c r="I4383" s="26"/>
      <c r="J4383" t="s">
        <v>10576</v>
      </c>
      <c r="K4383" t="s">
        <v>11752</v>
      </c>
      <c r="L4383" t="s">
        <v>12336</v>
      </c>
      <c r="M4383" t="s">
        <v>12689</v>
      </c>
    </row>
    <row r="4384" spans="1:13" x14ac:dyDescent="0.25">
      <c r="A4384" s="26" t="s">
        <v>3438</v>
      </c>
      <c r="B4384" s="26" t="s">
        <v>331</v>
      </c>
      <c r="C4384" s="34" t="str">
        <f t="shared" si="166"/>
        <v/>
      </c>
      <c r="D4384" s="26"/>
      <c r="E4384" s="26" t="s">
        <v>13111</v>
      </c>
      <c r="F4384" s="26" t="s">
        <v>6</v>
      </c>
      <c r="G4384" s="34" t="str">
        <f t="shared" si="167"/>
        <v>Salix cantabrica</v>
      </c>
      <c r="H4384" s="26" t="s">
        <v>5141</v>
      </c>
      <c r="I4384" s="26"/>
      <c r="J4384" t="s">
        <v>10577</v>
      </c>
      <c r="K4384" t="s">
        <v>11752</v>
      </c>
      <c r="L4384" t="s">
        <v>12336</v>
      </c>
      <c r="M4384" t="s">
        <v>12689</v>
      </c>
    </row>
    <row r="4385" spans="1:13" x14ac:dyDescent="0.25">
      <c r="A4385" s="26" t="s">
        <v>3438</v>
      </c>
      <c r="B4385" s="26" t="s">
        <v>3443</v>
      </c>
      <c r="C4385" s="34" t="str">
        <f t="shared" si="166"/>
        <v/>
      </c>
      <c r="D4385" s="26"/>
      <c r="E4385" s="26" t="s">
        <v>6</v>
      </c>
      <c r="F4385" s="26" t="s">
        <v>6</v>
      </c>
      <c r="G4385" s="34" t="str">
        <f t="shared" si="167"/>
        <v>Salix caprea</v>
      </c>
      <c r="H4385" s="26" t="s">
        <v>5141</v>
      </c>
      <c r="I4385" s="26"/>
      <c r="J4385" t="s">
        <v>10578</v>
      </c>
      <c r="K4385" t="s">
        <v>11752</v>
      </c>
      <c r="L4385" t="s">
        <v>12336</v>
      </c>
      <c r="M4385" t="s">
        <v>12689</v>
      </c>
    </row>
    <row r="4386" spans="1:13" x14ac:dyDescent="0.25">
      <c r="A4386" s="26" t="s">
        <v>3438</v>
      </c>
      <c r="B4386" s="26" t="s">
        <v>3451</v>
      </c>
      <c r="C4386" s="34" t="str">
        <f t="shared" si="166"/>
        <v/>
      </c>
      <c r="D4386" s="26"/>
      <c r="E4386" s="26" t="s">
        <v>6</v>
      </c>
      <c r="F4386" s="26" t="s">
        <v>6</v>
      </c>
      <c r="G4386" s="34" t="str">
        <f t="shared" si="167"/>
        <v>Salix daphnoides</v>
      </c>
      <c r="H4386" s="26" t="s">
        <v>5141</v>
      </c>
      <c r="I4386" s="26"/>
      <c r="J4386" t="s">
        <v>10579</v>
      </c>
      <c r="K4386" t="s">
        <v>11752</v>
      </c>
      <c r="L4386" t="s">
        <v>12336</v>
      </c>
      <c r="M4386" t="s">
        <v>12689</v>
      </c>
    </row>
    <row r="4387" spans="1:13" x14ac:dyDescent="0.25">
      <c r="A4387" s="26" t="s">
        <v>3438</v>
      </c>
      <c r="B4387" s="26" t="s">
        <v>3449</v>
      </c>
      <c r="C4387" s="34" t="str">
        <f t="shared" si="166"/>
        <v/>
      </c>
      <c r="D4387" s="26"/>
      <c r="E4387" s="26" t="s">
        <v>6</v>
      </c>
      <c r="F4387" s="26" t="s">
        <v>6</v>
      </c>
      <c r="G4387" s="34" t="str">
        <f t="shared" si="167"/>
        <v>Salix eleagnos</v>
      </c>
      <c r="H4387" s="26" t="s">
        <v>5141</v>
      </c>
      <c r="I4387" s="26"/>
      <c r="J4387" t="s">
        <v>10580</v>
      </c>
      <c r="K4387" t="s">
        <v>11752</v>
      </c>
      <c r="L4387" t="s">
        <v>12336</v>
      </c>
      <c r="M4387" t="s">
        <v>12689</v>
      </c>
    </row>
    <row r="4388" spans="1:13" x14ac:dyDescent="0.25">
      <c r="A4388" s="26" t="s">
        <v>3438</v>
      </c>
      <c r="B4388" s="26" t="s">
        <v>1391</v>
      </c>
      <c r="C4388" s="34" t="str">
        <f t="shared" si="166"/>
        <v/>
      </c>
      <c r="D4388" s="26"/>
      <c r="E4388" s="26" t="s">
        <v>6</v>
      </c>
      <c r="F4388" s="26" t="s">
        <v>6</v>
      </c>
      <c r="G4388" s="34" t="str">
        <f t="shared" si="167"/>
        <v>Salix fragilis</v>
      </c>
      <c r="H4388" s="26" t="s">
        <v>5141</v>
      </c>
      <c r="I4388" s="26"/>
      <c r="J4388" t="s">
        <v>10581</v>
      </c>
      <c r="K4388" t="s">
        <v>11752</v>
      </c>
      <c r="L4388" t="s">
        <v>12336</v>
      </c>
      <c r="M4388" t="s">
        <v>12689</v>
      </c>
    </row>
    <row r="4389" spans="1:13" x14ac:dyDescent="0.25">
      <c r="A4389" s="26" t="s">
        <v>3438</v>
      </c>
      <c r="B4389" s="26" t="s">
        <v>3441</v>
      </c>
      <c r="C4389" s="34" t="str">
        <f t="shared" si="166"/>
        <v/>
      </c>
      <c r="D4389" s="26"/>
      <c r="E4389" s="26" t="s">
        <v>6</v>
      </c>
      <c r="F4389" s="26" t="s">
        <v>6</v>
      </c>
      <c r="G4389" s="34" t="str">
        <f t="shared" si="167"/>
        <v>Salix hastata</v>
      </c>
      <c r="H4389" s="26" t="s">
        <v>5141</v>
      </c>
      <c r="I4389" s="26"/>
      <c r="J4389" t="s">
        <v>10582</v>
      </c>
      <c r="K4389" t="s">
        <v>11752</v>
      </c>
      <c r="L4389" t="s">
        <v>12336</v>
      </c>
      <c r="M4389" t="s">
        <v>12689</v>
      </c>
    </row>
    <row r="4390" spans="1:13" x14ac:dyDescent="0.25">
      <c r="A4390" s="26" t="s">
        <v>3438</v>
      </c>
      <c r="B4390" s="26" t="s">
        <v>3439</v>
      </c>
      <c r="C4390" s="34" t="str">
        <f t="shared" si="166"/>
        <v/>
      </c>
      <c r="D4390" s="26"/>
      <c r="E4390" s="26" t="s">
        <v>6</v>
      </c>
      <c r="F4390" s="26" t="s">
        <v>6</v>
      </c>
      <c r="G4390" s="34" t="str">
        <f t="shared" si="167"/>
        <v>Salix herbacea</v>
      </c>
      <c r="H4390" s="26" t="s">
        <v>5141</v>
      </c>
      <c r="I4390" s="26"/>
      <c r="J4390" t="s">
        <v>10583</v>
      </c>
      <c r="K4390" t="s">
        <v>11752</v>
      </c>
      <c r="L4390" t="s">
        <v>12336</v>
      </c>
      <c r="M4390" t="s">
        <v>12689</v>
      </c>
    </row>
    <row r="4391" spans="1:13" x14ac:dyDescent="0.25">
      <c r="A4391" s="26" t="s">
        <v>3438</v>
      </c>
      <c r="B4391" s="26" t="s">
        <v>3442</v>
      </c>
      <c r="C4391" s="34" t="str">
        <f t="shared" si="166"/>
        <v/>
      </c>
      <c r="D4391" s="26"/>
      <c r="E4391" s="26" t="s">
        <v>6</v>
      </c>
      <c r="F4391" s="26" t="s">
        <v>6</v>
      </c>
      <c r="G4391" s="34" t="str">
        <f t="shared" si="167"/>
        <v>Salix pedicellata</v>
      </c>
      <c r="H4391" s="26" t="s">
        <v>5141</v>
      </c>
      <c r="I4391" s="26"/>
      <c r="J4391" t="s">
        <v>10584</v>
      </c>
      <c r="K4391" t="s">
        <v>11752</v>
      </c>
      <c r="L4391" t="s">
        <v>12336</v>
      </c>
      <c r="M4391" t="s">
        <v>12689</v>
      </c>
    </row>
    <row r="4392" spans="1:13" x14ac:dyDescent="0.25">
      <c r="A4392" s="26" t="s">
        <v>3438</v>
      </c>
      <c r="B4392" s="26" t="s">
        <v>2738</v>
      </c>
      <c r="C4392" s="34" t="str">
        <f t="shared" si="166"/>
        <v/>
      </c>
      <c r="D4392" s="26"/>
      <c r="E4392" s="26" t="s">
        <v>6</v>
      </c>
      <c r="F4392" s="26" t="s">
        <v>6</v>
      </c>
      <c r="G4392" s="34" t="str">
        <f t="shared" si="167"/>
        <v>Salix pentandra</v>
      </c>
      <c r="H4392" s="26" t="s">
        <v>5141</v>
      </c>
      <c r="I4392" s="26"/>
      <c r="J4392" t="s">
        <v>10585</v>
      </c>
      <c r="K4392" t="s">
        <v>11752</v>
      </c>
      <c r="L4392" t="s">
        <v>12336</v>
      </c>
      <c r="M4392" t="s">
        <v>12689</v>
      </c>
    </row>
    <row r="4393" spans="1:13" x14ac:dyDescent="0.25">
      <c r="A4393" s="26" t="s">
        <v>3438</v>
      </c>
      <c r="B4393" s="26" t="s">
        <v>1508</v>
      </c>
      <c r="C4393" s="34" t="str">
        <f t="shared" si="166"/>
        <v/>
      </c>
      <c r="D4393" s="26"/>
      <c r="E4393" s="26" t="s">
        <v>6</v>
      </c>
      <c r="F4393" s="26" t="s">
        <v>6</v>
      </c>
      <c r="G4393" s="34" t="str">
        <f t="shared" si="167"/>
        <v>Salix purpurea</v>
      </c>
      <c r="H4393" s="26" t="s">
        <v>5141</v>
      </c>
      <c r="I4393" s="26"/>
      <c r="J4393" t="s">
        <v>10586</v>
      </c>
      <c r="K4393" t="s">
        <v>11752</v>
      </c>
      <c r="L4393" t="s">
        <v>12336</v>
      </c>
      <c r="M4393" t="s">
        <v>12689</v>
      </c>
    </row>
    <row r="4394" spans="1:13" x14ac:dyDescent="0.25">
      <c r="A4394" s="26" t="s">
        <v>3438</v>
      </c>
      <c r="B4394" s="26" t="s">
        <v>66</v>
      </c>
      <c r="C4394" s="34" t="str">
        <f t="shared" si="166"/>
        <v/>
      </c>
      <c r="D4394" s="26"/>
      <c r="E4394" s="26" t="s">
        <v>13111</v>
      </c>
      <c r="F4394" s="26" t="s">
        <v>6</v>
      </c>
      <c r="G4394" s="34" t="str">
        <f t="shared" si="167"/>
        <v>Salix pyrenaica</v>
      </c>
      <c r="H4394" s="26" t="s">
        <v>5141</v>
      </c>
      <c r="I4394" s="26"/>
      <c r="J4394" t="s">
        <v>10587</v>
      </c>
      <c r="K4394" t="s">
        <v>11752</v>
      </c>
      <c r="L4394" t="s">
        <v>12336</v>
      </c>
      <c r="M4394" t="s">
        <v>12689</v>
      </c>
    </row>
    <row r="4395" spans="1:13" x14ac:dyDescent="0.25">
      <c r="A4395" s="26" t="s">
        <v>3438</v>
      </c>
      <c r="B4395" s="26" t="s">
        <v>408</v>
      </c>
      <c r="C4395" s="34" t="str">
        <f t="shared" si="166"/>
        <v/>
      </c>
      <c r="D4395" s="26"/>
      <c r="E4395" s="26" t="s">
        <v>6</v>
      </c>
      <c r="F4395" s="26" t="s">
        <v>6</v>
      </c>
      <c r="G4395" s="34" t="str">
        <f t="shared" si="167"/>
        <v>Salix repens</v>
      </c>
      <c r="H4395" s="26" t="s">
        <v>5141</v>
      </c>
      <c r="I4395" s="26"/>
      <c r="J4395" t="s">
        <v>10588</v>
      </c>
      <c r="K4395" t="s">
        <v>11752</v>
      </c>
      <c r="L4395" t="s">
        <v>12336</v>
      </c>
      <c r="M4395" t="s">
        <v>12689</v>
      </c>
    </row>
    <row r="4396" spans="1:13" x14ac:dyDescent="0.25">
      <c r="A4396" s="26" t="s">
        <v>3438</v>
      </c>
      <c r="B4396" s="26" t="s">
        <v>2963</v>
      </c>
      <c r="C4396" s="34" t="str">
        <f t="shared" si="166"/>
        <v/>
      </c>
      <c r="D4396" s="26"/>
      <c r="E4396" s="26" t="s">
        <v>6</v>
      </c>
      <c r="F4396" s="26" t="s">
        <v>6</v>
      </c>
      <c r="G4396" s="34" t="str">
        <f t="shared" si="167"/>
        <v>Salix reticulata</v>
      </c>
      <c r="H4396" s="26" t="s">
        <v>5141</v>
      </c>
      <c r="I4396" s="26"/>
      <c r="J4396" t="s">
        <v>10589</v>
      </c>
      <c r="K4396" t="s">
        <v>11752</v>
      </c>
      <c r="L4396" t="s">
        <v>12336</v>
      </c>
      <c r="M4396" t="s">
        <v>12689</v>
      </c>
    </row>
    <row r="4397" spans="1:13" x14ac:dyDescent="0.25">
      <c r="A4397" s="26" t="s">
        <v>3438</v>
      </c>
      <c r="B4397" s="26" t="s">
        <v>467</v>
      </c>
      <c r="C4397" s="34" t="str">
        <f t="shared" si="166"/>
        <v/>
      </c>
      <c r="D4397" s="26"/>
      <c r="E4397" s="26" t="s">
        <v>6</v>
      </c>
      <c r="F4397" s="26" t="s">
        <v>6</v>
      </c>
      <c r="G4397" s="34" t="str">
        <f t="shared" si="167"/>
        <v>Salix retusa</v>
      </c>
      <c r="H4397" s="26" t="s">
        <v>5141</v>
      </c>
      <c r="I4397" s="26"/>
      <c r="J4397" t="s">
        <v>10590</v>
      </c>
      <c r="K4397" t="s">
        <v>11752</v>
      </c>
      <c r="L4397" t="s">
        <v>12336</v>
      </c>
      <c r="M4397" t="s">
        <v>12689</v>
      </c>
    </row>
    <row r="4398" spans="1:13" x14ac:dyDescent="0.25">
      <c r="A4398" s="26" t="s">
        <v>3438</v>
      </c>
      <c r="B4398" s="26" t="s">
        <v>3446</v>
      </c>
      <c r="C4398" s="34" t="str">
        <f t="shared" ref="C4398:C4461" si="168">IF(D4398="","","subsp.")</f>
        <v/>
      </c>
      <c r="D4398" s="26"/>
      <c r="E4398" s="26" t="s">
        <v>31</v>
      </c>
      <c r="F4398" s="26" t="s">
        <v>6</v>
      </c>
      <c r="G4398" s="34" t="str">
        <f t="shared" si="167"/>
        <v>Salix salviifolia</v>
      </c>
      <c r="H4398" s="26" t="s">
        <v>5141</v>
      </c>
      <c r="I4398" s="26"/>
      <c r="J4398" t="s">
        <v>10591</v>
      </c>
      <c r="K4398" t="s">
        <v>11752</v>
      </c>
      <c r="L4398" t="s">
        <v>12336</v>
      </c>
      <c r="M4398" t="s">
        <v>12689</v>
      </c>
    </row>
    <row r="4399" spans="1:13" x14ac:dyDescent="0.25">
      <c r="A4399" s="26" t="s">
        <v>3438</v>
      </c>
      <c r="B4399" s="26" t="s">
        <v>3447</v>
      </c>
      <c r="C4399" s="34" t="str">
        <f t="shared" si="168"/>
        <v/>
      </c>
      <c r="D4399" s="26"/>
      <c r="E4399" s="26" t="s">
        <v>31</v>
      </c>
      <c r="F4399" s="26" t="s">
        <v>6</v>
      </c>
      <c r="G4399" s="34" t="str">
        <f t="shared" si="167"/>
        <v>Salix tarraconensis</v>
      </c>
      <c r="H4399" s="26" t="s">
        <v>5141</v>
      </c>
      <c r="I4399" s="26"/>
      <c r="J4399" t="s">
        <v>10592</v>
      </c>
      <c r="K4399" t="s">
        <v>11752</v>
      </c>
      <c r="L4399" t="s">
        <v>12336</v>
      </c>
      <c r="M4399" t="s">
        <v>12689</v>
      </c>
    </row>
    <row r="4400" spans="1:13" x14ac:dyDescent="0.25">
      <c r="A4400" s="26" t="s">
        <v>3438</v>
      </c>
      <c r="B4400" s="26" t="s">
        <v>1601</v>
      </c>
      <c r="C4400" s="34" t="str">
        <f t="shared" si="168"/>
        <v/>
      </c>
      <c r="D4400" s="26"/>
      <c r="E4400" s="26" t="s">
        <v>6</v>
      </c>
      <c r="F4400" s="26" t="s">
        <v>6</v>
      </c>
      <c r="G4400" s="34" t="str">
        <f t="shared" si="167"/>
        <v>Salix triandra</v>
      </c>
      <c r="H4400" s="26" t="s">
        <v>5141</v>
      </c>
      <c r="I4400" s="26"/>
      <c r="J4400" t="s">
        <v>10593</v>
      </c>
      <c r="K4400" t="s">
        <v>11752</v>
      </c>
      <c r="L4400" t="s">
        <v>12336</v>
      </c>
      <c r="M4400" t="s">
        <v>12689</v>
      </c>
    </row>
    <row r="4401" spans="1:13" x14ac:dyDescent="0.25">
      <c r="A4401" s="26" t="s">
        <v>3438</v>
      </c>
      <c r="B4401" s="26" t="s">
        <v>3448</v>
      </c>
      <c r="C4401" s="34" t="str">
        <f t="shared" si="168"/>
        <v/>
      </c>
      <c r="D4401" s="26"/>
      <c r="E4401" s="26" t="s">
        <v>5390</v>
      </c>
      <c r="F4401" s="26" t="s">
        <v>6</v>
      </c>
      <c r="G4401" s="34" t="str">
        <f t="shared" si="167"/>
        <v>Salix viminalis</v>
      </c>
      <c r="H4401" s="26" t="s">
        <v>5141</v>
      </c>
      <c r="I4401" s="26"/>
      <c r="J4401" t="s">
        <v>10594</v>
      </c>
      <c r="K4401" t="s">
        <v>11752</v>
      </c>
      <c r="L4401" t="s">
        <v>12336</v>
      </c>
      <c r="M4401" t="s">
        <v>12689</v>
      </c>
    </row>
    <row r="4402" spans="1:13" x14ac:dyDescent="0.25">
      <c r="A4402" s="26" t="s">
        <v>3452</v>
      </c>
      <c r="B4402" s="26" t="s">
        <v>3453</v>
      </c>
      <c r="C4402" s="34" t="str">
        <f t="shared" si="168"/>
        <v/>
      </c>
      <c r="D4402" s="26"/>
      <c r="E4402" s="26" t="s">
        <v>5390</v>
      </c>
      <c r="F4402" s="26" t="s">
        <v>6</v>
      </c>
      <c r="G4402" s="34" t="str">
        <f t="shared" si="167"/>
        <v>Salpichroa origanifolia</v>
      </c>
      <c r="H4402" s="26" t="s">
        <v>5141</v>
      </c>
      <c r="I4402" s="26"/>
      <c r="J4402" t="s">
        <v>10595</v>
      </c>
      <c r="K4402" t="s">
        <v>11752</v>
      </c>
      <c r="L4402" t="s">
        <v>12577</v>
      </c>
      <c r="M4402" t="s">
        <v>12578</v>
      </c>
    </row>
    <row r="4403" spans="1:13" x14ac:dyDescent="0.25">
      <c r="A4403" s="26" t="s">
        <v>3454</v>
      </c>
      <c r="B4403" s="26" t="s">
        <v>3457</v>
      </c>
      <c r="C4403" s="34" t="str">
        <f t="shared" si="168"/>
        <v/>
      </c>
      <c r="D4403" s="26"/>
      <c r="E4403" s="26" t="s">
        <v>6</v>
      </c>
      <c r="F4403" s="26" t="s">
        <v>6</v>
      </c>
      <c r="G4403" s="34" t="str">
        <f t="shared" si="167"/>
        <v>Salsola genistoides</v>
      </c>
      <c r="H4403" s="26" t="s">
        <v>5141</v>
      </c>
      <c r="I4403" s="26"/>
      <c r="J4403" t="s">
        <v>10596</v>
      </c>
      <c r="K4403" t="s">
        <v>11752</v>
      </c>
      <c r="L4403" t="s">
        <v>12295</v>
      </c>
      <c r="M4403" t="s">
        <v>12388</v>
      </c>
    </row>
    <row r="4404" spans="1:13" x14ac:dyDescent="0.25">
      <c r="A4404" s="26" t="s">
        <v>3454</v>
      </c>
      <c r="B4404" s="26" t="s">
        <v>3456</v>
      </c>
      <c r="C4404" s="34" t="str">
        <f t="shared" si="168"/>
        <v/>
      </c>
      <c r="D4404" s="26"/>
      <c r="E4404" s="26" t="s">
        <v>6</v>
      </c>
      <c r="F4404" s="26" t="s">
        <v>6</v>
      </c>
      <c r="G4404" s="34" t="str">
        <f t="shared" si="167"/>
        <v>Salsola kali</v>
      </c>
      <c r="H4404" s="26" t="s">
        <v>5141</v>
      </c>
      <c r="I4404" s="26"/>
      <c r="J4404" t="s">
        <v>10597</v>
      </c>
      <c r="K4404" t="s">
        <v>11752</v>
      </c>
      <c r="L4404" t="s">
        <v>12295</v>
      </c>
      <c r="M4404" t="s">
        <v>12388</v>
      </c>
    </row>
    <row r="4405" spans="1:13" x14ac:dyDescent="0.25">
      <c r="A4405" s="26" t="s">
        <v>3454</v>
      </c>
      <c r="B4405" s="26" t="s">
        <v>3459</v>
      </c>
      <c r="C4405" s="34" t="str">
        <f t="shared" si="168"/>
        <v/>
      </c>
      <c r="D4405" s="26"/>
      <c r="E4405" s="26" t="s">
        <v>6</v>
      </c>
      <c r="F4405" s="26" t="s">
        <v>6</v>
      </c>
      <c r="G4405" s="34" t="str">
        <f t="shared" si="167"/>
        <v>Salsola oppositifolia</v>
      </c>
      <c r="H4405" s="26" t="s">
        <v>5141</v>
      </c>
      <c r="I4405" s="26"/>
      <c r="J4405" t="s">
        <v>10598</v>
      </c>
      <c r="K4405" t="s">
        <v>11752</v>
      </c>
      <c r="L4405" t="s">
        <v>12295</v>
      </c>
      <c r="M4405" t="s">
        <v>12388</v>
      </c>
    </row>
    <row r="4406" spans="1:13" x14ac:dyDescent="0.25">
      <c r="A4406" s="26" t="s">
        <v>3454</v>
      </c>
      <c r="B4406" s="26" t="s">
        <v>2839</v>
      </c>
      <c r="C4406" s="34" t="str">
        <f t="shared" si="168"/>
        <v/>
      </c>
      <c r="D4406" s="26"/>
      <c r="E4406" s="26" t="s">
        <v>31</v>
      </c>
      <c r="F4406" s="26" t="s">
        <v>6</v>
      </c>
      <c r="G4406" s="34" t="str">
        <f t="shared" ref="G4406:G4469" si="169">IF(D4406="",CONCATENATE(A4406," ",B4406),CONCATENATE(A4406," ",B4406," ",D4406))</f>
        <v>Salsola papillosa</v>
      </c>
      <c r="H4406" s="26" t="s">
        <v>5141</v>
      </c>
      <c r="I4406" s="26"/>
      <c r="J4406" t="s">
        <v>10599</v>
      </c>
      <c r="K4406" t="s">
        <v>11752</v>
      </c>
      <c r="L4406" t="s">
        <v>12295</v>
      </c>
      <c r="M4406" t="s">
        <v>12388</v>
      </c>
    </row>
    <row r="4407" spans="1:13" x14ac:dyDescent="0.25">
      <c r="A4407" s="26" t="s">
        <v>3454</v>
      </c>
      <c r="B4407" s="26" t="s">
        <v>3455</v>
      </c>
      <c r="C4407" s="34" t="str">
        <f t="shared" si="168"/>
        <v/>
      </c>
      <c r="D4407" s="26"/>
      <c r="E4407" s="26" t="s">
        <v>6</v>
      </c>
      <c r="F4407" s="26" t="s">
        <v>6</v>
      </c>
      <c r="G4407" s="34" t="str">
        <f t="shared" si="169"/>
        <v>Salsola soda</v>
      </c>
      <c r="H4407" s="26" t="s">
        <v>5141</v>
      </c>
      <c r="I4407" s="26"/>
      <c r="J4407" t="s">
        <v>10600</v>
      </c>
      <c r="K4407" t="s">
        <v>11752</v>
      </c>
      <c r="L4407" t="s">
        <v>12295</v>
      </c>
      <c r="M4407" t="s">
        <v>12388</v>
      </c>
    </row>
    <row r="4408" spans="1:13" x14ac:dyDescent="0.25">
      <c r="A4408" s="26" t="s">
        <v>3454</v>
      </c>
      <c r="B4408" s="26" t="s">
        <v>3460</v>
      </c>
      <c r="C4408" s="34" t="str">
        <f t="shared" si="168"/>
        <v/>
      </c>
      <c r="D4408" s="26"/>
      <c r="E4408" s="26" t="s">
        <v>6</v>
      </c>
      <c r="F4408" s="26" t="s">
        <v>6</v>
      </c>
      <c r="G4408" s="34" t="str">
        <f t="shared" si="169"/>
        <v>Salsola vermiculata</v>
      </c>
      <c r="H4408" s="26" t="s">
        <v>5141</v>
      </c>
      <c r="I4408" s="26"/>
      <c r="J4408" t="s">
        <v>10601</v>
      </c>
      <c r="K4408" t="s">
        <v>11752</v>
      </c>
      <c r="L4408" t="s">
        <v>12295</v>
      </c>
      <c r="M4408" t="s">
        <v>12388</v>
      </c>
    </row>
    <row r="4409" spans="1:13" x14ac:dyDescent="0.25">
      <c r="A4409" s="26" t="s">
        <v>3454</v>
      </c>
      <c r="B4409" s="26" t="s">
        <v>3458</v>
      </c>
      <c r="C4409" s="34" t="str">
        <f t="shared" si="168"/>
        <v/>
      </c>
      <c r="D4409" s="26"/>
      <c r="E4409" s="26" t="s">
        <v>6</v>
      </c>
      <c r="F4409" s="26" t="s">
        <v>6</v>
      </c>
      <c r="G4409" s="34" t="str">
        <f t="shared" si="169"/>
        <v>Salsola webbii</v>
      </c>
      <c r="H4409" s="26" t="s">
        <v>5141</v>
      </c>
      <c r="I4409" s="26"/>
      <c r="J4409" t="s">
        <v>10602</v>
      </c>
      <c r="K4409" t="s">
        <v>11752</v>
      </c>
      <c r="L4409" t="s">
        <v>12295</v>
      </c>
      <c r="M4409" t="s">
        <v>12388</v>
      </c>
    </row>
    <row r="4410" spans="1:13" x14ac:dyDescent="0.25">
      <c r="A4410" s="26" t="s">
        <v>3461</v>
      </c>
      <c r="B4410" s="26" t="s">
        <v>3464</v>
      </c>
      <c r="C4410" s="34" t="str">
        <f t="shared" si="168"/>
        <v/>
      </c>
      <c r="D4410" s="26"/>
      <c r="E4410" s="26" t="s">
        <v>6</v>
      </c>
      <c r="F4410" s="26" t="s">
        <v>6</v>
      </c>
      <c r="G4410" s="34" t="str">
        <f t="shared" si="169"/>
        <v>Salvia aethiopis</v>
      </c>
      <c r="H4410" s="26" t="s">
        <v>5141</v>
      </c>
      <c r="I4410" s="26"/>
      <c r="J4410" t="s">
        <v>10603</v>
      </c>
      <c r="K4410" t="s">
        <v>11752</v>
      </c>
      <c r="L4410" t="s">
        <v>12318</v>
      </c>
      <c r="M4410" t="s">
        <v>12395</v>
      </c>
    </row>
    <row r="4411" spans="1:13" x14ac:dyDescent="0.25">
      <c r="A4411" s="26" t="s">
        <v>3461</v>
      </c>
      <c r="B4411" s="26" t="s">
        <v>2880</v>
      </c>
      <c r="C4411" s="34" t="str">
        <f t="shared" si="168"/>
        <v/>
      </c>
      <c r="D4411" s="26"/>
      <c r="E4411" s="26" t="s">
        <v>6</v>
      </c>
      <c r="F4411" s="26" t="s">
        <v>6</v>
      </c>
      <c r="G4411" s="34" t="str">
        <f t="shared" si="169"/>
        <v>Salvia argentea</v>
      </c>
      <c r="H4411" s="26" t="s">
        <v>5141</v>
      </c>
      <c r="I4411" s="26"/>
      <c r="J4411" t="s">
        <v>10604</v>
      </c>
      <c r="K4411" t="s">
        <v>11752</v>
      </c>
      <c r="L4411" t="s">
        <v>12318</v>
      </c>
      <c r="M4411" t="s">
        <v>12395</v>
      </c>
    </row>
    <row r="4412" spans="1:13" x14ac:dyDescent="0.25">
      <c r="A4412" s="26" t="s">
        <v>3461</v>
      </c>
      <c r="B4412" s="26" t="s">
        <v>740</v>
      </c>
      <c r="C4412" s="34" t="str">
        <f t="shared" si="168"/>
        <v/>
      </c>
      <c r="D4412" s="26"/>
      <c r="E4412" s="26" t="s">
        <v>6</v>
      </c>
      <c r="F4412" s="26" t="s">
        <v>6</v>
      </c>
      <c r="G4412" s="34" t="str">
        <f t="shared" si="169"/>
        <v>Salvia barrelieri</v>
      </c>
      <c r="H4412" s="26" t="s">
        <v>5141</v>
      </c>
      <c r="I4412" s="26"/>
      <c r="J4412" t="s">
        <v>10605</v>
      </c>
      <c r="K4412" t="s">
        <v>11752</v>
      </c>
      <c r="L4412" t="s">
        <v>12318</v>
      </c>
      <c r="M4412" t="s">
        <v>12395</v>
      </c>
    </row>
    <row r="4413" spans="1:13" x14ac:dyDescent="0.25">
      <c r="A4413" s="26" t="s">
        <v>3461</v>
      </c>
      <c r="B4413" s="26" t="s">
        <v>3462</v>
      </c>
      <c r="C4413" s="34" t="str">
        <f t="shared" si="168"/>
        <v/>
      </c>
      <c r="D4413" s="26"/>
      <c r="E4413" s="26" t="s">
        <v>31</v>
      </c>
      <c r="F4413" s="26" t="s">
        <v>6</v>
      </c>
      <c r="G4413" s="34" t="str">
        <f t="shared" si="169"/>
        <v>Salvia candelabrum</v>
      </c>
      <c r="H4413" s="26" t="s">
        <v>5141</v>
      </c>
      <c r="I4413" s="26"/>
      <c r="J4413" t="s">
        <v>10606</v>
      </c>
      <c r="K4413" t="s">
        <v>11752</v>
      </c>
      <c r="L4413" t="s">
        <v>12318</v>
      </c>
      <c r="M4413" t="s">
        <v>12395</v>
      </c>
    </row>
    <row r="4414" spans="1:13" x14ac:dyDescent="0.25">
      <c r="A4414" s="26" t="s">
        <v>3461</v>
      </c>
      <c r="B4414" s="26" t="s">
        <v>2093</v>
      </c>
      <c r="C4414" s="34" t="str">
        <f t="shared" si="168"/>
        <v/>
      </c>
      <c r="D4414" s="26"/>
      <c r="E4414" s="26" t="s">
        <v>5390</v>
      </c>
      <c r="F4414" s="26" t="s">
        <v>6</v>
      </c>
      <c r="G4414" s="34" t="str">
        <f t="shared" si="169"/>
        <v>Salvia fruticosa</v>
      </c>
      <c r="H4414" s="26" t="s">
        <v>5141</v>
      </c>
      <c r="I4414" s="26"/>
      <c r="J4414" t="s">
        <v>10607</v>
      </c>
      <c r="K4414" t="s">
        <v>11752</v>
      </c>
      <c r="L4414" t="s">
        <v>12318</v>
      </c>
      <c r="M4414" t="s">
        <v>12395</v>
      </c>
    </row>
    <row r="4415" spans="1:13" x14ac:dyDescent="0.25">
      <c r="A4415" s="26" t="s">
        <v>3461</v>
      </c>
      <c r="B4415" s="26" t="s">
        <v>238</v>
      </c>
      <c r="C4415" s="34" t="str">
        <f t="shared" si="168"/>
        <v/>
      </c>
      <c r="D4415" s="26"/>
      <c r="E4415" s="26" t="s">
        <v>6</v>
      </c>
      <c r="F4415" s="26" t="s">
        <v>6</v>
      </c>
      <c r="G4415" s="34" t="str">
        <f t="shared" si="169"/>
        <v>Salvia glutinosa</v>
      </c>
      <c r="H4415" s="26" t="s">
        <v>5141</v>
      </c>
      <c r="I4415" s="26"/>
      <c r="J4415" t="s">
        <v>10608</v>
      </c>
      <c r="K4415" t="s">
        <v>11752</v>
      </c>
      <c r="L4415" t="s">
        <v>12318</v>
      </c>
      <c r="M4415" t="s">
        <v>12395</v>
      </c>
    </row>
    <row r="4416" spans="1:13" x14ac:dyDescent="0.25">
      <c r="A4416" s="26" t="s">
        <v>3461</v>
      </c>
      <c r="B4416" s="26" t="s">
        <v>3463</v>
      </c>
      <c r="C4416" s="34" t="str">
        <f t="shared" si="168"/>
        <v>subsp.</v>
      </c>
      <c r="D4416" s="26" t="s">
        <v>4523</v>
      </c>
      <c r="E4416" s="26" t="s">
        <v>6</v>
      </c>
      <c r="F4416" s="26" t="s">
        <v>6</v>
      </c>
      <c r="G4416" s="34" t="str">
        <f t="shared" si="169"/>
        <v>Salvia lavandulifolia blancoana</v>
      </c>
      <c r="H4416" s="26" t="s">
        <v>5141</v>
      </c>
      <c r="I4416" s="26"/>
      <c r="J4416" t="s">
        <v>10609</v>
      </c>
      <c r="K4416" t="s">
        <v>11752</v>
      </c>
      <c r="L4416" t="s">
        <v>12318</v>
      </c>
      <c r="M4416" t="s">
        <v>12395</v>
      </c>
    </row>
    <row r="4417" spans="1:13" x14ac:dyDescent="0.25">
      <c r="A4417" s="26" t="s">
        <v>3461</v>
      </c>
      <c r="B4417" s="26" t="s">
        <v>3463</v>
      </c>
      <c r="C4417" s="34" t="str">
        <f t="shared" si="168"/>
        <v>subsp.</v>
      </c>
      <c r="D4417" s="26" t="s">
        <v>3463</v>
      </c>
      <c r="E4417" s="26" t="s">
        <v>31</v>
      </c>
      <c r="F4417" s="26" t="s">
        <v>6</v>
      </c>
      <c r="G4417" s="34" t="str">
        <f t="shared" si="169"/>
        <v>Salvia lavandulifolia lavandulifolia</v>
      </c>
      <c r="H4417" s="26" t="s">
        <v>5141</v>
      </c>
      <c r="I4417" s="26"/>
      <c r="J4417" t="s">
        <v>10610</v>
      </c>
      <c r="K4417" t="s">
        <v>11752</v>
      </c>
      <c r="L4417" t="s">
        <v>12318</v>
      </c>
      <c r="M4417" t="s">
        <v>12395</v>
      </c>
    </row>
    <row r="4418" spans="1:13" x14ac:dyDescent="0.25">
      <c r="A4418" s="26" t="s">
        <v>3461</v>
      </c>
      <c r="B4418" s="26" t="s">
        <v>3463</v>
      </c>
      <c r="C4418" s="34" t="str">
        <f t="shared" si="168"/>
        <v>subsp.</v>
      </c>
      <c r="D4418" s="26" t="s">
        <v>4175</v>
      </c>
      <c r="E4418" s="26" t="s">
        <v>31</v>
      </c>
      <c r="F4418" s="26" t="s">
        <v>6</v>
      </c>
      <c r="G4418" s="34" t="str">
        <f t="shared" si="169"/>
        <v>Salvia lavandulifolia mariolensis</v>
      </c>
      <c r="H4418" s="26" t="s">
        <v>5141</v>
      </c>
      <c r="I4418" s="26"/>
      <c r="J4418" t="s">
        <v>10611</v>
      </c>
      <c r="K4418" t="s">
        <v>11752</v>
      </c>
      <c r="L4418" t="s">
        <v>12318</v>
      </c>
      <c r="M4418" t="s">
        <v>12395</v>
      </c>
    </row>
    <row r="4419" spans="1:13" x14ac:dyDescent="0.25">
      <c r="A4419" s="26" t="s">
        <v>3461</v>
      </c>
      <c r="B4419" s="26" t="s">
        <v>3463</v>
      </c>
      <c r="C4419" s="34" t="str">
        <f t="shared" si="168"/>
        <v>subsp.</v>
      </c>
      <c r="D4419" s="26" t="s">
        <v>4662</v>
      </c>
      <c r="E4419" s="26" t="s">
        <v>31</v>
      </c>
      <c r="F4419" s="26" t="s">
        <v>6</v>
      </c>
      <c r="G4419" s="34" t="str">
        <f t="shared" si="169"/>
        <v>Salvia lavandulifolia oxyodon</v>
      </c>
      <c r="H4419" s="26" t="s">
        <v>5141</v>
      </c>
      <c r="I4419" s="26"/>
      <c r="J4419" t="s">
        <v>10612</v>
      </c>
      <c r="K4419" t="s">
        <v>11752</v>
      </c>
      <c r="L4419" t="s">
        <v>12318</v>
      </c>
      <c r="M4419" t="s">
        <v>12395</v>
      </c>
    </row>
    <row r="4420" spans="1:13" x14ac:dyDescent="0.25">
      <c r="A4420" s="26" t="s">
        <v>3461</v>
      </c>
      <c r="B4420" s="26" t="s">
        <v>3463</v>
      </c>
      <c r="C4420" s="34" t="str">
        <f t="shared" si="168"/>
        <v>subsp.</v>
      </c>
      <c r="D4420" s="26" t="s">
        <v>4661</v>
      </c>
      <c r="E4420" s="26" t="s">
        <v>31</v>
      </c>
      <c r="F4420" s="26" t="s">
        <v>6</v>
      </c>
      <c r="G4420" s="34" t="str">
        <f t="shared" si="169"/>
        <v>Salvia lavandulifolia vellerea</v>
      </c>
      <c r="H4420" s="26" t="s">
        <v>5141</v>
      </c>
      <c r="I4420" s="26"/>
      <c r="J4420" t="s">
        <v>10613</v>
      </c>
      <c r="K4420" t="s">
        <v>11752</v>
      </c>
      <c r="L4420" t="s">
        <v>12318</v>
      </c>
      <c r="M4420" t="s">
        <v>12395</v>
      </c>
    </row>
    <row r="4421" spans="1:13" x14ac:dyDescent="0.25">
      <c r="A4421" s="26" t="s">
        <v>3461</v>
      </c>
      <c r="B4421" s="26" t="s">
        <v>1636</v>
      </c>
      <c r="C4421" s="34" t="str">
        <f t="shared" si="168"/>
        <v/>
      </c>
      <c r="D4421" s="26"/>
      <c r="E4421" s="26" t="s">
        <v>5390</v>
      </c>
      <c r="F4421" s="26" t="s">
        <v>6</v>
      </c>
      <c r="G4421" s="34" t="str">
        <f t="shared" si="169"/>
        <v>Salvia microphylla</v>
      </c>
      <c r="H4421" s="26" t="s">
        <v>5141</v>
      </c>
      <c r="I4421" s="26"/>
      <c r="J4421" t="s">
        <v>10614</v>
      </c>
      <c r="K4421" t="s">
        <v>11752</v>
      </c>
      <c r="L4421" t="s">
        <v>12318</v>
      </c>
      <c r="M4421" t="s">
        <v>12395</v>
      </c>
    </row>
    <row r="4422" spans="1:13" x14ac:dyDescent="0.25">
      <c r="A4422" s="26" t="s">
        <v>3461</v>
      </c>
      <c r="B4422" s="26" t="s">
        <v>253</v>
      </c>
      <c r="C4422" s="34" t="str">
        <f t="shared" si="168"/>
        <v/>
      </c>
      <c r="D4422" s="26"/>
      <c r="E4422" s="26" t="s">
        <v>5390</v>
      </c>
      <c r="F4422" s="26" t="s">
        <v>6</v>
      </c>
      <c r="G4422" s="34" t="str">
        <f t="shared" si="169"/>
        <v>Salvia officinalis</v>
      </c>
      <c r="H4422" s="26" t="s">
        <v>5141</v>
      </c>
      <c r="I4422" s="26" t="s">
        <v>13597</v>
      </c>
      <c r="J4422" t="s">
        <v>10615</v>
      </c>
      <c r="K4422" t="s">
        <v>11752</v>
      </c>
      <c r="L4422" t="s">
        <v>12318</v>
      </c>
      <c r="M4422" t="s">
        <v>12395</v>
      </c>
    </row>
    <row r="4423" spans="1:13" x14ac:dyDescent="0.25">
      <c r="A4423" s="26" t="s">
        <v>3461</v>
      </c>
      <c r="B4423" s="26" t="s">
        <v>3466</v>
      </c>
      <c r="C4423" s="34" t="str">
        <f t="shared" si="168"/>
        <v>subsp.</v>
      </c>
      <c r="D4423" s="26" t="s">
        <v>1008</v>
      </c>
      <c r="E4423" s="26" t="s">
        <v>31</v>
      </c>
      <c r="F4423" s="26" t="s">
        <v>6</v>
      </c>
      <c r="G4423" s="34" t="str">
        <f t="shared" si="169"/>
        <v>Salvia phlomoides boissieri</v>
      </c>
      <c r="H4423" s="26" t="s">
        <v>5141</v>
      </c>
      <c r="I4423" s="26"/>
      <c r="J4423" t="s">
        <v>10616</v>
      </c>
      <c r="K4423" t="s">
        <v>11752</v>
      </c>
      <c r="L4423" t="s">
        <v>12318</v>
      </c>
      <c r="M4423" t="s">
        <v>12395</v>
      </c>
    </row>
    <row r="4424" spans="1:13" x14ac:dyDescent="0.25">
      <c r="A4424" s="26" t="s">
        <v>3461</v>
      </c>
      <c r="B4424" s="26" t="s">
        <v>3466</v>
      </c>
      <c r="C4424" s="34" t="str">
        <f t="shared" si="168"/>
        <v>subsp.</v>
      </c>
      <c r="D4424" s="26" t="s">
        <v>3466</v>
      </c>
      <c r="E4424" s="26" t="s">
        <v>31</v>
      </c>
      <c r="F4424" s="26" t="s">
        <v>6</v>
      </c>
      <c r="G4424" s="34" t="str">
        <f t="shared" si="169"/>
        <v>Salvia phlomoides phlomoides</v>
      </c>
      <c r="H4424" s="26" t="s">
        <v>5141</v>
      </c>
      <c r="I4424" s="26"/>
      <c r="J4424" t="s">
        <v>10617</v>
      </c>
      <c r="K4424" t="s">
        <v>11752</v>
      </c>
      <c r="L4424" t="s">
        <v>12318</v>
      </c>
      <c r="M4424" t="s">
        <v>12395</v>
      </c>
    </row>
    <row r="4425" spans="1:13" x14ac:dyDescent="0.25">
      <c r="A4425" s="26" t="s">
        <v>3461</v>
      </c>
      <c r="B4425" s="26" t="s">
        <v>854</v>
      </c>
      <c r="C4425" s="34" t="str">
        <f t="shared" si="168"/>
        <v/>
      </c>
      <c r="D4425" s="26"/>
      <c r="E4425" s="26" t="s">
        <v>6</v>
      </c>
      <c r="F4425" s="26" t="s">
        <v>6</v>
      </c>
      <c r="G4425" s="34" t="str">
        <f t="shared" si="169"/>
        <v>Salvia pratensis</v>
      </c>
      <c r="H4425" s="26" t="s">
        <v>5141</v>
      </c>
      <c r="I4425" s="26"/>
      <c r="J4425" t="s">
        <v>10618</v>
      </c>
      <c r="K4425" t="s">
        <v>11752</v>
      </c>
      <c r="L4425" t="s">
        <v>12318</v>
      </c>
      <c r="M4425" t="s">
        <v>12395</v>
      </c>
    </row>
    <row r="4426" spans="1:13" x14ac:dyDescent="0.25">
      <c r="A4426" s="26" t="s">
        <v>3461</v>
      </c>
      <c r="B4426" s="26" t="s">
        <v>3465</v>
      </c>
      <c r="C4426" s="34" t="str">
        <f t="shared" si="168"/>
        <v/>
      </c>
      <c r="D4426" s="26"/>
      <c r="E4426" s="26" t="s">
        <v>6</v>
      </c>
      <c r="F4426" s="26" t="s">
        <v>6</v>
      </c>
      <c r="G4426" s="34" t="str">
        <f t="shared" si="169"/>
        <v>Salvia sclarea</v>
      </c>
      <c r="H4426" s="26" t="s">
        <v>5141</v>
      </c>
      <c r="I4426" s="26"/>
      <c r="J4426" t="s">
        <v>10619</v>
      </c>
      <c r="K4426" t="s">
        <v>11752</v>
      </c>
      <c r="L4426" t="s">
        <v>12318</v>
      </c>
      <c r="M4426" t="s">
        <v>12395</v>
      </c>
    </row>
    <row r="4427" spans="1:13" x14ac:dyDescent="0.25">
      <c r="A4427" s="26" t="s">
        <v>3461</v>
      </c>
      <c r="B4427" s="26" t="s">
        <v>3467</v>
      </c>
      <c r="C4427" s="34" t="str">
        <f t="shared" si="168"/>
        <v/>
      </c>
      <c r="D4427" s="26"/>
      <c r="E4427" s="26" t="s">
        <v>31</v>
      </c>
      <c r="F4427" s="26" t="s">
        <v>6</v>
      </c>
      <c r="G4427" s="34" t="str">
        <f t="shared" si="169"/>
        <v>Salvia sclareoides</v>
      </c>
      <c r="H4427" s="26" t="s">
        <v>5141</v>
      </c>
      <c r="I4427" s="26"/>
      <c r="J4427" t="s">
        <v>10620</v>
      </c>
      <c r="K4427" t="s">
        <v>11752</v>
      </c>
      <c r="L4427" t="s">
        <v>12318</v>
      </c>
      <c r="M4427" t="s">
        <v>12395</v>
      </c>
    </row>
    <row r="4428" spans="1:13" x14ac:dyDescent="0.25">
      <c r="A4428" s="26" t="s">
        <v>3461</v>
      </c>
      <c r="B4428" s="26" t="s">
        <v>350</v>
      </c>
      <c r="C4428" s="34" t="str">
        <f t="shared" si="168"/>
        <v/>
      </c>
      <c r="D4428" s="26"/>
      <c r="E4428" s="26" t="s">
        <v>5390</v>
      </c>
      <c r="F4428" s="26" t="s">
        <v>6</v>
      </c>
      <c r="G4428" s="34" t="str">
        <f t="shared" si="169"/>
        <v>Salvia sylvestris</v>
      </c>
      <c r="H4428" s="26" t="s">
        <v>5141</v>
      </c>
      <c r="I4428" s="34" t="s">
        <v>13180</v>
      </c>
      <c r="J4428" t="s">
        <v>10621</v>
      </c>
      <c r="K4428" t="s">
        <v>11752</v>
      </c>
      <c r="L4428" t="s">
        <v>12318</v>
      </c>
      <c r="M4428" t="s">
        <v>12395</v>
      </c>
    </row>
    <row r="4429" spans="1:13" x14ac:dyDescent="0.25">
      <c r="A4429" s="26" t="s">
        <v>3461</v>
      </c>
      <c r="B4429" s="26" t="s">
        <v>449</v>
      </c>
      <c r="C4429" s="34" t="str">
        <f t="shared" si="168"/>
        <v/>
      </c>
      <c r="D4429" s="26"/>
      <c r="E4429" s="26" t="s">
        <v>31</v>
      </c>
      <c r="F4429" s="26" t="s">
        <v>6</v>
      </c>
      <c r="G4429" s="34" t="str">
        <f t="shared" si="169"/>
        <v>Salvia valentina</v>
      </c>
      <c r="H4429" s="26" t="s">
        <v>5141</v>
      </c>
      <c r="I4429" s="26"/>
      <c r="J4429" t="s">
        <v>10622</v>
      </c>
      <c r="K4429" t="s">
        <v>11752</v>
      </c>
      <c r="L4429" t="s">
        <v>12318</v>
      </c>
      <c r="M4429" t="s">
        <v>12395</v>
      </c>
    </row>
    <row r="4430" spans="1:13" x14ac:dyDescent="0.25">
      <c r="A4430" s="26" t="s">
        <v>3461</v>
      </c>
      <c r="B4430" s="26" t="s">
        <v>3468</v>
      </c>
      <c r="C4430" s="34" t="str">
        <f t="shared" si="168"/>
        <v/>
      </c>
      <c r="D4430" s="26"/>
      <c r="E4430" s="26" t="s">
        <v>6</v>
      </c>
      <c r="F4430" s="26" t="s">
        <v>6</v>
      </c>
      <c r="G4430" s="34" t="str">
        <f t="shared" si="169"/>
        <v>Salvia verbenaca</v>
      </c>
      <c r="H4430" s="26" t="s">
        <v>5141</v>
      </c>
      <c r="I4430" s="26"/>
      <c r="J4430" t="s">
        <v>10623</v>
      </c>
      <c r="K4430" t="s">
        <v>11752</v>
      </c>
      <c r="L4430" t="s">
        <v>12318</v>
      </c>
      <c r="M4430" t="s">
        <v>12395</v>
      </c>
    </row>
    <row r="4431" spans="1:13" x14ac:dyDescent="0.25">
      <c r="A4431" s="26" t="s">
        <v>3461</v>
      </c>
      <c r="B4431" s="26" t="s">
        <v>24</v>
      </c>
      <c r="C4431" s="34" t="str">
        <f t="shared" si="168"/>
        <v/>
      </c>
      <c r="D4431" s="26"/>
      <c r="E4431" s="26" t="s">
        <v>5390</v>
      </c>
      <c r="F4431" s="26" t="s">
        <v>6</v>
      </c>
      <c r="G4431" s="34" t="str">
        <f t="shared" si="169"/>
        <v>Salvia verticillata</v>
      </c>
      <c r="H4431" s="26" t="s">
        <v>5141</v>
      </c>
      <c r="I4431" s="26"/>
      <c r="J4431" t="s">
        <v>10624</v>
      </c>
      <c r="K4431" t="s">
        <v>11752</v>
      </c>
      <c r="L4431" t="s">
        <v>12318</v>
      </c>
      <c r="M4431" t="s">
        <v>12395</v>
      </c>
    </row>
    <row r="4432" spans="1:13" x14ac:dyDescent="0.25">
      <c r="A4432" s="26" t="s">
        <v>3461</v>
      </c>
      <c r="B4432" s="26" t="s">
        <v>283</v>
      </c>
      <c r="C4432" s="34" t="str">
        <f t="shared" si="168"/>
        <v/>
      </c>
      <c r="D4432" s="26"/>
      <c r="E4432" s="26" t="s">
        <v>6</v>
      </c>
      <c r="F4432" s="26" t="s">
        <v>6</v>
      </c>
      <c r="G4432" s="34" t="str">
        <f t="shared" si="169"/>
        <v>Salvia viridis</v>
      </c>
      <c r="H4432" s="26" t="s">
        <v>5141</v>
      </c>
      <c r="I4432" s="26"/>
      <c r="J4432" t="s">
        <v>10625</v>
      </c>
      <c r="K4432" t="s">
        <v>11752</v>
      </c>
      <c r="L4432" t="s">
        <v>12318</v>
      </c>
      <c r="M4432" t="s">
        <v>12395</v>
      </c>
    </row>
    <row r="4433" spans="1:13" x14ac:dyDescent="0.25">
      <c r="A4433" s="26" t="s">
        <v>3469</v>
      </c>
      <c r="B4433" s="26" t="s">
        <v>2576</v>
      </c>
      <c r="C4433" s="34" t="str">
        <f t="shared" si="168"/>
        <v/>
      </c>
      <c r="D4433" s="26"/>
      <c r="E4433" s="26" t="s">
        <v>5390</v>
      </c>
      <c r="F4433" s="26" t="s">
        <v>6</v>
      </c>
      <c r="G4433" s="34" t="str">
        <f t="shared" si="169"/>
        <v>Salvinia natans</v>
      </c>
      <c r="H4433" s="26" t="s">
        <v>5141</v>
      </c>
      <c r="I4433" s="26"/>
      <c r="J4433" t="s">
        <v>10626</v>
      </c>
      <c r="K4433" t="s">
        <v>12300</v>
      </c>
      <c r="L4433" t="s">
        <v>12579</v>
      </c>
      <c r="M4433" t="s">
        <v>12580</v>
      </c>
    </row>
    <row r="4434" spans="1:13" x14ac:dyDescent="0.25">
      <c r="A4434" s="26" t="s">
        <v>3470</v>
      </c>
      <c r="B4434" s="26" t="s">
        <v>3471</v>
      </c>
      <c r="C4434" s="34" t="str">
        <f t="shared" si="168"/>
        <v/>
      </c>
      <c r="D4434" s="26"/>
      <c r="E4434" s="26" t="s">
        <v>6</v>
      </c>
      <c r="F4434" s="26" t="s">
        <v>6</v>
      </c>
      <c r="G4434" s="34" t="str">
        <f t="shared" si="169"/>
        <v>Sambucus ebulus</v>
      </c>
      <c r="H4434" s="26" t="s">
        <v>5141</v>
      </c>
      <c r="I4434" s="26"/>
      <c r="J4434" t="s">
        <v>10627</v>
      </c>
      <c r="K4434" t="s">
        <v>11752</v>
      </c>
      <c r="L4434" t="s">
        <v>12602</v>
      </c>
      <c r="M4434" t="s">
        <v>12696</v>
      </c>
    </row>
    <row r="4435" spans="1:13" x14ac:dyDescent="0.25">
      <c r="A4435" s="26" t="s">
        <v>3470</v>
      </c>
      <c r="B4435" s="26" t="s">
        <v>674</v>
      </c>
      <c r="C4435" s="34" t="str">
        <f t="shared" si="168"/>
        <v>subsp.</v>
      </c>
      <c r="D4435" s="26" t="s">
        <v>674</v>
      </c>
      <c r="E4435" s="26" t="s">
        <v>6</v>
      </c>
      <c r="F4435" s="26" t="s">
        <v>31</v>
      </c>
      <c r="G4435" s="34" t="str">
        <f t="shared" si="169"/>
        <v>Sambucus nigra nigra</v>
      </c>
      <c r="H4435" s="26" t="s">
        <v>5141</v>
      </c>
      <c r="I4435" s="26"/>
      <c r="J4435" t="s">
        <v>10628</v>
      </c>
      <c r="K4435" t="s">
        <v>11752</v>
      </c>
      <c r="L4435" t="s">
        <v>12602</v>
      </c>
      <c r="M4435" t="s">
        <v>12696</v>
      </c>
    </row>
    <row r="4436" spans="1:13" x14ac:dyDescent="0.25">
      <c r="A4436" s="26" t="s">
        <v>3470</v>
      </c>
      <c r="B4436" s="26" t="s">
        <v>462</v>
      </c>
      <c r="C4436" s="34" t="str">
        <f t="shared" si="168"/>
        <v/>
      </c>
      <c r="D4436" s="26"/>
      <c r="E4436" s="26" t="s">
        <v>6</v>
      </c>
      <c r="F4436" s="26" t="s">
        <v>6</v>
      </c>
      <c r="G4436" s="34" t="str">
        <f t="shared" si="169"/>
        <v>Sambucus racemosa</v>
      </c>
      <c r="H4436" s="26" t="s">
        <v>5141</v>
      </c>
      <c r="I4436" s="26"/>
      <c r="J4436" t="s">
        <v>10629</v>
      </c>
      <c r="K4436" t="s">
        <v>11752</v>
      </c>
      <c r="L4436" t="s">
        <v>12602</v>
      </c>
      <c r="M4436" t="s">
        <v>12696</v>
      </c>
    </row>
    <row r="4437" spans="1:13" x14ac:dyDescent="0.25">
      <c r="A4437" s="26" t="s">
        <v>3472</v>
      </c>
      <c r="B4437" s="26" t="s">
        <v>3473</v>
      </c>
      <c r="C4437" s="34" t="str">
        <f t="shared" si="168"/>
        <v/>
      </c>
      <c r="D4437" s="26"/>
      <c r="E4437" s="26" t="s">
        <v>6</v>
      </c>
      <c r="F4437" s="26" t="s">
        <v>6</v>
      </c>
      <c r="G4437" s="34" t="str">
        <f t="shared" si="169"/>
        <v>Samolus valerandi</v>
      </c>
      <c r="H4437" s="26" t="s">
        <v>5141</v>
      </c>
      <c r="I4437" s="26"/>
      <c r="J4437" t="s">
        <v>10630</v>
      </c>
      <c r="K4437" t="s">
        <v>11752</v>
      </c>
      <c r="L4437" t="s">
        <v>12290</v>
      </c>
      <c r="M4437" t="s">
        <v>12291</v>
      </c>
    </row>
    <row r="4438" spans="1:13" x14ac:dyDescent="0.25">
      <c r="A4438" s="26" t="s">
        <v>3474</v>
      </c>
      <c r="B4438" s="26" t="s">
        <v>3476</v>
      </c>
      <c r="C4438" s="34" t="str">
        <f t="shared" si="168"/>
        <v/>
      </c>
      <c r="D4438" s="26"/>
      <c r="E4438" s="26" t="s">
        <v>6</v>
      </c>
      <c r="F4438" s="26" t="s">
        <v>6</v>
      </c>
      <c r="G4438" s="34" t="str">
        <f t="shared" si="169"/>
        <v>Sanguisorba ancistroides</v>
      </c>
      <c r="H4438" s="26" t="s">
        <v>5141</v>
      </c>
      <c r="I4438" s="26"/>
      <c r="J4438" t="s">
        <v>10631</v>
      </c>
      <c r="K4438" t="s">
        <v>11752</v>
      </c>
      <c r="L4438" t="s">
        <v>12323</v>
      </c>
      <c r="M4438" t="s">
        <v>12324</v>
      </c>
    </row>
    <row r="4439" spans="1:13" x14ac:dyDescent="0.25">
      <c r="A4439" s="26" t="s">
        <v>3474</v>
      </c>
      <c r="B4439" s="26" t="s">
        <v>2366</v>
      </c>
      <c r="C4439" s="34" t="str">
        <f t="shared" si="168"/>
        <v/>
      </c>
      <c r="D4439" s="26"/>
      <c r="E4439" s="26" t="s">
        <v>31</v>
      </c>
      <c r="F4439" s="26" t="s">
        <v>6</v>
      </c>
      <c r="G4439" s="34" t="str">
        <f t="shared" si="169"/>
        <v>Sanguisorba hybrida</v>
      </c>
      <c r="H4439" s="26" t="s">
        <v>5141</v>
      </c>
      <c r="I4439" s="26"/>
      <c r="J4439" t="s">
        <v>10632</v>
      </c>
      <c r="K4439" t="s">
        <v>11752</v>
      </c>
      <c r="L4439" t="s">
        <v>12323</v>
      </c>
      <c r="M4439" t="s">
        <v>12324</v>
      </c>
    </row>
    <row r="4440" spans="1:13" x14ac:dyDescent="0.25">
      <c r="A4440" s="26" t="s">
        <v>3474</v>
      </c>
      <c r="B4440" s="26" t="s">
        <v>3475</v>
      </c>
      <c r="C4440" s="34" t="str">
        <f t="shared" si="168"/>
        <v/>
      </c>
      <c r="D4440" s="26"/>
      <c r="E4440" s="26" t="s">
        <v>31</v>
      </c>
      <c r="F4440" s="26" t="s">
        <v>6</v>
      </c>
      <c r="G4440" s="34" t="str">
        <f t="shared" si="169"/>
        <v>Sanguisorba lateriflora</v>
      </c>
      <c r="H4440" s="26" t="s">
        <v>5141</v>
      </c>
      <c r="I4440" s="26"/>
      <c r="J4440" t="s">
        <v>10633</v>
      </c>
      <c r="K4440" t="s">
        <v>11752</v>
      </c>
      <c r="L4440" t="s">
        <v>12323</v>
      </c>
      <c r="M4440" t="s">
        <v>12324</v>
      </c>
    </row>
    <row r="4441" spans="1:13" x14ac:dyDescent="0.25">
      <c r="A4441" s="26" t="s">
        <v>3474</v>
      </c>
      <c r="B4441" s="26" t="s">
        <v>643</v>
      </c>
      <c r="C4441" s="34" t="str">
        <f t="shared" si="168"/>
        <v>subsp.</v>
      </c>
      <c r="D4441" s="26" t="s">
        <v>463</v>
      </c>
      <c r="E4441" s="26" t="s">
        <v>6</v>
      </c>
      <c r="F4441" s="26" t="s">
        <v>6</v>
      </c>
      <c r="G4441" s="34" t="str">
        <f t="shared" si="169"/>
        <v>Sanguisorba minor balearica</v>
      </c>
      <c r="H4441" s="26" t="s">
        <v>5141</v>
      </c>
      <c r="I4441" s="26"/>
      <c r="J4441" t="s">
        <v>10634</v>
      </c>
      <c r="K4441" t="s">
        <v>11752</v>
      </c>
      <c r="L4441" t="s">
        <v>12323</v>
      </c>
      <c r="M4441" t="s">
        <v>12324</v>
      </c>
    </row>
    <row r="4442" spans="1:13" x14ac:dyDescent="0.25">
      <c r="A4442" s="26" t="s">
        <v>3474</v>
      </c>
      <c r="B4442" s="26" t="s">
        <v>643</v>
      </c>
      <c r="C4442" s="34" t="str">
        <f t="shared" si="168"/>
        <v>subsp.</v>
      </c>
      <c r="D4442" s="26" t="s">
        <v>643</v>
      </c>
      <c r="E4442" s="26" t="s">
        <v>6</v>
      </c>
      <c r="F4442" s="26" t="s">
        <v>6</v>
      </c>
      <c r="G4442" s="34" t="str">
        <f t="shared" si="169"/>
        <v>Sanguisorba minor minor</v>
      </c>
      <c r="H4442" s="26" t="s">
        <v>5141</v>
      </c>
      <c r="I4442" s="26"/>
      <c r="J4442" t="s">
        <v>10635</v>
      </c>
      <c r="K4442" t="s">
        <v>11752</v>
      </c>
      <c r="L4442" t="s">
        <v>12323</v>
      </c>
      <c r="M4442" t="s">
        <v>12324</v>
      </c>
    </row>
    <row r="4443" spans="1:13" x14ac:dyDescent="0.25">
      <c r="A4443" s="26" t="s">
        <v>3474</v>
      </c>
      <c r="B4443" s="26" t="s">
        <v>253</v>
      </c>
      <c r="C4443" s="34" t="str">
        <f t="shared" si="168"/>
        <v/>
      </c>
      <c r="D4443" s="26"/>
      <c r="E4443" s="26" t="s">
        <v>6</v>
      </c>
      <c r="F4443" s="26" t="s">
        <v>6</v>
      </c>
      <c r="G4443" s="34" t="str">
        <f t="shared" si="169"/>
        <v>Sanguisorba officinalis</v>
      </c>
      <c r="H4443" s="26" t="s">
        <v>5141</v>
      </c>
      <c r="I4443" s="26"/>
      <c r="J4443" t="s">
        <v>10636</v>
      </c>
      <c r="K4443" t="s">
        <v>11752</v>
      </c>
      <c r="L4443" t="s">
        <v>12323</v>
      </c>
      <c r="M4443" t="s">
        <v>12324</v>
      </c>
    </row>
    <row r="4444" spans="1:13" x14ac:dyDescent="0.25">
      <c r="A4444" s="26" t="s">
        <v>3474</v>
      </c>
      <c r="B4444" s="26" t="s">
        <v>1502</v>
      </c>
      <c r="C4444" s="34" t="str">
        <f t="shared" si="168"/>
        <v/>
      </c>
      <c r="D4444" s="26"/>
      <c r="E4444" s="26" t="s">
        <v>6</v>
      </c>
      <c r="F4444" s="26" t="s">
        <v>6</v>
      </c>
      <c r="G4444" s="34" t="str">
        <f t="shared" si="169"/>
        <v>Sanguisorba rupicola</v>
      </c>
      <c r="H4444" s="26" t="s">
        <v>5141</v>
      </c>
      <c r="I4444" s="26"/>
      <c r="J4444" t="s">
        <v>10637</v>
      </c>
      <c r="K4444" t="s">
        <v>11752</v>
      </c>
      <c r="L4444" t="s">
        <v>12323</v>
      </c>
      <c r="M4444" t="s">
        <v>12324</v>
      </c>
    </row>
    <row r="4445" spans="1:13" x14ac:dyDescent="0.25">
      <c r="A4445" s="26" t="s">
        <v>3474</v>
      </c>
      <c r="B4445" s="26" t="s">
        <v>3477</v>
      </c>
      <c r="C4445" s="34" t="str">
        <f t="shared" si="168"/>
        <v/>
      </c>
      <c r="D4445" s="26"/>
      <c r="E4445" s="26" t="s">
        <v>6</v>
      </c>
      <c r="F4445" s="26" t="s">
        <v>6</v>
      </c>
      <c r="G4445" s="34" t="str">
        <f t="shared" si="169"/>
        <v>Sanguisorba verrucosa</v>
      </c>
      <c r="H4445" s="26" t="s">
        <v>5141</v>
      </c>
      <c r="I4445" s="26"/>
      <c r="J4445" t="s">
        <v>10638</v>
      </c>
      <c r="K4445" t="s">
        <v>11752</v>
      </c>
      <c r="L4445" t="s">
        <v>12323</v>
      </c>
      <c r="M4445" t="s">
        <v>12324</v>
      </c>
    </row>
    <row r="4446" spans="1:13" x14ac:dyDescent="0.25">
      <c r="A4446" s="26" t="s">
        <v>3478</v>
      </c>
      <c r="B4446" s="26" t="s">
        <v>851</v>
      </c>
      <c r="C4446" s="34" t="str">
        <f t="shared" si="168"/>
        <v/>
      </c>
      <c r="D4446" s="26"/>
      <c r="E4446" s="26" t="s">
        <v>6</v>
      </c>
      <c r="F4446" s="26" t="s">
        <v>6</v>
      </c>
      <c r="G4446" s="34" t="str">
        <f t="shared" si="169"/>
        <v>Sanicula europaea</v>
      </c>
      <c r="H4446" s="26" t="s">
        <v>5141</v>
      </c>
      <c r="I4446" s="26"/>
      <c r="J4446" t="s">
        <v>10639</v>
      </c>
      <c r="K4446" t="s">
        <v>11752</v>
      </c>
      <c r="L4446" t="s">
        <v>12382</v>
      </c>
      <c r="M4446" t="s">
        <v>12383</v>
      </c>
    </row>
    <row r="4447" spans="1:13" x14ac:dyDescent="0.25">
      <c r="A4447" s="26" t="s">
        <v>3479</v>
      </c>
      <c r="B4447" s="26" t="s">
        <v>858</v>
      </c>
      <c r="C4447" s="34" t="str">
        <f t="shared" si="168"/>
        <v/>
      </c>
      <c r="D4447" s="26"/>
      <c r="E4447" s="26" t="s">
        <v>6</v>
      </c>
      <c r="F4447" s="26" t="s">
        <v>6</v>
      </c>
      <c r="G4447" s="34" t="str">
        <f t="shared" si="169"/>
        <v>Saponaria bellidifolia</v>
      </c>
      <c r="H4447" s="26" t="s">
        <v>5141</v>
      </c>
      <c r="I4447" s="26"/>
      <c r="J4447" t="s">
        <v>10640</v>
      </c>
      <c r="K4447" t="s">
        <v>11752</v>
      </c>
      <c r="L4447" t="s">
        <v>12295</v>
      </c>
      <c r="M4447" t="s">
        <v>12331</v>
      </c>
    </row>
    <row r="4448" spans="1:13" x14ac:dyDescent="0.25">
      <c r="A4448" s="26" t="s">
        <v>3479</v>
      </c>
      <c r="B4448" s="26" t="s">
        <v>539</v>
      </c>
      <c r="C4448" s="34" t="str">
        <f t="shared" si="168"/>
        <v/>
      </c>
      <c r="D4448" s="26"/>
      <c r="E4448" s="26" t="s">
        <v>13111</v>
      </c>
      <c r="F4448" s="26" t="s">
        <v>6</v>
      </c>
      <c r="G4448" s="34" t="str">
        <f t="shared" si="169"/>
        <v>Saponaria caespitosa</v>
      </c>
      <c r="H4448" s="26" t="s">
        <v>5141</v>
      </c>
      <c r="I4448" s="26"/>
      <c r="J4448" t="s">
        <v>10641</v>
      </c>
      <c r="K4448" t="s">
        <v>11752</v>
      </c>
      <c r="L4448" t="s">
        <v>12295</v>
      </c>
      <c r="M4448" t="s">
        <v>12331</v>
      </c>
    </row>
    <row r="4449" spans="1:13" x14ac:dyDescent="0.25">
      <c r="A4449" s="26" t="s">
        <v>3479</v>
      </c>
      <c r="B4449" s="26" t="s">
        <v>238</v>
      </c>
      <c r="C4449" s="34" t="str">
        <f t="shared" si="168"/>
        <v/>
      </c>
      <c r="D4449" s="26"/>
      <c r="E4449" s="26" t="s">
        <v>6</v>
      </c>
      <c r="F4449" s="26" t="s">
        <v>6</v>
      </c>
      <c r="G4449" s="34" t="str">
        <f t="shared" si="169"/>
        <v>Saponaria glutinosa</v>
      </c>
      <c r="H4449" s="26" t="s">
        <v>5141</v>
      </c>
      <c r="I4449" s="26"/>
      <c r="J4449" t="s">
        <v>10642</v>
      </c>
      <c r="K4449" t="s">
        <v>11752</v>
      </c>
      <c r="L4449" t="s">
        <v>12295</v>
      </c>
      <c r="M4449" t="s">
        <v>12331</v>
      </c>
    </row>
    <row r="4450" spans="1:13" x14ac:dyDescent="0.25">
      <c r="A4450" s="26" t="s">
        <v>3479</v>
      </c>
      <c r="B4450" s="26" t="s">
        <v>2033</v>
      </c>
      <c r="C4450" s="34" t="str">
        <f t="shared" si="168"/>
        <v/>
      </c>
      <c r="D4450" s="26"/>
      <c r="E4450" s="26" t="s">
        <v>6</v>
      </c>
      <c r="F4450" s="26" t="s">
        <v>6</v>
      </c>
      <c r="G4450" s="34" t="str">
        <f t="shared" si="169"/>
        <v>Saponaria ocymoides</v>
      </c>
      <c r="H4450" s="26" t="s">
        <v>5141</v>
      </c>
      <c r="I4450" s="26"/>
      <c r="J4450" t="s">
        <v>10643</v>
      </c>
      <c r="K4450" t="s">
        <v>11752</v>
      </c>
      <c r="L4450" t="s">
        <v>12295</v>
      </c>
      <c r="M4450" t="s">
        <v>12331</v>
      </c>
    </row>
    <row r="4451" spans="1:13" x14ac:dyDescent="0.25">
      <c r="A4451" s="26" t="s">
        <v>3479</v>
      </c>
      <c r="B4451" s="26" t="s">
        <v>253</v>
      </c>
      <c r="C4451" s="34" t="str">
        <f t="shared" si="168"/>
        <v/>
      </c>
      <c r="D4451" s="26"/>
      <c r="E4451" s="26" t="s">
        <v>6</v>
      </c>
      <c r="F4451" s="26" t="s">
        <v>6</v>
      </c>
      <c r="G4451" s="34" t="str">
        <f t="shared" si="169"/>
        <v>Saponaria officinalis</v>
      </c>
      <c r="H4451" s="26" t="s">
        <v>5141</v>
      </c>
      <c r="I4451" s="26"/>
      <c r="J4451" t="s">
        <v>10644</v>
      </c>
      <c r="K4451" t="s">
        <v>11752</v>
      </c>
      <c r="L4451" t="s">
        <v>12295</v>
      </c>
      <c r="M4451" t="s">
        <v>12331</v>
      </c>
    </row>
    <row r="4452" spans="1:13" x14ac:dyDescent="0.25">
      <c r="A4452" s="26" t="s">
        <v>3480</v>
      </c>
      <c r="B4452" s="26" t="s">
        <v>494</v>
      </c>
      <c r="C4452" s="34" t="str">
        <f t="shared" si="168"/>
        <v>subsp.</v>
      </c>
      <c r="D4452" s="26" t="s">
        <v>494</v>
      </c>
      <c r="E4452" s="26" t="s">
        <v>31</v>
      </c>
      <c r="F4452" s="26" t="s">
        <v>6</v>
      </c>
      <c r="G4452" s="34" t="str">
        <f t="shared" si="169"/>
        <v>Sarcocapnos baetica baetica</v>
      </c>
      <c r="H4452" s="26" t="s">
        <v>5141</v>
      </c>
      <c r="I4452" s="26"/>
      <c r="J4452" t="s">
        <v>10645</v>
      </c>
      <c r="K4452" t="s">
        <v>11752</v>
      </c>
      <c r="L4452" t="s">
        <v>12329</v>
      </c>
      <c r="M4452" t="s">
        <v>12385</v>
      </c>
    </row>
    <row r="4453" spans="1:13" x14ac:dyDescent="0.25">
      <c r="A4453" s="26" t="s">
        <v>3480</v>
      </c>
      <c r="B4453" s="26" t="s">
        <v>494</v>
      </c>
      <c r="C4453" s="34" t="str">
        <f t="shared" si="168"/>
        <v>subsp.</v>
      </c>
      <c r="D4453" s="26" t="s">
        <v>2292</v>
      </c>
      <c r="E4453" s="26" t="s">
        <v>31</v>
      </c>
      <c r="F4453" s="26" t="s">
        <v>6</v>
      </c>
      <c r="G4453" s="34" t="str">
        <f t="shared" si="169"/>
        <v>Sarcocapnos baetica integrifolia</v>
      </c>
      <c r="H4453" s="26" t="s">
        <v>5141</v>
      </c>
      <c r="I4453" s="26"/>
      <c r="J4453" t="s">
        <v>10646</v>
      </c>
      <c r="K4453" t="s">
        <v>11752</v>
      </c>
      <c r="L4453" t="s">
        <v>12329</v>
      </c>
      <c r="M4453" t="s">
        <v>12385</v>
      </c>
    </row>
    <row r="4454" spans="1:13" x14ac:dyDescent="0.25">
      <c r="A4454" s="26" t="s">
        <v>3480</v>
      </c>
      <c r="B4454" s="26" t="s">
        <v>302</v>
      </c>
      <c r="C4454" s="34" t="str">
        <f t="shared" si="168"/>
        <v>subsp.</v>
      </c>
      <c r="D4454" s="26" t="s">
        <v>832</v>
      </c>
      <c r="E4454" s="26" t="s">
        <v>31</v>
      </c>
      <c r="F4454" s="26" t="s">
        <v>31</v>
      </c>
      <c r="G4454" s="34" t="str">
        <f t="shared" si="169"/>
        <v>Sarcocapnos crassifolia speciosa</v>
      </c>
      <c r="H4454" s="26" t="s">
        <v>5141</v>
      </c>
      <c r="I4454" s="26"/>
      <c r="J4454" t="s">
        <v>10647</v>
      </c>
      <c r="K4454" t="s">
        <v>11752</v>
      </c>
      <c r="L4454" t="s">
        <v>12329</v>
      </c>
      <c r="M4454" t="s">
        <v>12385</v>
      </c>
    </row>
    <row r="4455" spans="1:13" x14ac:dyDescent="0.25">
      <c r="A4455" s="26" t="s">
        <v>3480</v>
      </c>
      <c r="B4455" s="26" t="s">
        <v>3481</v>
      </c>
      <c r="C4455" s="34" t="str">
        <f t="shared" si="168"/>
        <v/>
      </c>
      <c r="D4455" s="26"/>
      <c r="E4455" s="26" t="s">
        <v>6</v>
      </c>
      <c r="F4455" s="26" t="s">
        <v>6</v>
      </c>
      <c r="G4455" s="34" t="str">
        <f t="shared" si="169"/>
        <v>Sarcocapnos enneaphylla</v>
      </c>
      <c r="H4455" s="26" t="s">
        <v>5141</v>
      </c>
      <c r="I4455" s="26"/>
      <c r="J4455" t="s">
        <v>10648</v>
      </c>
      <c r="K4455" t="s">
        <v>11752</v>
      </c>
      <c r="L4455" t="s">
        <v>12329</v>
      </c>
      <c r="M4455" t="s">
        <v>12385</v>
      </c>
    </row>
    <row r="4456" spans="1:13" x14ac:dyDescent="0.25">
      <c r="A4456" s="26" t="s">
        <v>3482</v>
      </c>
      <c r="B4456" s="26" t="s">
        <v>2093</v>
      </c>
      <c r="C4456" s="34" t="str">
        <f t="shared" si="168"/>
        <v/>
      </c>
      <c r="D4456" s="26"/>
      <c r="E4456" s="26" t="s">
        <v>6</v>
      </c>
      <c r="F4456" s="26" t="s">
        <v>6</v>
      </c>
      <c r="G4456" s="34" t="str">
        <f t="shared" si="169"/>
        <v>Sarcocornia fruticosa</v>
      </c>
      <c r="H4456" s="26" t="s">
        <v>5141</v>
      </c>
      <c r="I4456" s="26"/>
      <c r="J4456" t="s">
        <v>10649</v>
      </c>
      <c r="K4456" t="s">
        <v>11752</v>
      </c>
      <c r="L4456" t="s">
        <v>12295</v>
      </c>
      <c r="M4456" t="s">
        <v>12388</v>
      </c>
    </row>
    <row r="4457" spans="1:13" x14ac:dyDescent="0.25">
      <c r="A4457" s="26" t="s">
        <v>3482</v>
      </c>
      <c r="B4457" s="26" t="s">
        <v>755</v>
      </c>
      <c r="C4457" s="34" t="str">
        <f t="shared" si="168"/>
        <v>subsp.</v>
      </c>
      <c r="D4457" s="26" t="s">
        <v>4524</v>
      </c>
      <c r="E4457" s="26" t="s">
        <v>6</v>
      </c>
      <c r="F4457" s="26" t="s">
        <v>6</v>
      </c>
      <c r="G4457" s="34" t="str">
        <f t="shared" si="169"/>
        <v>Sarcocornia perennis alpini</v>
      </c>
      <c r="H4457" s="26" t="s">
        <v>5141</v>
      </c>
      <c r="I4457" s="26"/>
      <c r="J4457" t="s">
        <v>10650</v>
      </c>
      <c r="K4457" t="s">
        <v>11752</v>
      </c>
      <c r="L4457" t="s">
        <v>12295</v>
      </c>
      <c r="M4457" t="s">
        <v>12388</v>
      </c>
    </row>
    <row r="4458" spans="1:13" x14ac:dyDescent="0.25">
      <c r="A4458" s="26" t="s">
        <v>3482</v>
      </c>
      <c r="B4458" s="26" t="s">
        <v>755</v>
      </c>
      <c r="C4458" s="34" t="str">
        <f t="shared" si="168"/>
        <v>subsp.</v>
      </c>
      <c r="D4458" s="26" t="s">
        <v>755</v>
      </c>
      <c r="E4458" s="26" t="s">
        <v>6</v>
      </c>
      <c r="F4458" s="26" t="s">
        <v>6</v>
      </c>
      <c r="G4458" s="34" t="str">
        <f t="shared" si="169"/>
        <v>Sarcocornia perennis perennis</v>
      </c>
      <c r="H4458" s="26" t="s">
        <v>5141</v>
      </c>
      <c r="I4458" s="26"/>
      <c r="J4458" t="s">
        <v>10651</v>
      </c>
      <c r="K4458" t="s">
        <v>11752</v>
      </c>
      <c r="L4458" t="s">
        <v>12295</v>
      </c>
      <c r="M4458" t="s">
        <v>12388</v>
      </c>
    </row>
    <row r="4459" spans="1:13" x14ac:dyDescent="0.25">
      <c r="A4459" s="26" t="s">
        <v>3483</v>
      </c>
      <c r="B4459" s="26" t="s">
        <v>3485</v>
      </c>
      <c r="C4459" s="34" t="str">
        <f t="shared" si="168"/>
        <v/>
      </c>
      <c r="D4459" s="26"/>
      <c r="E4459" s="26" t="s">
        <v>6</v>
      </c>
      <c r="F4459" s="26" t="s">
        <v>6</v>
      </c>
      <c r="G4459" s="34" t="str">
        <f t="shared" si="169"/>
        <v>Satureja cuneifolia</v>
      </c>
      <c r="H4459" s="26" t="s">
        <v>5141</v>
      </c>
      <c r="I4459" s="26"/>
      <c r="J4459" t="s">
        <v>10652</v>
      </c>
      <c r="K4459" t="s">
        <v>11752</v>
      </c>
      <c r="L4459" t="s">
        <v>12318</v>
      </c>
      <c r="M4459" t="s">
        <v>12395</v>
      </c>
    </row>
    <row r="4460" spans="1:13" x14ac:dyDescent="0.25">
      <c r="A4460" s="26" t="s">
        <v>3483</v>
      </c>
      <c r="B4460" s="26" t="s">
        <v>654</v>
      </c>
      <c r="C4460" s="34" t="str">
        <f t="shared" si="168"/>
        <v/>
      </c>
      <c r="D4460" s="26"/>
      <c r="E4460" s="26" t="s">
        <v>5390</v>
      </c>
      <c r="F4460" s="26" t="s">
        <v>6</v>
      </c>
      <c r="G4460" s="34" t="str">
        <f t="shared" si="169"/>
        <v>Satureja hortensis</v>
      </c>
      <c r="H4460" s="26" t="s">
        <v>5141</v>
      </c>
      <c r="I4460" s="26"/>
      <c r="J4460" t="s">
        <v>10653</v>
      </c>
      <c r="K4460" t="s">
        <v>11752</v>
      </c>
      <c r="L4460" t="s">
        <v>12318</v>
      </c>
      <c r="M4460" t="s">
        <v>12395</v>
      </c>
    </row>
    <row r="4461" spans="1:13" x14ac:dyDescent="0.25">
      <c r="A4461" s="26" t="s">
        <v>3483</v>
      </c>
      <c r="B4461" s="26" t="s">
        <v>3484</v>
      </c>
      <c r="C4461" s="34" t="str">
        <f t="shared" si="168"/>
        <v/>
      </c>
      <c r="D4461" s="26"/>
      <c r="E4461" s="26" t="s">
        <v>31</v>
      </c>
      <c r="F4461" s="26" t="s">
        <v>6</v>
      </c>
      <c r="G4461" s="34" t="str">
        <f t="shared" si="169"/>
        <v>Satureja innota</v>
      </c>
      <c r="H4461" s="26" t="s">
        <v>5141</v>
      </c>
      <c r="I4461" s="26"/>
      <c r="J4461" t="s">
        <v>10654</v>
      </c>
      <c r="K4461" t="s">
        <v>11752</v>
      </c>
      <c r="L4461" t="s">
        <v>12318</v>
      </c>
      <c r="M4461" t="s">
        <v>12395</v>
      </c>
    </row>
    <row r="4462" spans="1:13" x14ac:dyDescent="0.25">
      <c r="A4462" s="26" t="s">
        <v>3483</v>
      </c>
      <c r="B4462" s="26" t="s">
        <v>2507</v>
      </c>
      <c r="C4462" s="34" t="str">
        <f t="shared" ref="C4462:C4525" si="170">IF(D4462="","","subsp.")</f>
        <v/>
      </c>
      <c r="D4462" s="26"/>
      <c r="E4462" s="26" t="s">
        <v>31</v>
      </c>
      <c r="F4462" s="26" t="s">
        <v>6</v>
      </c>
      <c r="G4462" s="34" t="str">
        <f t="shared" si="169"/>
        <v>Satureja intricata</v>
      </c>
      <c r="H4462" s="26" t="s">
        <v>5141</v>
      </c>
      <c r="I4462" s="26"/>
      <c r="J4462" t="s">
        <v>10655</v>
      </c>
      <c r="K4462" t="s">
        <v>11752</v>
      </c>
      <c r="L4462" t="s">
        <v>12318</v>
      </c>
      <c r="M4462" t="s">
        <v>12395</v>
      </c>
    </row>
    <row r="4463" spans="1:13" x14ac:dyDescent="0.25">
      <c r="A4463" s="26" t="s">
        <v>3483</v>
      </c>
      <c r="B4463" s="26" t="s">
        <v>368</v>
      </c>
      <c r="C4463" s="34" t="str">
        <f t="shared" si="170"/>
        <v>subsp.</v>
      </c>
      <c r="D4463" s="26" t="s">
        <v>368</v>
      </c>
      <c r="E4463" s="26" t="s">
        <v>6</v>
      </c>
      <c r="F4463" s="26" t="s">
        <v>31</v>
      </c>
      <c r="G4463" s="34" t="str">
        <f t="shared" si="169"/>
        <v>Satureja montana montana</v>
      </c>
      <c r="H4463" s="26" t="s">
        <v>5141</v>
      </c>
      <c r="I4463" s="26"/>
      <c r="J4463" t="s">
        <v>10656</v>
      </c>
      <c r="K4463" t="s">
        <v>11752</v>
      </c>
      <c r="L4463" t="s">
        <v>12318</v>
      </c>
      <c r="M4463" t="s">
        <v>12395</v>
      </c>
    </row>
    <row r="4464" spans="1:13" x14ac:dyDescent="0.25">
      <c r="A4464" s="26" t="s">
        <v>3486</v>
      </c>
      <c r="B4464" s="26" t="s">
        <v>176</v>
      </c>
      <c r="C4464" s="34" t="str">
        <f t="shared" si="170"/>
        <v/>
      </c>
      <c r="D4464" s="26"/>
      <c r="E4464" s="26" t="s">
        <v>6</v>
      </c>
      <c r="F4464" s="26" t="s">
        <v>6</v>
      </c>
      <c r="G4464" s="34" t="str">
        <f t="shared" si="169"/>
        <v>Saussurea alpina</v>
      </c>
      <c r="H4464" s="26" t="s">
        <v>5141</v>
      </c>
      <c r="I4464" s="26"/>
      <c r="J4464" t="s">
        <v>10657</v>
      </c>
      <c r="K4464" t="s">
        <v>11752</v>
      </c>
      <c r="L4464" t="s">
        <v>11753</v>
      </c>
      <c r="M4464" t="s">
        <v>11754</v>
      </c>
    </row>
    <row r="4465" spans="1:13" x14ac:dyDescent="0.25">
      <c r="A4465" s="26" t="s">
        <v>3487</v>
      </c>
      <c r="B4465" s="26" t="s">
        <v>1542</v>
      </c>
      <c r="C4465" s="34" t="str">
        <f t="shared" si="170"/>
        <v/>
      </c>
      <c r="D4465" s="26"/>
      <c r="E4465" s="26" t="s">
        <v>6</v>
      </c>
      <c r="F4465" s="26" t="s">
        <v>6</v>
      </c>
      <c r="G4465" s="34" t="str">
        <f t="shared" si="169"/>
        <v>Saxifraga aizoides</v>
      </c>
      <c r="H4465" s="26" t="s">
        <v>5141</v>
      </c>
      <c r="I4465" s="26"/>
      <c r="J4465" t="s">
        <v>10658</v>
      </c>
      <c r="K4465" t="s">
        <v>11752</v>
      </c>
      <c r="L4465" t="s">
        <v>12390</v>
      </c>
      <c r="M4465" t="s">
        <v>12608</v>
      </c>
    </row>
    <row r="4466" spans="1:13" x14ac:dyDescent="0.25">
      <c r="A4466" s="26" t="s">
        <v>3487</v>
      </c>
      <c r="B4466" s="26" t="s">
        <v>3516</v>
      </c>
      <c r="C4466" s="34" t="str">
        <f t="shared" si="170"/>
        <v/>
      </c>
      <c r="D4466" s="26"/>
      <c r="E4466" s="26" t="s">
        <v>6</v>
      </c>
      <c r="F4466" s="26" t="s">
        <v>6</v>
      </c>
      <c r="G4466" s="34" t="str">
        <f t="shared" si="169"/>
        <v>Saxifraga androsacea</v>
      </c>
      <c r="H4466" s="26" t="s">
        <v>5141</v>
      </c>
      <c r="I4466" s="26"/>
      <c r="J4466" t="s">
        <v>10659</v>
      </c>
      <c r="K4466" t="s">
        <v>11752</v>
      </c>
      <c r="L4466" t="s">
        <v>12390</v>
      </c>
      <c r="M4466" t="s">
        <v>12608</v>
      </c>
    </row>
    <row r="4467" spans="1:13" x14ac:dyDescent="0.25">
      <c r="A4467" s="26" t="s">
        <v>3487</v>
      </c>
      <c r="B4467" s="26" t="s">
        <v>1340</v>
      </c>
      <c r="C4467" s="34" t="str">
        <f t="shared" si="170"/>
        <v/>
      </c>
      <c r="D4467" s="26"/>
      <c r="E4467" s="26" t="s">
        <v>13111</v>
      </c>
      <c r="F4467" s="26" t="s">
        <v>6</v>
      </c>
      <c r="G4467" s="34" t="str">
        <f t="shared" si="169"/>
        <v>Saxifraga aquatica</v>
      </c>
      <c r="H4467" s="26" t="s">
        <v>5141</v>
      </c>
      <c r="I4467" s="26"/>
      <c r="J4467" t="s">
        <v>10660</v>
      </c>
      <c r="K4467" t="s">
        <v>11752</v>
      </c>
      <c r="L4467" t="s">
        <v>12390</v>
      </c>
      <c r="M4467" t="s">
        <v>12608</v>
      </c>
    </row>
    <row r="4468" spans="1:13" x14ac:dyDescent="0.25">
      <c r="A4468" s="26" t="s">
        <v>3487</v>
      </c>
      <c r="B4468" s="26" t="s">
        <v>3014</v>
      </c>
      <c r="C4468" s="34" t="str">
        <f t="shared" si="170"/>
        <v/>
      </c>
      <c r="D4468" s="26"/>
      <c r="E4468" s="26" t="s">
        <v>13111</v>
      </c>
      <c r="F4468" s="26" t="s">
        <v>6</v>
      </c>
      <c r="G4468" s="34" t="str">
        <f t="shared" si="169"/>
        <v>Saxifraga aretioides</v>
      </c>
      <c r="H4468" s="26" t="s">
        <v>5141</v>
      </c>
      <c r="I4468" s="26"/>
      <c r="J4468" t="s">
        <v>10661</v>
      </c>
      <c r="K4468" t="s">
        <v>11752</v>
      </c>
      <c r="L4468" t="s">
        <v>12390</v>
      </c>
      <c r="M4468" t="s">
        <v>12608</v>
      </c>
    </row>
    <row r="4469" spans="1:13" x14ac:dyDescent="0.25">
      <c r="A4469" s="26" t="s">
        <v>3487</v>
      </c>
      <c r="B4469" s="26" t="s">
        <v>1041</v>
      </c>
      <c r="C4469" s="34" t="str">
        <f t="shared" si="170"/>
        <v/>
      </c>
      <c r="D4469" s="26"/>
      <c r="E4469" s="26" t="s">
        <v>6</v>
      </c>
      <c r="F4469" s="26" t="s">
        <v>6</v>
      </c>
      <c r="G4469" s="34" t="str">
        <f t="shared" si="169"/>
        <v>Saxifraga aspera</v>
      </c>
      <c r="H4469" s="26" t="s">
        <v>5141</v>
      </c>
      <c r="I4469" s="26"/>
      <c r="J4469" t="s">
        <v>10662</v>
      </c>
      <c r="K4469" t="s">
        <v>11752</v>
      </c>
      <c r="L4469" t="s">
        <v>12390</v>
      </c>
      <c r="M4469" t="s">
        <v>12608</v>
      </c>
    </row>
    <row r="4470" spans="1:13" x14ac:dyDescent="0.25">
      <c r="A4470" s="26" t="s">
        <v>3487</v>
      </c>
      <c r="B4470" s="26" t="s">
        <v>3506</v>
      </c>
      <c r="C4470" s="34" t="str">
        <f t="shared" si="170"/>
        <v/>
      </c>
      <c r="D4470" s="26"/>
      <c r="E4470" s="26" t="s">
        <v>31</v>
      </c>
      <c r="F4470" s="26" t="s">
        <v>6</v>
      </c>
      <c r="G4470" s="34" t="str">
        <f t="shared" ref="G4470:G4533" si="171">IF(D4470="",CONCATENATE(A4470," ",B4470),CONCATENATE(A4470," ",B4470," ",D4470))</f>
        <v>Saxifraga babiana</v>
      </c>
      <c r="H4470" s="26" t="s">
        <v>5141</v>
      </c>
      <c r="I4470" s="26"/>
      <c r="J4470" t="s">
        <v>10663</v>
      </c>
      <c r="K4470" t="s">
        <v>11752</v>
      </c>
      <c r="L4470" t="s">
        <v>12390</v>
      </c>
      <c r="M4470" t="s">
        <v>12608</v>
      </c>
    </row>
    <row r="4471" spans="1:13" x14ac:dyDescent="0.25">
      <c r="A4471" s="26" t="s">
        <v>3487</v>
      </c>
      <c r="B4471" s="26" t="s">
        <v>3498</v>
      </c>
      <c r="C4471" s="34" t="str">
        <f t="shared" si="170"/>
        <v/>
      </c>
      <c r="D4471" s="26"/>
      <c r="E4471" s="26" t="s">
        <v>31</v>
      </c>
      <c r="F4471" s="26" t="s">
        <v>6</v>
      </c>
      <c r="G4471" s="34" t="str">
        <f t="shared" si="171"/>
        <v>Saxifraga biternata</v>
      </c>
      <c r="H4471" s="26" t="s">
        <v>5141</v>
      </c>
      <c r="I4471" s="26"/>
      <c r="J4471" t="s">
        <v>10664</v>
      </c>
      <c r="K4471" t="s">
        <v>11752</v>
      </c>
      <c r="L4471" t="s">
        <v>12390</v>
      </c>
      <c r="M4471" t="s">
        <v>12608</v>
      </c>
    </row>
    <row r="4472" spans="1:13" x14ac:dyDescent="0.25">
      <c r="A4472" s="26" t="s">
        <v>3487</v>
      </c>
      <c r="B4472" s="26" t="s">
        <v>3497</v>
      </c>
      <c r="C4472" s="34" t="str">
        <f t="shared" si="170"/>
        <v/>
      </c>
      <c r="D4472" s="26"/>
      <c r="E4472" s="26" t="s">
        <v>31</v>
      </c>
      <c r="F4472" s="26" t="s">
        <v>6</v>
      </c>
      <c r="G4472" s="34" t="str">
        <f t="shared" si="171"/>
        <v>Saxifraga bourgeana</v>
      </c>
      <c r="H4472" s="26" t="s">
        <v>5141</v>
      </c>
      <c r="I4472" s="26"/>
      <c r="J4472" t="s">
        <v>10665</v>
      </c>
      <c r="K4472" t="s">
        <v>11752</v>
      </c>
      <c r="L4472" t="s">
        <v>12390</v>
      </c>
      <c r="M4472" t="s">
        <v>12608</v>
      </c>
    </row>
    <row r="4473" spans="1:13" x14ac:dyDescent="0.25">
      <c r="A4473" s="26" t="s">
        <v>3487</v>
      </c>
      <c r="B4473" s="26" t="s">
        <v>3493</v>
      </c>
      <c r="C4473" s="34" t="str">
        <f t="shared" si="170"/>
        <v/>
      </c>
      <c r="D4473" s="26"/>
      <c r="E4473" s="26" t="s">
        <v>6</v>
      </c>
      <c r="F4473" s="26" t="s">
        <v>6</v>
      </c>
      <c r="G4473" s="34" t="str">
        <f t="shared" si="171"/>
        <v>Saxifraga bryoides</v>
      </c>
      <c r="H4473" s="26" t="s">
        <v>5141</v>
      </c>
      <c r="I4473" s="26"/>
      <c r="J4473" t="s">
        <v>10666</v>
      </c>
      <c r="K4473" t="s">
        <v>11752</v>
      </c>
      <c r="L4473" t="s">
        <v>12390</v>
      </c>
      <c r="M4473" t="s">
        <v>12608</v>
      </c>
    </row>
    <row r="4474" spans="1:13" x14ac:dyDescent="0.25">
      <c r="A4474" s="26" t="s">
        <v>3487</v>
      </c>
      <c r="B4474" s="26" t="s">
        <v>2493</v>
      </c>
      <c r="C4474" s="34" t="str">
        <f t="shared" si="170"/>
        <v/>
      </c>
      <c r="D4474" s="26"/>
      <c r="E4474" s="26" t="s">
        <v>6</v>
      </c>
      <c r="F4474" s="26" t="s">
        <v>6</v>
      </c>
      <c r="G4474" s="34" t="str">
        <f t="shared" si="171"/>
        <v>Saxifraga caesia</v>
      </c>
      <c r="H4474" s="26" t="s">
        <v>5141</v>
      </c>
      <c r="I4474" s="26"/>
      <c r="J4474" t="s">
        <v>10667</v>
      </c>
      <c r="K4474" t="s">
        <v>11752</v>
      </c>
      <c r="L4474" t="s">
        <v>12390</v>
      </c>
      <c r="M4474" t="s">
        <v>12608</v>
      </c>
    </row>
    <row r="4475" spans="1:13" x14ac:dyDescent="0.25">
      <c r="A4475" s="26" t="s">
        <v>3487</v>
      </c>
      <c r="B4475" s="26" t="s">
        <v>930</v>
      </c>
      <c r="C4475" s="34" t="str">
        <f t="shared" si="170"/>
        <v>subsp.</v>
      </c>
      <c r="D4475" s="26" t="s">
        <v>930</v>
      </c>
      <c r="E4475" s="26" t="s">
        <v>31</v>
      </c>
      <c r="F4475" s="26" t="s">
        <v>6</v>
      </c>
      <c r="G4475" s="34" t="str">
        <f t="shared" si="171"/>
        <v>Saxifraga camposii camposii</v>
      </c>
      <c r="H4475" s="26" t="s">
        <v>5141</v>
      </c>
      <c r="I4475" s="26"/>
      <c r="J4475" t="s">
        <v>10668</v>
      </c>
      <c r="K4475" t="s">
        <v>11752</v>
      </c>
      <c r="L4475" t="s">
        <v>12390</v>
      </c>
      <c r="M4475" t="s">
        <v>12608</v>
      </c>
    </row>
    <row r="4476" spans="1:13" x14ac:dyDescent="0.25">
      <c r="A4476" s="26" t="s">
        <v>3487</v>
      </c>
      <c r="B4476" s="26" t="s">
        <v>930</v>
      </c>
      <c r="C4476" s="34" t="str">
        <f t="shared" si="170"/>
        <v>subsp.</v>
      </c>
      <c r="D4476" s="26" t="s">
        <v>355</v>
      </c>
      <c r="E4476" s="26" t="s">
        <v>31</v>
      </c>
      <c r="F4476" s="26" t="s">
        <v>6</v>
      </c>
      <c r="G4476" s="34" t="str">
        <f t="shared" si="171"/>
        <v>Saxifraga camposii leptophylla</v>
      </c>
      <c r="H4476" s="26" t="s">
        <v>5141</v>
      </c>
      <c r="I4476" s="26"/>
      <c r="J4476" t="s">
        <v>10669</v>
      </c>
      <c r="K4476" t="s">
        <v>11752</v>
      </c>
      <c r="L4476" t="s">
        <v>12390</v>
      </c>
      <c r="M4476" t="s">
        <v>12608</v>
      </c>
    </row>
    <row r="4477" spans="1:13" x14ac:dyDescent="0.25">
      <c r="A4477" s="26" t="s">
        <v>3487</v>
      </c>
      <c r="B4477" s="26" t="s">
        <v>3509</v>
      </c>
      <c r="C4477" s="34" t="str">
        <f t="shared" si="170"/>
        <v/>
      </c>
      <c r="D4477" s="26"/>
      <c r="E4477" s="26" t="s">
        <v>31</v>
      </c>
      <c r="F4477" s="26" t="s">
        <v>6</v>
      </c>
      <c r="G4477" s="34" t="str">
        <f t="shared" si="171"/>
        <v>Saxifraga canaliculata</v>
      </c>
      <c r="H4477" s="26" t="s">
        <v>5141</v>
      </c>
      <c r="I4477" s="26"/>
      <c r="J4477" t="s">
        <v>10670</v>
      </c>
      <c r="K4477" t="s">
        <v>11752</v>
      </c>
      <c r="L4477" t="s">
        <v>12390</v>
      </c>
      <c r="M4477" t="s">
        <v>12608</v>
      </c>
    </row>
    <row r="4478" spans="1:13" x14ac:dyDescent="0.25">
      <c r="A4478" s="26" t="s">
        <v>3487</v>
      </c>
      <c r="B4478" s="26" t="s">
        <v>1927</v>
      </c>
      <c r="C4478" s="34" t="str">
        <f t="shared" si="170"/>
        <v>subsp.</v>
      </c>
      <c r="D4478" s="26" t="s">
        <v>1927</v>
      </c>
      <c r="E4478" s="26" t="s">
        <v>6</v>
      </c>
      <c r="F4478" s="26" t="s">
        <v>31</v>
      </c>
      <c r="G4478" s="34" t="str">
        <f t="shared" si="171"/>
        <v>Saxifraga carpetana carpetana</v>
      </c>
      <c r="H4478" s="26" t="s">
        <v>5141</v>
      </c>
      <c r="I4478" s="26"/>
      <c r="J4478" t="s">
        <v>10671</v>
      </c>
      <c r="K4478" t="s">
        <v>11752</v>
      </c>
      <c r="L4478" t="s">
        <v>12390</v>
      </c>
      <c r="M4478" t="s">
        <v>12608</v>
      </c>
    </row>
    <row r="4479" spans="1:13" x14ac:dyDescent="0.25">
      <c r="A4479" s="26" t="s">
        <v>3487</v>
      </c>
      <c r="B4479" s="26" t="s">
        <v>186</v>
      </c>
      <c r="C4479" s="34" t="str">
        <f t="shared" si="170"/>
        <v/>
      </c>
      <c r="D4479" s="26"/>
      <c r="E4479" s="26" t="s">
        <v>31</v>
      </c>
      <c r="F4479" s="26" t="s">
        <v>6</v>
      </c>
      <c r="G4479" s="34" t="str">
        <f t="shared" si="171"/>
        <v>Saxifraga catalaunica</v>
      </c>
      <c r="H4479" s="26" t="s">
        <v>5141</v>
      </c>
      <c r="I4479" s="26"/>
      <c r="J4479" t="s">
        <v>10672</v>
      </c>
      <c r="K4479" t="s">
        <v>11752</v>
      </c>
      <c r="L4479" t="s">
        <v>12390</v>
      </c>
      <c r="M4479" t="s">
        <v>12608</v>
      </c>
    </row>
    <row r="4480" spans="1:13" x14ac:dyDescent="0.25">
      <c r="A4480" s="26" t="s">
        <v>3487</v>
      </c>
      <c r="B4480" s="26" t="s">
        <v>2896</v>
      </c>
      <c r="C4480" s="34" t="str">
        <f t="shared" si="170"/>
        <v/>
      </c>
      <c r="D4480" s="26"/>
      <c r="E4480" s="26" t="s">
        <v>31</v>
      </c>
      <c r="F4480" s="26" t="s">
        <v>6</v>
      </c>
      <c r="G4480" s="34" t="str">
        <f t="shared" si="171"/>
        <v>Saxifraga cintrana</v>
      </c>
      <c r="H4480" s="26" t="s">
        <v>5141</v>
      </c>
      <c r="I4480" s="26"/>
      <c r="J4480" t="s">
        <v>10673</v>
      </c>
      <c r="K4480" t="s">
        <v>11752</v>
      </c>
      <c r="L4480" t="s">
        <v>12390</v>
      </c>
      <c r="M4480" t="s">
        <v>12608</v>
      </c>
    </row>
    <row r="4481" spans="1:13" x14ac:dyDescent="0.25">
      <c r="A4481" s="26" t="s">
        <v>3487</v>
      </c>
      <c r="B4481" s="26" t="s">
        <v>1238</v>
      </c>
      <c r="C4481" s="34" t="str">
        <f t="shared" si="170"/>
        <v/>
      </c>
      <c r="D4481" s="26"/>
      <c r="E4481" s="26" t="s">
        <v>6</v>
      </c>
      <c r="F4481" s="26" t="s">
        <v>6</v>
      </c>
      <c r="G4481" s="34" t="str">
        <f t="shared" si="171"/>
        <v>Saxifraga clusii</v>
      </c>
      <c r="H4481" s="26" t="s">
        <v>5141</v>
      </c>
      <c r="I4481" s="26"/>
      <c r="J4481" t="s">
        <v>10674</v>
      </c>
      <c r="K4481" t="s">
        <v>11752</v>
      </c>
      <c r="L4481" t="s">
        <v>12390</v>
      </c>
      <c r="M4481" t="s">
        <v>12608</v>
      </c>
    </row>
    <row r="4482" spans="1:13" x14ac:dyDescent="0.25">
      <c r="A4482" s="26" t="s">
        <v>3487</v>
      </c>
      <c r="B4482" s="26" t="s">
        <v>3504</v>
      </c>
      <c r="C4482" s="34" t="str">
        <f t="shared" si="170"/>
        <v/>
      </c>
      <c r="D4482" s="26"/>
      <c r="E4482" s="26" t="s">
        <v>31</v>
      </c>
      <c r="F4482" s="26" t="s">
        <v>6</v>
      </c>
      <c r="G4482" s="34" t="str">
        <f t="shared" si="171"/>
        <v>Saxifraga conifera</v>
      </c>
      <c r="H4482" s="26" t="s">
        <v>5141</v>
      </c>
      <c r="I4482" s="26"/>
      <c r="J4482" t="s">
        <v>10675</v>
      </c>
      <c r="K4482" t="s">
        <v>11752</v>
      </c>
      <c r="L4482" t="s">
        <v>12390</v>
      </c>
      <c r="M4482" t="s">
        <v>12608</v>
      </c>
    </row>
    <row r="4483" spans="1:13" x14ac:dyDescent="0.25">
      <c r="A4483" s="26" t="s">
        <v>3487</v>
      </c>
      <c r="B4483" s="26" t="s">
        <v>3495</v>
      </c>
      <c r="C4483" s="34" t="str">
        <f t="shared" si="170"/>
        <v>subsp.</v>
      </c>
      <c r="D4483" s="26" t="s">
        <v>2893</v>
      </c>
      <c r="E4483" s="26" t="s">
        <v>31</v>
      </c>
      <c r="F4483" s="26" t="s">
        <v>31</v>
      </c>
      <c r="G4483" s="34" t="str">
        <f t="shared" si="171"/>
        <v>Saxifraga corsica cossoniana</v>
      </c>
      <c r="H4483" s="26" t="s">
        <v>5141</v>
      </c>
      <c r="I4483" s="26"/>
      <c r="J4483" t="s">
        <v>10676</v>
      </c>
      <c r="K4483" t="s">
        <v>11752</v>
      </c>
      <c r="L4483" t="s">
        <v>12390</v>
      </c>
      <c r="M4483" t="s">
        <v>12608</v>
      </c>
    </row>
    <row r="4484" spans="1:13" x14ac:dyDescent="0.25">
      <c r="A4484" s="26" t="s">
        <v>3487</v>
      </c>
      <c r="B4484" s="26" t="s">
        <v>3492</v>
      </c>
      <c r="C4484" s="34" t="str">
        <f t="shared" si="170"/>
        <v/>
      </c>
      <c r="D4484" s="26"/>
      <c r="E4484" s="26" t="s">
        <v>6</v>
      </c>
      <c r="F4484" s="26" t="s">
        <v>6</v>
      </c>
      <c r="G4484" s="34" t="str">
        <f t="shared" si="171"/>
        <v>Saxifraga cotyledon</v>
      </c>
      <c r="H4484" s="26" t="s">
        <v>5141</v>
      </c>
      <c r="I4484" s="26"/>
      <c r="J4484" t="s">
        <v>10677</v>
      </c>
      <c r="K4484" t="s">
        <v>11752</v>
      </c>
      <c r="L4484" t="s">
        <v>12390</v>
      </c>
      <c r="M4484" t="s">
        <v>12608</v>
      </c>
    </row>
    <row r="4485" spans="1:13" x14ac:dyDescent="0.25">
      <c r="A4485" s="26" t="s">
        <v>3487</v>
      </c>
      <c r="B4485" s="26" t="s">
        <v>3508</v>
      </c>
      <c r="C4485" s="34" t="str">
        <f t="shared" si="170"/>
        <v/>
      </c>
      <c r="D4485" s="26"/>
      <c r="E4485" s="26" t="s">
        <v>6</v>
      </c>
      <c r="F4485" s="26" t="s">
        <v>6</v>
      </c>
      <c r="G4485" s="34" t="str">
        <f t="shared" si="171"/>
        <v>Saxifraga cuneata</v>
      </c>
      <c r="H4485" s="26" t="s">
        <v>5141</v>
      </c>
      <c r="I4485" s="26"/>
      <c r="J4485" t="s">
        <v>10678</v>
      </c>
      <c r="K4485" t="s">
        <v>11752</v>
      </c>
      <c r="L4485" t="s">
        <v>12390</v>
      </c>
      <c r="M4485" t="s">
        <v>12608</v>
      </c>
    </row>
    <row r="4486" spans="1:13" x14ac:dyDescent="0.25">
      <c r="A4486" s="26" t="s">
        <v>3487</v>
      </c>
      <c r="B4486" s="26" t="s">
        <v>834</v>
      </c>
      <c r="C4486" s="34" t="str">
        <f t="shared" si="170"/>
        <v/>
      </c>
      <c r="D4486" s="26"/>
      <c r="E4486" s="26" t="s">
        <v>6</v>
      </c>
      <c r="F4486" s="26" t="s">
        <v>6</v>
      </c>
      <c r="G4486" s="34" t="str">
        <f t="shared" si="171"/>
        <v>Saxifraga dichotoma</v>
      </c>
      <c r="H4486" s="26" t="s">
        <v>5141</v>
      </c>
      <c r="I4486" s="26"/>
      <c r="J4486" t="s">
        <v>10679</v>
      </c>
      <c r="K4486" t="s">
        <v>11752</v>
      </c>
      <c r="L4486" t="s">
        <v>12390</v>
      </c>
      <c r="M4486" t="s">
        <v>12608</v>
      </c>
    </row>
    <row r="4487" spans="1:13" x14ac:dyDescent="0.25">
      <c r="A4487" s="26" t="s">
        <v>3487</v>
      </c>
      <c r="B4487" s="26" t="s">
        <v>3499</v>
      </c>
      <c r="C4487" s="34" t="str">
        <f t="shared" si="170"/>
        <v/>
      </c>
      <c r="D4487" s="26"/>
      <c r="E4487" s="26" t="s">
        <v>31</v>
      </c>
      <c r="F4487" s="26" t="s">
        <v>6</v>
      </c>
      <c r="G4487" s="34" t="str">
        <f t="shared" si="171"/>
        <v>Saxifraga erioblasta</v>
      </c>
      <c r="H4487" s="26" t="s">
        <v>5141</v>
      </c>
      <c r="I4487" s="26"/>
      <c r="J4487" t="s">
        <v>10680</v>
      </c>
      <c r="K4487" t="s">
        <v>11752</v>
      </c>
      <c r="L4487" t="s">
        <v>12390</v>
      </c>
      <c r="M4487" t="s">
        <v>12608</v>
      </c>
    </row>
    <row r="4488" spans="1:13" x14ac:dyDescent="0.25">
      <c r="A4488" s="26" t="s">
        <v>3487</v>
      </c>
      <c r="B4488" s="26" t="s">
        <v>3491</v>
      </c>
      <c r="C4488" s="34" t="str">
        <f t="shared" si="170"/>
        <v/>
      </c>
      <c r="D4488" s="26"/>
      <c r="E4488" s="26" t="s">
        <v>31</v>
      </c>
      <c r="F4488" s="26" t="s">
        <v>6</v>
      </c>
      <c r="G4488" s="34" t="str">
        <f t="shared" si="171"/>
        <v>Saxifraga felineri</v>
      </c>
      <c r="H4488" s="26" t="s">
        <v>5141</v>
      </c>
      <c r="I4488" s="26"/>
      <c r="J4488" t="s">
        <v>10681</v>
      </c>
      <c r="K4488" t="s">
        <v>11752</v>
      </c>
      <c r="L4488" t="s">
        <v>12390</v>
      </c>
      <c r="M4488" t="s">
        <v>12608</v>
      </c>
    </row>
    <row r="4489" spans="1:13" x14ac:dyDescent="0.25">
      <c r="A4489" s="26" t="s">
        <v>3487</v>
      </c>
      <c r="B4489" s="26" t="s">
        <v>1391</v>
      </c>
      <c r="C4489" s="34" t="str">
        <f t="shared" si="170"/>
        <v>subsp.</v>
      </c>
      <c r="D4489" s="26" t="s">
        <v>1391</v>
      </c>
      <c r="E4489" s="26" t="s">
        <v>6</v>
      </c>
      <c r="F4489" s="26" t="s">
        <v>6</v>
      </c>
      <c r="G4489" s="34" t="str">
        <f t="shared" si="171"/>
        <v>Saxifraga fragilis fragilis</v>
      </c>
      <c r="H4489" s="26" t="s">
        <v>5141</v>
      </c>
      <c r="I4489" s="26"/>
      <c r="J4489" t="s">
        <v>10682</v>
      </c>
      <c r="K4489" t="s">
        <v>11752</v>
      </c>
      <c r="L4489" t="s">
        <v>12390</v>
      </c>
      <c r="M4489" t="s">
        <v>12608</v>
      </c>
    </row>
    <row r="4490" spans="1:13" x14ac:dyDescent="0.25">
      <c r="A4490" s="26" t="s">
        <v>3487</v>
      </c>
      <c r="B4490" s="26" t="s">
        <v>1391</v>
      </c>
      <c r="C4490" s="34" t="str">
        <f t="shared" si="170"/>
        <v>subsp.</v>
      </c>
      <c r="D4490" s="26" t="s">
        <v>754</v>
      </c>
      <c r="E4490" s="26" t="s">
        <v>31</v>
      </c>
      <c r="F4490" s="26" t="s">
        <v>6</v>
      </c>
      <c r="G4490" s="34" t="str">
        <f t="shared" si="171"/>
        <v>Saxifraga fragilis paniculata</v>
      </c>
      <c r="H4490" s="26" t="s">
        <v>5141</v>
      </c>
      <c r="I4490" s="26"/>
      <c r="J4490" t="s">
        <v>10683</v>
      </c>
      <c r="K4490" t="s">
        <v>11752</v>
      </c>
      <c r="L4490" t="s">
        <v>12390</v>
      </c>
      <c r="M4490" t="s">
        <v>12608</v>
      </c>
    </row>
    <row r="4491" spans="1:13" x14ac:dyDescent="0.25">
      <c r="A4491" s="26" t="s">
        <v>3487</v>
      </c>
      <c r="B4491" s="26" t="s">
        <v>3503</v>
      </c>
      <c r="C4491" s="34" t="str">
        <f t="shared" si="170"/>
        <v/>
      </c>
      <c r="D4491" s="26"/>
      <c r="E4491" s="26" t="s">
        <v>6</v>
      </c>
      <c r="F4491" s="26" t="s">
        <v>6</v>
      </c>
      <c r="G4491" s="34" t="str">
        <f t="shared" si="171"/>
        <v>Saxifraga fragosoi</v>
      </c>
      <c r="H4491" s="26" t="s">
        <v>5141</v>
      </c>
      <c r="I4491" s="26"/>
      <c r="J4491" t="s">
        <v>10684</v>
      </c>
      <c r="K4491" t="s">
        <v>11752</v>
      </c>
      <c r="L4491" t="s">
        <v>12390</v>
      </c>
      <c r="M4491" t="s">
        <v>12608</v>
      </c>
    </row>
    <row r="4492" spans="1:13" x14ac:dyDescent="0.25">
      <c r="A4492" s="26" t="s">
        <v>3487</v>
      </c>
      <c r="B4492" s="26" t="s">
        <v>3496</v>
      </c>
      <c r="C4492" s="34" t="str">
        <f t="shared" si="170"/>
        <v/>
      </c>
      <c r="D4492" s="26"/>
      <c r="E4492" s="26" t="s">
        <v>31</v>
      </c>
      <c r="F4492" s="26" t="s">
        <v>6</v>
      </c>
      <c r="G4492" s="34" t="str">
        <f t="shared" si="171"/>
        <v>Saxifraga gemmulosa</v>
      </c>
      <c r="H4492" s="26" t="s">
        <v>5141</v>
      </c>
      <c r="I4492" s="26"/>
      <c r="J4492" t="s">
        <v>10685</v>
      </c>
      <c r="K4492" t="s">
        <v>11752</v>
      </c>
      <c r="L4492" t="s">
        <v>12390</v>
      </c>
      <c r="M4492" t="s">
        <v>12608</v>
      </c>
    </row>
    <row r="4493" spans="1:13" x14ac:dyDescent="0.25">
      <c r="A4493" s="26" t="s">
        <v>3487</v>
      </c>
      <c r="B4493" s="26" t="s">
        <v>526</v>
      </c>
      <c r="C4493" s="34" t="str">
        <f t="shared" si="170"/>
        <v/>
      </c>
      <c r="D4493" s="26"/>
      <c r="E4493" s="26" t="s">
        <v>31</v>
      </c>
      <c r="F4493" s="26" t="s">
        <v>6</v>
      </c>
      <c r="G4493" s="34" t="str">
        <f t="shared" si="171"/>
        <v>Saxifraga genesiana</v>
      </c>
      <c r="H4493" s="26" t="s">
        <v>5141</v>
      </c>
      <c r="I4493" s="26"/>
      <c r="J4493" t="s">
        <v>10686</v>
      </c>
      <c r="K4493" t="s">
        <v>11752</v>
      </c>
      <c r="L4493" t="s">
        <v>12390</v>
      </c>
      <c r="M4493" t="s">
        <v>12608</v>
      </c>
    </row>
    <row r="4494" spans="1:13" x14ac:dyDescent="0.25">
      <c r="A4494" s="26" t="s">
        <v>3487</v>
      </c>
      <c r="B4494" s="26" t="s">
        <v>3510</v>
      </c>
      <c r="C4494" s="34" t="str">
        <f t="shared" si="170"/>
        <v/>
      </c>
      <c r="D4494" s="26"/>
      <c r="E4494" s="26" t="s">
        <v>13111</v>
      </c>
      <c r="F4494" s="26" t="s">
        <v>6</v>
      </c>
      <c r="G4494" s="34" t="str">
        <f t="shared" si="171"/>
        <v>Saxifraga geranioides</v>
      </c>
      <c r="H4494" s="26" t="s">
        <v>5141</v>
      </c>
      <c r="I4494" s="26"/>
      <c r="J4494" t="s">
        <v>10687</v>
      </c>
      <c r="K4494" t="s">
        <v>11752</v>
      </c>
      <c r="L4494" t="s">
        <v>12390</v>
      </c>
      <c r="M4494" t="s">
        <v>12608</v>
      </c>
    </row>
    <row r="4495" spans="1:13" x14ac:dyDescent="0.25">
      <c r="A4495" s="26" t="s">
        <v>3487</v>
      </c>
      <c r="B4495" s="26" t="s">
        <v>3102</v>
      </c>
      <c r="C4495" s="34" t="str">
        <f t="shared" si="170"/>
        <v/>
      </c>
      <c r="D4495" s="26"/>
      <c r="E4495" s="26" t="s">
        <v>6</v>
      </c>
      <c r="F4495" s="26" t="s">
        <v>6</v>
      </c>
      <c r="G4495" s="34" t="str">
        <f t="shared" si="171"/>
        <v>Saxifraga globulifera</v>
      </c>
      <c r="H4495" s="26" t="s">
        <v>5141</v>
      </c>
      <c r="I4495" s="26"/>
      <c r="J4495" t="s">
        <v>10688</v>
      </c>
      <c r="K4495" t="s">
        <v>11752</v>
      </c>
      <c r="L4495" t="s">
        <v>12390</v>
      </c>
      <c r="M4495" t="s">
        <v>12608</v>
      </c>
    </row>
    <row r="4496" spans="1:13" x14ac:dyDescent="0.25">
      <c r="A4496" s="26" t="s">
        <v>3487</v>
      </c>
      <c r="B4496" s="26" t="s">
        <v>3494</v>
      </c>
      <c r="C4496" s="34" t="str">
        <f t="shared" si="170"/>
        <v/>
      </c>
      <c r="D4496" s="26"/>
      <c r="E4496" s="26" t="s">
        <v>6</v>
      </c>
      <c r="F4496" s="26" t="s">
        <v>6</v>
      </c>
      <c r="G4496" s="34" t="str">
        <f t="shared" si="171"/>
        <v>Saxifraga granulata</v>
      </c>
      <c r="H4496" s="26" t="s">
        <v>5141</v>
      </c>
      <c r="I4496" s="26"/>
      <c r="J4496" t="s">
        <v>10689</v>
      </c>
      <c r="K4496" t="s">
        <v>11752</v>
      </c>
      <c r="L4496" t="s">
        <v>12390</v>
      </c>
      <c r="M4496" t="s">
        <v>12608</v>
      </c>
    </row>
    <row r="4497" spans="1:13" x14ac:dyDescent="0.25">
      <c r="A4497" s="26" t="s">
        <v>3487</v>
      </c>
      <c r="B4497" s="26" t="s">
        <v>1065</v>
      </c>
      <c r="C4497" s="34" t="str">
        <f t="shared" si="170"/>
        <v/>
      </c>
      <c r="D4497" s="26"/>
      <c r="E4497" s="26" t="s">
        <v>31</v>
      </c>
      <c r="F4497" s="26" t="s">
        <v>6</v>
      </c>
      <c r="G4497" s="34" t="str">
        <f t="shared" si="171"/>
        <v>Saxifraga haenseleri</v>
      </c>
      <c r="H4497" s="26" t="s">
        <v>5141</v>
      </c>
      <c r="I4497" s="26"/>
      <c r="J4497" t="s">
        <v>10690</v>
      </c>
      <c r="K4497" t="s">
        <v>11752</v>
      </c>
      <c r="L4497" t="s">
        <v>12390</v>
      </c>
      <c r="M4497" t="s">
        <v>12608</v>
      </c>
    </row>
    <row r="4498" spans="1:13" x14ac:dyDescent="0.25">
      <c r="A4498" s="26" t="s">
        <v>3487</v>
      </c>
      <c r="B4498" s="26" t="s">
        <v>3512</v>
      </c>
      <c r="C4498" s="34" t="str">
        <f t="shared" si="170"/>
        <v/>
      </c>
      <c r="D4498" s="26"/>
      <c r="E4498" s="26" t="s">
        <v>6</v>
      </c>
      <c r="F4498" s="26" t="s">
        <v>6</v>
      </c>
      <c r="G4498" s="34" t="str">
        <f t="shared" si="171"/>
        <v>Saxifraga hariotii</v>
      </c>
      <c r="H4498" s="26" t="s">
        <v>5141</v>
      </c>
      <c r="I4498" s="26"/>
      <c r="J4498" t="s">
        <v>10691</v>
      </c>
      <c r="K4498" t="s">
        <v>11752</v>
      </c>
      <c r="L4498" t="s">
        <v>12390</v>
      </c>
      <c r="M4498" t="s">
        <v>12608</v>
      </c>
    </row>
    <row r="4499" spans="1:13" x14ac:dyDescent="0.25">
      <c r="A4499" s="26" t="s">
        <v>3487</v>
      </c>
      <c r="B4499" s="26" t="s">
        <v>250</v>
      </c>
      <c r="C4499" s="34" t="str">
        <f t="shared" si="170"/>
        <v>subsp.</v>
      </c>
      <c r="D4499" s="26" t="s">
        <v>250</v>
      </c>
      <c r="E4499" s="26" t="s">
        <v>13111</v>
      </c>
      <c r="F4499" s="26" t="s">
        <v>6</v>
      </c>
      <c r="G4499" s="34" t="str">
        <f t="shared" si="171"/>
        <v>Saxifraga hirsuta hirsuta</v>
      </c>
      <c r="H4499" s="26" t="s">
        <v>5141</v>
      </c>
      <c r="I4499" s="26"/>
      <c r="J4499" t="s">
        <v>10692</v>
      </c>
      <c r="K4499" t="s">
        <v>11752</v>
      </c>
      <c r="L4499" t="s">
        <v>12390</v>
      </c>
      <c r="M4499" t="s">
        <v>12608</v>
      </c>
    </row>
    <row r="4500" spans="1:13" x14ac:dyDescent="0.25">
      <c r="A4500" s="26" t="s">
        <v>3487</v>
      </c>
      <c r="B4500" s="26" t="s">
        <v>250</v>
      </c>
      <c r="C4500" s="34" t="str">
        <f t="shared" si="170"/>
        <v>subsp.</v>
      </c>
      <c r="D4500" s="26" t="s">
        <v>4525</v>
      </c>
      <c r="E4500" s="26" t="s">
        <v>13111</v>
      </c>
      <c r="F4500" s="26" t="s">
        <v>6</v>
      </c>
      <c r="G4500" s="34" t="str">
        <f t="shared" si="171"/>
        <v>Saxifraga hirsuta paucicrenata</v>
      </c>
      <c r="H4500" s="26" t="s">
        <v>5141</v>
      </c>
      <c r="I4500" s="26"/>
      <c r="J4500" t="s">
        <v>10693</v>
      </c>
      <c r="K4500" t="s">
        <v>11752</v>
      </c>
      <c r="L4500" t="s">
        <v>12390</v>
      </c>
      <c r="M4500" t="s">
        <v>12608</v>
      </c>
    </row>
    <row r="4501" spans="1:13" x14ac:dyDescent="0.25">
      <c r="A4501" s="26" t="s">
        <v>3487</v>
      </c>
      <c r="B4501" s="26" t="s">
        <v>2507</v>
      </c>
      <c r="C4501" s="34" t="str">
        <f t="shared" si="170"/>
        <v/>
      </c>
      <c r="D4501" s="26"/>
      <c r="E4501" s="26" t="s">
        <v>13111</v>
      </c>
      <c r="F4501" s="26" t="s">
        <v>6</v>
      </c>
      <c r="G4501" s="34" t="str">
        <f t="shared" si="171"/>
        <v>Saxifraga intricata</v>
      </c>
      <c r="H4501" s="26" t="s">
        <v>5141</v>
      </c>
      <c r="I4501" s="26"/>
      <c r="J4501" t="s">
        <v>10694</v>
      </c>
      <c r="K4501" t="s">
        <v>11752</v>
      </c>
      <c r="L4501" t="s">
        <v>12390</v>
      </c>
      <c r="M4501" t="s">
        <v>12608</v>
      </c>
    </row>
    <row r="4502" spans="1:13" x14ac:dyDescent="0.25">
      <c r="A4502" s="26" t="s">
        <v>3487</v>
      </c>
      <c r="B4502" s="26" t="s">
        <v>3511</v>
      </c>
      <c r="C4502" s="34" t="str">
        <f t="shared" si="170"/>
        <v/>
      </c>
      <c r="D4502" s="26"/>
      <c r="E4502" s="26" t="s">
        <v>31</v>
      </c>
      <c r="F4502" s="26" t="s">
        <v>6</v>
      </c>
      <c r="G4502" s="34" t="str">
        <f t="shared" si="171"/>
        <v>Saxifraga latepetiolata</v>
      </c>
      <c r="H4502" s="26" t="s">
        <v>5141</v>
      </c>
      <c r="I4502" s="26"/>
      <c r="J4502" t="s">
        <v>10695</v>
      </c>
      <c r="K4502" t="s">
        <v>11752</v>
      </c>
      <c r="L4502" t="s">
        <v>12390</v>
      </c>
      <c r="M4502" t="s">
        <v>12608</v>
      </c>
    </row>
    <row r="4503" spans="1:13" x14ac:dyDescent="0.25">
      <c r="A4503" s="26" t="s">
        <v>3487</v>
      </c>
      <c r="B4503" s="26" t="s">
        <v>3488</v>
      </c>
      <c r="C4503" s="34" t="str">
        <f t="shared" si="170"/>
        <v/>
      </c>
      <c r="D4503" s="26"/>
      <c r="E4503" s="26" t="s">
        <v>31</v>
      </c>
      <c r="F4503" s="26" t="s">
        <v>6</v>
      </c>
      <c r="G4503" s="34" t="str">
        <f t="shared" si="171"/>
        <v>Saxifraga lepismigena</v>
      </c>
      <c r="H4503" s="26" t="s">
        <v>5141</v>
      </c>
      <c r="I4503" s="26"/>
      <c r="J4503" t="s">
        <v>10696</v>
      </c>
      <c r="K4503" t="s">
        <v>11752</v>
      </c>
      <c r="L4503" t="s">
        <v>12390</v>
      </c>
      <c r="M4503" t="s">
        <v>12608</v>
      </c>
    </row>
    <row r="4504" spans="1:13" x14ac:dyDescent="0.25">
      <c r="A4504" s="26" t="s">
        <v>3487</v>
      </c>
      <c r="B4504" s="26" t="s">
        <v>15</v>
      </c>
      <c r="C4504" s="34" t="str">
        <f t="shared" si="170"/>
        <v/>
      </c>
      <c r="D4504" s="26"/>
      <c r="E4504" s="26" t="s">
        <v>6</v>
      </c>
      <c r="F4504" s="26" t="s">
        <v>6</v>
      </c>
      <c r="G4504" s="34" t="str">
        <f t="shared" si="171"/>
        <v>Saxifraga longifolia</v>
      </c>
      <c r="H4504" s="26" t="s">
        <v>5141</v>
      </c>
      <c r="I4504" s="26"/>
      <c r="J4504" t="s">
        <v>10697</v>
      </c>
      <c r="K4504" t="s">
        <v>11752</v>
      </c>
      <c r="L4504" t="s">
        <v>12390</v>
      </c>
      <c r="M4504" t="s">
        <v>12608</v>
      </c>
    </row>
    <row r="4505" spans="1:13" x14ac:dyDescent="0.25">
      <c r="A4505" s="26" t="s">
        <v>3487</v>
      </c>
      <c r="B4505" s="26" t="s">
        <v>3514</v>
      </c>
      <c r="C4505" s="34" t="str">
        <f t="shared" si="170"/>
        <v/>
      </c>
      <c r="D4505" s="26"/>
      <c r="E4505" s="26" t="s">
        <v>31</v>
      </c>
      <c r="F4505" s="26" t="s">
        <v>6</v>
      </c>
      <c r="G4505" s="34" t="str">
        <f t="shared" si="171"/>
        <v>Saxifraga losae</v>
      </c>
      <c r="H4505" s="26" t="s">
        <v>5141</v>
      </c>
      <c r="I4505" s="26"/>
      <c r="J4505" t="s">
        <v>10698</v>
      </c>
      <c r="K4505" t="s">
        <v>11752</v>
      </c>
      <c r="L4505" t="s">
        <v>12390</v>
      </c>
      <c r="M4505" t="s">
        <v>12608</v>
      </c>
    </row>
    <row r="4506" spans="1:13" x14ac:dyDescent="0.25">
      <c r="A4506" s="26" t="s">
        <v>3487</v>
      </c>
      <c r="B4506" s="26" t="s">
        <v>3126</v>
      </c>
      <c r="C4506" s="34" t="str">
        <f t="shared" si="170"/>
        <v/>
      </c>
      <c r="D4506" s="26"/>
      <c r="E4506" s="26" t="s">
        <v>13111</v>
      </c>
      <c r="F4506" s="26" t="s">
        <v>6</v>
      </c>
      <c r="G4506" s="34" t="str">
        <f t="shared" si="171"/>
        <v>Saxifraga media</v>
      </c>
      <c r="H4506" s="26" t="s">
        <v>5141</v>
      </c>
      <c r="I4506" s="26"/>
      <c r="J4506" t="s">
        <v>10699</v>
      </c>
      <c r="K4506" t="s">
        <v>11752</v>
      </c>
      <c r="L4506" t="s">
        <v>12390</v>
      </c>
      <c r="M4506" t="s">
        <v>12608</v>
      </c>
    </row>
    <row r="4507" spans="1:13" x14ac:dyDescent="0.25">
      <c r="A4507" s="26" t="s">
        <v>3487</v>
      </c>
      <c r="B4507" s="26" t="s">
        <v>3513</v>
      </c>
      <c r="C4507" s="34" t="str">
        <f t="shared" si="170"/>
        <v/>
      </c>
      <c r="D4507" s="26"/>
      <c r="E4507" s="26" t="s">
        <v>31</v>
      </c>
      <c r="F4507" s="26" t="s">
        <v>6</v>
      </c>
      <c r="G4507" s="34" t="str">
        <f t="shared" si="171"/>
        <v>Saxifraga moncayensis</v>
      </c>
      <c r="H4507" s="26" t="s">
        <v>5141</v>
      </c>
      <c r="I4507" s="26"/>
      <c r="J4507" t="s">
        <v>10700</v>
      </c>
      <c r="K4507" t="s">
        <v>11752</v>
      </c>
      <c r="L4507" t="s">
        <v>12390</v>
      </c>
      <c r="M4507" t="s">
        <v>12608</v>
      </c>
    </row>
    <row r="4508" spans="1:13" x14ac:dyDescent="0.25">
      <c r="A4508" s="26" t="s">
        <v>3487</v>
      </c>
      <c r="B4508" s="26" t="s">
        <v>2631</v>
      </c>
      <c r="C4508" s="34" t="str">
        <f t="shared" si="170"/>
        <v/>
      </c>
      <c r="D4508" s="26"/>
      <c r="E4508" s="26" t="s">
        <v>6</v>
      </c>
      <c r="F4508" s="26" t="s">
        <v>6</v>
      </c>
      <c r="G4508" s="34" t="str">
        <f t="shared" si="171"/>
        <v>Saxifraga moschata</v>
      </c>
      <c r="H4508" s="26" t="s">
        <v>5141</v>
      </c>
      <c r="I4508" s="26"/>
      <c r="J4508" t="s">
        <v>10701</v>
      </c>
      <c r="K4508" t="s">
        <v>11752</v>
      </c>
      <c r="L4508" t="s">
        <v>12390</v>
      </c>
      <c r="M4508" t="s">
        <v>12608</v>
      </c>
    </row>
    <row r="4509" spans="1:13" x14ac:dyDescent="0.25">
      <c r="A4509" s="26" t="s">
        <v>3487</v>
      </c>
      <c r="B4509" s="26" t="s">
        <v>479</v>
      </c>
      <c r="C4509" s="34" t="str">
        <f t="shared" si="170"/>
        <v/>
      </c>
      <c r="D4509" s="26"/>
      <c r="E4509" s="26" t="s">
        <v>31</v>
      </c>
      <c r="F4509" s="26" t="s">
        <v>6</v>
      </c>
      <c r="G4509" s="34" t="str">
        <f t="shared" si="171"/>
        <v>Saxifraga nevadensis</v>
      </c>
      <c r="H4509" s="26" t="s">
        <v>5141</v>
      </c>
      <c r="I4509" s="26"/>
      <c r="J4509" t="s">
        <v>10702</v>
      </c>
      <c r="K4509" t="s">
        <v>11752</v>
      </c>
      <c r="L4509" t="s">
        <v>12390</v>
      </c>
      <c r="M4509" t="s">
        <v>12608</v>
      </c>
    </row>
    <row r="4510" spans="1:13" x14ac:dyDescent="0.25">
      <c r="A4510" s="26" t="s">
        <v>3487</v>
      </c>
      <c r="B4510" s="26" t="s">
        <v>3459</v>
      </c>
      <c r="C4510" s="34" t="str">
        <f t="shared" si="170"/>
        <v>subsp.</v>
      </c>
      <c r="D4510" s="26" t="s">
        <v>3459</v>
      </c>
      <c r="E4510" s="26" t="s">
        <v>6</v>
      </c>
      <c r="F4510" s="26" t="s">
        <v>6</v>
      </c>
      <c r="G4510" s="34" t="str">
        <f t="shared" si="171"/>
        <v>Saxifraga oppositifolia oppositifolia</v>
      </c>
      <c r="H4510" s="26" t="s">
        <v>5141</v>
      </c>
      <c r="I4510" s="26"/>
      <c r="J4510" t="s">
        <v>10703</v>
      </c>
      <c r="K4510" t="s">
        <v>11752</v>
      </c>
      <c r="L4510" t="s">
        <v>12390</v>
      </c>
      <c r="M4510" t="s">
        <v>12608</v>
      </c>
    </row>
    <row r="4511" spans="1:13" x14ac:dyDescent="0.25">
      <c r="A4511" s="26" t="s">
        <v>3487</v>
      </c>
      <c r="B4511" s="26" t="s">
        <v>3459</v>
      </c>
      <c r="C4511" s="34" t="str">
        <f t="shared" si="170"/>
        <v>subsp.</v>
      </c>
      <c r="D4511" s="26" t="s">
        <v>1843</v>
      </c>
      <c r="E4511" s="26" t="s">
        <v>13111</v>
      </c>
      <c r="F4511" s="26" t="s">
        <v>6</v>
      </c>
      <c r="G4511" s="34" t="str">
        <f t="shared" si="171"/>
        <v>Saxifraga oppositifolia paradoxa</v>
      </c>
      <c r="H4511" s="26" t="s">
        <v>5141</v>
      </c>
      <c r="I4511" s="26"/>
      <c r="J4511" t="s">
        <v>10704</v>
      </c>
      <c r="K4511" t="s">
        <v>11752</v>
      </c>
      <c r="L4511" t="s">
        <v>12390</v>
      </c>
      <c r="M4511" t="s">
        <v>12608</v>
      </c>
    </row>
    <row r="4512" spans="1:13" x14ac:dyDescent="0.25">
      <c r="A4512" s="26" t="s">
        <v>3487</v>
      </c>
      <c r="B4512" s="26" t="s">
        <v>754</v>
      </c>
      <c r="C4512" s="34" t="str">
        <f t="shared" si="170"/>
        <v/>
      </c>
      <c r="D4512" s="26"/>
      <c r="E4512" s="26" t="s">
        <v>6</v>
      </c>
      <c r="F4512" s="26" t="s">
        <v>6</v>
      </c>
      <c r="G4512" s="34" t="str">
        <f t="shared" si="171"/>
        <v>Saxifraga paniculata</v>
      </c>
      <c r="H4512" s="26" t="s">
        <v>5141</v>
      </c>
      <c r="I4512" s="26"/>
      <c r="J4512" t="s">
        <v>10705</v>
      </c>
      <c r="K4512" t="s">
        <v>11752</v>
      </c>
      <c r="L4512" t="s">
        <v>12390</v>
      </c>
      <c r="M4512" t="s">
        <v>12608</v>
      </c>
    </row>
    <row r="4513" spans="1:13" x14ac:dyDescent="0.25">
      <c r="A4513" s="26" t="s">
        <v>3487</v>
      </c>
      <c r="B4513" s="26" t="s">
        <v>3515</v>
      </c>
      <c r="C4513" s="34" t="str">
        <f t="shared" si="170"/>
        <v>subsp.</v>
      </c>
      <c r="D4513" s="26" t="s">
        <v>4663</v>
      </c>
      <c r="E4513" s="26" t="s">
        <v>31</v>
      </c>
      <c r="F4513" s="26" t="s">
        <v>6</v>
      </c>
      <c r="G4513" s="34" t="str">
        <f t="shared" si="171"/>
        <v>Saxifraga pentadactylis almanzorii</v>
      </c>
      <c r="H4513" s="26" t="s">
        <v>5141</v>
      </c>
      <c r="I4513" s="26"/>
      <c r="J4513" t="s">
        <v>10706</v>
      </c>
      <c r="K4513" t="s">
        <v>11752</v>
      </c>
      <c r="L4513" t="s">
        <v>12390</v>
      </c>
      <c r="M4513" t="s">
        <v>12608</v>
      </c>
    </row>
    <row r="4514" spans="1:13" x14ac:dyDescent="0.25">
      <c r="A4514" s="26" t="s">
        <v>3487</v>
      </c>
      <c r="B4514" s="26" t="s">
        <v>3515</v>
      </c>
      <c r="C4514" s="34" t="str">
        <f t="shared" si="170"/>
        <v>subsp.</v>
      </c>
      <c r="D4514" s="26" t="s">
        <v>3515</v>
      </c>
      <c r="E4514" s="26" t="s">
        <v>13111</v>
      </c>
      <c r="F4514" s="26" t="s">
        <v>6</v>
      </c>
      <c r="G4514" s="34" t="str">
        <f t="shared" si="171"/>
        <v>Saxifraga pentadactylis pentadactylis</v>
      </c>
      <c r="H4514" s="26" t="s">
        <v>5141</v>
      </c>
      <c r="I4514" s="26"/>
      <c r="J4514" t="s">
        <v>10707</v>
      </c>
      <c r="K4514" t="s">
        <v>11752</v>
      </c>
      <c r="L4514" t="s">
        <v>12390</v>
      </c>
      <c r="M4514" t="s">
        <v>12608</v>
      </c>
    </row>
    <row r="4515" spans="1:13" x14ac:dyDescent="0.25">
      <c r="A4515" s="26" t="s">
        <v>3487</v>
      </c>
      <c r="B4515" s="26" t="s">
        <v>3515</v>
      </c>
      <c r="C4515" s="34" t="str">
        <f t="shared" si="170"/>
        <v>subsp.</v>
      </c>
      <c r="D4515" s="26" t="s">
        <v>4553</v>
      </c>
      <c r="E4515" s="26" t="s">
        <v>31</v>
      </c>
      <c r="F4515" s="26" t="s">
        <v>6</v>
      </c>
      <c r="G4515" s="34" t="str">
        <f t="shared" si="171"/>
        <v>Saxifraga pentadactylis willkommiana</v>
      </c>
      <c r="H4515" s="26" t="s">
        <v>5141</v>
      </c>
      <c r="I4515" s="26"/>
      <c r="J4515" t="s">
        <v>10708</v>
      </c>
      <c r="K4515" t="s">
        <v>11752</v>
      </c>
      <c r="L4515" t="s">
        <v>12390</v>
      </c>
      <c r="M4515" t="s">
        <v>12608</v>
      </c>
    </row>
    <row r="4516" spans="1:13" x14ac:dyDescent="0.25">
      <c r="A4516" s="26" t="s">
        <v>3487</v>
      </c>
      <c r="B4516" s="26" t="s">
        <v>3505</v>
      </c>
      <c r="C4516" s="34" t="str">
        <f t="shared" si="170"/>
        <v/>
      </c>
      <c r="D4516" s="26"/>
      <c r="E4516" s="26" t="s">
        <v>13111</v>
      </c>
      <c r="F4516" s="26" t="s">
        <v>6</v>
      </c>
      <c r="G4516" s="34" t="str">
        <f t="shared" si="171"/>
        <v>Saxifraga praetermissa</v>
      </c>
      <c r="H4516" s="26" t="s">
        <v>5141</v>
      </c>
      <c r="I4516" s="26"/>
      <c r="J4516" t="s">
        <v>10709</v>
      </c>
      <c r="K4516" t="s">
        <v>11752</v>
      </c>
      <c r="L4516" t="s">
        <v>12390</v>
      </c>
      <c r="M4516" t="s">
        <v>12608</v>
      </c>
    </row>
    <row r="4517" spans="1:13" x14ac:dyDescent="0.25">
      <c r="A4517" s="26" t="s">
        <v>3487</v>
      </c>
      <c r="B4517" s="26" t="s">
        <v>1291</v>
      </c>
      <c r="C4517" s="34" t="str">
        <f t="shared" si="170"/>
        <v>subsp.</v>
      </c>
      <c r="D4517" s="26" t="s">
        <v>118</v>
      </c>
      <c r="E4517" s="26" t="s">
        <v>13111</v>
      </c>
      <c r="F4517" s="26" t="s">
        <v>6</v>
      </c>
      <c r="G4517" s="34" t="str">
        <f t="shared" si="171"/>
        <v>Saxifraga pubescens iratiana</v>
      </c>
      <c r="H4517" s="26" t="s">
        <v>5141</v>
      </c>
      <c r="I4517" s="26"/>
      <c r="J4517" t="s">
        <v>10710</v>
      </c>
      <c r="K4517" t="s">
        <v>11752</v>
      </c>
      <c r="L4517" t="s">
        <v>12390</v>
      </c>
      <c r="M4517" t="s">
        <v>12608</v>
      </c>
    </row>
    <row r="4518" spans="1:13" x14ac:dyDescent="0.25">
      <c r="A4518" s="26" t="s">
        <v>3487</v>
      </c>
      <c r="B4518" s="26" t="s">
        <v>1291</v>
      </c>
      <c r="C4518" s="34" t="str">
        <f t="shared" si="170"/>
        <v>subsp.</v>
      </c>
      <c r="D4518" s="26" t="s">
        <v>1291</v>
      </c>
      <c r="E4518" s="26" t="s">
        <v>13111</v>
      </c>
      <c r="F4518" s="26" t="s">
        <v>6</v>
      </c>
      <c r="G4518" s="34" t="str">
        <f t="shared" si="171"/>
        <v>Saxifraga pubescens pubescens</v>
      </c>
      <c r="H4518" s="26" t="s">
        <v>5141</v>
      </c>
      <c r="I4518" s="26"/>
      <c r="J4518" t="s">
        <v>10711</v>
      </c>
      <c r="K4518" t="s">
        <v>11752</v>
      </c>
      <c r="L4518" t="s">
        <v>12390</v>
      </c>
      <c r="M4518" t="s">
        <v>12608</v>
      </c>
    </row>
    <row r="4519" spans="1:13" x14ac:dyDescent="0.25">
      <c r="A4519" s="26" t="s">
        <v>3487</v>
      </c>
      <c r="B4519" s="26" t="s">
        <v>467</v>
      </c>
      <c r="C4519" s="34" t="str">
        <f t="shared" si="170"/>
        <v>subsp.</v>
      </c>
      <c r="D4519" s="26" t="s">
        <v>467</v>
      </c>
      <c r="E4519" s="26" t="s">
        <v>6</v>
      </c>
      <c r="F4519" s="26" t="s">
        <v>31</v>
      </c>
      <c r="G4519" s="34" t="str">
        <f t="shared" si="171"/>
        <v>Saxifraga retusa retusa</v>
      </c>
      <c r="H4519" s="26" t="s">
        <v>5141</v>
      </c>
      <c r="I4519" s="26"/>
      <c r="J4519" t="s">
        <v>10712</v>
      </c>
      <c r="K4519" t="s">
        <v>11752</v>
      </c>
      <c r="L4519" t="s">
        <v>12390</v>
      </c>
      <c r="M4519" t="s">
        <v>12608</v>
      </c>
    </row>
    <row r="4520" spans="1:13" x14ac:dyDescent="0.25">
      <c r="A4520" s="26" t="s">
        <v>3487</v>
      </c>
      <c r="B4520" s="26" t="s">
        <v>3500</v>
      </c>
      <c r="C4520" s="34" t="str">
        <f t="shared" si="170"/>
        <v/>
      </c>
      <c r="D4520" s="26"/>
      <c r="E4520" s="26" t="s">
        <v>31</v>
      </c>
      <c r="F4520" s="26" t="s">
        <v>6</v>
      </c>
      <c r="G4520" s="34" t="str">
        <f t="shared" si="171"/>
        <v>Saxifraga reuteriana</v>
      </c>
      <c r="H4520" s="26" t="s">
        <v>5141</v>
      </c>
      <c r="I4520" s="26"/>
      <c r="J4520" t="s">
        <v>10713</v>
      </c>
      <c r="K4520" t="s">
        <v>11752</v>
      </c>
      <c r="L4520" t="s">
        <v>12390</v>
      </c>
      <c r="M4520" t="s">
        <v>12608</v>
      </c>
    </row>
    <row r="4521" spans="1:13" x14ac:dyDescent="0.25">
      <c r="A4521" s="26" t="s">
        <v>3487</v>
      </c>
      <c r="B4521" s="26" t="s">
        <v>3501</v>
      </c>
      <c r="C4521" s="34" t="str">
        <f t="shared" si="170"/>
        <v>subsp.</v>
      </c>
      <c r="D4521" s="26" t="s">
        <v>3501</v>
      </c>
      <c r="E4521" s="26" t="s">
        <v>31</v>
      </c>
      <c r="F4521" s="26" t="s">
        <v>31</v>
      </c>
      <c r="G4521" s="34" t="str">
        <f t="shared" si="171"/>
        <v>Saxifraga rigoi rigoi</v>
      </c>
      <c r="H4521" s="26" t="s">
        <v>5141</v>
      </c>
      <c r="I4521" s="26"/>
      <c r="J4521" t="s">
        <v>10714</v>
      </c>
      <c r="K4521" t="s">
        <v>11752</v>
      </c>
      <c r="L4521" t="s">
        <v>12390</v>
      </c>
      <c r="M4521" t="s">
        <v>12608</v>
      </c>
    </row>
    <row r="4522" spans="1:13" x14ac:dyDescent="0.25">
      <c r="A4522" s="26" t="s">
        <v>3487</v>
      </c>
      <c r="B4522" s="26" t="s">
        <v>670</v>
      </c>
      <c r="C4522" s="34" t="str">
        <f t="shared" si="170"/>
        <v>subsp.</v>
      </c>
      <c r="D4522" s="26" t="s">
        <v>670</v>
      </c>
      <c r="E4522" s="26" t="s">
        <v>6</v>
      </c>
      <c r="F4522" s="26" t="s">
        <v>31</v>
      </c>
      <c r="G4522" s="34" t="str">
        <f t="shared" si="171"/>
        <v>Saxifraga rotundifolia rotundifolia</v>
      </c>
      <c r="H4522" s="26" t="s">
        <v>5141</v>
      </c>
      <c r="I4522" s="26"/>
      <c r="J4522" t="s">
        <v>10715</v>
      </c>
      <c r="K4522" t="s">
        <v>11752</v>
      </c>
      <c r="L4522" t="s">
        <v>12390</v>
      </c>
      <c r="M4522" t="s">
        <v>12608</v>
      </c>
    </row>
    <row r="4523" spans="1:13" x14ac:dyDescent="0.25">
      <c r="A4523" s="26" t="s">
        <v>3487</v>
      </c>
      <c r="B4523" s="26" t="s">
        <v>3490</v>
      </c>
      <c r="C4523" s="34" t="str">
        <f t="shared" si="170"/>
        <v/>
      </c>
      <c r="D4523" s="26"/>
      <c r="E4523" s="26" t="s">
        <v>6</v>
      </c>
      <c r="F4523" s="26" t="s">
        <v>6</v>
      </c>
      <c r="G4523" s="34" t="str">
        <f t="shared" si="171"/>
        <v>Saxifraga spathularis</v>
      </c>
      <c r="H4523" s="26" t="s">
        <v>5141</v>
      </c>
      <c r="I4523" s="26"/>
      <c r="J4523" t="s">
        <v>10716</v>
      </c>
      <c r="K4523" t="s">
        <v>11752</v>
      </c>
      <c r="L4523" t="s">
        <v>12390</v>
      </c>
      <c r="M4523" t="s">
        <v>12608</v>
      </c>
    </row>
    <row r="4524" spans="1:13" x14ac:dyDescent="0.25">
      <c r="A4524" s="26" t="s">
        <v>3487</v>
      </c>
      <c r="B4524" s="26" t="s">
        <v>3489</v>
      </c>
      <c r="C4524" s="34" t="str">
        <f t="shared" si="170"/>
        <v/>
      </c>
      <c r="D4524" s="26"/>
      <c r="E4524" s="26" t="s">
        <v>6</v>
      </c>
      <c r="F4524" s="26" t="s">
        <v>6</v>
      </c>
      <c r="G4524" s="34" t="str">
        <f t="shared" si="171"/>
        <v>Saxifraga stellaris</v>
      </c>
      <c r="H4524" s="26" t="s">
        <v>5141</v>
      </c>
      <c r="I4524" s="26"/>
      <c r="J4524" t="s">
        <v>10717</v>
      </c>
      <c r="K4524" t="s">
        <v>11752</v>
      </c>
      <c r="L4524" t="s">
        <v>12390</v>
      </c>
      <c r="M4524" t="s">
        <v>12608</v>
      </c>
    </row>
    <row r="4525" spans="1:13" x14ac:dyDescent="0.25">
      <c r="A4525" s="26" t="s">
        <v>3487</v>
      </c>
      <c r="B4525" s="26" t="s">
        <v>3502</v>
      </c>
      <c r="C4525" s="34" t="str">
        <f t="shared" si="170"/>
        <v/>
      </c>
      <c r="D4525" s="26"/>
      <c r="E4525" s="26" t="s">
        <v>6</v>
      </c>
      <c r="F4525" s="26" t="s">
        <v>6</v>
      </c>
      <c r="G4525" s="34" t="str">
        <f t="shared" si="171"/>
        <v>Saxifraga trabutiana</v>
      </c>
      <c r="H4525" s="26" t="s">
        <v>5141</v>
      </c>
      <c r="I4525" s="26"/>
      <c r="J4525" t="s">
        <v>10718</v>
      </c>
      <c r="K4525" t="s">
        <v>11752</v>
      </c>
      <c r="L4525" t="s">
        <v>12390</v>
      </c>
      <c r="M4525" t="s">
        <v>12608</v>
      </c>
    </row>
    <row r="4526" spans="1:13" x14ac:dyDescent="0.25">
      <c r="A4526" s="26" t="s">
        <v>3487</v>
      </c>
      <c r="B4526" s="26" t="s">
        <v>3517</v>
      </c>
      <c r="C4526" s="34" t="str">
        <f t="shared" ref="C4526:C4589" si="172">IF(D4526="","","subsp.")</f>
        <v/>
      </c>
      <c r="D4526" s="26"/>
      <c r="E4526" s="26" t="s">
        <v>6</v>
      </c>
      <c r="F4526" s="26" t="s">
        <v>6</v>
      </c>
      <c r="G4526" s="34" t="str">
        <f t="shared" si="171"/>
        <v>Saxifraga tridactylites</v>
      </c>
      <c r="H4526" s="26" t="s">
        <v>5141</v>
      </c>
      <c r="I4526" s="26"/>
      <c r="J4526" t="s">
        <v>10719</v>
      </c>
      <c r="K4526" t="s">
        <v>11752</v>
      </c>
      <c r="L4526" t="s">
        <v>12390</v>
      </c>
      <c r="M4526" t="s">
        <v>12608</v>
      </c>
    </row>
    <row r="4527" spans="1:13" x14ac:dyDescent="0.25">
      <c r="A4527" s="26" t="s">
        <v>3487</v>
      </c>
      <c r="B4527" s="26" t="s">
        <v>3507</v>
      </c>
      <c r="C4527" s="34" t="str">
        <f t="shared" si="172"/>
        <v/>
      </c>
      <c r="D4527" s="26"/>
      <c r="E4527" s="26" t="s">
        <v>6</v>
      </c>
      <c r="F4527" s="26" t="s">
        <v>6</v>
      </c>
      <c r="G4527" s="34" t="str">
        <f t="shared" si="171"/>
        <v>Saxifraga trifurcata</v>
      </c>
      <c r="H4527" s="26" t="s">
        <v>5141</v>
      </c>
      <c r="I4527" s="26"/>
      <c r="J4527" t="s">
        <v>10720</v>
      </c>
      <c r="K4527" t="s">
        <v>11752</v>
      </c>
      <c r="L4527" t="s">
        <v>12390</v>
      </c>
      <c r="M4527" t="s">
        <v>12608</v>
      </c>
    </row>
    <row r="4528" spans="1:13" x14ac:dyDescent="0.25">
      <c r="A4528" s="26" t="s">
        <v>3487</v>
      </c>
      <c r="B4528" s="26" t="s">
        <v>947</v>
      </c>
      <c r="C4528" s="34" t="str">
        <f t="shared" si="172"/>
        <v/>
      </c>
      <c r="D4528" s="26"/>
      <c r="E4528" s="26" t="s">
        <v>13111</v>
      </c>
      <c r="F4528" s="26" t="s">
        <v>6</v>
      </c>
      <c r="G4528" s="34" t="str">
        <f t="shared" si="171"/>
        <v>Saxifraga umbrosa</v>
      </c>
      <c r="H4528" s="26" t="s">
        <v>5141</v>
      </c>
      <c r="I4528" s="26"/>
      <c r="J4528" t="s">
        <v>10721</v>
      </c>
      <c r="K4528" t="s">
        <v>11752</v>
      </c>
      <c r="L4528" t="s">
        <v>12390</v>
      </c>
      <c r="M4528" t="s">
        <v>12608</v>
      </c>
    </row>
    <row r="4529" spans="1:13" x14ac:dyDescent="0.25">
      <c r="A4529" s="26" t="s">
        <v>3487</v>
      </c>
      <c r="B4529" s="26" t="s">
        <v>645</v>
      </c>
      <c r="C4529" s="34" t="str">
        <f t="shared" si="172"/>
        <v/>
      </c>
      <c r="D4529" s="26"/>
      <c r="E4529" s="26" t="s">
        <v>31</v>
      </c>
      <c r="F4529" s="26" t="s">
        <v>6</v>
      </c>
      <c r="G4529" s="34" t="str">
        <f t="shared" si="171"/>
        <v>Saxifraga vayredana</v>
      </c>
      <c r="H4529" s="26" t="s">
        <v>5141</v>
      </c>
      <c r="I4529" s="26"/>
      <c r="J4529" t="s">
        <v>10722</v>
      </c>
      <c r="K4529" t="s">
        <v>11752</v>
      </c>
      <c r="L4529" t="s">
        <v>12390</v>
      </c>
      <c r="M4529" t="s">
        <v>12608</v>
      </c>
    </row>
    <row r="4530" spans="1:13" x14ac:dyDescent="0.25">
      <c r="A4530" s="26" t="s">
        <v>3518</v>
      </c>
      <c r="B4530" s="26" t="s">
        <v>3520</v>
      </c>
      <c r="C4530" s="34" t="str">
        <f t="shared" si="172"/>
        <v/>
      </c>
      <c r="D4530" s="26"/>
      <c r="E4530" s="26" t="s">
        <v>31</v>
      </c>
      <c r="F4530" s="26" t="s">
        <v>6</v>
      </c>
      <c r="G4530" s="34" t="str">
        <f t="shared" si="171"/>
        <v>Scabiosa andryalifolia</v>
      </c>
      <c r="H4530" s="26" t="s">
        <v>5141</v>
      </c>
      <c r="I4530" s="26"/>
      <c r="J4530" t="s">
        <v>10723</v>
      </c>
      <c r="K4530" t="s">
        <v>11752</v>
      </c>
      <c r="L4530" t="s">
        <v>12602</v>
      </c>
      <c r="M4530" t="s">
        <v>12603</v>
      </c>
    </row>
    <row r="4531" spans="1:13" x14ac:dyDescent="0.25">
      <c r="A4531" s="26" t="s">
        <v>3518</v>
      </c>
      <c r="B4531" s="26" t="s">
        <v>124</v>
      </c>
      <c r="C4531" s="34" t="str">
        <f t="shared" si="172"/>
        <v/>
      </c>
      <c r="D4531" s="26"/>
      <c r="E4531" s="26" t="s">
        <v>6</v>
      </c>
      <c r="F4531" s="26" t="s">
        <v>6</v>
      </c>
      <c r="G4531" s="34" t="str">
        <f t="shared" si="171"/>
        <v>Scabiosa atropurpurea</v>
      </c>
      <c r="H4531" s="26" t="s">
        <v>5141</v>
      </c>
      <c r="I4531" s="26"/>
      <c r="J4531" t="s">
        <v>10724</v>
      </c>
      <c r="K4531" t="s">
        <v>11752</v>
      </c>
      <c r="L4531" t="s">
        <v>12602</v>
      </c>
      <c r="M4531" t="s">
        <v>12603</v>
      </c>
    </row>
    <row r="4532" spans="1:13" x14ac:dyDescent="0.25">
      <c r="A4532" s="26" t="s">
        <v>3518</v>
      </c>
      <c r="B4532" s="26" t="s">
        <v>1652</v>
      </c>
      <c r="C4532" s="34" t="str">
        <f t="shared" si="172"/>
        <v/>
      </c>
      <c r="D4532" s="26"/>
      <c r="E4532" s="26" t="s">
        <v>6</v>
      </c>
      <c r="F4532" s="26" t="s">
        <v>6</v>
      </c>
      <c r="G4532" s="34" t="str">
        <f t="shared" si="171"/>
        <v>Scabiosa cinerea</v>
      </c>
      <c r="H4532" s="26" t="s">
        <v>5141</v>
      </c>
      <c r="I4532" s="26"/>
      <c r="J4532" t="s">
        <v>10725</v>
      </c>
      <c r="K4532" t="s">
        <v>11752</v>
      </c>
      <c r="L4532" t="s">
        <v>12602</v>
      </c>
      <c r="M4532" t="s">
        <v>12603</v>
      </c>
    </row>
    <row r="4533" spans="1:13" x14ac:dyDescent="0.25">
      <c r="A4533" s="26" t="s">
        <v>3518</v>
      </c>
      <c r="B4533" s="26" t="s">
        <v>3519</v>
      </c>
      <c r="C4533" s="34" t="str">
        <f t="shared" si="172"/>
        <v>subsp.</v>
      </c>
      <c r="D4533" s="26" t="s">
        <v>833</v>
      </c>
      <c r="E4533" s="26" t="s">
        <v>6</v>
      </c>
      <c r="F4533" s="26" t="s">
        <v>6</v>
      </c>
      <c r="G4533" s="34" t="str">
        <f t="shared" si="171"/>
        <v>Scabiosa columbaria affinis</v>
      </c>
      <c r="H4533" s="26" t="s">
        <v>5141</v>
      </c>
      <c r="I4533" s="26"/>
      <c r="J4533" t="s">
        <v>10726</v>
      </c>
      <c r="K4533" t="s">
        <v>11752</v>
      </c>
      <c r="L4533" t="s">
        <v>12602</v>
      </c>
      <c r="M4533" t="s">
        <v>12603</v>
      </c>
    </row>
    <row r="4534" spans="1:13" x14ac:dyDescent="0.25">
      <c r="A4534" s="26" t="s">
        <v>3518</v>
      </c>
      <c r="B4534" s="26" t="s">
        <v>3519</v>
      </c>
      <c r="C4534" s="34" t="str">
        <f t="shared" si="172"/>
        <v>subsp.</v>
      </c>
      <c r="D4534" s="26" t="s">
        <v>3519</v>
      </c>
      <c r="E4534" s="26" t="s">
        <v>6</v>
      </c>
      <c r="F4534" s="26" t="s">
        <v>6</v>
      </c>
      <c r="G4534" s="34" t="str">
        <f t="shared" ref="G4534:G4597" si="173">IF(D4534="",CONCATENATE(A4534," ",B4534),CONCATENATE(A4534," ",B4534," ",D4534))</f>
        <v>Scabiosa columbaria columbaria</v>
      </c>
      <c r="H4534" s="26" t="s">
        <v>5141</v>
      </c>
      <c r="I4534" s="26"/>
      <c r="J4534" t="s">
        <v>10727</v>
      </c>
      <c r="K4534" t="s">
        <v>11752</v>
      </c>
      <c r="L4534" t="s">
        <v>12602</v>
      </c>
      <c r="M4534" t="s">
        <v>12603</v>
      </c>
    </row>
    <row r="4535" spans="1:13" x14ac:dyDescent="0.25">
      <c r="A4535" s="26" t="s">
        <v>3518</v>
      </c>
      <c r="B4535" s="26" t="s">
        <v>1442</v>
      </c>
      <c r="C4535" s="34" t="str">
        <f t="shared" si="172"/>
        <v/>
      </c>
      <c r="D4535" s="26"/>
      <c r="E4535" s="26" t="s">
        <v>31</v>
      </c>
      <c r="F4535" s="26" t="s">
        <v>6</v>
      </c>
      <c r="G4535" s="34" t="str">
        <f t="shared" si="173"/>
        <v>Scabiosa galianoi</v>
      </c>
      <c r="H4535" s="26" t="s">
        <v>5141</v>
      </c>
      <c r="I4535" s="26"/>
      <c r="J4535" t="s">
        <v>10728</v>
      </c>
      <c r="K4535" t="s">
        <v>11752</v>
      </c>
      <c r="L4535" t="s">
        <v>12602</v>
      </c>
      <c r="M4535" t="s">
        <v>12603</v>
      </c>
    </row>
    <row r="4536" spans="1:13" x14ac:dyDescent="0.25">
      <c r="A4536" s="26" t="s">
        <v>3518</v>
      </c>
      <c r="B4536" s="26" t="s">
        <v>632</v>
      </c>
      <c r="C4536" s="34" t="str">
        <f t="shared" si="172"/>
        <v>subsp.</v>
      </c>
      <c r="D4536" s="26" t="s">
        <v>218</v>
      </c>
      <c r="E4536" s="26" t="s">
        <v>6</v>
      </c>
      <c r="F4536" s="26" t="s">
        <v>6</v>
      </c>
      <c r="G4536" s="34" t="str">
        <f t="shared" si="173"/>
        <v>Scabiosa turolensis grosii</v>
      </c>
      <c r="H4536" s="26" t="s">
        <v>5141</v>
      </c>
      <c r="I4536" s="26"/>
      <c r="J4536" t="s">
        <v>10729</v>
      </c>
      <c r="K4536" t="s">
        <v>11752</v>
      </c>
      <c r="L4536" t="s">
        <v>12602</v>
      </c>
      <c r="M4536" t="s">
        <v>12603</v>
      </c>
    </row>
    <row r="4537" spans="1:13" x14ac:dyDescent="0.25">
      <c r="A4537" s="26" t="s">
        <v>3518</v>
      </c>
      <c r="B4537" s="26" t="s">
        <v>632</v>
      </c>
      <c r="C4537" s="34" t="str">
        <f t="shared" si="172"/>
        <v>subsp.</v>
      </c>
      <c r="D4537" s="26" t="s">
        <v>632</v>
      </c>
      <c r="E4537" s="26" t="s">
        <v>31</v>
      </c>
      <c r="F4537" s="26" t="s">
        <v>6</v>
      </c>
      <c r="G4537" s="34" t="str">
        <f t="shared" si="173"/>
        <v>Scabiosa turolensis turolensis</v>
      </c>
      <c r="H4537" s="26" t="s">
        <v>5141</v>
      </c>
      <c r="I4537" s="26"/>
      <c r="J4537" t="s">
        <v>10730</v>
      </c>
      <c r="K4537" t="s">
        <v>11752</v>
      </c>
      <c r="L4537" t="s">
        <v>12602</v>
      </c>
      <c r="M4537" t="s">
        <v>12603</v>
      </c>
    </row>
    <row r="4538" spans="1:13" x14ac:dyDescent="0.25">
      <c r="A4538" s="26" t="s">
        <v>3521</v>
      </c>
      <c r="B4538" s="26" t="s">
        <v>403</v>
      </c>
      <c r="C4538" s="34" t="str">
        <f t="shared" si="172"/>
        <v>subsp.</v>
      </c>
      <c r="D4538" s="26" t="s">
        <v>403</v>
      </c>
      <c r="E4538" s="26" t="s">
        <v>6</v>
      </c>
      <c r="F4538" s="26" t="s">
        <v>6</v>
      </c>
      <c r="G4538" s="34" t="str">
        <f t="shared" si="173"/>
        <v>Scandix australis australis</v>
      </c>
      <c r="H4538" s="26" t="s">
        <v>5141</v>
      </c>
      <c r="I4538" s="26"/>
      <c r="J4538" t="s">
        <v>10731</v>
      </c>
      <c r="K4538" t="s">
        <v>11752</v>
      </c>
      <c r="L4538" t="s">
        <v>12382</v>
      </c>
      <c r="M4538" t="s">
        <v>12383</v>
      </c>
    </row>
    <row r="4539" spans="1:13" x14ac:dyDescent="0.25">
      <c r="A4539" s="26" t="s">
        <v>3521</v>
      </c>
      <c r="B4539" s="26" t="s">
        <v>403</v>
      </c>
      <c r="C4539" s="34" t="str">
        <f t="shared" si="172"/>
        <v>subsp.</v>
      </c>
      <c r="D4539" s="26" t="s">
        <v>4664</v>
      </c>
      <c r="E4539" s="26" t="s">
        <v>31</v>
      </c>
      <c r="F4539" s="26" t="s">
        <v>6</v>
      </c>
      <c r="G4539" s="34" t="str">
        <f t="shared" si="173"/>
        <v>Scandix australis brevirostris</v>
      </c>
      <c r="H4539" s="26" t="s">
        <v>5141</v>
      </c>
      <c r="I4539" s="26"/>
      <c r="J4539" t="s">
        <v>10732</v>
      </c>
      <c r="K4539" t="s">
        <v>11752</v>
      </c>
      <c r="L4539" t="s">
        <v>12382</v>
      </c>
      <c r="M4539" t="s">
        <v>12383</v>
      </c>
    </row>
    <row r="4540" spans="1:13" x14ac:dyDescent="0.25">
      <c r="A4540" s="26" t="s">
        <v>3521</v>
      </c>
      <c r="B4540" s="26" t="s">
        <v>403</v>
      </c>
      <c r="C4540" s="34" t="str">
        <f t="shared" si="172"/>
        <v>subsp.</v>
      </c>
      <c r="D4540" s="26" t="s">
        <v>70</v>
      </c>
      <c r="E4540" s="26" t="s">
        <v>31</v>
      </c>
      <c r="F4540" s="26" t="s">
        <v>6</v>
      </c>
      <c r="G4540" s="34" t="str">
        <f t="shared" si="173"/>
        <v>Scandix australis microcarpa</v>
      </c>
      <c r="H4540" s="26" t="s">
        <v>5141</v>
      </c>
      <c r="I4540" s="26"/>
      <c r="J4540" t="s">
        <v>10733</v>
      </c>
      <c r="K4540" t="s">
        <v>11752</v>
      </c>
      <c r="L4540" t="s">
        <v>12382</v>
      </c>
      <c r="M4540" t="s">
        <v>12383</v>
      </c>
    </row>
    <row r="4541" spans="1:13" x14ac:dyDescent="0.25">
      <c r="A4541" s="26" t="s">
        <v>3521</v>
      </c>
      <c r="B4541" s="26" t="s">
        <v>3522</v>
      </c>
      <c r="C4541" s="34" t="str">
        <f t="shared" si="172"/>
        <v/>
      </c>
      <c r="D4541" s="26"/>
      <c r="E4541" s="26" t="s">
        <v>6</v>
      </c>
      <c r="F4541" s="26" t="s">
        <v>6</v>
      </c>
      <c r="G4541" s="34" t="str">
        <f t="shared" si="173"/>
        <v>Scandix macrorhyncha</v>
      </c>
      <c r="H4541" s="26" t="s">
        <v>5141</v>
      </c>
      <c r="I4541" s="26"/>
      <c r="J4541" t="s">
        <v>10734</v>
      </c>
      <c r="K4541" t="s">
        <v>11752</v>
      </c>
      <c r="L4541" t="s">
        <v>12382</v>
      </c>
      <c r="M4541" t="s">
        <v>12383</v>
      </c>
    </row>
    <row r="4542" spans="1:13" x14ac:dyDescent="0.25">
      <c r="A4542" s="26" t="s">
        <v>3521</v>
      </c>
      <c r="B4542" s="26" t="s">
        <v>3523</v>
      </c>
      <c r="C4542" s="34" t="str">
        <f t="shared" si="172"/>
        <v/>
      </c>
      <c r="D4542" s="26"/>
      <c r="E4542" s="26" t="s">
        <v>6</v>
      </c>
      <c r="F4542" s="26" t="s">
        <v>6</v>
      </c>
      <c r="G4542" s="34" t="str">
        <f t="shared" si="173"/>
        <v>Scandix pecten-veneris</v>
      </c>
      <c r="H4542" s="26" t="s">
        <v>5141</v>
      </c>
      <c r="I4542" s="26"/>
      <c r="J4542" t="s">
        <v>10735</v>
      </c>
      <c r="K4542" t="s">
        <v>11752</v>
      </c>
      <c r="L4542" t="s">
        <v>12382</v>
      </c>
      <c r="M4542" t="s">
        <v>12383</v>
      </c>
    </row>
    <row r="4543" spans="1:13" x14ac:dyDescent="0.25">
      <c r="A4543" s="26" t="s">
        <v>3521</v>
      </c>
      <c r="B4543" s="26" t="s">
        <v>2542</v>
      </c>
      <c r="C4543" s="34" t="str">
        <f t="shared" si="172"/>
        <v/>
      </c>
      <c r="D4543" s="26"/>
      <c r="E4543" s="26" t="s">
        <v>6</v>
      </c>
      <c r="F4543" s="26" t="s">
        <v>6</v>
      </c>
      <c r="G4543" s="34" t="str">
        <f t="shared" si="173"/>
        <v>Scandix stellata</v>
      </c>
      <c r="H4543" s="26" t="s">
        <v>5141</v>
      </c>
      <c r="I4543" s="26"/>
      <c r="J4543" t="s">
        <v>10736</v>
      </c>
      <c r="K4543" t="s">
        <v>11752</v>
      </c>
      <c r="L4543" t="s">
        <v>12382</v>
      </c>
      <c r="M4543" t="s">
        <v>12383</v>
      </c>
    </row>
    <row r="4544" spans="1:13" x14ac:dyDescent="0.25">
      <c r="A4544" s="26" t="s">
        <v>3524</v>
      </c>
      <c r="B4544" s="26" t="s">
        <v>2022</v>
      </c>
      <c r="C4544" s="34" t="str">
        <f t="shared" si="172"/>
        <v/>
      </c>
      <c r="D4544" s="26"/>
      <c r="E4544" s="26" t="s">
        <v>31</v>
      </c>
      <c r="F4544" s="26" t="s">
        <v>6</v>
      </c>
      <c r="G4544" s="34" t="str">
        <f t="shared" si="173"/>
        <v>Schenkia elegans</v>
      </c>
      <c r="H4544" s="26" t="s">
        <v>5141</v>
      </c>
      <c r="I4544" s="26"/>
      <c r="J4544" t="s">
        <v>10737</v>
      </c>
      <c r="K4544" t="s">
        <v>11752</v>
      </c>
      <c r="L4544" t="s">
        <v>12417</v>
      </c>
      <c r="M4544" t="s">
        <v>12584</v>
      </c>
    </row>
    <row r="4545" spans="1:13" x14ac:dyDescent="0.25">
      <c r="A4545" s="26" t="s">
        <v>3524</v>
      </c>
      <c r="B4545" s="26" t="s">
        <v>50</v>
      </c>
      <c r="C4545" s="34" t="str">
        <f t="shared" si="172"/>
        <v/>
      </c>
      <c r="D4545" s="26"/>
      <c r="E4545" s="26" t="s">
        <v>6</v>
      </c>
      <c r="F4545" s="26" t="s">
        <v>6</v>
      </c>
      <c r="G4545" s="34" t="str">
        <f t="shared" si="173"/>
        <v>Schenkia spicata</v>
      </c>
      <c r="H4545" s="26" t="s">
        <v>5141</v>
      </c>
      <c r="I4545" s="26"/>
      <c r="J4545" t="s">
        <v>10738</v>
      </c>
      <c r="K4545" t="s">
        <v>11752</v>
      </c>
      <c r="L4545" t="s">
        <v>12417</v>
      </c>
      <c r="M4545" t="s">
        <v>12584</v>
      </c>
    </row>
    <row r="4546" spans="1:13" x14ac:dyDescent="0.25">
      <c r="A4546" s="26" t="s">
        <v>3525</v>
      </c>
      <c r="B4546" s="26" t="s">
        <v>384</v>
      </c>
      <c r="C4546" s="34" t="str">
        <f t="shared" si="172"/>
        <v/>
      </c>
      <c r="D4546" s="26"/>
      <c r="E4546" s="26" t="s">
        <v>5390</v>
      </c>
      <c r="F4546" s="26" t="s">
        <v>6</v>
      </c>
      <c r="G4546" s="34" t="str">
        <f t="shared" si="173"/>
        <v>Schinus molle</v>
      </c>
      <c r="H4546" s="26" t="s">
        <v>5141</v>
      </c>
      <c r="I4546" s="26"/>
      <c r="J4546" t="s">
        <v>10739</v>
      </c>
      <c r="K4546" t="s">
        <v>11752</v>
      </c>
      <c r="L4546" t="s">
        <v>12554</v>
      </c>
      <c r="M4546" t="s">
        <v>12686</v>
      </c>
    </row>
    <row r="4547" spans="1:13" x14ac:dyDescent="0.25">
      <c r="A4547" s="26" t="s">
        <v>3526</v>
      </c>
      <c r="B4547" s="26" t="s">
        <v>3530</v>
      </c>
      <c r="C4547" s="34" t="str">
        <f t="shared" si="172"/>
        <v/>
      </c>
      <c r="D4547" s="26"/>
      <c r="E4547" s="26" t="s">
        <v>6</v>
      </c>
      <c r="F4547" s="26" t="s">
        <v>6</v>
      </c>
      <c r="G4547" s="34" t="str">
        <f t="shared" si="173"/>
        <v>Schoenoplectus corymbosus</v>
      </c>
      <c r="H4547" s="26" t="s">
        <v>5141</v>
      </c>
      <c r="J4547" t="s">
        <v>10740</v>
      </c>
      <c r="K4547" t="s">
        <v>11752</v>
      </c>
      <c r="L4547" t="s">
        <v>12046</v>
      </c>
      <c r="M4547" t="s">
        <v>12316</v>
      </c>
    </row>
    <row r="4548" spans="1:13" x14ac:dyDescent="0.25">
      <c r="A4548" s="34" t="s">
        <v>13622</v>
      </c>
      <c r="B4548" s="26" t="s">
        <v>690</v>
      </c>
      <c r="C4548" s="34" t="str">
        <f t="shared" si="172"/>
        <v/>
      </c>
      <c r="D4548" s="26"/>
      <c r="E4548" s="26" t="s">
        <v>6</v>
      </c>
      <c r="F4548" s="26" t="s">
        <v>6</v>
      </c>
      <c r="G4548" s="34" t="str">
        <f t="shared" si="173"/>
        <v>Schoenoplectiella erecta</v>
      </c>
      <c r="H4548" s="26" t="s">
        <v>5141</v>
      </c>
      <c r="I4548" s="34" t="s">
        <v>13623</v>
      </c>
      <c r="J4548" t="s">
        <v>13626</v>
      </c>
      <c r="K4548" t="s">
        <v>11752</v>
      </c>
      <c r="L4548" t="s">
        <v>12046</v>
      </c>
      <c r="M4548" t="s">
        <v>12316</v>
      </c>
    </row>
    <row r="4549" spans="1:13" x14ac:dyDescent="0.25">
      <c r="A4549" s="34" t="s">
        <v>13622</v>
      </c>
      <c r="B4549" s="26" t="s">
        <v>3529</v>
      </c>
      <c r="C4549" s="34" t="str">
        <f t="shared" si="172"/>
        <v/>
      </c>
      <c r="D4549" s="26"/>
      <c r="E4549" s="26" t="s">
        <v>5390</v>
      </c>
      <c r="F4549" s="26" t="s">
        <v>6</v>
      </c>
      <c r="G4549" s="34" t="str">
        <f t="shared" si="173"/>
        <v>Schoenoplectiella juncoides</v>
      </c>
      <c r="H4549" s="26" t="s">
        <v>5141</v>
      </c>
      <c r="I4549" s="34" t="s">
        <v>13623</v>
      </c>
      <c r="J4549" t="s">
        <v>13625</v>
      </c>
      <c r="K4549" t="s">
        <v>11752</v>
      </c>
      <c r="L4549" t="s">
        <v>12046</v>
      </c>
      <c r="M4549" t="s">
        <v>12316</v>
      </c>
    </row>
    <row r="4550" spans="1:13" x14ac:dyDescent="0.25">
      <c r="A4550" s="26" t="s">
        <v>3526</v>
      </c>
      <c r="B4550" s="26" t="s">
        <v>3527</v>
      </c>
      <c r="C4550" s="34" t="str">
        <f t="shared" si="172"/>
        <v>subsp.</v>
      </c>
      <c r="D4550" s="26" t="s">
        <v>722</v>
      </c>
      <c r="E4550" s="26" t="s">
        <v>6</v>
      </c>
      <c r="F4550" s="26" t="s">
        <v>6</v>
      </c>
      <c r="G4550" s="34" t="str">
        <f t="shared" si="173"/>
        <v>Schoenoplectus lacustris glaucus</v>
      </c>
      <c r="H4550" s="26" t="s">
        <v>5141</v>
      </c>
      <c r="I4550" s="26"/>
      <c r="J4550" t="s">
        <v>10741</v>
      </c>
      <c r="K4550" t="s">
        <v>11752</v>
      </c>
      <c r="L4550" t="s">
        <v>12046</v>
      </c>
      <c r="M4550" t="s">
        <v>12316</v>
      </c>
    </row>
    <row r="4551" spans="1:13" x14ac:dyDescent="0.25">
      <c r="A4551" s="26" t="s">
        <v>3526</v>
      </c>
      <c r="B4551" s="26" t="s">
        <v>3527</v>
      </c>
      <c r="C4551" s="34" t="str">
        <f t="shared" si="172"/>
        <v>subsp.</v>
      </c>
      <c r="D4551" s="26" t="s">
        <v>3527</v>
      </c>
      <c r="E4551" s="26" t="s">
        <v>6</v>
      </c>
      <c r="F4551" s="26" t="s">
        <v>6</v>
      </c>
      <c r="G4551" s="34" t="str">
        <f t="shared" si="173"/>
        <v>Schoenoplectus lacustris lacustris</v>
      </c>
      <c r="H4551" s="26" t="s">
        <v>5141</v>
      </c>
      <c r="I4551" s="26"/>
      <c r="J4551" t="s">
        <v>10742</v>
      </c>
      <c r="K4551" t="s">
        <v>11752</v>
      </c>
      <c r="L4551" t="s">
        <v>12046</v>
      </c>
      <c r="M4551" t="s">
        <v>12316</v>
      </c>
    </row>
    <row r="4552" spans="1:13" x14ac:dyDescent="0.25">
      <c r="A4552" s="26" t="s">
        <v>3526</v>
      </c>
      <c r="B4552" s="26" t="s">
        <v>1323</v>
      </c>
      <c r="C4552" s="34" t="str">
        <f t="shared" si="172"/>
        <v/>
      </c>
      <c r="D4552" s="26"/>
      <c r="E4552" s="26" t="s">
        <v>6</v>
      </c>
      <c r="F4552" s="26" t="s">
        <v>6</v>
      </c>
      <c r="G4552" s="34" t="str">
        <f t="shared" si="173"/>
        <v>Schoenoplectus litoralis</v>
      </c>
      <c r="H4552" s="26" t="s">
        <v>5141</v>
      </c>
      <c r="I4552" s="26"/>
      <c r="J4552" t="s">
        <v>10743</v>
      </c>
      <c r="K4552" t="s">
        <v>11752</v>
      </c>
      <c r="L4552" t="s">
        <v>12046</v>
      </c>
      <c r="M4552" t="s">
        <v>12316</v>
      </c>
    </row>
    <row r="4553" spans="1:13" x14ac:dyDescent="0.25">
      <c r="A4553" s="34" t="s">
        <v>13622</v>
      </c>
      <c r="B4553" s="26" t="s">
        <v>4465</v>
      </c>
      <c r="C4553" s="34" t="str">
        <f t="shared" si="172"/>
        <v/>
      </c>
      <c r="D4553" s="26"/>
      <c r="E4553" s="26" t="s">
        <v>6</v>
      </c>
      <c r="F4553" s="26" t="s">
        <v>6</v>
      </c>
      <c r="G4553" s="34" t="str">
        <f t="shared" si="173"/>
        <v>Schoenoplectiella mucronata</v>
      </c>
      <c r="H4553" s="26" t="s">
        <v>5141</v>
      </c>
      <c r="I4553" s="34" t="s">
        <v>13623</v>
      </c>
      <c r="J4553" t="s">
        <v>13627</v>
      </c>
      <c r="K4553" t="s">
        <v>11752</v>
      </c>
      <c r="L4553" t="s">
        <v>12046</v>
      </c>
      <c r="M4553" t="s">
        <v>12316</v>
      </c>
    </row>
    <row r="4554" spans="1:13" x14ac:dyDescent="0.25">
      <c r="A4554" s="26" t="s">
        <v>3526</v>
      </c>
      <c r="B4554" s="26" t="s">
        <v>248</v>
      </c>
      <c r="C4554" s="34" t="str">
        <f t="shared" si="172"/>
        <v/>
      </c>
      <c r="D4554" s="26"/>
      <c r="E4554" s="26" t="s">
        <v>6</v>
      </c>
      <c r="F4554" s="26" t="s">
        <v>6</v>
      </c>
      <c r="G4554" s="34" t="str">
        <f t="shared" si="173"/>
        <v>Schoenoplectus pungens</v>
      </c>
      <c r="H4554" s="26" t="s">
        <v>5141</v>
      </c>
      <c r="I4554" s="26"/>
      <c r="J4554" t="s">
        <v>10744</v>
      </c>
      <c r="K4554" t="s">
        <v>11752</v>
      </c>
      <c r="L4554" t="s">
        <v>12046</v>
      </c>
      <c r="M4554" t="s">
        <v>12316</v>
      </c>
    </row>
    <row r="4555" spans="1:13" x14ac:dyDescent="0.25">
      <c r="A4555" s="26" t="s">
        <v>13622</v>
      </c>
      <c r="B4555" s="26" t="s">
        <v>2492</v>
      </c>
      <c r="C4555" s="34" t="str">
        <f t="shared" si="172"/>
        <v/>
      </c>
      <c r="D4555" s="26"/>
      <c r="E4555" s="26" t="s">
        <v>6</v>
      </c>
      <c r="F4555" s="26" t="s">
        <v>6</v>
      </c>
      <c r="G4555" s="34" t="str">
        <f t="shared" si="173"/>
        <v>Schoenoplectiella supina</v>
      </c>
      <c r="H4555" s="26" t="s">
        <v>5141</v>
      </c>
      <c r="I4555" s="34" t="s">
        <v>13623</v>
      </c>
      <c r="J4555" t="s">
        <v>13624</v>
      </c>
      <c r="K4555" t="s">
        <v>11752</v>
      </c>
      <c r="L4555" t="s">
        <v>12046</v>
      </c>
      <c r="M4555" t="s">
        <v>12316</v>
      </c>
    </row>
    <row r="4556" spans="1:13" x14ac:dyDescent="0.25">
      <c r="A4556" s="26" t="s">
        <v>3526</v>
      </c>
      <c r="B4556" s="26" t="s">
        <v>3528</v>
      </c>
      <c r="C4556" s="34" t="str">
        <f t="shared" si="172"/>
        <v/>
      </c>
      <c r="D4556" s="26"/>
      <c r="E4556" s="26" t="s">
        <v>6</v>
      </c>
      <c r="F4556" s="26" t="s">
        <v>6</v>
      </c>
      <c r="G4556" s="34" t="str">
        <f t="shared" si="173"/>
        <v>Schoenoplectus triqueter</v>
      </c>
      <c r="H4556" s="26" t="s">
        <v>5141</v>
      </c>
      <c r="I4556" s="26"/>
      <c r="J4556" t="s">
        <v>10745</v>
      </c>
      <c r="K4556" t="s">
        <v>11752</v>
      </c>
      <c r="L4556" t="s">
        <v>12046</v>
      </c>
      <c r="M4556" t="s">
        <v>12316</v>
      </c>
    </row>
    <row r="4557" spans="1:13" x14ac:dyDescent="0.25">
      <c r="A4557" s="26" t="s">
        <v>3533</v>
      </c>
      <c r="B4557" s="26" t="s">
        <v>2374</v>
      </c>
      <c r="C4557" s="34" t="str">
        <f t="shared" si="172"/>
        <v/>
      </c>
      <c r="D4557" s="26"/>
      <c r="E4557" s="26" t="s">
        <v>6</v>
      </c>
      <c r="F4557" s="26" t="s">
        <v>6</v>
      </c>
      <c r="G4557" s="34" t="str">
        <f t="shared" si="173"/>
        <v>Schoenus nigricans</v>
      </c>
      <c r="H4557" s="26" t="s">
        <v>5141</v>
      </c>
      <c r="I4557" s="26"/>
      <c r="J4557" t="s">
        <v>10746</v>
      </c>
      <c r="K4557" t="s">
        <v>11752</v>
      </c>
      <c r="L4557" t="s">
        <v>12046</v>
      </c>
      <c r="M4557" t="s">
        <v>12316</v>
      </c>
    </row>
    <row r="4558" spans="1:13" x14ac:dyDescent="0.25">
      <c r="A4558" s="26" t="s">
        <v>3534</v>
      </c>
      <c r="B4558" s="26" t="s">
        <v>2636</v>
      </c>
      <c r="C4558" s="34" t="str">
        <f t="shared" si="172"/>
        <v/>
      </c>
      <c r="D4558" s="26"/>
      <c r="E4558" s="26" t="s">
        <v>6</v>
      </c>
      <c r="F4558" s="26" t="s">
        <v>6</v>
      </c>
      <c r="G4558" s="34" t="str">
        <f t="shared" si="173"/>
        <v>Scilla autumnalis</v>
      </c>
      <c r="H4558" s="26" t="s">
        <v>5141</v>
      </c>
      <c r="I4558" s="26"/>
      <c r="J4558" t="s">
        <v>10747</v>
      </c>
      <c r="K4558" t="s">
        <v>11752</v>
      </c>
      <c r="L4558" t="s">
        <v>12327</v>
      </c>
      <c r="M4558" t="s">
        <v>12581</v>
      </c>
    </row>
    <row r="4559" spans="1:13" x14ac:dyDescent="0.25">
      <c r="A4559" s="26" t="s">
        <v>3534</v>
      </c>
      <c r="B4559" s="26" t="s">
        <v>3537</v>
      </c>
      <c r="C4559" s="34" t="str">
        <f t="shared" si="172"/>
        <v/>
      </c>
      <c r="D4559" s="26"/>
      <c r="E4559" s="26" t="s">
        <v>5390</v>
      </c>
      <c r="F4559" s="26" t="s">
        <v>6</v>
      </c>
      <c r="G4559" s="34" t="str">
        <f t="shared" si="173"/>
        <v>Scilla hyacinthoides</v>
      </c>
      <c r="H4559" s="26" t="s">
        <v>5141</v>
      </c>
      <c r="I4559" s="26"/>
      <c r="J4559" t="s">
        <v>10748</v>
      </c>
      <c r="K4559" t="s">
        <v>11752</v>
      </c>
      <c r="L4559" t="s">
        <v>12327</v>
      </c>
      <c r="M4559" t="s">
        <v>12581</v>
      </c>
    </row>
    <row r="4560" spans="1:13" x14ac:dyDescent="0.25">
      <c r="A4560" s="26" t="s">
        <v>3534</v>
      </c>
      <c r="B4560" s="26" t="s">
        <v>3536</v>
      </c>
      <c r="C4560" s="34" t="str">
        <f t="shared" si="172"/>
        <v/>
      </c>
      <c r="D4560" s="26"/>
      <c r="E4560" s="26" t="s">
        <v>6</v>
      </c>
      <c r="F4560" s="26" t="s">
        <v>6</v>
      </c>
      <c r="G4560" s="34" t="str">
        <f t="shared" si="173"/>
        <v>Scilla lilio-hyacinthus</v>
      </c>
      <c r="H4560" s="26" t="s">
        <v>5141</v>
      </c>
      <c r="I4560" s="26"/>
      <c r="J4560" t="s">
        <v>10749</v>
      </c>
      <c r="K4560" t="s">
        <v>11752</v>
      </c>
      <c r="L4560" t="s">
        <v>12327</v>
      </c>
      <c r="M4560" t="s">
        <v>12581</v>
      </c>
    </row>
    <row r="4561" spans="1:13" x14ac:dyDescent="0.25">
      <c r="A4561" s="26" t="s">
        <v>3534</v>
      </c>
      <c r="B4561" s="26" t="s">
        <v>3535</v>
      </c>
      <c r="C4561" s="34" t="str">
        <f t="shared" si="172"/>
        <v/>
      </c>
      <c r="D4561" s="26"/>
      <c r="E4561" s="26" t="s">
        <v>6</v>
      </c>
      <c r="F4561" s="26" t="s">
        <v>6</v>
      </c>
      <c r="G4561" s="34" t="str">
        <f t="shared" si="173"/>
        <v>Scilla monophyllos</v>
      </c>
      <c r="H4561" s="26" t="s">
        <v>5141</v>
      </c>
      <c r="I4561" s="26"/>
      <c r="J4561" t="s">
        <v>10750</v>
      </c>
      <c r="K4561" t="s">
        <v>11752</v>
      </c>
      <c r="L4561" t="s">
        <v>12327</v>
      </c>
      <c r="M4561" t="s">
        <v>12581</v>
      </c>
    </row>
    <row r="4562" spans="1:13" x14ac:dyDescent="0.25">
      <c r="A4562" s="26" t="s">
        <v>3534</v>
      </c>
      <c r="B4562" s="26" t="s">
        <v>3538</v>
      </c>
      <c r="C4562" s="34" t="str">
        <f t="shared" si="172"/>
        <v/>
      </c>
      <c r="D4562" s="26"/>
      <c r="E4562" s="26" t="s">
        <v>6</v>
      </c>
      <c r="F4562" s="26" t="s">
        <v>6</v>
      </c>
      <c r="G4562" s="34" t="str">
        <f t="shared" si="173"/>
        <v>Scilla numidica</v>
      </c>
      <c r="H4562" s="26" t="s">
        <v>5141</v>
      </c>
      <c r="I4562" s="26"/>
      <c r="J4562" t="s">
        <v>10751</v>
      </c>
      <c r="K4562" t="s">
        <v>11752</v>
      </c>
      <c r="L4562" t="s">
        <v>12327</v>
      </c>
      <c r="M4562" t="s">
        <v>12581</v>
      </c>
    </row>
    <row r="4563" spans="1:13" x14ac:dyDescent="0.25">
      <c r="A4563" s="26" t="s">
        <v>3534</v>
      </c>
      <c r="B4563" s="26" t="s">
        <v>3539</v>
      </c>
      <c r="C4563" s="34" t="str">
        <f t="shared" si="172"/>
        <v/>
      </c>
      <c r="D4563" s="26"/>
      <c r="E4563" s="26" t="s">
        <v>6</v>
      </c>
      <c r="F4563" s="26" t="s">
        <v>6</v>
      </c>
      <c r="G4563" s="34" t="str">
        <f t="shared" si="173"/>
        <v>Scilla obtusifolia</v>
      </c>
      <c r="H4563" s="26" t="s">
        <v>5141</v>
      </c>
      <c r="I4563" s="26"/>
      <c r="J4563" t="s">
        <v>10752</v>
      </c>
      <c r="K4563" t="s">
        <v>11752</v>
      </c>
      <c r="L4563" t="s">
        <v>12327</v>
      </c>
      <c r="M4563" t="s">
        <v>12581</v>
      </c>
    </row>
    <row r="4564" spans="1:13" x14ac:dyDescent="0.25">
      <c r="A4564" s="26" t="s">
        <v>3534</v>
      </c>
      <c r="B4564" s="26" t="s">
        <v>3070</v>
      </c>
      <c r="C4564" s="34" t="str">
        <f t="shared" si="172"/>
        <v/>
      </c>
      <c r="D4564" s="26"/>
      <c r="E4564" s="26" t="s">
        <v>6</v>
      </c>
      <c r="F4564" s="26" t="s">
        <v>6</v>
      </c>
      <c r="G4564" s="34" t="str">
        <f t="shared" si="173"/>
        <v>Scilla peruviana</v>
      </c>
      <c r="H4564" s="26" t="s">
        <v>5141</v>
      </c>
      <c r="I4564" s="26"/>
      <c r="J4564" t="s">
        <v>10753</v>
      </c>
      <c r="K4564" t="s">
        <v>11752</v>
      </c>
      <c r="L4564" t="s">
        <v>12327</v>
      </c>
      <c r="M4564" t="s">
        <v>12581</v>
      </c>
    </row>
    <row r="4565" spans="1:13" x14ac:dyDescent="0.25">
      <c r="A4565" s="26" t="s">
        <v>3534</v>
      </c>
      <c r="B4565" s="26" t="s">
        <v>421</v>
      </c>
      <c r="C4565" s="34" t="str">
        <f t="shared" si="172"/>
        <v>subsp.</v>
      </c>
      <c r="D4565" s="26" t="s">
        <v>370</v>
      </c>
      <c r="E4565" s="26" t="s">
        <v>6</v>
      </c>
      <c r="F4565" s="26" t="s">
        <v>6</v>
      </c>
      <c r="G4565" s="34" t="str">
        <f t="shared" si="173"/>
        <v>Scilla verna ramburii</v>
      </c>
      <c r="H4565" s="26" t="s">
        <v>5141</v>
      </c>
      <c r="I4565" s="26"/>
      <c r="J4565" t="s">
        <v>10754</v>
      </c>
      <c r="K4565" t="s">
        <v>11752</v>
      </c>
      <c r="L4565" t="s">
        <v>12327</v>
      </c>
      <c r="M4565" t="s">
        <v>12581</v>
      </c>
    </row>
    <row r="4566" spans="1:13" x14ac:dyDescent="0.25">
      <c r="A4566" s="26" t="s">
        <v>3534</v>
      </c>
      <c r="B4566" s="26" t="s">
        <v>421</v>
      </c>
      <c r="C4566" s="34" t="str">
        <f t="shared" si="172"/>
        <v>subsp.</v>
      </c>
      <c r="D4566" s="26" t="s">
        <v>421</v>
      </c>
      <c r="E4566" s="26" t="s">
        <v>6</v>
      </c>
      <c r="F4566" s="26" t="s">
        <v>6</v>
      </c>
      <c r="G4566" s="34" t="str">
        <f t="shared" si="173"/>
        <v>Scilla verna verna</v>
      </c>
      <c r="H4566" s="26" t="s">
        <v>5141</v>
      </c>
      <c r="I4566" s="26"/>
      <c r="J4566" t="s">
        <v>10755</v>
      </c>
      <c r="K4566" t="s">
        <v>11752</v>
      </c>
      <c r="L4566" t="s">
        <v>12327</v>
      </c>
      <c r="M4566" t="s">
        <v>12581</v>
      </c>
    </row>
    <row r="4567" spans="1:13" x14ac:dyDescent="0.25">
      <c r="A4567" s="26" t="s">
        <v>3540</v>
      </c>
      <c r="B4567" s="26" t="s">
        <v>3541</v>
      </c>
      <c r="C4567" s="34" t="str">
        <f t="shared" si="172"/>
        <v/>
      </c>
      <c r="D4567" s="26"/>
      <c r="E4567" s="26" t="s">
        <v>6</v>
      </c>
      <c r="F4567" s="26" t="s">
        <v>6</v>
      </c>
      <c r="G4567" s="34" t="str">
        <f t="shared" si="173"/>
        <v>Scirpoides holoschoenus</v>
      </c>
      <c r="H4567" s="26" t="s">
        <v>5141</v>
      </c>
      <c r="I4567" s="26"/>
      <c r="J4567" t="s">
        <v>10756</v>
      </c>
      <c r="K4567" t="s">
        <v>11752</v>
      </c>
      <c r="L4567" t="s">
        <v>12046</v>
      </c>
      <c r="M4567" t="s">
        <v>12316</v>
      </c>
    </row>
    <row r="4568" spans="1:13" x14ac:dyDescent="0.25">
      <c r="A4568" s="26" t="s">
        <v>3542</v>
      </c>
      <c r="B4568" s="26" t="s">
        <v>3543</v>
      </c>
      <c r="C4568" s="34" t="str">
        <f t="shared" si="172"/>
        <v/>
      </c>
      <c r="D4568" s="26"/>
      <c r="E4568" s="26" t="s">
        <v>6</v>
      </c>
      <c r="F4568" s="26" t="s">
        <v>6</v>
      </c>
      <c r="G4568" s="34" t="str">
        <f t="shared" si="173"/>
        <v>Scirpus sylvaticus</v>
      </c>
      <c r="H4568" s="26" t="s">
        <v>5141</v>
      </c>
      <c r="I4568" s="26"/>
      <c r="J4568" t="s">
        <v>10757</v>
      </c>
      <c r="K4568" t="s">
        <v>11752</v>
      </c>
      <c r="L4568" t="s">
        <v>12046</v>
      </c>
      <c r="M4568" t="s">
        <v>12316</v>
      </c>
    </row>
    <row r="4569" spans="1:13" x14ac:dyDescent="0.25">
      <c r="A4569" s="26" t="s">
        <v>3544</v>
      </c>
      <c r="B4569" s="26" t="s">
        <v>2341</v>
      </c>
      <c r="C4569" s="34" t="str">
        <f t="shared" si="172"/>
        <v/>
      </c>
      <c r="D4569" s="26"/>
      <c r="E4569" s="26" t="s">
        <v>6</v>
      </c>
      <c r="F4569" s="26" t="s">
        <v>6</v>
      </c>
      <c r="G4569" s="34" t="str">
        <f t="shared" si="173"/>
        <v>Scleranthus annuus</v>
      </c>
      <c r="H4569" s="26" t="s">
        <v>5141</v>
      </c>
      <c r="I4569" s="26"/>
      <c r="J4569" t="s">
        <v>10758</v>
      </c>
      <c r="K4569" t="s">
        <v>11752</v>
      </c>
      <c r="L4569" t="s">
        <v>12295</v>
      </c>
      <c r="M4569" t="s">
        <v>12331</v>
      </c>
    </row>
    <row r="4570" spans="1:13" x14ac:dyDescent="0.25">
      <c r="A4570" s="26" t="s">
        <v>3544</v>
      </c>
      <c r="B4570" s="26" t="s">
        <v>46</v>
      </c>
      <c r="C4570" s="34" t="str">
        <f t="shared" si="172"/>
        <v/>
      </c>
      <c r="D4570" s="26"/>
      <c r="E4570" s="26" t="s">
        <v>6</v>
      </c>
      <c r="F4570" s="26" t="s">
        <v>6</v>
      </c>
      <c r="G4570" s="34" t="str">
        <f t="shared" si="173"/>
        <v>Scleranthus burnatii</v>
      </c>
      <c r="H4570" s="26" t="s">
        <v>5141</v>
      </c>
      <c r="I4570" s="26"/>
      <c r="J4570" t="s">
        <v>10759</v>
      </c>
      <c r="K4570" t="s">
        <v>11752</v>
      </c>
      <c r="L4570" t="s">
        <v>12295</v>
      </c>
      <c r="M4570" t="s">
        <v>12331</v>
      </c>
    </row>
    <row r="4571" spans="1:13" x14ac:dyDescent="0.25">
      <c r="A4571" s="26" t="s">
        <v>3544</v>
      </c>
      <c r="B4571" s="26" t="s">
        <v>3549</v>
      </c>
      <c r="C4571" s="34" t="str">
        <f t="shared" si="172"/>
        <v/>
      </c>
      <c r="D4571" s="26"/>
      <c r="E4571" s="26" t="s">
        <v>6</v>
      </c>
      <c r="F4571" s="26" t="s">
        <v>6</v>
      </c>
      <c r="G4571" s="34" t="str">
        <f t="shared" si="173"/>
        <v>Scleranthus delortii</v>
      </c>
      <c r="H4571" s="26" t="s">
        <v>5141</v>
      </c>
      <c r="I4571" s="26"/>
      <c r="J4571" t="s">
        <v>10760</v>
      </c>
      <c r="K4571" t="s">
        <v>11752</v>
      </c>
      <c r="L4571" t="s">
        <v>12295</v>
      </c>
      <c r="M4571" t="s">
        <v>12331</v>
      </c>
    </row>
    <row r="4572" spans="1:13" x14ac:dyDescent="0.25">
      <c r="A4572" s="26" t="s">
        <v>3544</v>
      </c>
      <c r="B4572" s="26" t="s">
        <v>755</v>
      </c>
      <c r="C4572" s="34" t="str">
        <f t="shared" si="172"/>
        <v/>
      </c>
      <c r="D4572" s="26"/>
      <c r="E4572" s="26" t="s">
        <v>6</v>
      </c>
      <c r="F4572" s="26" t="s">
        <v>6</v>
      </c>
      <c r="G4572" s="34" t="str">
        <f t="shared" si="173"/>
        <v>Scleranthus perennis</v>
      </c>
      <c r="H4572" s="26" t="s">
        <v>5141</v>
      </c>
      <c r="I4572" s="26"/>
      <c r="J4572" t="s">
        <v>10761</v>
      </c>
      <c r="K4572" t="s">
        <v>11752</v>
      </c>
      <c r="L4572" t="s">
        <v>12295</v>
      </c>
      <c r="M4572" t="s">
        <v>12331</v>
      </c>
    </row>
    <row r="4573" spans="1:13" x14ac:dyDescent="0.25">
      <c r="A4573" s="26" t="s">
        <v>3544</v>
      </c>
      <c r="B4573" s="26" t="s">
        <v>3548</v>
      </c>
      <c r="C4573" s="34" t="str">
        <f t="shared" si="172"/>
        <v/>
      </c>
      <c r="D4573" s="26"/>
      <c r="E4573" s="26" t="s">
        <v>6</v>
      </c>
      <c r="F4573" s="26" t="s">
        <v>6</v>
      </c>
      <c r="G4573" s="34" t="str">
        <f t="shared" si="173"/>
        <v>Scleranthus polycarpos</v>
      </c>
      <c r="H4573" s="26" t="s">
        <v>5141</v>
      </c>
      <c r="I4573" s="26"/>
      <c r="J4573" t="s">
        <v>10762</v>
      </c>
      <c r="K4573" t="s">
        <v>11752</v>
      </c>
      <c r="L4573" t="s">
        <v>12295</v>
      </c>
      <c r="M4573" t="s">
        <v>12331</v>
      </c>
    </row>
    <row r="4574" spans="1:13" x14ac:dyDescent="0.25">
      <c r="A4574" s="26" t="s">
        <v>3544</v>
      </c>
      <c r="B4574" s="26" t="s">
        <v>3545</v>
      </c>
      <c r="C4574" s="34" t="str">
        <f t="shared" si="172"/>
        <v/>
      </c>
      <c r="D4574" s="26"/>
      <c r="E4574" s="26" t="s">
        <v>13111</v>
      </c>
      <c r="F4574" s="26" t="s">
        <v>6</v>
      </c>
      <c r="G4574" s="34" t="str">
        <f t="shared" si="173"/>
        <v>Scleranthus polycnemoides</v>
      </c>
      <c r="H4574" s="26" t="s">
        <v>5141</v>
      </c>
      <c r="I4574" s="26"/>
      <c r="J4574" t="s">
        <v>10763</v>
      </c>
      <c r="K4574" t="s">
        <v>11752</v>
      </c>
      <c r="L4574" t="s">
        <v>12295</v>
      </c>
      <c r="M4574" t="s">
        <v>12331</v>
      </c>
    </row>
    <row r="4575" spans="1:13" x14ac:dyDescent="0.25">
      <c r="A4575" s="26" t="s">
        <v>3544</v>
      </c>
      <c r="B4575" s="26" t="s">
        <v>3546</v>
      </c>
      <c r="C4575" s="34" t="str">
        <f t="shared" si="172"/>
        <v/>
      </c>
      <c r="D4575" s="26"/>
      <c r="E4575" s="26" t="s">
        <v>6</v>
      </c>
      <c r="F4575" s="26" t="s">
        <v>6</v>
      </c>
      <c r="G4575" s="34" t="str">
        <f t="shared" si="173"/>
        <v>Scleranthus uncinatus</v>
      </c>
      <c r="H4575" s="26" t="s">
        <v>5141</v>
      </c>
      <c r="I4575" s="26"/>
      <c r="J4575" t="s">
        <v>10764</v>
      </c>
      <c r="K4575" t="s">
        <v>11752</v>
      </c>
      <c r="L4575" t="s">
        <v>12295</v>
      </c>
      <c r="M4575" t="s">
        <v>12331</v>
      </c>
    </row>
    <row r="4576" spans="1:13" x14ac:dyDescent="0.25">
      <c r="A4576" s="26" t="s">
        <v>3544</v>
      </c>
      <c r="B4576" s="26" t="s">
        <v>3547</v>
      </c>
      <c r="C4576" s="34" t="str">
        <f t="shared" si="172"/>
        <v/>
      </c>
      <c r="D4576" s="26"/>
      <c r="E4576" s="26" t="s">
        <v>6</v>
      </c>
      <c r="F4576" s="26" t="s">
        <v>6</v>
      </c>
      <c r="G4576" s="34" t="str">
        <f t="shared" si="173"/>
        <v>Scleranthus verticillatus</v>
      </c>
      <c r="H4576" s="26" t="s">
        <v>5141</v>
      </c>
      <c r="I4576" s="26"/>
      <c r="J4576" t="s">
        <v>10765</v>
      </c>
      <c r="K4576" t="s">
        <v>11752</v>
      </c>
      <c r="L4576" t="s">
        <v>12295</v>
      </c>
      <c r="M4576" t="s">
        <v>12331</v>
      </c>
    </row>
    <row r="4577" spans="1:13" x14ac:dyDescent="0.25">
      <c r="A4577" s="26" t="s">
        <v>3550</v>
      </c>
      <c r="B4577" s="26" t="s">
        <v>282</v>
      </c>
      <c r="C4577" s="34" t="str">
        <f t="shared" si="172"/>
        <v/>
      </c>
      <c r="D4577" s="26"/>
      <c r="E4577" s="26" t="s">
        <v>6</v>
      </c>
      <c r="F4577" s="26" t="s">
        <v>6</v>
      </c>
      <c r="G4577" s="34" t="str">
        <f t="shared" si="173"/>
        <v>Scorpiurus muricatus</v>
      </c>
      <c r="H4577" s="26" t="s">
        <v>5141</v>
      </c>
      <c r="I4577" s="26"/>
      <c r="J4577" t="s">
        <v>10766</v>
      </c>
      <c r="K4577" t="s">
        <v>11752</v>
      </c>
      <c r="L4577" t="s">
        <v>12304</v>
      </c>
      <c r="M4577" t="s">
        <v>12305</v>
      </c>
    </row>
    <row r="4578" spans="1:13" x14ac:dyDescent="0.25">
      <c r="A4578" s="26" t="s">
        <v>3550</v>
      </c>
      <c r="B4578" s="26" t="s">
        <v>3551</v>
      </c>
      <c r="C4578" s="34" t="str">
        <f t="shared" si="172"/>
        <v/>
      </c>
      <c r="D4578" s="26"/>
      <c r="E4578" s="26" t="s">
        <v>6</v>
      </c>
      <c r="F4578" s="26" t="s">
        <v>6</v>
      </c>
      <c r="G4578" s="34" t="str">
        <f t="shared" si="173"/>
        <v>Scorpiurus subvillosus</v>
      </c>
      <c r="H4578" s="26" t="s">
        <v>5141</v>
      </c>
      <c r="I4578" s="26"/>
      <c r="J4578" t="s">
        <v>10767</v>
      </c>
      <c r="K4578" t="s">
        <v>11752</v>
      </c>
      <c r="L4578" t="s">
        <v>12304</v>
      </c>
      <c r="M4578" t="s">
        <v>12305</v>
      </c>
    </row>
    <row r="4579" spans="1:13" x14ac:dyDescent="0.25">
      <c r="A4579" s="26" t="s">
        <v>3550</v>
      </c>
      <c r="B4579" s="26" t="s">
        <v>2685</v>
      </c>
      <c r="C4579" s="34" t="str">
        <f t="shared" si="172"/>
        <v/>
      </c>
      <c r="D4579" s="26"/>
      <c r="E4579" s="26" t="s">
        <v>6</v>
      </c>
      <c r="F4579" s="26" t="s">
        <v>6</v>
      </c>
      <c r="G4579" s="34" t="str">
        <f t="shared" si="173"/>
        <v>Scorpiurus sulcatus</v>
      </c>
      <c r="H4579" s="26" t="s">
        <v>5141</v>
      </c>
      <c r="I4579" s="26"/>
      <c r="J4579" t="s">
        <v>10768</v>
      </c>
      <c r="K4579" t="s">
        <v>11752</v>
      </c>
      <c r="L4579" t="s">
        <v>12304</v>
      </c>
      <c r="M4579" t="s">
        <v>12305</v>
      </c>
    </row>
    <row r="4580" spans="1:13" x14ac:dyDescent="0.25">
      <c r="A4580" s="26" t="s">
        <v>3550</v>
      </c>
      <c r="B4580" s="26" t="s">
        <v>3552</v>
      </c>
      <c r="C4580" s="34" t="str">
        <f t="shared" si="172"/>
        <v/>
      </c>
      <c r="D4580" s="26"/>
      <c r="E4580" s="26" t="s">
        <v>6</v>
      </c>
      <c r="F4580" s="26" t="s">
        <v>6</v>
      </c>
      <c r="G4580" s="34" t="str">
        <f t="shared" si="173"/>
        <v>Scorpiurus vermiculatus</v>
      </c>
      <c r="H4580" s="26" t="s">
        <v>5141</v>
      </c>
      <c r="I4580" s="26"/>
      <c r="J4580" t="s">
        <v>10769</v>
      </c>
      <c r="K4580" t="s">
        <v>11752</v>
      </c>
      <c r="L4580" t="s">
        <v>12304</v>
      </c>
      <c r="M4580" t="s">
        <v>12305</v>
      </c>
    </row>
    <row r="4581" spans="1:13" x14ac:dyDescent="0.25">
      <c r="A4581" s="26" t="s">
        <v>3553</v>
      </c>
      <c r="B4581" s="26" t="s">
        <v>672</v>
      </c>
      <c r="C4581" s="34" t="str">
        <f t="shared" si="172"/>
        <v/>
      </c>
      <c r="D4581" s="26"/>
      <c r="E4581" s="26" t="s">
        <v>6</v>
      </c>
      <c r="F4581" s="26" t="s">
        <v>6</v>
      </c>
      <c r="G4581" s="34" t="str">
        <f t="shared" si="173"/>
        <v>Scrophularia alpestris</v>
      </c>
      <c r="H4581" s="26" t="s">
        <v>5141</v>
      </c>
      <c r="I4581" s="26"/>
      <c r="J4581" t="s">
        <v>10770</v>
      </c>
      <c r="K4581" t="s">
        <v>11752</v>
      </c>
      <c r="L4581" t="s">
        <v>12318</v>
      </c>
      <c r="M4581" t="s">
        <v>12592</v>
      </c>
    </row>
    <row r="4582" spans="1:13" x14ac:dyDescent="0.25">
      <c r="A4582" s="26" t="s">
        <v>3553</v>
      </c>
      <c r="B4582" s="26" t="s">
        <v>3558</v>
      </c>
      <c r="C4582" s="34" t="str">
        <f t="shared" si="172"/>
        <v/>
      </c>
      <c r="D4582" s="26"/>
      <c r="E4582" s="26" t="s">
        <v>6</v>
      </c>
      <c r="F4582" s="26" t="s">
        <v>6</v>
      </c>
      <c r="G4582" s="34" t="str">
        <f t="shared" si="173"/>
        <v>Scrophularia arguta</v>
      </c>
      <c r="H4582" s="26" t="s">
        <v>5141</v>
      </c>
      <c r="I4582" s="26"/>
      <c r="J4582" t="s">
        <v>10771</v>
      </c>
      <c r="K4582" t="s">
        <v>11752</v>
      </c>
      <c r="L4582" t="s">
        <v>12318</v>
      </c>
      <c r="M4582" t="s">
        <v>12592</v>
      </c>
    </row>
    <row r="4583" spans="1:13" x14ac:dyDescent="0.25">
      <c r="A4583" s="26" t="s">
        <v>3553</v>
      </c>
      <c r="B4583" s="26" t="s">
        <v>422</v>
      </c>
      <c r="C4583" s="34" t="str">
        <f t="shared" si="172"/>
        <v>subsp.</v>
      </c>
      <c r="D4583" s="26" t="s">
        <v>422</v>
      </c>
      <c r="E4583" s="26" t="s">
        <v>6</v>
      </c>
      <c r="F4583" s="26" t="s">
        <v>6</v>
      </c>
      <c r="G4583" s="34" t="str">
        <f t="shared" si="173"/>
        <v>Scrophularia auriculata auriculata</v>
      </c>
      <c r="H4583" s="26" t="s">
        <v>5141</v>
      </c>
      <c r="I4583" s="26"/>
      <c r="J4583" t="s">
        <v>10772</v>
      </c>
      <c r="K4583" t="s">
        <v>11752</v>
      </c>
      <c r="L4583" t="s">
        <v>12318</v>
      </c>
      <c r="M4583" t="s">
        <v>12592</v>
      </c>
    </row>
    <row r="4584" spans="1:13" x14ac:dyDescent="0.25">
      <c r="A4584" s="26" t="s">
        <v>3553</v>
      </c>
      <c r="B4584" s="26" t="s">
        <v>422</v>
      </c>
      <c r="C4584" s="34" t="str">
        <f t="shared" si="172"/>
        <v>subsp.</v>
      </c>
      <c r="D4584" s="26" t="s">
        <v>449</v>
      </c>
      <c r="E4584" s="26" t="s">
        <v>6</v>
      </c>
      <c r="F4584" s="26" t="s">
        <v>6</v>
      </c>
      <c r="G4584" s="34" t="str">
        <f t="shared" si="173"/>
        <v>Scrophularia auriculata valentina</v>
      </c>
      <c r="H4584" s="26" t="s">
        <v>5141</v>
      </c>
      <c r="I4584" s="26"/>
      <c r="J4584" t="s">
        <v>10773</v>
      </c>
      <c r="K4584" t="s">
        <v>11752</v>
      </c>
      <c r="L4584" t="s">
        <v>12318</v>
      </c>
      <c r="M4584" t="s">
        <v>12592</v>
      </c>
    </row>
    <row r="4585" spans="1:13" x14ac:dyDescent="0.25">
      <c r="A4585" s="26" t="s">
        <v>3553</v>
      </c>
      <c r="B4585" s="26" t="s">
        <v>3262</v>
      </c>
      <c r="C4585" s="34" t="str">
        <f t="shared" si="172"/>
        <v/>
      </c>
      <c r="D4585" s="26"/>
      <c r="E4585" s="26" t="s">
        <v>31</v>
      </c>
      <c r="F4585" s="26" t="s">
        <v>6</v>
      </c>
      <c r="G4585" s="34" t="str">
        <f t="shared" si="173"/>
        <v>Scrophularia bourgaeana</v>
      </c>
      <c r="H4585" s="26" t="s">
        <v>5141</v>
      </c>
      <c r="I4585" s="26"/>
      <c r="J4585" t="s">
        <v>10774</v>
      </c>
      <c r="K4585" t="s">
        <v>11752</v>
      </c>
      <c r="L4585" t="s">
        <v>12318</v>
      </c>
      <c r="M4585" t="s">
        <v>12592</v>
      </c>
    </row>
    <row r="4586" spans="1:13" x14ac:dyDescent="0.25">
      <c r="A4586" s="26" t="s">
        <v>3553</v>
      </c>
      <c r="B4586" s="26" t="s">
        <v>3376</v>
      </c>
      <c r="C4586" s="34" t="str">
        <f t="shared" si="172"/>
        <v>subsp.</v>
      </c>
      <c r="D4586" s="26" t="s">
        <v>3376</v>
      </c>
      <c r="E4586" s="26" t="s">
        <v>6</v>
      </c>
      <c r="F4586" s="26" t="s">
        <v>6</v>
      </c>
      <c r="G4586" s="34" t="str">
        <f t="shared" si="173"/>
        <v>Scrophularia canina canina</v>
      </c>
      <c r="H4586" s="26" t="s">
        <v>5141</v>
      </c>
      <c r="I4586" s="26"/>
      <c r="J4586" t="s">
        <v>10775</v>
      </c>
      <c r="K4586" t="s">
        <v>11752</v>
      </c>
      <c r="L4586" t="s">
        <v>12318</v>
      </c>
      <c r="M4586" t="s">
        <v>12592</v>
      </c>
    </row>
    <row r="4587" spans="1:13" x14ac:dyDescent="0.25">
      <c r="A4587" s="26" t="s">
        <v>3553</v>
      </c>
      <c r="B4587" s="26" t="s">
        <v>3376</v>
      </c>
      <c r="C4587" s="34" t="str">
        <f t="shared" si="172"/>
        <v>subsp.</v>
      </c>
      <c r="D4587" s="26" t="s">
        <v>1933</v>
      </c>
      <c r="E4587" s="26" t="s">
        <v>6</v>
      </c>
      <c r="F4587" s="26" t="s">
        <v>6</v>
      </c>
      <c r="G4587" s="34" t="str">
        <f t="shared" si="173"/>
        <v>Scrophularia canina ramosissima</v>
      </c>
      <c r="H4587" s="26" t="s">
        <v>5141</v>
      </c>
      <c r="I4587" s="26"/>
      <c r="J4587" t="s">
        <v>10776</v>
      </c>
      <c r="K4587" t="s">
        <v>11752</v>
      </c>
      <c r="L4587" t="s">
        <v>12318</v>
      </c>
      <c r="M4587" t="s">
        <v>12592</v>
      </c>
    </row>
    <row r="4588" spans="1:13" x14ac:dyDescent="0.25">
      <c r="A4588" s="26" t="s">
        <v>3553</v>
      </c>
      <c r="B4588" s="26" t="s">
        <v>3559</v>
      </c>
      <c r="C4588" s="34" t="str">
        <f t="shared" si="172"/>
        <v/>
      </c>
      <c r="D4588" s="26"/>
      <c r="E4588" s="26" t="s">
        <v>31</v>
      </c>
      <c r="F4588" s="26" t="s">
        <v>6</v>
      </c>
      <c r="G4588" s="34" t="str">
        <f t="shared" si="173"/>
        <v>Scrophularia crithmifolia</v>
      </c>
      <c r="H4588" s="26" t="s">
        <v>5141</v>
      </c>
      <c r="I4588" s="26"/>
      <c r="J4588" t="s">
        <v>10777</v>
      </c>
      <c r="K4588" t="s">
        <v>11752</v>
      </c>
      <c r="L4588" t="s">
        <v>12318</v>
      </c>
      <c r="M4588" t="s">
        <v>12592</v>
      </c>
    </row>
    <row r="4589" spans="1:13" x14ac:dyDescent="0.25">
      <c r="A4589" s="26" t="s">
        <v>3553</v>
      </c>
      <c r="B4589" s="26" t="s">
        <v>706</v>
      </c>
      <c r="C4589" s="34" t="str">
        <f t="shared" si="172"/>
        <v/>
      </c>
      <c r="D4589" s="26"/>
      <c r="E4589" s="26" t="s">
        <v>6</v>
      </c>
      <c r="F4589" s="26" t="s">
        <v>6</v>
      </c>
      <c r="G4589" s="34" t="str">
        <f t="shared" si="173"/>
        <v>Scrophularia frutescens</v>
      </c>
      <c r="H4589" s="26" t="s">
        <v>5141</v>
      </c>
      <c r="I4589" s="26"/>
      <c r="J4589" t="s">
        <v>10778</v>
      </c>
      <c r="K4589" t="s">
        <v>11752</v>
      </c>
      <c r="L4589" t="s">
        <v>12318</v>
      </c>
      <c r="M4589" t="s">
        <v>12592</v>
      </c>
    </row>
    <row r="4590" spans="1:13" x14ac:dyDescent="0.25">
      <c r="A4590" s="26" t="s">
        <v>3553</v>
      </c>
      <c r="B4590" s="26" t="s">
        <v>448</v>
      </c>
      <c r="C4590" s="34" t="str">
        <f t="shared" ref="C4590:C4653" si="174">IF(D4590="","","subsp.")</f>
        <v/>
      </c>
      <c r="D4590" s="26"/>
      <c r="E4590" s="26" t="s">
        <v>31</v>
      </c>
      <c r="F4590" s="26" t="s">
        <v>6</v>
      </c>
      <c r="G4590" s="34" t="str">
        <f t="shared" si="173"/>
        <v>Scrophularia grandiflora</v>
      </c>
      <c r="H4590" s="26" t="s">
        <v>5141</v>
      </c>
      <c r="I4590" s="26"/>
      <c r="J4590" t="s">
        <v>10779</v>
      </c>
      <c r="K4590" t="s">
        <v>11752</v>
      </c>
      <c r="L4590" t="s">
        <v>12318</v>
      </c>
      <c r="M4590" t="s">
        <v>12592</v>
      </c>
    </row>
    <row r="4591" spans="1:13" x14ac:dyDescent="0.25">
      <c r="A4591" s="26" t="s">
        <v>3553</v>
      </c>
      <c r="B4591" s="26" t="s">
        <v>831</v>
      </c>
      <c r="C4591" s="34" t="str">
        <f t="shared" si="174"/>
        <v/>
      </c>
      <c r="D4591" s="26"/>
      <c r="E4591" s="26" t="s">
        <v>31</v>
      </c>
      <c r="F4591" s="26" t="s">
        <v>6</v>
      </c>
      <c r="G4591" s="34" t="str">
        <f t="shared" si="173"/>
        <v>Scrophularia herminii</v>
      </c>
      <c r="H4591" s="26" t="s">
        <v>5141</v>
      </c>
      <c r="I4591" s="26"/>
      <c r="J4591" t="s">
        <v>10780</v>
      </c>
      <c r="K4591" t="s">
        <v>11752</v>
      </c>
      <c r="L4591" t="s">
        <v>12318</v>
      </c>
      <c r="M4591" t="s">
        <v>12592</v>
      </c>
    </row>
    <row r="4592" spans="1:13" x14ac:dyDescent="0.25">
      <c r="A4592" s="26" t="s">
        <v>3553</v>
      </c>
      <c r="B4592" s="26" t="s">
        <v>2903</v>
      </c>
      <c r="C4592" s="34" t="str">
        <f t="shared" si="174"/>
        <v/>
      </c>
      <c r="D4592" s="26"/>
      <c r="E4592" s="26" t="s">
        <v>6</v>
      </c>
      <c r="F4592" s="26" t="s">
        <v>6</v>
      </c>
      <c r="G4592" s="34" t="str">
        <f t="shared" si="173"/>
        <v>Scrophularia laxiflora</v>
      </c>
      <c r="H4592" s="26" t="s">
        <v>5141</v>
      </c>
      <c r="I4592" s="26"/>
      <c r="J4592" t="s">
        <v>10781</v>
      </c>
      <c r="K4592" t="s">
        <v>11752</v>
      </c>
      <c r="L4592" t="s">
        <v>12318</v>
      </c>
      <c r="M4592" t="s">
        <v>12592</v>
      </c>
    </row>
    <row r="4593" spans="1:13" x14ac:dyDescent="0.25">
      <c r="A4593" s="26" t="s">
        <v>3553</v>
      </c>
      <c r="B4593" s="26" t="s">
        <v>704</v>
      </c>
      <c r="C4593" s="34" t="str">
        <f t="shared" si="174"/>
        <v/>
      </c>
      <c r="D4593" s="26"/>
      <c r="E4593" s="26" t="s">
        <v>6</v>
      </c>
      <c r="F4593" s="26" t="s">
        <v>6</v>
      </c>
      <c r="G4593" s="34" t="str">
        <f t="shared" si="173"/>
        <v>Scrophularia lyrata</v>
      </c>
      <c r="H4593" s="26" t="s">
        <v>5141</v>
      </c>
      <c r="I4593" s="26"/>
      <c r="J4593" t="s">
        <v>10782</v>
      </c>
      <c r="K4593" t="s">
        <v>11752</v>
      </c>
      <c r="L4593" t="s">
        <v>12318</v>
      </c>
      <c r="M4593" t="s">
        <v>12592</v>
      </c>
    </row>
    <row r="4594" spans="1:13" x14ac:dyDescent="0.25">
      <c r="A4594" s="26" t="s">
        <v>3553</v>
      </c>
      <c r="B4594" s="26" t="s">
        <v>1393</v>
      </c>
      <c r="C4594" s="34" t="str">
        <f t="shared" si="174"/>
        <v/>
      </c>
      <c r="D4594" s="26"/>
      <c r="E4594" s="26" t="s">
        <v>6</v>
      </c>
      <c r="F4594" s="26" t="s">
        <v>6</v>
      </c>
      <c r="G4594" s="34" t="str">
        <f t="shared" si="173"/>
        <v>Scrophularia nodosa</v>
      </c>
      <c r="H4594" s="26" t="s">
        <v>5141</v>
      </c>
      <c r="I4594" s="26"/>
      <c r="J4594" t="s">
        <v>10783</v>
      </c>
      <c r="K4594" t="s">
        <v>11752</v>
      </c>
      <c r="L4594" t="s">
        <v>12318</v>
      </c>
      <c r="M4594" t="s">
        <v>12592</v>
      </c>
    </row>
    <row r="4595" spans="1:13" x14ac:dyDescent="0.25">
      <c r="A4595" s="26" t="s">
        <v>3553</v>
      </c>
      <c r="B4595" s="26" t="s">
        <v>3555</v>
      </c>
      <c r="C4595" s="34" t="str">
        <f t="shared" si="174"/>
        <v/>
      </c>
      <c r="D4595" s="26"/>
      <c r="E4595" s="26" t="s">
        <v>31</v>
      </c>
      <c r="F4595" s="26" t="s">
        <v>6</v>
      </c>
      <c r="G4595" s="34" t="str">
        <f t="shared" si="173"/>
        <v>Scrophularia oxyrhyncha</v>
      </c>
      <c r="H4595" s="26" t="s">
        <v>5141</v>
      </c>
      <c r="I4595" s="26"/>
      <c r="J4595" t="s">
        <v>10784</v>
      </c>
      <c r="K4595" t="s">
        <v>11752</v>
      </c>
      <c r="L4595" t="s">
        <v>12318</v>
      </c>
      <c r="M4595" t="s">
        <v>12592</v>
      </c>
    </row>
    <row r="4596" spans="1:13" x14ac:dyDescent="0.25">
      <c r="A4596" s="26" t="s">
        <v>3553</v>
      </c>
      <c r="B4596" s="26" t="s">
        <v>2305</v>
      </c>
      <c r="C4596" s="34" t="str">
        <f t="shared" si="174"/>
        <v/>
      </c>
      <c r="D4596" s="26"/>
      <c r="E4596" s="26" t="s">
        <v>6</v>
      </c>
      <c r="F4596" s="26" t="s">
        <v>6</v>
      </c>
      <c r="G4596" s="34" t="str">
        <f t="shared" si="173"/>
        <v>Scrophularia peregrina</v>
      </c>
      <c r="H4596" s="26" t="s">
        <v>5141</v>
      </c>
      <c r="I4596" s="26"/>
      <c r="J4596" t="s">
        <v>10785</v>
      </c>
      <c r="K4596" t="s">
        <v>11752</v>
      </c>
      <c r="L4596" t="s">
        <v>12318</v>
      </c>
      <c r="M4596" t="s">
        <v>12592</v>
      </c>
    </row>
    <row r="4597" spans="1:13" x14ac:dyDescent="0.25">
      <c r="A4597" s="26" t="s">
        <v>3553</v>
      </c>
      <c r="B4597" s="26" t="s">
        <v>66</v>
      </c>
      <c r="C4597" s="34" t="str">
        <f t="shared" si="174"/>
        <v/>
      </c>
      <c r="D4597" s="26"/>
      <c r="E4597" s="26" t="s">
        <v>13111</v>
      </c>
      <c r="F4597" s="26" t="s">
        <v>6</v>
      </c>
      <c r="G4597" s="34" t="str">
        <f t="shared" si="173"/>
        <v>Scrophularia pyrenaica</v>
      </c>
      <c r="H4597" s="26" t="s">
        <v>5141</v>
      </c>
      <c r="I4597" s="26"/>
      <c r="J4597" t="s">
        <v>10786</v>
      </c>
      <c r="K4597" t="s">
        <v>11752</v>
      </c>
      <c r="L4597" t="s">
        <v>12318</v>
      </c>
      <c r="M4597" t="s">
        <v>12592</v>
      </c>
    </row>
    <row r="4598" spans="1:13" x14ac:dyDescent="0.25">
      <c r="A4598" s="26" t="s">
        <v>3553</v>
      </c>
      <c r="B4598" s="26" t="s">
        <v>1859</v>
      </c>
      <c r="C4598" s="34" t="str">
        <f t="shared" si="174"/>
        <v/>
      </c>
      <c r="D4598" s="26"/>
      <c r="E4598" s="26" t="s">
        <v>31</v>
      </c>
      <c r="F4598" s="26" t="s">
        <v>6</v>
      </c>
      <c r="G4598" s="34" t="str">
        <f t="shared" ref="G4598:G4661" si="175">IF(D4598="",CONCATENATE(A4598," ",B4598),CONCATENATE(A4598," ",B4598," ",D4598))</f>
        <v>Scrophularia reuteri</v>
      </c>
      <c r="H4598" s="26" t="s">
        <v>5141</v>
      </c>
      <c r="I4598" s="26"/>
      <c r="J4598" t="s">
        <v>10787</v>
      </c>
      <c r="K4598" t="s">
        <v>11752</v>
      </c>
      <c r="L4598" t="s">
        <v>12318</v>
      </c>
      <c r="M4598" t="s">
        <v>12592</v>
      </c>
    </row>
    <row r="4599" spans="1:13" x14ac:dyDescent="0.25">
      <c r="A4599" s="26" t="s">
        <v>3553</v>
      </c>
      <c r="B4599" s="26" t="s">
        <v>3557</v>
      </c>
      <c r="C4599" s="34" t="str">
        <f t="shared" si="174"/>
        <v>subsp.</v>
      </c>
      <c r="D4599" s="26" t="s">
        <v>3657</v>
      </c>
      <c r="E4599" s="26" t="s">
        <v>6</v>
      </c>
      <c r="F4599" s="26" t="s">
        <v>6</v>
      </c>
      <c r="G4599" s="34" t="str">
        <f t="shared" si="175"/>
        <v>Scrophularia sambucifolia mellifera</v>
      </c>
      <c r="H4599" s="26" t="s">
        <v>5141</v>
      </c>
      <c r="I4599" s="26"/>
      <c r="J4599" t="s">
        <v>10788</v>
      </c>
      <c r="K4599" t="s">
        <v>11752</v>
      </c>
      <c r="L4599" t="s">
        <v>12318</v>
      </c>
      <c r="M4599" t="s">
        <v>12592</v>
      </c>
    </row>
    <row r="4600" spans="1:13" x14ac:dyDescent="0.25">
      <c r="A4600" s="26" t="s">
        <v>3553</v>
      </c>
      <c r="B4600" s="26" t="s">
        <v>3557</v>
      </c>
      <c r="C4600" s="34" t="str">
        <f t="shared" si="174"/>
        <v>subsp.</v>
      </c>
      <c r="D4600" s="26" t="s">
        <v>3557</v>
      </c>
      <c r="E4600" s="26" t="s">
        <v>6</v>
      </c>
      <c r="F4600" s="26" t="s">
        <v>6</v>
      </c>
      <c r="G4600" s="34" t="str">
        <f t="shared" si="175"/>
        <v>Scrophularia sambucifolia sambucifolia</v>
      </c>
      <c r="H4600" s="26" t="s">
        <v>5141</v>
      </c>
      <c r="I4600" s="26"/>
      <c r="J4600" t="s">
        <v>10789</v>
      </c>
      <c r="K4600" t="s">
        <v>11752</v>
      </c>
      <c r="L4600" t="s">
        <v>12318</v>
      </c>
      <c r="M4600" t="s">
        <v>12592</v>
      </c>
    </row>
    <row r="4601" spans="1:13" x14ac:dyDescent="0.25">
      <c r="A4601" s="26" t="s">
        <v>3553</v>
      </c>
      <c r="B4601" s="26" t="s">
        <v>3554</v>
      </c>
      <c r="C4601" s="34" t="str">
        <f t="shared" si="174"/>
        <v/>
      </c>
      <c r="D4601" s="26"/>
      <c r="E4601" s="26" t="s">
        <v>6</v>
      </c>
      <c r="F4601" s="26" t="s">
        <v>6</v>
      </c>
      <c r="G4601" s="34" t="str">
        <f t="shared" si="175"/>
        <v>Scrophularia scorodonia</v>
      </c>
      <c r="H4601" s="26" t="s">
        <v>5141</v>
      </c>
      <c r="I4601" s="26"/>
      <c r="J4601" t="s">
        <v>10790</v>
      </c>
      <c r="K4601" t="s">
        <v>11752</v>
      </c>
      <c r="L4601" t="s">
        <v>12318</v>
      </c>
      <c r="M4601" t="s">
        <v>12592</v>
      </c>
    </row>
    <row r="4602" spans="1:13" x14ac:dyDescent="0.25">
      <c r="A4602" s="26" t="s">
        <v>3553</v>
      </c>
      <c r="B4602" s="26" t="s">
        <v>3556</v>
      </c>
      <c r="C4602" s="34" t="str">
        <f t="shared" si="174"/>
        <v/>
      </c>
      <c r="D4602" s="26"/>
      <c r="E4602" s="26" t="s">
        <v>31</v>
      </c>
      <c r="F4602" s="26" t="s">
        <v>6</v>
      </c>
      <c r="G4602" s="34" t="str">
        <f t="shared" si="175"/>
        <v>Scrophularia sublyrata</v>
      </c>
      <c r="H4602" s="26" t="s">
        <v>5141</v>
      </c>
      <c r="I4602" s="26"/>
      <c r="J4602" t="s">
        <v>10791</v>
      </c>
      <c r="K4602" t="s">
        <v>11752</v>
      </c>
      <c r="L4602" t="s">
        <v>12318</v>
      </c>
      <c r="M4602" t="s">
        <v>12592</v>
      </c>
    </row>
    <row r="4603" spans="1:13" x14ac:dyDescent="0.25">
      <c r="A4603" s="26" t="s">
        <v>3553</v>
      </c>
      <c r="B4603" s="26" t="s">
        <v>2158</v>
      </c>
      <c r="C4603" s="34" t="str">
        <f t="shared" si="174"/>
        <v/>
      </c>
      <c r="D4603" s="26"/>
      <c r="E4603" s="26" t="s">
        <v>31</v>
      </c>
      <c r="F4603" s="26" t="s">
        <v>6</v>
      </c>
      <c r="G4603" s="34" t="str">
        <f t="shared" si="175"/>
        <v>Scrophularia tanacetifolia</v>
      </c>
      <c r="H4603" s="26" t="s">
        <v>5141</v>
      </c>
      <c r="I4603" s="26"/>
      <c r="J4603" t="s">
        <v>10792</v>
      </c>
      <c r="K4603" t="s">
        <v>11752</v>
      </c>
      <c r="L4603" t="s">
        <v>12318</v>
      </c>
      <c r="M4603" t="s">
        <v>12592</v>
      </c>
    </row>
    <row r="4604" spans="1:13" x14ac:dyDescent="0.25">
      <c r="A4604" s="26" t="s">
        <v>3553</v>
      </c>
      <c r="B4604" s="26" t="s">
        <v>3286</v>
      </c>
      <c r="C4604" s="34" t="str">
        <f t="shared" si="174"/>
        <v/>
      </c>
      <c r="D4604" s="26"/>
      <c r="E4604" s="26" t="s">
        <v>31</v>
      </c>
      <c r="F4604" s="26" t="s">
        <v>6</v>
      </c>
      <c r="G4604" s="34" t="str">
        <f t="shared" si="175"/>
        <v>Scrophularia valdesii</v>
      </c>
      <c r="H4604" s="26" t="s">
        <v>5141</v>
      </c>
      <c r="I4604" s="26"/>
      <c r="J4604" t="s">
        <v>10793</v>
      </c>
      <c r="K4604" t="s">
        <v>11752</v>
      </c>
      <c r="L4604" t="s">
        <v>12318</v>
      </c>
      <c r="M4604" t="s">
        <v>12592</v>
      </c>
    </row>
    <row r="4605" spans="1:13" x14ac:dyDescent="0.25">
      <c r="A4605" s="26" t="s">
        <v>3553</v>
      </c>
      <c r="B4605" s="26" t="s">
        <v>2441</v>
      </c>
      <c r="C4605" s="34" t="str">
        <f t="shared" si="174"/>
        <v/>
      </c>
      <c r="D4605" s="26"/>
      <c r="E4605" s="26" t="s">
        <v>31</v>
      </c>
      <c r="F4605" s="26" t="s">
        <v>6</v>
      </c>
      <c r="G4605" s="34" t="str">
        <f t="shared" si="175"/>
        <v>Scrophularia viciosoi</v>
      </c>
      <c r="H4605" s="26" t="s">
        <v>5141</v>
      </c>
      <c r="I4605" s="26"/>
      <c r="J4605" t="s">
        <v>10794</v>
      </c>
      <c r="K4605" t="s">
        <v>11752</v>
      </c>
      <c r="L4605" t="s">
        <v>12318</v>
      </c>
      <c r="M4605" t="s">
        <v>12592</v>
      </c>
    </row>
    <row r="4606" spans="1:13" x14ac:dyDescent="0.25">
      <c r="A4606" s="26" t="s">
        <v>3560</v>
      </c>
      <c r="B4606" s="26" t="s">
        <v>176</v>
      </c>
      <c r="C4606" s="34" t="str">
        <f t="shared" si="174"/>
        <v>subsp.</v>
      </c>
      <c r="D4606" s="26" t="s">
        <v>176</v>
      </c>
      <c r="E4606" s="26" t="s">
        <v>6</v>
      </c>
      <c r="F4606" s="26" t="s">
        <v>31</v>
      </c>
      <c r="G4606" s="34" t="str">
        <f t="shared" si="175"/>
        <v>Scutellaria alpina alpina</v>
      </c>
      <c r="H4606" s="26" t="s">
        <v>5141</v>
      </c>
      <c r="I4606" s="26"/>
      <c r="J4606" t="s">
        <v>10795</v>
      </c>
      <c r="K4606" t="s">
        <v>11752</v>
      </c>
      <c r="L4606" t="s">
        <v>12318</v>
      </c>
      <c r="M4606" t="s">
        <v>12395</v>
      </c>
    </row>
    <row r="4607" spans="1:13" x14ac:dyDescent="0.25">
      <c r="A4607" s="26" t="s">
        <v>3560</v>
      </c>
      <c r="B4607" s="26" t="s">
        <v>463</v>
      </c>
      <c r="C4607" s="34" t="str">
        <f t="shared" si="174"/>
        <v/>
      </c>
      <c r="D4607" s="26"/>
      <c r="E4607" s="26" t="s">
        <v>31</v>
      </c>
      <c r="F4607" s="26" t="s">
        <v>6</v>
      </c>
      <c r="G4607" s="34" t="str">
        <f t="shared" si="175"/>
        <v>Scutellaria balearica</v>
      </c>
      <c r="H4607" s="26" t="s">
        <v>5141</v>
      </c>
      <c r="I4607" s="26"/>
      <c r="J4607" t="s">
        <v>10796</v>
      </c>
      <c r="K4607" t="s">
        <v>11752</v>
      </c>
      <c r="L4607" t="s">
        <v>12318</v>
      </c>
      <c r="M4607" t="s">
        <v>12395</v>
      </c>
    </row>
    <row r="4608" spans="1:13" x14ac:dyDescent="0.25">
      <c r="A4608" s="26" t="s">
        <v>3560</v>
      </c>
      <c r="B4608" s="26" t="s">
        <v>3561</v>
      </c>
      <c r="C4608" s="34" t="str">
        <f t="shared" si="174"/>
        <v/>
      </c>
      <c r="D4608" s="26"/>
      <c r="E4608" s="26" t="s">
        <v>6</v>
      </c>
      <c r="F4608" s="26" t="s">
        <v>6</v>
      </c>
      <c r="G4608" s="34" t="str">
        <f t="shared" si="175"/>
        <v>Scutellaria galericulata</v>
      </c>
      <c r="H4608" s="26" t="s">
        <v>5141</v>
      </c>
      <c r="I4608" s="26"/>
      <c r="J4608" t="s">
        <v>10797</v>
      </c>
      <c r="K4608" t="s">
        <v>11752</v>
      </c>
      <c r="L4608" t="s">
        <v>12318</v>
      </c>
      <c r="M4608" t="s">
        <v>12395</v>
      </c>
    </row>
    <row r="4609" spans="1:13" x14ac:dyDescent="0.25">
      <c r="A4609" s="26" t="s">
        <v>3560</v>
      </c>
      <c r="B4609" s="26" t="s">
        <v>643</v>
      </c>
      <c r="C4609" s="34" t="str">
        <f t="shared" si="174"/>
        <v/>
      </c>
      <c r="D4609" s="26"/>
      <c r="E4609" s="26" t="s">
        <v>6</v>
      </c>
      <c r="F4609" s="26" t="s">
        <v>6</v>
      </c>
      <c r="G4609" s="34" t="str">
        <f t="shared" si="175"/>
        <v>Scutellaria minor</v>
      </c>
      <c r="H4609" s="26" t="s">
        <v>5141</v>
      </c>
      <c r="I4609" s="26"/>
      <c r="J4609" t="s">
        <v>10798</v>
      </c>
      <c r="K4609" t="s">
        <v>11752</v>
      </c>
      <c r="L4609" t="s">
        <v>12318</v>
      </c>
      <c r="M4609" t="s">
        <v>12395</v>
      </c>
    </row>
    <row r="4610" spans="1:13" x14ac:dyDescent="0.25">
      <c r="A4610" s="26" t="s">
        <v>3560</v>
      </c>
      <c r="B4610" s="26" t="s">
        <v>255</v>
      </c>
      <c r="C4610" s="34" t="str">
        <f t="shared" si="174"/>
        <v>subsp.</v>
      </c>
      <c r="D4610" s="26" t="s">
        <v>164</v>
      </c>
      <c r="E4610" s="26" t="s">
        <v>31</v>
      </c>
      <c r="F4610" s="26" t="s">
        <v>31</v>
      </c>
      <c r="G4610" s="34" t="str">
        <f t="shared" si="175"/>
        <v>Scutellaria orientalis hispanica</v>
      </c>
      <c r="H4610" s="26" t="s">
        <v>5141</v>
      </c>
      <c r="I4610" s="26"/>
      <c r="J4610" t="s">
        <v>10799</v>
      </c>
      <c r="K4610" t="s">
        <v>11752</v>
      </c>
      <c r="L4610" t="s">
        <v>12318</v>
      </c>
      <c r="M4610" t="s">
        <v>12395</v>
      </c>
    </row>
    <row r="4611" spans="1:13" x14ac:dyDescent="0.25">
      <c r="A4611" s="26" t="s">
        <v>3562</v>
      </c>
      <c r="B4611" s="26" t="s">
        <v>3564</v>
      </c>
      <c r="C4611" s="34" t="str">
        <f t="shared" si="174"/>
        <v/>
      </c>
      <c r="D4611" s="26"/>
      <c r="E4611" s="26" t="s">
        <v>6</v>
      </c>
      <c r="F4611" s="26" t="s">
        <v>6</v>
      </c>
      <c r="G4611" s="34" t="str">
        <f t="shared" si="175"/>
        <v>Securigera varia</v>
      </c>
      <c r="H4611" s="26" t="s">
        <v>5141</v>
      </c>
      <c r="I4611" s="26"/>
      <c r="J4611" t="s">
        <v>10800</v>
      </c>
      <c r="K4611" t="s">
        <v>11752</v>
      </c>
      <c r="L4611" t="s">
        <v>12304</v>
      </c>
      <c r="M4611" t="s">
        <v>12305</v>
      </c>
    </row>
    <row r="4612" spans="1:13" x14ac:dyDescent="0.25">
      <c r="A4612" s="26" t="s">
        <v>3565</v>
      </c>
      <c r="B4612" s="26" t="s">
        <v>3566</v>
      </c>
      <c r="C4612" s="34" t="str">
        <f t="shared" si="174"/>
        <v/>
      </c>
      <c r="D4612" s="26"/>
      <c r="E4612" s="26" t="s">
        <v>6</v>
      </c>
      <c r="F4612" s="26" t="s">
        <v>6</v>
      </c>
      <c r="G4612" s="34" t="str">
        <f t="shared" si="175"/>
        <v>Sedum acre</v>
      </c>
      <c r="H4612" s="26" t="s">
        <v>5141</v>
      </c>
      <c r="I4612" s="26"/>
      <c r="J4612" t="s">
        <v>10801</v>
      </c>
      <c r="K4612" t="s">
        <v>11752</v>
      </c>
      <c r="L4612" t="s">
        <v>12390</v>
      </c>
      <c r="M4612" t="s">
        <v>12391</v>
      </c>
    </row>
    <row r="4613" spans="1:13" x14ac:dyDescent="0.25">
      <c r="A4613" s="26" t="s">
        <v>3565</v>
      </c>
      <c r="B4613" s="26" t="s">
        <v>3567</v>
      </c>
      <c r="C4613" s="34" t="str">
        <f t="shared" si="174"/>
        <v>subsp.</v>
      </c>
      <c r="D4613" s="26" t="s">
        <v>3567</v>
      </c>
      <c r="E4613" s="26" t="s">
        <v>6</v>
      </c>
      <c r="F4613" s="26" t="s">
        <v>6</v>
      </c>
      <c r="G4613" s="34" t="str">
        <f t="shared" si="175"/>
        <v>Sedum aetnense aetnense</v>
      </c>
      <c r="H4613" s="26" t="s">
        <v>5141</v>
      </c>
      <c r="I4613" s="26"/>
      <c r="J4613" t="s">
        <v>10802</v>
      </c>
      <c r="K4613" t="s">
        <v>11752</v>
      </c>
      <c r="L4613" t="s">
        <v>12390</v>
      </c>
      <c r="M4613" t="s">
        <v>12391</v>
      </c>
    </row>
    <row r="4614" spans="1:13" x14ac:dyDescent="0.25">
      <c r="A4614" s="26" t="s">
        <v>3565</v>
      </c>
      <c r="B4614" s="26" t="s">
        <v>1190</v>
      </c>
      <c r="C4614" s="34" t="str">
        <f t="shared" si="174"/>
        <v/>
      </c>
      <c r="D4614" s="26"/>
      <c r="E4614" s="26" t="s">
        <v>6</v>
      </c>
      <c r="F4614" s="26" t="s">
        <v>6</v>
      </c>
      <c r="G4614" s="34" t="str">
        <f t="shared" si="175"/>
        <v>Sedum album</v>
      </c>
      <c r="H4614" s="26" t="s">
        <v>5141</v>
      </c>
      <c r="I4614" s="26"/>
      <c r="J4614" t="s">
        <v>10803</v>
      </c>
      <c r="K4614" t="s">
        <v>11752</v>
      </c>
      <c r="L4614" t="s">
        <v>12390</v>
      </c>
      <c r="M4614" t="s">
        <v>12391</v>
      </c>
    </row>
    <row r="4615" spans="1:13" x14ac:dyDescent="0.25">
      <c r="A4615" s="26" t="s">
        <v>3565</v>
      </c>
      <c r="B4615" s="26" t="s">
        <v>264</v>
      </c>
      <c r="C4615" s="34" t="str">
        <f t="shared" si="174"/>
        <v/>
      </c>
      <c r="D4615" s="26"/>
      <c r="E4615" s="26" t="s">
        <v>6</v>
      </c>
      <c r="F4615" s="26" t="s">
        <v>6</v>
      </c>
      <c r="G4615" s="34" t="str">
        <f t="shared" si="175"/>
        <v>Sedum alpestre</v>
      </c>
      <c r="H4615" s="26" t="s">
        <v>5141</v>
      </c>
      <c r="I4615" s="26"/>
      <c r="J4615" t="s">
        <v>10804</v>
      </c>
      <c r="K4615" t="s">
        <v>11752</v>
      </c>
      <c r="L4615" t="s">
        <v>12390</v>
      </c>
      <c r="M4615" t="s">
        <v>12391</v>
      </c>
    </row>
    <row r="4616" spans="1:13" x14ac:dyDescent="0.25">
      <c r="A4616" s="26" t="s">
        <v>3565</v>
      </c>
      <c r="B4616" s="26" t="s">
        <v>2123</v>
      </c>
      <c r="C4616" s="34" t="str">
        <f t="shared" si="174"/>
        <v/>
      </c>
      <c r="D4616" s="26"/>
      <c r="E4616" s="26" t="s">
        <v>6</v>
      </c>
      <c r="F4616" s="26" t="s">
        <v>6</v>
      </c>
      <c r="G4616" s="34" t="str">
        <f t="shared" si="175"/>
        <v>Sedum amplexicaule</v>
      </c>
      <c r="H4616" s="26" t="s">
        <v>5141</v>
      </c>
      <c r="I4616" s="26"/>
      <c r="J4616" t="s">
        <v>10805</v>
      </c>
      <c r="K4616" t="s">
        <v>11752</v>
      </c>
      <c r="L4616" t="s">
        <v>12390</v>
      </c>
      <c r="M4616" t="s">
        <v>12391</v>
      </c>
    </row>
    <row r="4617" spans="1:13" x14ac:dyDescent="0.25">
      <c r="A4617" s="26" t="s">
        <v>3565</v>
      </c>
      <c r="B4617" s="26" t="s">
        <v>3575</v>
      </c>
      <c r="C4617" s="34" t="str">
        <f t="shared" si="174"/>
        <v/>
      </c>
      <c r="D4617" s="26"/>
      <c r="E4617" s="26" t="s">
        <v>6</v>
      </c>
      <c r="F4617" s="26" t="s">
        <v>6</v>
      </c>
      <c r="G4617" s="34" t="str">
        <f t="shared" si="175"/>
        <v>Sedum andegavense</v>
      </c>
      <c r="H4617" s="26" t="s">
        <v>5141</v>
      </c>
      <c r="I4617" s="26"/>
      <c r="J4617" t="s">
        <v>10806</v>
      </c>
      <c r="K4617" t="s">
        <v>11752</v>
      </c>
      <c r="L4617" t="s">
        <v>12390</v>
      </c>
      <c r="M4617" t="s">
        <v>12391</v>
      </c>
    </row>
    <row r="4618" spans="1:13" x14ac:dyDescent="0.25">
      <c r="A4618" s="26" t="s">
        <v>3565</v>
      </c>
      <c r="B4618" s="26" t="s">
        <v>3568</v>
      </c>
      <c r="C4618" s="34" t="str">
        <f t="shared" si="174"/>
        <v/>
      </c>
      <c r="D4618" s="26"/>
      <c r="E4618" s="26" t="s">
        <v>6</v>
      </c>
      <c r="F4618" s="26" t="s">
        <v>6</v>
      </c>
      <c r="G4618" s="34" t="str">
        <f t="shared" si="175"/>
        <v>Sedum anglicum</v>
      </c>
      <c r="H4618" s="26" t="s">
        <v>5141</v>
      </c>
      <c r="I4618" s="26"/>
      <c r="J4618" t="s">
        <v>10807</v>
      </c>
      <c r="K4618" t="s">
        <v>11752</v>
      </c>
      <c r="L4618" t="s">
        <v>12390</v>
      </c>
      <c r="M4618" t="s">
        <v>12391</v>
      </c>
    </row>
    <row r="4619" spans="1:13" x14ac:dyDescent="0.25">
      <c r="A4619" s="26" t="s">
        <v>3565</v>
      </c>
      <c r="B4619" s="26" t="s">
        <v>3570</v>
      </c>
      <c r="C4619" s="34" t="str">
        <f t="shared" si="174"/>
        <v/>
      </c>
      <c r="D4619" s="26"/>
      <c r="E4619" s="26" t="s">
        <v>6</v>
      </c>
      <c r="F4619" s="26" t="s">
        <v>6</v>
      </c>
      <c r="G4619" s="34" t="str">
        <f t="shared" si="175"/>
        <v>Sedum annuum</v>
      </c>
      <c r="H4619" s="26" t="s">
        <v>5141</v>
      </c>
      <c r="I4619" s="26"/>
      <c r="J4619" t="s">
        <v>10808</v>
      </c>
      <c r="K4619" t="s">
        <v>11752</v>
      </c>
      <c r="L4619" t="s">
        <v>12390</v>
      </c>
      <c r="M4619" t="s">
        <v>12391</v>
      </c>
    </row>
    <row r="4620" spans="1:13" x14ac:dyDescent="0.25">
      <c r="A4620" s="26" t="s">
        <v>3565</v>
      </c>
      <c r="B4620" s="26" t="s">
        <v>1588</v>
      </c>
      <c r="C4620" s="34" t="str">
        <f t="shared" si="174"/>
        <v/>
      </c>
      <c r="D4620" s="26"/>
      <c r="E4620" s="26" t="s">
        <v>31</v>
      </c>
      <c r="F4620" s="26" t="s">
        <v>6</v>
      </c>
      <c r="G4620" s="34" t="str">
        <f t="shared" si="175"/>
        <v>Sedum arenarium</v>
      </c>
      <c r="H4620" s="26" t="s">
        <v>5141</v>
      </c>
      <c r="I4620" s="26"/>
      <c r="J4620" t="s">
        <v>10809</v>
      </c>
      <c r="K4620" t="s">
        <v>11752</v>
      </c>
      <c r="L4620" t="s">
        <v>12390</v>
      </c>
      <c r="M4620" t="s">
        <v>12391</v>
      </c>
    </row>
    <row r="4621" spans="1:13" x14ac:dyDescent="0.25">
      <c r="A4621" s="26" t="s">
        <v>3565</v>
      </c>
      <c r="B4621" s="26" t="s">
        <v>3583</v>
      </c>
      <c r="C4621" s="34" t="str">
        <f t="shared" si="174"/>
        <v>subsp.</v>
      </c>
      <c r="D4621" s="26" t="s">
        <v>3583</v>
      </c>
      <c r="E4621" s="26" t="s">
        <v>6</v>
      </c>
      <c r="F4621" s="26" t="s">
        <v>31</v>
      </c>
      <c r="G4621" s="34" t="str">
        <f t="shared" si="175"/>
        <v>Sedum atratum atratum</v>
      </c>
      <c r="H4621" s="26" t="s">
        <v>5141</v>
      </c>
      <c r="I4621" s="26"/>
      <c r="J4621" t="s">
        <v>10810</v>
      </c>
      <c r="K4621" t="s">
        <v>11752</v>
      </c>
      <c r="L4621" t="s">
        <v>12390</v>
      </c>
      <c r="M4621" t="s">
        <v>12391</v>
      </c>
    </row>
    <row r="4622" spans="1:13" x14ac:dyDescent="0.25">
      <c r="A4622" s="26" t="s">
        <v>3565</v>
      </c>
      <c r="B4622" s="26" t="s">
        <v>3576</v>
      </c>
      <c r="C4622" s="34" t="str">
        <f t="shared" si="174"/>
        <v/>
      </c>
      <c r="D4622" s="26"/>
      <c r="E4622" s="26" t="s">
        <v>6</v>
      </c>
      <c r="F4622" s="26" t="s">
        <v>6</v>
      </c>
      <c r="G4622" s="34" t="str">
        <f t="shared" si="175"/>
        <v>Sedum brevifolium</v>
      </c>
      <c r="H4622" s="26" t="s">
        <v>5141</v>
      </c>
      <c r="I4622" s="26"/>
      <c r="J4622" t="s">
        <v>10811</v>
      </c>
      <c r="K4622" t="s">
        <v>11752</v>
      </c>
      <c r="L4622" t="s">
        <v>12390</v>
      </c>
      <c r="M4622" t="s">
        <v>12391</v>
      </c>
    </row>
    <row r="4623" spans="1:13" x14ac:dyDescent="0.25">
      <c r="A4623" s="26" t="s">
        <v>3565</v>
      </c>
      <c r="B4623" s="26" t="s">
        <v>3580</v>
      </c>
      <c r="C4623" s="34" t="str">
        <f t="shared" si="174"/>
        <v/>
      </c>
      <c r="D4623" s="26"/>
      <c r="E4623" s="26" t="s">
        <v>6</v>
      </c>
      <c r="F4623" s="26" t="s">
        <v>6</v>
      </c>
      <c r="G4623" s="34" t="str">
        <f t="shared" si="175"/>
        <v>Sedum caespitosum</v>
      </c>
      <c r="H4623" s="26" t="s">
        <v>5141</v>
      </c>
      <c r="I4623" s="26"/>
      <c r="J4623" t="s">
        <v>10812</v>
      </c>
      <c r="K4623" t="s">
        <v>11752</v>
      </c>
      <c r="L4623" t="s">
        <v>12390</v>
      </c>
      <c r="M4623" t="s">
        <v>12391</v>
      </c>
    </row>
    <row r="4624" spans="1:13" x14ac:dyDescent="0.25">
      <c r="A4624" s="26" t="s">
        <v>3565</v>
      </c>
      <c r="B4624" s="26" t="s">
        <v>3577</v>
      </c>
      <c r="C4624" s="34" t="str">
        <f t="shared" si="174"/>
        <v/>
      </c>
      <c r="D4624" s="26"/>
      <c r="E4624" s="26" t="s">
        <v>31</v>
      </c>
      <c r="F4624" s="26" t="s">
        <v>6</v>
      </c>
      <c r="G4624" s="34" t="str">
        <f t="shared" si="175"/>
        <v>Sedum candollei</v>
      </c>
      <c r="H4624" s="26" t="s">
        <v>5141</v>
      </c>
      <c r="I4624" s="26"/>
      <c r="J4624" t="s">
        <v>10813</v>
      </c>
      <c r="K4624" t="s">
        <v>11752</v>
      </c>
      <c r="L4624" t="s">
        <v>12390</v>
      </c>
      <c r="M4624" t="s">
        <v>12391</v>
      </c>
    </row>
    <row r="4625" spans="1:13" x14ac:dyDescent="0.25">
      <c r="A4625" s="26" t="s">
        <v>3565</v>
      </c>
      <c r="B4625" s="26" t="s">
        <v>3584</v>
      </c>
      <c r="C4625" s="34" t="str">
        <f t="shared" si="174"/>
        <v/>
      </c>
      <c r="D4625" s="26"/>
      <c r="E4625" s="26" t="s">
        <v>6</v>
      </c>
      <c r="F4625" s="26" t="s">
        <v>6</v>
      </c>
      <c r="G4625" s="34" t="str">
        <f t="shared" si="175"/>
        <v>Sedum cepaea</v>
      </c>
      <c r="H4625" s="26" t="s">
        <v>5141</v>
      </c>
      <c r="I4625" s="26"/>
      <c r="J4625" t="s">
        <v>10814</v>
      </c>
      <c r="K4625" t="s">
        <v>11752</v>
      </c>
      <c r="L4625" t="s">
        <v>12390</v>
      </c>
      <c r="M4625" t="s">
        <v>12391</v>
      </c>
    </row>
    <row r="4626" spans="1:13" x14ac:dyDescent="0.25">
      <c r="A4626" s="26" t="s">
        <v>3565</v>
      </c>
      <c r="B4626" s="26" t="s">
        <v>3573</v>
      </c>
      <c r="C4626" s="34" t="str">
        <f t="shared" si="174"/>
        <v/>
      </c>
      <c r="D4626" s="26"/>
      <c r="E4626" s="26" t="s">
        <v>6</v>
      </c>
      <c r="F4626" s="26" t="s">
        <v>6</v>
      </c>
      <c r="G4626" s="34" t="str">
        <f t="shared" si="175"/>
        <v>Sedum dasyphyllum</v>
      </c>
      <c r="H4626" s="26" t="s">
        <v>5141</v>
      </c>
      <c r="I4626" s="26"/>
      <c r="J4626" t="s">
        <v>10815</v>
      </c>
      <c r="K4626" t="s">
        <v>11752</v>
      </c>
      <c r="L4626" t="s">
        <v>12390</v>
      </c>
      <c r="M4626" t="s">
        <v>12391</v>
      </c>
    </row>
    <row r="4627" spans="1:13" x14ac:dyDescent="0.25">
      <c r="A4627" s="26" t="s">
        <v>3565</v>
      </c>
      <c r="B4627" s="26" t="s">
        <v>3581</v>
      </c>
      <c r="C4627" s="34" t="str">
        <f t="shared" si="174"/>
        <v/>
      </c>
      <c r="D4627" s="26"/>
      <c r="E4627" s="26" t="s">
        <v>6</v>
      </c>
      <c r="F4627" s="26" t="s">
        <v>6</v>
      </c>
      <c r="G4627" s="34" t="str">
        <f t="shared" si="175"/>
        <v>Sedum forsterianum</v>
      </c>
      <c r="H4627" s="26" t="s">
        <v>5141</v>
      </c>
      <c r="I4627" s="26"/>
      <c r="J4627" t="s">
        <v>10816</v>
      </c>
      <c r="K4627" t="s">
        <v>11752</v>
      </c>
      <c r="L4627" t="s">
        <v>12390</v>
      </c>
      <c r="M4627" t="s">
        <v>12391</v>
      </c>
    </row>
    <row r="4628" spans="1:13" x14ac:dyDescent="0.25">
      <c r="A4628" s="26" t="s">
        <v>3565</v>
      </c>
      <c r="B4628" s="26" t="s">
        <v>3572</v>
      </c>
      <c r="C4628" s="34" t="str">
        <f t="shared" si="174"/>
        <v/>
      </c>
      <c r="D4628" s="26"/>
      <c r="E4628" s="26" t="s">
        <v>6</v>
      </c>
      <c r="F4628" s="26" t="s">
        <v>6</v>
      </c>
      <c r="G4628" s="34" t="str">
        <f t="shared" si="175"/>
        <v>Sedum gypsicola</v>
      </c>
      <c r="H4628" s="26" t="s">
        <v>5141</v>
      </c>
      <c r="I4628" s="26"/>
      <c r="J4628" t="s">
        <v>10817</v>
      </c>
      <c r="K4628" t="s">
        <v>11752</v>
      </c>
      <c r="L4628" t="s">
        <v>12390</v>
      </c>
      <c r="M4628" t="s">
        <v>12391</v>
      </c>
    </row>
    <row r="4629" spans="1:13" x14ac:dyDescent="0.25">
      <c r="A4629" s="26" t="s">
        <v>3565</v>
      </c>
      <c r="B4629" s="26" t="s">
        <v>1149</v>
      </c>
      <c r="C4629" s="34" t="str">
        <f t="shared" si="174"/>
        <v/>
      </c>
      <c r="D4629" s="26"/>
      <c r="E4629" s="26" t="s">
        <v>6</v>
      </c>
      <c r="F4629" s="26" t="s">
        <v>6</v>
      </c>
      <c r="G4629" s="34" t="str">
        <f t="shared" si="175"/>
        <v>Sedum hirsutum</v>
      </c>
      <c r="H4629" s="26" t="s">
        <v>5141</v>
      </c>
      <c r="I4629" s="26"/>
      <c r="J4629" t="s">
        <v>10818</v>
      </c>
      <c r="K4629" t="s">
        <v>11752</v>
      </c>
      <c r="L4629" t="s">
        <v>12390</v>
      </c>
      <c r="M4629" t="s">
        <v>12391</v>
      </c>
    </row>
    <row r="4630" spans="1:13" x14ac:dyDescent="0.25">
      <c r="A4630" s="26" t="s">
        <v>3565</v>
      </c>
      <c r="B4630" s="26" t="s">
        <v>1722</v>
      </c>
      <c r="C4630" s="34" t="str">
        <f t="shared" si="174"/>
        <v/>
      </c>
      <c r="D4630" s="26"/>
      <c r="E4630" s="26" t="s">
        <v>31</v>
      </c>
      <c r="F4630" s="26" t="s">
        <v>6</v>
      </c>
      <c r="G4630" s="34" t="str">
        <f t="shared" si="175"/>
        <v>Sedum lagascae</v>
      </c>
      <c r="H4630" s="26" t="s">
        <v>5141</v>
      </c>
      <c r="I4630" s="26"/>
      <c r="J4630" t="s">
        <v>10819</v>
      </c>
      <c r="K4630" t="s">
        <v>11752</v>
      </c>
      <c r="L4630" t="s">
        <v>12390</v>
      </c>
      <c r="M4630" t="s">
        <v>12391</v>
      </c>
    </row>
    <row r="4631" spans="1:13" x14ac:dyDescent="0.25">
      <c r="A4631" s="26" t="s">
        <v>3565</v>
      </c>
      <c r="B4631" s="26" t="s">
        <v>3585</v>
      </c>
      <c r="C4631" s="34" t="str">
        <f t="shared" si="174"/>
        <v/>
      </c>
      <c r="D4631" s="26"/>
      <c r="E4631" s="26" t="s">
        <v>6</v>
      </c>
      <c r="F4631" s="26" t="s">
        <v>6</v>
      </c>
      <c r="G4631" s="34" t="str">
        <f t="shared" si="175"/>
        <v>Sedum maireanum</v>
      </c>
      <c r="H4631" s="26" t="s">
        <v>5141</v>
      </c>
      <c r="I4631" s="26"/>
      <c r="J4631" t="s">
        <v>10820</v>
      </c>
      <c r="K4631" t="s">
        <v>11752</v>
      </c>
      <c r="L4631" t="s">
        <v>12390</v>
      </c>
      <c r="M4631" t="s">
        <v>12391</v>
      </c>
    </row>
    <row r="4632" spans="1:13" x14ac:dyDescent="0.25">
      <c r="A4632" s="26" t="s">
        <v>3565</v>
      </c>
      <c r="B4632" s="26" t="s">
        <v>3569</v>
      </c>
      <c r="C4632" s="34" t="str">
        <f t="shared" si="174"/>
        <v/>
      </c>
      <c r="D4632" s="26"/>
      <c r="E4632" s="26" t="s">
        <v>6</v>
      </c>
      <c r="F4632" s="26" t="s">
        <v>6</v>
      </c>
      <c r="G4632" s="34" t="str">
        <f t="shared" si="175"/>
        <v>Sedum melanantherum</v>
      </c>
      <c r="H4632" s="26" t="s">
        <v>5141</v>
      </c>
      <c r="I4632" s="26"/>
      <c r="J4632" t="s">
        <v>10821</v>
      </c>
      <c r="K4632" t="s">
        <v>11752</v>
      </c>
      <c r="L4632" t="s">
        <v>12390</v>
      </c>
      <c r="M4632" t="s">
        <v>12391</v>
      </c>
    </row>
    <row r="4633" spans="1:13" x14ac:dyDescent="0.25">
      <c r="A4633" s="26" t="s">
        <v>3565</v>
      </c>
      <c r="B4633" s="26" t="s">
        <v>257</v>
      </c>
      <c r="C4633" s="34" t="str">
        <f t="shared" si="174"/>
        <v/>
      </c>
      <c r="D4633" s="26"/>
      <c r="E4633" s="26" t="s">
        <v>6</v>
      </c>
      <c r="F4633" s="26" t="s">
        <v>6</v>
      </c>
      <c r="G4633" s="34" t="str">
        <f t="shared" si="175"/>
        <v>Sedum montanum</v>
      </c>
      <c r="H4633" s="26" t="s">
        <v>5141</v>
      </c>
      <c r="I4633" s="26"/>
      <c r="J4633" t="s">
        <v>10822</v>
      </c>
      <c r="K4633" t="s">
        <v>11752</v>
      </c>
      <c r="L4633" t="s">
        <v>12390</v>
      </c>
      <c r="M4633" t="s">
        <v>12391</v>
      </c>
    </row>
    <row r="4634" spans="1:13" x14ac:dyDescent="0.25">
      <c r="A4634" s="26" t="s">
        <v>3565</v>
      </c>
      <c r="B4634" s="26" t="s">
        <v>3574</v>
      </c>
      <c r="C4634" s="34" t="str">
        <f t="shared" si="174"/>
        <v/>
      </c>
      <c r="D4634" s="26"/>
      <c r="E4634" s="26" t="s">
        <v>6</v>
      </c>
      <c r="F4634" s="26" t="s">
        <v>6</v>
      </c>
      <c r="G4634" s="34" t="str">
        <f t="shared" si="175"/>
        <v>Sedum mucizonia</v>
      </c>
      <c r="H4634" s="26" t="s">
        <v>5141</v>
      </c>
      <c r="I4634" s="26"/>
      <c r="J4634" t="s">
        <v>10823</v>
      </c>
      <c r="K4634" t="s">
        <v>11752</v>
      </c>
      <c r="L4634" t="s">
        <v>12390</v>
      </c>
      <c r="M4634" t="s">
        <v>12391</v>
      </c>
    </row>
    <row r="4635" spans="1:13" x14ac:dyDescent="0.25">
      <c r="A4635" s="26" t="s">
        <v>3565</v>
      </c>
      <c r="B4635" s="26" t="s">
        <v>261</v>
      </c>
      <c r="C4635" s="34" t="str">
        <f t="shared" si="174"/>
        <v/>
      </c>
      <c r="D4635" s="26"/>
      <c r="E4635" s="26" t="s">
        <v>31</v>
      </c>
      <c r="F4635" s="26" t="s">
        <v>6</v>
      </c>
      <c r="G4635" s="34" t="str">
        <f t="shared" si="175"/>
        <v>Sedum nevadense</v>
      </c>
      <c r="H4635" s="26" t="s">
        <v>5141</v>
      </c>
      <c r="I4635" s="26"/>
      <c r="J4635" t="s">
        <v>10824</v>
      </c>
      <c r="K4635" t="s">
        <v>11752</v>
      </c>
      <c r="L4635" t="s">
        <v>12390</v>
      </c>
      <c r="M4635" t="s">
        <v>12391</v>
      </c>
    </row>
    <row r="4636" spans="1:13" x14ac:dyDescent="0.25">
      <c r="A4636" s="26" t="s">
        <v>3565</v>
      </c>
      <c r="B4636" s="26" t="s">
        <v>3578</v>
      </c>
      <c r="C4636" s="34" t="str">
        <f t="shared" si="174"/>
        <v/>
      </c>
      <c r="D4636" s="26"/>
      <c r="E4636" s="26" t="s">
        <v>31</v>
      </c>
      <c r="F4636" s="26" t="s">
        <v>6</v>
      </c>
      <c r="G4636" s="34" t="str">
        <f t="shared" si="175"/>
        <v>Sedum pedicellatum</v>
      </c>
      <c r="H4636" s="26" t="s">
        <v>5141</v>
      </c>
      <c r="I4636" s="26"/>
      <c r="J4636" t="s">
        <v>10825</v>
      </c>
      <c r="K4636" t="s">
        <v>11752</v>
      </c>
      <c r="L4636" t="s">
        <v>12390</v>
      </c>
      <c r="M4636" t="s">
        <v>12391</v>
      </c>
    </row>
    <row r="4637" spans="1:13" x14ac:dyDescent="0.25">
      <c r="A4637" s="26" t="s">
        <v>3565</v>
      </c>
      <c r="B4637" s="26" t="s">
        <v>210</v>
      </c>
      <c r="C4637" s="34" t="str">
        <f t="shared" si="174"/>
        <v/>
      </c>
      <c r="D4637" s="26"/>
      <c r="E4637" s="26" t="s">
        <v>31</v>
      </c>
      <c r="F4637" s="26" t="s">
        <v>6</v>
      </c>
      <c r="G4637" s="34" t="str">
        <f t="shared" si="175"/>
        <v>Sedum pruinatum</v>
      </c>
      <c r="H4637" s="26" t="s">
        <v>5141</v>
      </c>
      <c r="I4637" s="26"/>
      <c r="J4637" t="s">
        <v>10826</v>
      </c>
      <c r="K4637" t="s">
        <v>11752</v>
      </c>
      <c r="L4637" t="s">
        <v>12390</v>
      </c>
      <c r="M4637" t="s">
        <v>12391</v>
      </c>
    </row>
    <row r="4638" spans="1:13" x14ac:dyDescent="0.25">
      <c r="A4638" s="26" t="s">
        <v>3565</v>
      </c>
      <c r="B4638" s="26" t="s">
        <v>3571</v>
      </c>
      <c r="C4638" s="34" t="str">
        <f t="shared" si="174"/>
        <v/>
      </c>
      <c r="D4638" s="26"/>
      <c r="E4638" s="26" t="s">
        <v>6</v>
      </c>
      <c r="F4638" s="26" t="s">
        <v>6</v>
      </c>
      <c r="G4638" s="34" t="str">
        <f t="shared" si="175"/>
        <v>Sedum rubens</v>
      </c>
      <c r="H4638" s="26" t="s">
        <v>5141</v>
      </c>
      <c r="I4638" s="26"/>
      <c r="J4638" t="s">
        <v>10827</v>
      </c>
      <c r="K4638" t="s">
        <v>11752</v>
      </c>
      <c r="L4638" t="s">
        <v>12390</v>
      </c>
      <c r="M4638" t="s">
        <v>12391</v>
      </c>
    </row>
    <row r="4639" spans="1:13" x14ac:dyDescent="0.25">
      <c r="A4639" s="26" t="s">
        <v>3565</v>
      </c>
      <c r="B4639" s="26" t="s">
        <v>1682</v>
      </c>
      <c r="C4639" s="34" t="str">
        <f t="shared" si="174"/>
        <v/>
      </c>
      <c r="D4639" s="26"/>
      <c r="E4639" s="26" t="s">
        <v>6</v>
      </c>
      <c r="F4639" s="26" t="s">
        <v>6</v>
      </c>
      <c r="G4639" s="34" t="str">
        <f t="shared" si="175"/>
        <v>Sedum rupestre</v>
      </c>
      <c r="H4639" s="26" t="s">
        <v>5141</v>
      </c>
      <c r="I4639" s="26"/>
      <c r="J4639" t="s">
        <v>10828</v>
      </c>
      <c r="K4639" t="s">
        <v>11752</v>
      </c>
      <c r="L4639" t="s">
        <v>12390</v>
      </c>
      <c r="M4639" t="s">
        <v>12391</v>
      </c>
    </row>
    <row r="4640" spans="1:13" x14ac:dyDescent="0.25">
      <c r="A4640" s="26" t="s">
        <v>3565</v>
      </c>
      <c r="B4640" s="26" t="s">
        <v>3582</v>
      </c>
      <c r="C4640" s="34" t="str">
        <f t="shared" si="174"/>
        <v/>
      </c>
      <c r="D4640" s="26"/>
      <c r="E4640" s="26" t="s">
        <v>6</v>
      </c>
      <c r="F4640" s="26" t="s">
        <v>6</v>
      </c>
      <c r="G4640" s="34" t="str">
        <f t="shared" si="175"/>
        <v>Sedum sediforme</v>
      </c>
      <c r="H4640" s="26" t="s">
        <v>5141</v>
      </c>
      <c r="I4640" s="26"/>
      <c r="J4640" t="s">
        <v>10829</v>
      </c>
      <c r="K4640" t="s">
        <v>11752</v>
      </c>
      <c r="L4640" t="s">
        <v>12390</v>
      </c>
      <c r="M4640" t="s">
        <v>12391</v>
      </c>
    </row>
    <row r="4641" spans="1:13" x14ac:dyDescent="0.25">
      <c r="A4641" s="26" t="s">
        <v>3565</v>
      </c>
      <c r="B4641" s="26" t="s">
        <v>3579</v>
      </c>
      <c r="C4641" s="34" t="str">
        <f t="shared" si="174"/>
        <v/>
      </c>
      <c r="D4641" s="26"/>
      <c r="E4641" s="26" t="s">
        <v>6</v>
      </c>
      <c r="F4641" s="26" t="s">
        <v>6</v>
      </c>
      <c r="G4641" s="34" t="str">
        <f t="shared" si="175"/>
        <v>Sedum stellatum</v>
      </c>
      <c r="H4641" s="26" t="s">
        <v>5141</v>
      </c>
      <c r="I4641" s="26"/>
      <c r="J4641" t="s">
        <v>10830</v>
      </c>
      <c r="K4641" t="s">
        <v>11752</v>
      </c>
      <c r="L4641" t="s">
        <v>12390</v>
      </c>
      <c r="M4641" t="s">
        <v>12391</v>
      </c>
    </row>
    <row r="4642" spans="1:13" x14ac:dyDescent="0.25">
      <c r="A4642" s="26" t="s">
        <v>3565</v>
      </c>
      <c r="B4642" s="26" t="s">
        <v>1138</v>
      </c>
      <c r="C4642" s="34" t="str">
        <f t="shared" si="174"/>
        <v>subsp.</v>
      </c>
      <c r="D4642" s="26" t="s">
        <v>1138</v>
      </c>
      <c r="E4642" s="26" t="s">
        <v>6</v>
      </c>
      <c r="F4642" s="26" t="s">
        <v>31</v>
      </c>
      <c r="G4642" s="34" t="str">
        <f t="shared" si="175"/>
        <v>Sedum villosum villosum</v>
      </c>
      <c r="H4642" s="26" t="s">
        <v>5141</v>
      </c>
      <c r="I4642" s="26"/>
      <c r="J4642" t="s">
        <v>10831</v>
      </c>
      <c r="K4642" t="s">
        <v>11752</v>
      </c>
      <c r="L4642" t="s">
        <v>12390</v>
      </c>
      <c r="M4642" t="s">
        <v>12391</v>
      </c>
    </row>
    <row r="4643" spans="1:13" x14ac:dyDescent="0.25">
      <c r="A4643" s="26" t="s">
        <v>3586</v>
      </c>
      <c r="B4643" s="26" t="s">
        <v>3588</v>
      </c>
      <c r="C4643" s="34" t="str">
        <f t="shared" si="174"/>
        <v/>
      </c>
      <c r="D4643" s="26"/>
      <c r="E4643" s="26" t="s">
        <v>6</v>
      </c>
      <c r="F4643" s="26" t="s">
        <v>6</v>
      </c>
      <c r="G4643" s="34" t="str">
        <f t="shared" si="175"/>
        <v>Selaginella denticulata</v>
      </c>
      <c r="H4643" s="26" t="s">
        <v>5141</v>
      </c>
      <c r="I4643" s="26"/>
      <c r="J4643" t="s">
        <v>10832</v>
      </c>
      <c r="K4643" t="s">
        <v>12428</v>
      </c>
      <c r="L4643" t="s">
        <v>12697</v>
      </c>
      <c r="M4643" t="s">
        <v>12698</v>
      </c>
    </row>
    <row r="4644" spans="1:13" x14ac:dyDescent="0.25">
      <c r="A4644" s="26" t="s">
        <v>3586</v>
      </c>
      <c r="B4644" s="26" t="s">
        <v>3589</v>
      </c>
      <c r="C4644" s="34" t="str">
        <f t="shared" si="174"/>
        <v/>
      </c>
      <c r="D4644" s="26"/>
      <c r="E4644" s="26" t="s">
        <v>5390</v>
      </c>
      <c r="F4644" s="26" t="s">
        <v>6</v>
      </c>
      <c r="G4644" s="34" t="str">
        <f t="shared" si="175"/>
        <v>Selaginella kraussiana</v>
      </c>
      <c r="H4644" s="26" t="s">
        <v>5141</v>
      </c>
      <c r="I4644" s="26"/>
      <c r="J4644" t="s">
        <v>10833</v>
      </c>
      <c r="K4644" t="s">
        <v>12428</v>
      </c>
      <c r="L4644" t="s">
        <v>12697</v>
      </c>
      <c r="M4644" t="s">
        <v>12698</v>
      </c>
    </row>
    <row r="4645" spans="1:13" x14ac:dyDescent="0.25">
      <c r="A4645" s="26" t="s">
        <v>3586</v>
      </c>
      <c r="B4645" s="26" t="s">
        <v>3587</v>
      </c>
      <c r="C4645" s="34" t="str">
        <f t="shared" si="174"/>
        <v/>
      </c>
      <c r="D4645" s="26"/>
      <c r="E4645" s="26" t="s">
        <v>6</v>
      </c>
      <c r="F4645" s="26" t="s">
        <v>6</v>
      </c>
      <c r="G4645" s="34" t="str">
        <f t="shared" si="175"/>
        <v>Selaginella selaginoides</v>
      </c>
      <c r="H4645" s="26" t="s">
        <v>5141</v>
      </c>
      <c r="I4645" s="26"/>
      <c r="J4645" t="s">
        <v>10834</v>
      </c>
      <c r="K4645" t="s">
        <v>12428</v>
      </c>
      <c r="L4645" t="s">
        <v>12697</v>
      </c>
      <c r="M4645" t="s">
        <v>12698</v>
      </c>
    </row>
    <row r="4646" spans="1:13" x14ac:dyDescent="0.25">
      <c r="A4646" s="26" t="s">
        <v>3590</v>
      </c>
      <c r="B4646" s="26" t="s">
        <v>879</v>
      </c>
      <c r="C4646" s="34" t="str">
        <f t="shared" si="174"/>
        <v/>
      </c>
      <c r="D4646" s="26"/>
      <c r="E4646" s="26" t="s">
        <v>6</v>
      </c>
      <c r="F4646" s="26" t="s">
        <v>6</v>
      </c>
      <c r="G4646" s="34" t="str">
        <f t="shared" si="175"/>
        <v>Selinum broteri</v>
      </c>
      <c r="H4646" s="26" t="s">
        <v>5141</v>
      </c>
      <c r="I4646" s="26"/>
      <c r="J4646" t="s">
        <v>10835</v>
      </c>
      <c r="K4646" t="s">
        <v>11752</v>
      </c>
      <c r="L4646" t="s">
        <v>12382</v>
      </c>
      <c r="M4646" t="s">
        <v>12383</v>
      </c>
    </row>
    <row r="4647" spans="1:13" x14ac:dyDescent="0.25">
      <c r="A4647" s="26" t="s">
        <v>3590</v>
      </c>
      <c r="B4647" s="26" t="s">
        <v>1286</v>
      </c>
      <c r="C4647" s="34" t="str">
        <f t="shared" si="174"/>
        <v/>
      </c>
      <c r="D4647" s="26"/>
      <c r="E4647" s="26" t="s">
        <v>6</v>
      </c>
      <c r="F4647" s="26" t="s">
        <v>6</v>
      </c>
      <c r="G4647" s="34" t="str">
        <f t="shared" si="175"/>
        <v>Selinum pyrenaeum</v>
      </c>
      <c r="H4647" s="26" t="s">
        <v>5141</v>
      </c>
      <c r="I4647" s="26"/>
      <c r="J4647" t="s">
        <v>10836</v>
      </c>
      <c r="K4647" t="s">
        <v>11752</v>
      </c>
      <c r="L4647" t="s">
        <v>12382</v>
      </c>
      <c r="M4647" t="s">
        <v>12383</v>
      </c>
    </row>
    <row r="4648" spans="1:13" x14ac:dyDescent="0.25">
      <c r="A4648" s="26" t="s">
        <v>3591</v>
      </c>
      <c r="B4648" s="26" t="s">
        <v>3592</v>
      </c>
      <c r="C4648" s="34" t="str">
        <f t="shared" si="174"/>
        <v/>
      </c>
      <c r="D4648" s="26"/>
      <c r="E4648" s="26" t="s">
        <v>6</v>
      </c>
      <c r="F4648" s="26" t="s">
        <v>6</v>
      </c>
      <c r="G4648" s="34" t="str">
        <f t="shared" si="175"/>
        <v>Sempervivum arachnoideum</v>
      </c>
      <c r="H4648" s="26" t="s">
        <v>5141</v>
      </c>
      <c r="I4648" s="26"/>
      <c r="J4648" t="s">
        <v>10837</v>
      </c>
      <c r="K4648" t="s">
        <v>11752</v>
      </c>
      <c r="L4648" t="s">
        <v>12390</v>
      </c>
      <c r="M4648" t="s">
        <v>12391</v>
      </c>
    </row>
    <row r="4649" spans="1:13" x14ac:dyDescent="0.25">
      <c r="A4649" s="26" t="s">
        <v>3591</v>
      </c>
      <c r="B4649" s="26" t="s">
        <v>267</v>
      </c>
      <c r="C4649" s="34" t="str">
        <f t="shared" si="174"/>
        <v/>
      </c>
      <c r="D4649" s="26"/>
      <c r="E4649" s="26" t="s">
        <v>31</v>
      </c>
      <c r="F4649" s="26" t="s">
        <v>6</v>
      </c>
      <c r="G4649" s="34" t="str">
        <f t="shared" si="175"/>
        <v>Sempervivum minutum</v>
      </c>
      <c r="H4649" s="26" t="s">
        <v>5141</v>
      </c>
      <c r="I4649" s="26"/>
      <c r="J4649" t="s">
        <v>10838</v>
      </c>
      <c r="K4649" t="s">
        <v>11752</v>
      </c>
      <c r="L4649" t="s">
        <v>12390</v>
      </c>
      <c r="M4649" t="s">
        <v>12391</v>
      </c>
    </row>
    <row r="4650" spans="1:13" x14ac:dyDescent="0.25">
      <c r="A4650" s="26" t="s">
        <v>3591</v>
      </c>
      <c r="B4650" s="26" t="s">
        <v>257</v>
      </c>
      <c r="C4650" s="34" t="str">
        <f t="shared" si="174"/>
        <v>subsp.</v>
      </c>
      <c r="D4650" s="26" t="s">
        <v>257</v>
      </c>
      <c r="E4650" s="26" t="s">
        <v>6</v>
      </c>
      <c r="F4650" s="26" t="s">
        <v>31</v>
      </c>
      <c r="G4650" s="34" t="str">
        <f t="shared" si="175"/>
        <v>Sempervivum montanum montanum</v>
      </c>
      <c r="H4650" s="26" t="s">
        <v>5141</v>
      </c>
      <c r="I4650" s="26"/>
      <c r="J4650" t="s">
        <v>10839</v>
      </c>
      <c r="K4650" t="s">
        <v>11752</v>
      </c>
      <c r="L4650" t="s">
        <v>12390</v>
      </c>
      <c r="M4650" t="s">
        <v>12391</v>
      </c>
    </row>
    <row r="4651" spans="1:13" x14ac:dyDescent="0.25">
      <c r="A4651" s="26" t="s">
        <v>3591</v>
      </c>
      <c r="B4651" s="26" t="s">
        <v>3593</v>
      </c>
      <c r="C4651" s="34" t="str">
        <f t="shared" si="174"/>
        <v/>
      </c>
      <c r="D4651" s="26"/>
      <c r="E4651" s="26" t="s">
        <v>6</v>
      </c>
      <c r="F4651" s="26" t="s">
        <v>6</v>
      </c>
      <c r="G4651" s="34" t="str">
        <f t="shared" si="175"/>
        <v>Sempervivum tectorum</v>
      </c>
      <c r="H4651" s="26" t="s">
        <v>5141</v>
      </c>
      <c r="I4651" s="26"/>
      <c r="J4651" t="s">
        <v>10840</v>
      </c>
      <c r="K4651" t="s">
        <v>11752</v>
      </c>
      <c r="L4651" t="s">
        <v>12390</v>
      </c>
      <c r="M4651" t="s">
        <v>12391</v>
      </c>
    </row>
    <row r="4652" spans="1:13" x14ac:dyDescent="0.25">
      <c r="A4652" s="26" t="s">
        <v>3591</v>
      </c>
      <c r="B4652" s="26" t="s">
        <v>3594</v>
      </c>
      <c r="C4652" s="34" t="str">
        <f t="shared" si="174"/>
        <v/>
      </c>
      <c r="D4652" s="26"/>
      <c r="E4652" s="26" t="s">
        <v>31</v>
      </c>
      <c r="F4652" s="26" t="s">
        <v>6</v>
      </c>
      <c r="G4652" s="34" t="str">
        <f t="shared" si="175"/>
        <v>Sempervivum vicentei</v>
      </c>
      <c r="H4652" s="26" t="s">
        <v>5141</v>
      </c>
      <c r="I4652" s="26"/>
      <c r="J4652" t="s">
        <v>10841</v>
      </c>
      <c r="K4652" t="s">
        <v>11752</v>
      </c>
      <c r="L4652" t="s">
        <v>12390</v>
      </c>
      <c r="M4652" t="s">
        <v>12391</v>
      </c>
    </row>
    <row r="4653" spans="1:13" x14ac:dyDescent="0.25">
      <c r="A4653" s="26" t="s">
        <v>3595</v>
      </c>
      <c r="B4653" s="26" t="s">
        <v>3600</v>
      </c>
      <c r="C4653" s="34" t="str">
        <f t="shared" si="174"/>
        <v>subsp.</v>
      </c>
      <c r="D4653" s="26" t="s">
        <v>3600</v>
      </c>
      <c r="E4653" s="26" t="s">
        <v>6</v>
      </c>
      <c r="F4653" s="26" t="s">
        <v>6</v>
      </c>
      <c r="G4653" s="34" t="str">
        <f t="shared" si="175"/>
        <v>Serapias cordigera cordigera</v>
      </c>
      <c r="H4653" s="26" t="s">
        <v>5141</v>
      </c>
      <c r="I4653" s="26"/>
      <c r="J4653" t="s">
        <v>10842</v>
      </c>
      <c r="K4653" t="s">
        <v>11752</v>
      </c>
      <c r="L4653" t="s">
        <v>12327</v>
      </c>
      <c r="M4653" t="s">
        <v>12328</v>
      </c>
    </row>
    <row r="4654" spans="1:13" x14ac:dyDescent="0.25">
      <c r="A4654" s="26" t="s">
        <v>3595</v>
      </c>
      <c r="B4654" s="26" t="s">
        <v>3288</v>
      </c>
      <c r="C4654" s="34" t="str">
        <f t="shared" ref="C4654:C4717" si="176">IF(D4654="","","subsp.")</f>
        <v/>
      </c>
      <c r="D4654" s="26"/>
      <c r="E4654" s="26" t="s">
        <v>6</v>
      </c>
      <c r="F4654" s="26" t="s">
        <v>6</v>
      </c>
      <c r="G4654" s="34" t="str">
        <f t="shared" si="175"/>
        <v>Serapias lingua</v>
      </c>
      <c r="H4654" s="26" t="s">
        <v>5141</v>
      </c>
      <c r="I4654" s="26"/>
      <c r="J4654" t="s">
        <v>11741</v>
      </c>
      <c r="K4654" t="s">
        <v>11752</v>
      </c>
      <c r="L4654" t="s">
        <v>12327</v>
      </c>
      <c r="M4654" t="s">
        <v>12328</v>
      </c>
    </row>
    <row r="4655" spans="1:13" x14ac:dyDescent="0.25">
      <c r="A4655" s="26" t="s">
        <v>3595</v>
      </c>
      <c r="B4655" s="26" t="s">
        <v>3596</v>
      </c>
      <c r="C4655" s="34" t="str">
        <f t="shared" si="176"/>
        <v/>
      </c>
      <c r="D4655" s="26"/>
      <c r="E4655" s="26" t="s">
        <v>6</v>
      </c>
      <c r="F4655" s="26" t="s">
        <v>6</v>
      </c>
      <c r="G4655" s="34" t="str">
        <f t="shared" si="175"/>
        <v>Serapias nurrica</v>
      </c>
      <c r="H4655" s="26" t="s">
        <v>5141</v>
      </c>
      <c r="I4655" s="26"/>
      <c r="J4655" t="s">
        <v>10843</v>
      </c>
      <c r="K4655" t="s">
        <v>11752</v>
      </c>
      <c r="L4655" t="s">
        <v>12327</v>
      </c>
      <c r="M4655" t="s">
        <v>12328</v>
      </c>
    </row>
    <row r="4656" spans="1:13" x14ac:dyDescent="0.25">
      <c r="A4656" s="26" t="s">
        <v>3595</v>
      </c>
      <c r="B4656" s="26" t="s">
        <v>859</v>
      </c>
      <c r="C4656" s="34" t="str">
        <f t="shared" si="176"/>
        <v/>
      </c>
      <c r="D4656" s="26"/>
      <c r="E4656" s="26" t="s">
        <v>6</v>
      </c>
      <c r="F4656" s="26" t="s">
        <v>6</v>
      </c>
      <c r="G4656" s="34" t="str">
        <f t="shared" si="175"/>
        <v>Serapias parviflora</v>
      </c>
      <c r="H4656" s="26" t="s">
        <v>5141</v>
      </c>
      <c r="I4656" s="26"/>
      <c r="J4656" t="s">
        <v>10844</v>
      </c>
      <c r="K4656" t="s">
        <v>11752</v>
      </c>
      <c r="L4656" t="s">
        <v>12327</v>
      </c>
      <c r="M4656" t="s">
        <v>12328</v>
      </c>
    </row>
    <row r="4657" spans="1:13" x14ac:dyDescent="0.25">
      <c r="A4657" s="26" t="s">
        <v>3595</v>
      </c>
      <c r="B4657" s="26" t="s">
        <v>3597</v>
      </c>
      <c r="C4657" s="34" t="str">
        <f t="shared" si="176"/>
        <v/>
      </c>
      <c r="D4657" s="26"/>
      <c r="E4657" s="26" t="s">
        <v>31</v>
      </c>
      <c r="F4657" s="26" t="s">
        <v>6</v>
      </c>
      <c r="G4657" s="34" t="str">
        <f t="shared" si="175"/>
        <v>Serapias perez-chiscanoi</v>
      </c>
      <c r="H4657" s="26" t="s">
        <v>5141</v>
      </c>
      <c r="I4657" s="26"/>
      <c r="J4657" t="s">
        <v>10845</v>
      </c>
      <c r="K4657" t="s">
        <v>11752</v>
      </c>
      <c r="L4657" t="s">
        <v>12327</v>
      </c>
      <c r="M4657" t="s">
        <v>12328</v>
      </c>
    </row>
    <row r="4658" spans="1:13" x14ac:dyDescent="0.25">
      <c r="A4658" s="26" t="s">
        <v>3595</v>
      </c>
      <c r="B4658" s="26" t="s">
        <v>3598</v>
      </c>
      <c r="C4658" s="34" t="str">
        <f t="shared" si="176"/>
        <v/>
      </c>
      <c r="D4658" s="26"/>
      <c r="E4658" s="26" t="s">
        <v>6</v>
      </c>
      <c r="F4658" s="26" t="s">
        <v>6</v>
      </c>
      <c r="G4658" s="34" t="str">
        <f t="shared" si="175"/>
        <v>Serapias strictiflora</v>
      </c>
      <c r="H4658" s="26" t="s">
        <v>5141</v>
      </c>
      <c r="I4658" s="26"/>
      <c r="J4658" t="s">
        <v>10846</v>
      </c>
      <c r="K4658" t="s">
        <v>11752</v>
      </c>
      <c r="L4658" t="s">
        <v>12327</v>
      </c>
      <c r="M4658" t="s">
        <v>12328</v>
      </c>
    </row>
    <row r="4659" spans="1:13" x14ac:dyDescent="0.25">
      <c r="A4659" s="26" t="s">
        <v>3595</v>
      </c>
      <c r="B4659" s="26" t="s">
        <v>3599</v>
      </c>
      <c r="C4659" s="34" t="str">
        <f t="shared" si="176"/>
        <v/>
      </c>
      <c r="D4659" s="26"/>
      <c r="E4659" s="26" t="s">
        <v>6</v>
      </c>
      <c r="F4659" s="26" t="s">
        <v>6</v>
      </c>
      <c r="G4659" s="34" t="str">
        <f t="shared" si="175"/>
        <v>Serapias vomeracea</v>
      </c>
      <c r="H4659" s="26" t="s">
        <v>5141</v>
      </c>
      <c r="I4659" s="26"/>
      <c r="J4659" t="s">
        <v>10847</v>
      </c>
      <c r="K4659" t="s">
        <v>11752</v>
      </c>
      <c r="L4659" t="s">
        <v>12327</v>
      </c>
      <c r="M4659" t="s">
        <v>12328</v>
      </c>
    </row>
    <row r="4660" spans="1:13" x14ac:dyDescent="0.25">
      <c r="A4660" s="26" t="s">
        <v>3601</v>
      </c>
      <c r="B4660" s="26" t="s">
        <v>197</v>
      </c>
      <c r="C4660" s="34" t="str">
        <f t="shared" si="176"/>
        <v/>
      </c>
      <c r="D4660" s="26"/>
      <c r="E4660" s="26" t="s">
        <v>6</v>
      </c>
      <c r="F4660" s="26" t="s">
        <v>6</v>
      </c>
      <c r="G4660" s="34" t="str">
        <f t="shared" si="175"/>
        <v>Serratula tinctoria</v>
      </c>
      <c r="H4660" s="26" t="s">
        <v>5141</v>
      </c>
      <c r="I4660" s="26"/>
      <c r="J4660" t="s">
        <v>10848</v>
      </c>
      <c r="K4660" t="s">
        <v>11752</v>
      </c>
      <c r="L4660" t="s">
        <v>11753</v>
      </c>
      <c r="M4660" t="s">
        <v>11754</v>
      </c>
    </row>
    <row r="4661" spans="1:13" x14ac:dyDescent="0.25">
      <c r="A4661" s="26" t="s">
        <v>3602</v>
      </c>
      <c r="B4661" s="26" t="s">
        <v>3603</v>
      </c>
      <c r="C4661" s="34" t="str">
        <f t="shared" si="176"/>
        <v/>
      </c>
      <c r="D4661" s="26"/>
      <c r="E4661" s="26" t="s">
        <v>6</v>
      </c>
      <c r="F4661" s="26" t="s">
        <v>6</v>
      </c>
      <c r="G4661" s="34" t="str">
        <f t="shared" si="175"/>
        <v>Sesamoides interrupta</v>
      </c>
      <c r="H4661" s="26" t="s">
        <v>5141</v>
      </c>
      <c r="I4661" s="26"/>
      <c r="J4661" t="s">
        <v>10849</v>
      </c>
      <c r="K4661" t="s">
        <v>11752</v>
      </c>
      <c r="L4661" t="s">
        <v>12287</v>
      </c>
      <c r="M4661" t="s">
        <v>12380</v>
      </c>
    </row>
    <row r="4662" spans="1:13" x14ac:dyDescent="0.25">
      <c r="A4662" s="26" t="s">
        <v>3602</v>
      </c>
      <c r="B4662" s="26" t="s">
        <v>643</v>
      </c>
      <c r="C4662" s="34" t="str">
        <f t="shared" si="176"/>
        <v/>
      </c>
      <c r="D4662" s="26"/>
      <c r="E4662" s="26" t="s">
        <v>6</v>
      </c>
      <c r="F4662" s="26" t="s">
        <v>6</v>
      </c>
      <c r="G4662" s="34" t="str">
        <f t="shared" ref="G4662:G4725" si="177">IF(D4662="",CONCATENATE(A4662," ",B4662),CONCATENATE(A4662," ",B4662," ",D4662))</f>
        <v>Sesamoides minor</v>
      </c>
      <c r="H4662" s="26" t="s">
        <v>5141</v>
      </c>
      <c r="I4662" s="26"/>
      <c r="J4662" t="s">
        <v>10850</v>
      </c>
      <c r="K4662" t="s">
        <v>11752</v>
      </c>
      <c r="L4662" t="s">
        <v>12287</v>
      </c>
      <c r="M4662" t="s">
        <v>12380</v>
      </c>
    </row>
    <row r="4663" spans="1:13" x14ac:dyDescent="0.25">
      <c r="A4663" s="26" t="s">
        <v>3602</v>
      </c>
      <c r="B4663" s="34" t="s">
        <v>446</v>
      </c>
      <c r="C4663" s="34" t="str">
        <f t="shared" si="176"/>
        <v>subsp.</v>
      </c>
      <c r="D4663" s="26" t="s">
        <v>661</v>
      </c>
      <c r="E4663" s="26" t="s">
        <v>31</v>
      </c>
      <c r="F4663" s="26" t="s">
        <v>6</v>
      </c>
      <c r="G4663" s="34" t="str">
        <f t="shared" si="177"/>
        <v>Sesamoides purpurascens prostrata</v>
      </c>
      <c r="H4663" s="26" t="s">
        <v>5141</v>
      </c>
      <c r="I4663" s="34" t="s">
        <v>13643</v>
      </c>
      <c r="J4663" t="s">
        <v>13644</v>
      </c>
      <c r="K4663" t="s">
        <v>11752</v>
      </c>
      <c r="L4663" t="s">
        <v>12287</v>
      </c>
      <c r="M4663" t="s">
        <v>12380</v>
      </c>
    </row>
    <row r="4664" spans="1:13" x14ac:dyDescent="0.25">
      <c r="A4664" s="26" t="s">
        <v>3602</v>
      </c>
      <c r="B4664" s="26" t="s">
        <v>446</v>
      </c>
      <c r="C4664" s="34" t="str">
        <f t="shared" si="176"/>
        <v>subsp.</v>
      </c>
      <c r="D4664" s="26" t="s">
        <v>446</v>
      </c>
      <c r="E4664" s="26" t="s">
        <v>6</v>
      </c>
      <c r="F4664" s="26" t="s">
        <v>6</v>
      </c>
      <c r="G4664" s="34" t="str">
        <f t="shared" si="177"/>
        <v>Sesamoides purpurascens purpurascens</v>
      </c>
      <c r="H4664" s="26" t="s">
        <v>5141</v>
      </c>
      <c r="I4664" s="26"/>
      <c r="J4664" t="s">
        <v>10851</v>
      </c>
      <c r="K4664" t="s">
        <v>11752</v>
      </c>
      <c r="L4664" t="s">
        <v>12287</v>
      </c>
      <c r="M4664" t="s">
        <v>12380</v>
      </c>
    </row>
    <row r="4665" spans="1:13" x14ac:dyDescent="0.25">
      <c r="A4665" s="26" t="s">
        <v>3602</v>
      </c>
      <c r="B4665" s="26" t="s">
        <v>3604</v>
      </c>
      <c r="C4665" s="34" t="str">
        <f t="shared" si="176"/>
        <v/>
      </c>
      <c r="D4665" s="26"/>
      <c r="E4665" s="26" t="s">
        <v>6</v>
      </c>
      <c r="F4665" s="26" t="s">
        <v>6</v>
      </c>
      <c r="G4665" s="34" t="str">
        <f t="shared" si="177"/>
        <v>Sesamoides spathulifolia</v>
      </c>
      <c r="H4665" s="26" t="s">
        <v>5141</v>
      </c>
      <c r="I4665" s="26"/>
      <c r="J4665" t="s">
        <v>10852</v>
      </c>
      <c r="K4665" t="s">
        <v>11752</v>
      </c>
      <c r="L4665" t="s">
        <v>12287</v>
      </c>
      <c r="M4665" t="s">
        <v>12380</v>
      </c>
    </row>
    <row r="4666" spans="1:13" x14ac:dyDescent="0.25">
      <c r="A4666" s="26" t="s">
        <v>3602</v>
      </c>
      <c r="B4666" s="26" t="s">
        <v>2660</v>
      </c>
      <c r="C4666" s="34" t="str">
        <f t="shared" si="176"/>
        <v/>
      </c>
      <c r="D4666" s="26"/>
      <c r="E4666" s="26" t="s">
        <v>6</v>
      </c>
      <c r="F4666" s="26" t="s">
        <v>6</v>
      </c>
      <c r="G4666" s="34" t="str">
        <f t="shared" si="177"/>
        <v>Sesamoides suffruticosa</v>
      </c>
      <c r="H4666" s="26" t="s">
        <v>5141</v>
      </c>
      <c r="I4666" s="26"/>
      <c r="J4666" t="s">
        <v>10853</v>
      </c>
      <c r="K4666" t="s">
        <v>11752</v>
      </c>
      <c r="L4666" t="s">
        <v>12287</v>
      </c>
      <c r="M4666" t="s">
        <v>12380</v>
      </c>
    </row>
    <row r="4667" spans="1:13" x14ac:dyDescent="0.25">
      <c r="A4667" s="26" t="s">
        <v>3605</v>
      </c>
      <c r="B4667" s="26" t="s">
        <v>3570</v>
      </c>
      <c r="C4667" s="34" t="str">
        <f t="shared" si="176"/>
        <v>subsp.</v>
      </c>
      <c r="D4667" s="26" t="s">
        <v>3570</v>
      </c>
      <c r="E4667" s="26" t="s">
        <v>6</v>
      </c>
      <c r="F4667" s="26" t="s">
        <v>31</v>
      </c>
      <c r="G4667" s="34" t="str">
        <f t="shared" si="177"/>
        <v>Seseli annuum annuum</v>
      </c>
      <c r="H4667" s="26" t="s">
        <v>5141</v>
      </c>
      <c r="I4667" s="26"/>
      <c r="J4667" t="s">
        <v>10854</v>
      </c>
      <c r="K4667" t="s">
        <v>11752</v>
      </c>
      <c r="L4667" t="s">
        <v>12382</v>
      </c>
      <c r="M4667" t="s">
        <v>12383</v>
      </c>
    </row>
    <row r="4668" spans="1:13" x14ac:dyDescent="0.25">
      <c r="A4668" s="26" t="s">
        <v>3605</v>
      </c>
      <c r="B4668" s="26" t="s">
        <v>1586</v>
      </c>
      <c r="C4668" s="34" t="str">
        <f t="shared" si="176"/>
        <v/>
      </c>
      <c r="D4668" s="26"/>
      <c r="E4668" s="26" t="s">
        <v>31</v>
      </c>
      <c r="F4668" s="26" t="s">
        <v>6</v>
      </c>
      <c r="G4668" s="34" t="str">
        <f t="shared" si="177"/>
        <v>Seseli cantabricum</v>
      </c>
      <c r="H4668" s="26" t="s">
        <v>5141</v>
      </c>
      <c r="I4668" s="26"/>
      <c r="J4668" t="s">
        <v>10855</v>
      </c>
      <c r="K4668" t="s">
        <v>11752</v>
      </c>
      <c r="L4668" t="s">
        <v>12382</v>
      </c>
      <c r="M4668" t="s">
        <v>12383</v>
      </c>
    </row>
    <row r="4669" spans="1:13" x14ac:dyDescent="0.25">
      <c r="A4669" s="26" t="s">
        <v>3605</v>
      </c>
      <c r="B4669" s="26" t="s">
        <v>3607</v>
      </c>
      <c r="C4669" s="34" t="str">
        <f t="shared" si="176"/>
        <v/>
      </c>
      <c r="D4669" s="26"/>
      <c r="E4669" s="26" t="s">
        <v>6</v>
      </c>
      <c r="F4669" s="26" t="s">
        <v>6</v>
      </c>
      <c r="G4669" s="34" t="str">
        <f t="shared" si="177"/>
        <v>Seseli elatum</v>
      </c>
      <c r="H4669" s="26" t="s">
        <v>5141</v>
      </c>
      <c r="I4669" s="26"/>
      <c r="J4669" t="s">
        <v>10856</v>
      </c>
      <c r="K4669" t="s">
        <v>11752</v>
      </c>
      <c r="L4669" t="s">
        <v>12382</v>
      </c>
      <c r="M4669" t="s">
        <v>12383</v>
      </c>
    </row>
    <row r="4670" spans="1:13" x14ac:dyDescent="0.25">
      <c r="A4670" s="26" t="s">
        <v>3605</v>
      </c>
      <c r="B4670" s="26" t="s">
        <v>3608</v>
      </c>
      <c r="C4670" s="34" t="str">
        <f t="shared" si="176"/>
        <v/>
      </c>
      <c r="D4670" s="26"/>
      <c r="E4670" s="26" t="s">
        <v>31</v>
      </c>
      <c r="F4670" s="26" t="s">
        <v>6</v>
      </c>
      <c r="G4670" s="34" t="str">
        <f t="shared" si="177"/>
        <v>Seseli farrenyi</v>
      </c>
      <c r="H4670" s="26" t="s">
        <v>5141</v>
      </c>
      <c r="I4670" s="26"/>
      <c r="J4670" t="s">
        <v>10857</v>
      </c>
      <c r="K4670" t="s">
        <v>11752</v>
      </c>
      <c r="L4670" t="s">
        <v>12382</v>
      </c>
      <c r="M4670" t="s">
        <v>12383</v>
      </c>
    </row>
    <row r="4671" spans="1:13" x14ac:dyDescent="0.25">
      <c r="A4671" s="26" t="s">
        <v>3605</v>
      </c>
      <c r="B4671" s="26" t="s">
        <v>2595</v>
      </c>
      <c r="C4671" s="34" t="str">
        <f t="shared" si="176"/>
        <v/>
      </c>
      <c r="D4671" s="26"/>
      <c r="E4671" s="26" t="s">
        <v>31</v>
      </c>
      <c r="F4671" s="26" t="s">
        <v>6</v>
      </c>
      <c r="G4671" s="34" t="str">
        <f t="shared" si="177"/>
        <v>Seseli intricatum</v>
      </c>
      <c r="H4671" s="26" t="s">
        <v>5141</v>
      </c>
      <c r="I4671" s="26"/>
      <c r="J4671" t="s">
        <v>10858</v>
      </c>
      <c r="K4671" t="s">
        <v>11752</v>
      </c>
      <c r="L4671" t="s">
        <v>12382</v>
      </c>
      <c r="M4671" t="s">
        <v>12383</v>
      </c>
    </row>
    <row r="4672" spans="1:13" x14ac:dyDescent="0.25">
      <c r="A4672" s="26" t="s">
        <v>3605</v>
      </c>
      <c r="B4672" s="26" t="s">
        <v>789</v>
      </c>
      <c r="C4672" s="34" t="str">
        <f t="shared" si="176"/>
        <v/>
      </c>
      <c r="D4672" s="26"/>
      <c r="E4672" s="26" t="s">
        <v>6</v>
      </c>
      <c r="F4672" s="26" t="s">
        <v>6</v>
      </c>
      <c r="G4672" s="34" t="str">
        <f t="shared" si="177"/>
        <v>Seseli libanotis</v>
      </c>
      <c r="H4672" s="26" t="s">
        <v>5141</v>
      </c>
      <c r="I4672" s="26"/>
      <c r="J4672" t="s">
        <v>10859</v>
      </c>
      <c r="K4672" t="s">
        <v>11752</v>
      </c>
      <c r="L4672" t="s">
        <v>12382</v>
      </c>
      <c r="M4672" t="s">
        <v>12383</v>
      </c>
    </row>
    <row r="4673" spans="1:13" x14ac:dyDescent="0.25">
      <c r="A4673" s="26" t="s">
        <v>3605</v>
      </c>
      <c r="B4673" s="26" t="s">
        <v>257</v>
      </c>
      <c r="C4673" s="34" t="str">
        <f t="shared" si="176"/>
        <v>subsp.</v>
      </c>
      <c r="D4673" s="26" t="s">
        <v>266</v>
      </c>
      <c r="E4673" s="26" t="s">
        <v>31</v>
      </c>
      <c r="F4673" s="26" t="s">
        <v>6</v>
      </c>
      <c r="G4673" s="34" t="str">
        <f t="shared" si="177"/>
        <v>Seseli montanum granatense</v>
      </c>
      <c r="H4673" s="26" t="s">
        <v>5141</v>
      </c>
      <c r="I4673" s="26"/>
      <c r="J4673" t="s">
        <v>10860</v>
      </c>
      <c r="K4673" t="s">
        <v>11752</v>
      </c>
      <c r="L4673" t="s">
        <v>12382</v>
      </c>
      <c r="M4673" t="s">
        <v>12383</v>
      </c>
    </row>
    <row r="4674" spans="1:13" x14ac:dyDescent="0.25">
      <c r="A4674" s="26" t="s">
        <v>3605</v>
      </c>
      <c r="B4674" s="26" t="s">
        <v>257</v>
      </c>
      <c r="C4674" s="34" t="str">
        <f t="shared" si="176"/>
        <v>subsp.</v>
      </c>
      <c r="D4674" s="26" t="s">
        <v>257</v>
      </c>
      <c r="E4674" s="26" t="s">
        <v>6</v>
      </c>
      <c r="F4674" s="26" t="s">
        <v>6</v>
      </c>
      <c r="G4674" s="34" t="str">
        <f t="shared" si="177"/>
        <v>Seseli montanum montanum</v>
      </c>
      <c r="H4674" s="26" t="s">
        <v>5141</v>
      </c>
      <c r="I4674" s="26"/>
      <c r="J4674" t="s">
        <v>10861</v>
      </c>
      <c r="K4674" t="s">
        <v>11752</v>
      </c>
      <c r="L4674" t="s">
        <v>12382</v>
      </c>
      <c r="M4674" t="s">
        <v>12383</v>
      </c>
    </row>
    <row r="4675" spans="1:13" x14ac:dyDescent="0.25">
      <c r="A4675" s="26" t="s">
        <v>3605</v>
      </c>
      <c r="B4675" s="26" t="s">
        <v>257</v>
      </c>
      <c r="C4675" s="34" t="str">
        <f t="shared" si="176"/>
        <v>subsp.</v>
      </c>
      <c r="D4675" s="26" t="s">
        <v>4665</v>
      </c>
      <c r="E4675" s="26" t="s">
        <v>31</v>
      </c>
      <c r="F4675" s="26" t="s">
        <v>6</v>
      </c>
      <c r="G4675" s="34" t="str">
        <f t="shared" si="177"/>
        <v>Seseli montanum peixotoanum</v>
      </c>
      <c r="H4675" s="26" t="s">
        <v>5141</v>
      </c>
      <c r="I4675" s="26"/>
      <c r="J4675" t="s">
        <v>10862</v>
      </c>
      <c r="K4675" t="s">
        <v>11752</v>
      </c>
      <c r="L4675" t="s">
        <v>12382</v>
      </c>
      <c r="M4675" t="s">
        <v>12383</v>
      </c>
    </row>
    <row r="4676" spans="1:13" x14ac:dyDescent="0.25">
      <c r="A4676" s="26" t="s">
        <v>3605</v>
      </c>
      <c r="B4676" s="26" t="s">
        <v>3606</v>
      </c>
      <c r="C4676" s="34" t="str">
        <f t="shared" si="176"/>
        <v/>
      </c>
      <c r="D4676" s="26"/>
      <c r="E4676" s="26" t="s">
        <v>6</v>
      </c>
      <c r="F4676" s="26" t="s">
        <v>6</v>
      </c>
      <c r="G4676" s="34" t="str">
        <f t="shared" si="177"/>
        <v>Seseli peucedanoides</v>
      </c>
      <c r="H4676" s="26" t="s">
        <v>5141</v>
      </c>
      <c r="I4676" s="26"/>
      <c r="J4676" t="s">
        <v>10863</v>
      </c>
      <c r="K4676" t="s">
        <v>11752</v>
      </c>
      <c r="L4676" t="s">
        <v>12382</v>
      </c>
      <c r="M4676" t="s">
        <v>12383</v>
      </c>
    </row>
    <row r="4677" spans="1:13" x14ac:dyDescent="0.25">
      <c r="A4677" s="26" t="s">
        <v>3605</v>
      </c>
      <c r="B4677" s="26" t="s">
        <v>395</v>
      </c>
      <c r="C4677" s="34" t="str">
        <f t="shared" si="176"/>
        <v/>
      </c>
      <c r="D4677" s="26"/>
      <c r="E4677" s="26" t="s">
        <v>6</v>
      </c>
      <c r="F4677" s="26" t="s">
        <v>6</v>
      </c>
      <c r="G4677" s="34" t="str">
        <f t="shared" si="177"/>
        <v>Seseli tortuosum</v>
      </c>
      <c r="H4677" s="26" t="s">
        <v>5141</v>
      </c>
      <c r="I4677" s="26"/>
      <c r="J4677" t="s">
        <v>10864</v>
      </c>
      <c r="K4677" t="s">
        <v>11752</v>
      </c>
      <c r="L4677" t="s">
        <v>12382</v>
      </c>
      <c r="M4677" t="s">
        <v>12383</v>
      </c>
    </row>
    <row r="4678" spans="1:13" x14ac:dyDescent="0.25">
      <c r="A4678" s="26" t="s">
        <v>3609</v>
      </c>
      <c r="B4678" s="26" t="s">
        <v>3610</v>
      </c>
      <c r="C4678" s="34" t="str">
        <f t="shared" si="176"/>
        <v/>
      </c>
      <c r="D4678" s="26"/>
      <c r="E4678" s="26" t="s">
        <v>5390</v>
      </c>
      <c r="F4678" s="26" t="s">
        <v>6</v>
      </c>
      <c r="G4678" s="34" t="str">
        <f t="shared" si="177"/>
        <v>Sesuvium portulacastrum</v>
      </c>
      <c r="H4678" s="26" t="s">
        <v>5141</v>
      </c>
      <c r="I4678" s="26"/>
      <c r="J4678" t="s">
        <v>10865</v>
      </c>
      <c r="K4678" t="s">
        <v>11752</v>
      </c>
      <c r="L4678" t="s">
        <v>12295</v>
      </c>
      <c r="M4678" t="s">
        <v>12559</v>
      </c>
    </row>
    <row r="4679" spans="1:13" x14ac:dyDescent="0.25">
      <c r="A4679" s="26" t="s">
        <v>3611</v>
      </c>
      <c r="B4679" s="26" t="s">
        <v>41</v>
      </c>
      <c r="C4679" s="34" t="str">
        <f t="shared" si="176"/>
        <v/>
      </c>
      <c r="D4679" s="26"/>
      <c r="E4679" s="26" t="s">
        <v>6</v>
      </c>
      <c r="F4679" s="26" t="s">
        <v>6</v>
      </c>
      <c r="G4679" s="34" t="str">
        <f t="shared" si="177"/>
        <v>Sherardia arvensis</v>
      </c>
      <c r="H4679" s="26" t="s">
        <v>5141</v>
      </c>
      <c r="I4679" s="26"/>
      <c r="J4679" t="s">
        <v>10866</v>
      </c>
      <c r="K4679" t="s">
        <v>11752</v>
      </c>
      <c r="L4679" t="s">
        <v>12417</v>
      </c>
      <c r="M4679" t="s">
        <v>12418</v>
      </c>
    </row>
    <row r="4680" spans="1:13" x14ac:dyDescent="0.25">
      <c r="A4680" s="26" t="s">
        <v>3612</v>
      </c>
      <c r="B4680" s="26" t="s">
        <v>559</v>
      </c>
      <c r="C4680" s="34" t="str">
        <f t="shared" si="176"/>
        <v/>
      </c>
      <c r="D4680" s="26"/>
      <c r="E4680" s="26" t="s">
        <v>6</v>
      </c>
      <c r="F4680" s="26" t="s">
        <v>6</v>
      </c>
      <c r="G4680" s="34" t="str">
        <f t="shared" si="177"/>
        <v>Sibbaldia procumbens</v>
      </c>
      <c r="H4680" s="26" t="s">
        <v>5141</v>
      </c>
      <c r="I4680" s="26"/>
      <c r="J4680" t="s">
        <v>10867</v>
      </c>
      <c r="K4680" t="s">
        <v>11752</v>
      </c>
      <c r="L4680" t="s">
        <v>12323</v>
      </c>
      <c r="M4680" t="s">
        <v>12324</v>
      </c>
    </row>
    <row r="4681" spans="1:13" x14ac:dyDescent="0.25">
      <c r="A4681" s="26" t="s">
        <v>3613</v>
      </c>
      <c r="B4681" s="26" t="s">
        <v>1879</v>
      </c>
      <c r="C4681" s="34" t="str">
        <f t="shared" si="176"/>
        <v/>
      </c>
      <c r="D4681" s="26"/>
      <c r="E4681" s="26" t="s">
        <v>31</v>
      </c>
      <c r="F4681" s="26" t="s">
        <v>6</v>
      </c>
      <c r="G4681" s="34" t="str">
        <f t="shared" si="177"/>
        <v>Sibthorpia africana</v>
      </c>
      <c r="H4681" s="26" t="s">
        <v>5141</v>
      </c>
      <c r="I4681" s="26"/>
      <c r="J4681" t="s">
        <v>10868</v>
      </c>
      <c r="K4681" t="s">
        <v>11752</v>
      </c>
      <c r="L4681" t="s">
        <v>12318</v>
      </c>
      <c r="M4681" t="s">
        <v>12319</v>
      </c>
    </row>
    <row r="4682" spans="1:13" x14ac:dyDescent="0.25">
      <c r="A4682" s="26" t="s">
        <v>3613</v>
      </c>
      <c r="B4682" s="26" t="s">
        <v>851</v>
      </c>
      <c r="C4682" s="34" t="str">
        <f t="shared" si="176"/>
        <v/>
      </c>
      <c r="D4682" s="26"/>
      <c r="E4682" s="26" t="s">
        <v>6</v>
      </c>
      <c r="F4682" s="26" t="s">
        <v>6</v>
      </c>
      <c r="G4682" s="34" t="str">
        <f t="shared" si="177"/>
        <v>Sibthorpia europaea</v>
      </c>
      <c r="H4682" s="26" t="s">
        <v>5141</v>
      </c>
      <c r="I4682" s="26"/>
      <c r="J4682" t="s">
        <v>10869</v>
      </c>
      <c r="K4682" t="s">
        <v>11752</v>
      </c>
      <c r="L4682" t="s">
        <v>12318</v>
      </c>
      <c r="M4682" t="s">
        <v>12319</v>
      </c>
    </row>
    <row r="4683" spans="1:13" x14ac:dyDescent="0.25">
      <c r="A4683" s="26" t="s">
        <v>3613</v>
      </c>
      <c r="B4683" s="26" t="s">
        <v>2305</v>
      </c>
      <c r="C4683" s="34" t="str">
        <f t="shared" si="176"/>
        <v/>
      </c>
      <c r="D4683" s="26"/>
      <c r="E4683" s="26" t="s">
        <v>5390</v>
      </c>
      <c r="F4683" s="26" t="s">
        <v>6</v>
      </c>
      <c r="G4683" s="34" t="str">
        <f t="shared" si="177"/>
        <v>Sibthorpia peregrina</v>
      </c>
      <c r="H4683" s="26" t="s">
        <v>5141</v>
      </c>
      <c r="I4683" s="26"/>
      <c r="J4683" t="s">
        <v>10870</v>
      </c>
      <c r="K4683" t="s">
        <v>11752</v>
      </c>
      <c r="L4683" t="s">
        <v>12318</v>
      </c>
      <c r="M4683" t="s">
        <v>12319</v>
      </c>
    </row>
    <row r="4684" spans="1:13" x14ac:dyDescent="0.25">
      <c r="A4684" s="26" t="s">
        <v>3614</v>
      </c>
      <c r="B4684" s="26" t="s">
        <v>3615</v>
      </c>
      <c r="C4684" s="34" t="str">
        <f t="shared" si="176"/>
        <v/>
      </c>
      <c r="D4684" s="26"/>
      <c r="E4684" s="26" t="s">
        <v>5390</v>
      </c>
      <c r="F4684" s="26" t="s">
        <v>6</v>
      </c>
      <c r="G4684" s="34" t="str">
        <f t="shared" si="177"/>
        <v>Sida rhombifolia</v>
      </c>
      <c r="H4684" s="26" t="s">
        <v>5141</v>
      </c>
      <c r="I4684" s="26"/>
      <c r="J4684" t="s">
        <v>10871</v>
      </c>
      <c r="K4684" t="s">
        <v>11752</v>
      </c>
      <c r="L4684" t="s">
        <v>12338</v>
      </c>
      <c r="M4684" t="s">
        <v>12552</v>
      </c>
    </row>
    <row r="4685" spans="1:13" x14ac:dyDescent="0.25">
      <c r="A4685" s="26" t="s">
        <v>3614</v>
      </c>
      <c r="B4685" s="26" t="s">
        <v>481</v>
      </c>
      <c r="C4685" s="34" t="str">
        <f t="shared" si="176"/>
        <v/>
      </c>
      <c r="D4685" s="26"/>
      <c r="E4685" s="26" t="s">
        <v>5390</v>
      </c>
      <c r="F4685" s="26" t="s">
        <v>6</v>
      </c>
      <c r="G4685" s="34" t="str">
        <f t="shared" si="177"/>
        <v>Sida spinosa</v>
      </c>
      <c r="H4685" s="26" t="s">
        <v>5141</v>
      </c>
      <c r="I4685" s="26"/>
      <c r="J4685" t="s">
        <v>10872</v>
      </c>
      <c r="K4685" t="s">
        <v>11752</v>
      </c>
      <c r="L4685" t="s">
        <v>12338</v>
      </c>
      <c r="M4685" t="s">
        <v>12552</v>
      </c>
    </row>
    <row r="4686" spans="1:13" x14ac:dyDescent="0.25">
      <c r="A4686" s="26" t="s">
        <v>3616</v>
      </c>
      <c r="B4686" s="26" t="s">
        <v>241</v>
      </c>
      <c r="C4686" s="34" t="str">
        <f t="shared" si="176"/>
        <v/>
      </c>
      <c r="D4686" s="26"/>
      <c r="E4686" s="26" t="s">
        <v>6</v>
      </c>
      <c r="F4686" s="26" t="s">
        <v>6</v>
      </c>
      <c r="G4686" s="34" t="str">
        <f t="shared" si="177"/>
        <v>Sideritis arborescens</v>
      </c>
      <c r="H4686" s="26" t="s">
        <v>5141</v>
      </c>
      <c r="I4686" s="26"/>
      <c r="J4686" t="s">
        <v>10873</v>
      </c>
      <c r="K4686" t="s">
        <v>11752</v>
      </c>
      <c r="L4686" t="s">
        <v>12318</v>
      </c>
      <c r="M4686" t="s">
        <v>12395</v>
      </c>
    </row>
    <row r="4687" spans="1:13" x14ac:dyDescent="0.25">
      <c r="A4687" s="26" t="s">
        <v>3616</v>
      </c>
      <c r="B4687" s="26" t="s">
        <v>3262</v>
      </c>
      <c r="C4687" s="34" t="str">
        <f t="shared" si="176"/>
        <v/>
      </c>
      <c r="D4687" s="26"/>
      <c r="E4687" s="26" t="s">
        <v>31</v>
      </c>
      <c r="F4687" s="26" t="s">
        <v>6</v>
      </c>
      <c r="G4687" s="34" t="str">
        <f t="shared" si="177"/>
        <v>Sideritis bourgaeana</v>
      </c>
      <c r="H4687" s="26" t="s">
        <v>5141</v>
      </c>
      <c r="I4687" s="26"/>
      <c r="J4687" t="s">
        <v>10874</v>
      </c>
      <c r="K4687" t="s">
        <v>11752</v>
      </c>
      <c r="L4687" t="s">
        <v>12318</v>
      </c>
      <c r="M4687" t="s">
        <v>12395</v>
      </c>
    </row>
    <row r="4688" spans="1:13" x14ac:dyDescent="0.25">
      <c r="A4688" s="26" t="s">
        <v>3616</v>
      </c>
      <c r="B4688" s="26" t="s">
        <v>542</v>
      </c>
      <c r="C4688" s="34" t="str">
        <f t="shared" si="176"/>
        <v/>
      </c>
      <c r="D4688" s="26"/>
      <c r="E4688" s="26" t="s">
        <v>31</v>
      </c>
      <c r="F4688" s="26" t="s">
        <v>6</v>
      </c>
      <c r="G4688" s="34" t="str">
        <f t="shared" si="177"/>
        <v>Sideritis bubanii</v>
      </c>
      <c r="H4688" s="26" t="s">
        <v>5141</v>
      </c>
      <c r="I4688" s="26"/>
      <c r="J4688" t="s">
        <v>10875</v>
      </c>
      <c r="K4688" t="s">
        <v>11752</v>
      </c>
      <c r="L4688" t="s">
        <v>12318</v>
      </c>
      <c r="M4688" t="s">
        <v>12395</v>
      </c>
    </row>
    <row r="4689" spans="1:13" x14ac:dyDescent="0.25">
      <c r="A4689" s="26" t="s">
        <v>3616</v>
      </c>
      <c r="B4689" s="26" t="s">
        <v>3621</v>
      </c>
      <c r="C4689" s="34" t="str">
        <f t="shared" si="176"/>
        <v/>
      </c>
      <c r="D4689" s="26"/>
      <c r="E4689" s="26" t="s">
        <v>31</v>
      </c>
      <c r="F4689" s="26" t="s">
        <v>6</v>
      </c>
      <c r="G4689" s="34" t="str">
        <f t="shared" si="177"/>
        <v>Sideritis carbonellii</v>
      </c>
      <c r="H4689" s="26" t="s">
        <v>5141</v>
      </c>
      <c r="I4689" s="26"/>
      <c r="J4689" t="s">
        <v>10876</v>
      </c>
      <c r="K4689" t="s">
        <v>11752</v>
      </c>
      <c r="L4689" t="s">
        <v>12318</v>
      </c>
      <c r="M4689" t="s">
        <v>12395</v>
      </c>
    </row>
    <row r="4690" spans="1:13" x14ac:dyDescent="0.25">
      <c r="A4690" s="26" t="s">
        <v>3616</v>
      </c>
      <c r="B4690" s="26" t="s">
        <v>3619</v>
      </c>
      <c r="C4690" s="34" t="str">
        <f t="shared" si="176"/>
        <v/>
      </c>
      <c r="D4690" s="26"/>
      <c r="E4690" s="26" t="s">
        <v>31</v>
      </c>
      <c r="F4690" s="26" t="s">
        <v>6</v>
      </c>
      <c r="G4690" s="34" t="str">
        <f t="shared" si="177"/>
        <v>Sideritis chamaedryfolia</v>
      </c>
      <c r="H4690" s="26" t="s">
        <v>5141</v>
      </c>
      <c r="I4690" s="26"/>
      <c r="J4690" t="s">
        <v>10877</v>
      </c>
      <c r="K4690" t="s">
        <v>11752</v>
      </c>
      <c r="L4690" t="s">
        <v>12318</v>
      </c>
      <c r="M4690" t="s">
        <v>12395</v>
      </c>
    </row>
    <row r="4691" spans="1:13" x14ac:dyDescent="0.25">
      <c r="A4691" s="26" t="s">
        <v>3616</v>
      </c>
      <c r="B4691" s="26" t="s">
        <v>3626</v>
      </c>
      <c r="C4691" s="34" t="str">
        <f t="shared" si="176"/>
        <v/>
      </c>
      <c r="D4691" s="26"/>
      <c r="E4691" s="26" t="s">
        <v>31</v>
      </c>
      <c r="F4691" s="26" t="s">
        <v>6</v>
      </c>
      <c r="G4691" s="34" t="str">
        <f t="shared" si="177"/>
        <v>Sideritis dianica</v>
      </c>
      <c r="H4691" s="26" t="s">
        <v>5141</v>
      </c>
      <c r="I4691" s="26"/>
      <c r="J4691" t="s">
        <v>10878</v>
      </c>
      <c r="K4691" t="s">
        <v>11752</v>
      </c>
      <c r="L4691" t="s">
        <v>12318</v>
      </c>
      <c r="M4691" t="s">
        <v>12395</v>
      </c>
    </row>
    <row r="4692" spans="1:13" x14ac:dyDescent="0.25">
      <c r="A4692" s="26" t="s">
        <v>3616</v>
      </c>
      <c r="B4692" s="26" t="s">
        <v>3627</v>
      </c>
      <c r="C4692" s="34" t="str">
        <f t="shared" si="176"/>
        <v/>
      </c>
      <c r="D4692" s="26"/>
      <c r="E4692" s="26" t="s">
        <v>6</v>
      </c>
      <c r="F4692" s="26" t="s">
        <v>6</v>
      </c>
      <c r="G4692" s="34" t="str">
        <f t="shared" si="177"/>
        <v>Sideritis endressii</v>
      </c>
      <c r="H4692" s="26" t="s">
        <v>5141</v>
      </c>
      <c r="I4692" s="26"/>
      <c r="J4692" t="s">
        <v>10879</v>
      </c>
      <c r="K4692" t="s">
        <v>11752</v>
      </c>
      <c r="L4692" t="s">
        <v>12318</v>
      </c>
      <c r="M4692" t="s">
        <v>12395</v>
      </c>
    </row>
    <row r="4693" spans="1:13" x14ac:dyDescent="0.25">
      <c r="A4693" s="26" t="s">
        <v>3616</v>
      </c>
      <c r="B4693" s="26" t="s">
        <v>739</v>
      </c>
      <c r="C4693" s="34" t="str">
        <f t="shared" si="176"/>
        <v/>
      </c>
      <c r="D4693" s="26"/>
      <c r="E4693" s="26" t="s">
        <v>6</v>
      </c>
      <c r="F4693" s="26" t="s">
        <v>6</v>
      </c>
      <c r="G4693" s="34" t="str">
        <f t="shared" si="177"/>
        <v>Sideritis fruticulosa</v>
      </c>
      <c r="H4693" s="26" t="s">
        <v>5141</v>
      </c>
      <c r="I4693" s="26"/>
      <c r="J4693" t="s">
        <v>10880</v>
      </c>
      <c r="K4693" t="s">
        <v>11752</v>
      </c>
      <c r="L4693" t="s">
        <v>12318</v>
      </c>
      <c r="M4693" t="s">
        <v>12395</v>
      </c>
    </row>
    <row r="4694" spans="1:13" x14ac:dyDescent="0.25">
      <c r="A4694" s="26" t="s">
        <v>3616</v>
      </c>
      <c r="B4694" s="26" t="s">
        <v>705</v>
      </c>
      <c r="C4694" s="34" t="str">
        <f t="shared" si="176"/>
        <v/>
      </c>
      <c r="D4694" s="26"/>
      <c r="E4694" s="26" t="s">
        <v>31</v>
      </c>
      <c r="F4694" s="26" t="s">
        <v>6</v>
      </c>
      <c r="G4694" s="34" t="str">
        <f t="shared" si="177"/>
        <v>Sideritis glacialis</v>
      </c>
      <c r="H4694" s="26" t="s">
        <v>5141</v>
      </c>
      <c r="I4694" s="26"/>
      <c r="J4694" t="s">
        <v>10881</v>
      </c>
      <c r="K4694" t="s">
        <v>11752</v>
      </c>
      <c r="L4694" t="s">
        <v>12318</v>
      </c>
      <c r="M4694" t="s">
        <v>12395</v>
      </c>
    </row>
    <row r="4695" spans="1:13" x14ac:dyDescent="0.25">
      <c r="A4695" s="26" t="s">
        <v>3616</v>
      </c>
      <c r="B4695" s="26" t="s">
        <v>653</v>
      </c>
      <c r="C4695" s="34" t="str">
        <f t="shared" si="176"/>
        <v/>
      </c>
      <c r="D4695" s="26"/>
      <c r="E4695" s="26" t="s">
        <v>31</v>
      </c>
      <c r="F4695" s="26" t="s">
        <v>6</v>
      </c>
      <c r="G4695" s="34" t="str">
        <f t="shared" si="177"/>
        <v>Sideritis glauca</v>
      </c>
      <c r="H4695" s="26" t="s">
        <v>5141</v>
      </c>
      <c r="I4695" s="26"/>
      <c r="J4695" t="s">
        <v>10882</v>
      </c>
      <c r="K4695" t="s">
        <v>11752</v>
      </c>
      <c r="L4695" t="s">
        <v>12318</v>
      </c>
      <c r="M4695" t="s">
        <v>12395</v>
      </c>
    </row>
    <row r="4696" spans="1:13" x14ac:dyDescent="0.25">
      <c r="A4696" s="26" t="s">
        <v>3616</v>
      </c>
      <c r="B4696" s="26" t="s">
        <v>448</v>
      </c>
      <c r="C4696" s="34" t="str">
        <f t="shared" si="176"/>
        <v/>
      </c>
      <c r="D4696" s="26"/>
      <c r="E4696" s="26" t="s">
        <v>6</v>
      </c>
      <c r="F4696" s="26" t="s">
        <v>6</v>
      </c>
      <c r="G4696" s="34" t="str">
        <f t="shared" si="177"/>
        <v>Sideritis grandiflora</v>
      </c>
      <c r="H4696" s="26" t="s">
        <v>5141</v>
      </c>
      <c r="I4696" s="26"/>
      <c r="J4696" t="s">
        <v>10883</v>
      </c>
      <c r="K4696" t="s">
        <v>11752</v>
      </c>
      <c r="L4696" t="s">
        <v>12318</v>
      </c>
      <c r="M4696" t="s">
        <v>12395</v>
      </c>
    </row>
    <row r="4697" spans="1:13" x14ac:dyDescent="0.25">
      <c r="A4697" s="26" t="s">
        <v>3616</v>
      </c>
      <c r="B4697" s="26" t="s">
        <v>250</v>
      </c>
      <c r="C4697" s="34" t="str">
        <f t="shared" si="176"/>
        <v/>
      </c>
      <c r="D4697" s="26"/>
      <c r="E4697" s="26" t="s">
        <v>6</v>
      </c>
      <c r="F4697" s="26" t="s">
        <v>6</v>
      </c>
      <c r="G4697" s="34" t="str">
        <f t="shared" si="177"/>
        <v>Sideritis hirsuta</v>
      </c>
      <c r="H4697" s="26" t="s">
        <v>5141</v>
      </c>
      <c r="I4697" s="26"/>
      <c r="J4697" t="s">
        <v>10884</v>
      </c>
      <c r="K4697" t="s">
        <v>11752</v>
      </c>
      <c r="L4697" t="s">
        <v>12318</v>
      </c>
      <c r="M4697" t="s">
        <v>12395</v>
      </c>
    </row>
    <row r="4698" spans="1:13" x14ac:dyDescent="0.25">
      <c r="A4698" s="26" t="s">
        <v>3616</v>
      </c>
      <c r="B4698" s="26" t="s">
        <v>682</v>
      </c>
      <c r="C4698" s="34" t="str">
        <f t="shared" si="176"/>
        <v/>
      </c>
      <c r="D4698" s="26"/>
      <c r="E4698" s="26" t="s">
        <v>6</v>
      </c>
      <c r="F4698" s="26" t="s">
        <v>6</v>
      </c>
      <c r="G4698" s="34" t="str">
        <f t="shared" si="177"/>
        <v>Sideritis hyssopifolia</v>
      </c>
      <c r="H4698" s="26" t="s">
        <v>5141</v>
      </c>
      <c r="I4698" s="26"/>
      <c r="J4698" t="s">
        <v>10885</v>
      </c>
      <c r="K4698" t="s">
        <v>11752</v>
      </c>
      <c r="L4698" t="s">
        <v>12318</v>
      </c>
      <c r="M4698" t="s">
        <v>12395</v>
      </c>
    </row>
    <row r="4699" spans="1:13" x14ac:dyDescent="0.25">
      <c r="A4699" s="26" t="s">
        <v>3616</v>
      </c>
      <c r="B4699" s="26" t="s">
        <v>3624</v>
      </c>
      <c r="C4699" s="34" t="str">
        <f t="shared" si="176"/>
        <v/>
      </c>
      <c r="D4699" s="26"/>
      <c r="E4699" s="26" t="s">
        <v>31</v>
      </c>
      <c r="F4699" s="26" t="s">
        <v>6</v>
      </c>
      <c r="G4699" s="34" t="str">
        <f t="shared" si="177"/>
        <v>Sideritis ibanyezii</v>
      </c>
      <c r="H4699" s="26" t="s">
        <v>5141</v>
      </c>
      <c r="I4699" s="26"/>
      <c r="J4699" t="s">
        <v>10886</v>
      </c>
      <c r="K4699" t="s">
        <v>11752</v>
      </c>
      <c r="L4699" t="s">
        <v>12318</v>
      </c>
      <c r="M4699" t="s">
        <v>12395</v>
      </c>
    </row>
    <row r="4700" spans="1:13" x14ac:dyDescent="0.25">
      <c r="A4700" s="26" t="s">
        <v>3616</v>
      </c>
      <c r="B4700" s="26" t="s">
        <v>3618</v>
      </c>
      <c r="C4700" s="34" t="str">
        <f t="shared" si="176"/>
        <v/>
      </c>
      <c r="D4700" s="26"/>
      <c r="E4700" s="26" t="s">
        <v>31</v>
      </c>
      <c r="F4700" s="26" t="s">
        <v>6</v>
      </c>
      <c r="G4700" s="34" t="str">
        <f t="shared" si="177"/>
        <v>Sideritis ilicifolia</v>
      </c>
      <c r="H4700" s="26" t="s">
        <v>5141</v>
      </c>
      <c r="I4700" s="26"/>
      <c r="J4700" t="s">
        <v>10887</v>
      </c>
      <c r="K4700" t="s">
        <v>11752</v>
      </c>
      <c r="L4700" t="s">
        <v>12318</v>
      </c>
      <c r="M4700" t="s">
        <v>12395</v>
      </c>
    </row>
    <row r="4701" spans="1:13" x14ac:dyDescent="0.25">
      <c r="A4701" s="26" t="s">
        <v>3616</v>
      </c>
      <c r="B4701" s="26" t="s">
        <v>734</v>
      </c>
      <c r="C4701" s="34" t="str">
        <f t="shared" si="176"/>
        <v/>
      </c>
      <c r="D4701" s="26"/>
      <c r="E4701" s="26" t="s">
        <v>6</v>
      </c>
      <c r="F4701" s="26" t="s">
        <v>6</v>
      </c>
      <c r="G4701" s="34" t="str">
        <f t="shared" si="177"/>
        <v>Sideritis incana</v>
      </c>
      <c r="H4701" s="26" t="s">
        <v>5141</v>
      </c>
      <c r="I4701" s="26"/>
      <c r="J4701" t="s">
        <v>10888</v>
      </c>
      <c r="K4701" t="s">
        <v>11752</v>
      </c>
      <c r="L4701" t="s">
        <v>12318</v>
      </c>
      <c r="M4701" t="s">
        <v>12395</v>
      </c>
    </row>
    <row r="4702" spans="1:13" x14ac:dyDescent="0.25">
      <c r="A4702" s="26" t="s">
        <v>3616</v>
      </c>
      <c r="B4702" s="26" t="s">
        <v>1870</v>
      </c>
      <c r="C4702" s="34" t="str">
        <f t="shared" si="176"/>
        <v/>
      </c>
      <c r="D4702" s="26"/>
      <c r="E4702" s="26" t="s">
        <v>31</v>
      </c>
      <c r="F4702" s="26" t="s">
        <v>6</v>
      </c>
      <c r="G4702" s="34" t="str">
        <f t="shared" si="177"/>
        <v>Sideritis lacaitae</v>
      </c>
      <c r="H4702" s="26" t="s">
        <v>5141</v>
      </c>
      <c r="I4702" s="26"/>
      <c r="J4702" t="s">
        <v>10889</v>
      </c>
      <c r="K4702" t="s">
        <v>11752</v>
      </c>
      <c r="L4702" t="s">
        <v>12318</v>
      </c>
      <c r="M4702" t="s">
        <v>12395</v>
      </c>
    </row>
    <row r="4703" spans="1:13" x14ac:dyDescent="0.25">
      <c r="A4703" s="26" t="s">
        <v>3616</v>
      </c>
      <c r="B4703" s="26" t="s">
        <v>3630</v>
      </c>
      <c r="C4703" s="34" t="str">
        <f t="shared" si="176"/>
        <v/>
      </c>
      <c r="D4703" s="26"/>
      <c r="E4703" s="26" t="s">
        <v>31</v>
      </c>
      <c r="F4703" s="26" t="s">
        <v>6</v>
      </c>
      <c r="G4703" s="34" t="str">
        <f t="shared" si="177"/>
        <v>Sideritis lasiantha</v>
      </c>
      <c r="H4703" s="26" t="s">
        <v>5141</v>
      </c>
      <c r="I4703" s="26"/>
      <c r="J4703" t="s">
        <v>10890</v>
      </c>
      <c r="K4703" t="s">
        <v>11752</v>
      </c>
      <c r="L4703" t="s">
        <v>12318</v>
      </c>
      <c r="M4703" t="s">
        <v>12395</v>
      </c>
    </row>
    <row r="4704" spans="1:13" x14ac:dyDescent="0.25">
      <c r="A4704" s="26" t="s">
        <v>3616</v>
      </c>
      <c r="B4704" s="26" t="s">
        <v>3628</v>
      </c>
      <c r="C4704" s="34" t="str">
        <f t="shared" si="176"/>
        <v/>
      </c>
      <c r="D4704" s="26"/>
      <c r="E4704" s="26" t="s">
        <v>31</v>
      </c>
      <c r="F4704" s="26" t="s">
        <v>6</v>
      </c>
      <c r="G4704" s="34" t="str">
        <f t="shared" si="177"/>
        <v>Sideritis laxespicata</v>
      </c>
      <c r="H4704" s="26" t="s">
        <v>5141</v>
      </c>
      <c r="I4704" s="26"/>
      <c r="J4704" t="s">
        <v>13595</v>
      </c>
      <c r="K4704" t="s">
        <v>11752</v>
      </c>
      <c r="L4704" t="s">
        <v>12318</v>
      </c>
      <c r="M4704" t="s">
        <v>12395</v>
      </c>
    </row>
    <row r="4705" spans="1:13" x14ac:dyDescent="0.25">
      <c r="A4705" s="26" t="s">
        <v>3616</v>
      </c>
      <c r="B4705" s="26" t="s">
        <v>1097</v>
      </c>
      <c r="C4705" s="34" t="str">
        <f t="shared" si="176"/>
        <v/>
      </c>
      <c r="D4705" s="26"/>
      <c r="E4705" s="26" t="s">
        <v>31</v>
      </c>
      <c r="F4705" s="26" t="s">
        <v>6</v>
      </c>
      <c r="G4705" s="34" t="str">
        <f t="shared" si="177"/>
        <v>Sideritis leucantha</v>
      </c>
      <c r="H4705" s="26" t="s">
        <v>5141</v>
      </c>
      <c r="I4705" s="26"/>
      <c r="J4705" t="s">
        <v>10891</v>
      </c>
      <c r="K4705" t="s">
        <v>11752</v>
      </c>
      <c r="L4705" t="s">
        <v>12318</v>
      </c>
      <c r="M4705" t="s">
        <v>12395</v>
      </c>
    </row>
    <row r="4706" spans="1:13" x14ac:dyDescent="0.25">
      <c r="A4706" s="26" t="s">
        <v>3616</v>
      </c>
      <c r="B4706" s="26" t="s">
        <v>3620</v>
      </c>
      <c r="C4706" s="34" t="str">
        <f t="shared" si="176"/>
        <v/>
      </c>
      <c r="D4706" s="26"/>
      <c r="E4706" s="26" t="s">
        <v>31</v>
      </c>
      <c r="F4706" s="26" t="s">
        <v>6</v>
      </c>
      <c r="G4706" s="34" t="str">
        <f t="shared" si="177"/>
        <v>Sideritis lurida</v>
      </c>
      <c r="H4706" s="26" t="s">
        <v>5141</v>
      </c>
      <c r="I4706" s="26"/>
      <c r="J4706" t="s">
        <v>10892</v>
      </c>
      <c r="K4706" t="s">
        <v>11752</v>
      </c>
      <c r="L4706" t="s">
        <v>12318</v>
      </c>
      <c r="M4706" t="s">
        <v>12395</v>
      </c>
    </row>
    <row r="4707" spans="1:13" x14ac:dyDescent="0.25">
      <c r="A4707" s="26" t="s">
        <v>3616</v>
      </c>
      <c r="B4707" s="26" t="s">
        <v>368</v>
      </c>
      <c r="C4707" s="34" t="str">
        <f t="shared" si="176"/>
        <v/>
      </c>
      <c r="D4707" s="26"/>
      <c r="E4707" s="26" t="s">
        <v>6</v>
      </c>
      <c r="F4707" s="26" t="s">
        <v>6</v>
      </c>
      <c r="G4707" s="34" t="str">
        <f t="shared" si="177"/>
        <v>Sideritis montana</v>
      </c>
      <c r="H4707" s="26" t="s">
        <v>5141</v>
      </c>
      <c r="I4707" s="26"/>
      <c r="J4707" t="s">
        <v>10893</v>
      </c>
      <c r="K4707" t="s">
        <v>11752</v>
      </c>
      <c r="L4707" t="s">
        <v>12318</v>
      </c>
      <c r="M4707" t="s">
        <v>12395</v>
      </c>
    </row>
    <row r="4708" spans="1:13" x14ac:dyDescent="0.25">
      <c r="A4708" s="26" t="s">
        <v>3616</v>
      </c>
      <c r="B4708" s="26" t="s">
        <v>3625</v>
      </c>
      <c r="C4708" s="34" t="str">
        <f t="shared" si="176"/>
        <v/>
      </c>
      <c r="D4708" s="26"/>
      <c r="E4708" s="26" t="s">
        <v>31</v>
      </c>
      <c r="F4708" s="26" t="s">
        <v>6</v>
      </c>
      <c r="G4708" s="34" t="str">
        <f t="shared" si="177"/>
        <v>Sideritis montserratiana</v>
      </c>
      <c r="H4708" s="26" t="s">
        <v>5141</v>
      </c>
      <c r="I4708" s="26"/>
      <c r="J4708" t="s">
        <v>10894</v>
      </c>
      <c r="K4708" t="s">
        <v>11752</v>
      </c>
      <c r="L4708" t="s">
        <v>12318</v>
      </c>
      <c r="M4708" t="s">
        <v>12395</v>
      </c>
    </row>
    <row r="4709" spans="1:13" x14ac:dyDescent="0.25">
      <c r="A4709" s="26" t="s">
        <v>3616</v>
      </c>
      <c r="B4709" s="26" t="s">
        <v>3623</v>
      </c>
      <c r="C4709" s="34" t="str">
        <f t="shared" si="176"/>
        <v/>
      </c>
      <c r="D4709" s="26"/>
      <c r="E4709" s="26" t="s">
        <v>31</v>
      </c>
      <c r="F4709" s="26" t="s">
        <v>6</v>
      </c>
      <c r="G4709" s="34" t="str">
        <f t="shared" si="177"/>
        <v>Sideritis osteoxylla</v>
      </c>
      <c r="H4709" s="26" t="s">
        <v>5141</v>
      </c>
      <c r="I4709" s="26"/>
      <c r="J4709" t="s">
        <v>10895</v>
      </c>
      <c r="K4709" t="s">
        <v>11752</v>
      </c>
      <c r="L4709" t="s">
        <v>12318</v>
      </c>
      <c r="M4709" t="s">
        <v>12395</v>
      </c>
    </row>
    <row r="4710" spans="1:13" x14ac:dyDescent="0.25">
      <c r="A4710" s="26" t="s">
        <v>3616</v>
      </c>
      <c r="B4710" s="26" t="s">
        <v>2530</v>
      </c>
      <c r="C4710" s="34" t="str">
        <f t="shared" si="176"/>
        <v/>
      </c>
      <c r="D4710" s="26"/>
      <c r="E4710" s="26" t="s">
        <v>31</v>
      </c>
      <c r="F4710" s="26" t="s">
        <v>6</v>
      </c>
      <c r="G4710" s="34" t="str">
        <f t="shared" si="177"/>
        <v>Sideritis ovata</v>
      </c>
      <c r="H4710" s="26" t="s">
        <v>5141</v>
      </c>
      <c r="I4710" s="26"/>
      <c r="J4710" t="s">
        <v>10896</v>
      </c>
      <c r="K4710" t="s">
        <v>11752</v>
      </c>
      <c r="L4710" t="s">
        <v>12318</v>
      </c>
      <c r="M4710" t="s">
        <v>12395</v>
      </c>
    </row>
    <row r="4711" spans="1:13" x14ac:dyDescent="0.25">
      <c r="A4711" s="26" t="s">
        <v>3616</v>
      </c>
      <c r="B4711" s="26" t="s">
        <v>3629</v>
      </c>
      <c r="C4711" s="34" t="str">
        <f t="shared" si="176"/>
        <v/>
      </c>
      <c r="D4711" s="26"/>
      <c r="E4711" s="26" t="s">
        <v>31</v>
      </c>
      <c r="F4711" s="26" t="s">
        <v>6</v>
      </c>
      <c r="G4711" s="34" t="str">
        <f t="shared" si="177"/>
        <v>Sideritis paulii</v>
      </c>
      <c r="H4711" s="26" t="s">
        <v>5141</v>
      </c>
      <c r="I4711" s="26"/>
      <c r="J4711" t="s">
        <v>10897</v>
      </c>
      <c r="K4711" t="s">
        <v>11752</v>
      </c>
      <c r="L4711" t="s">
        <v>12318</v>
      </c>
      <c r="M4711" t="s">
        <v>12395</v>
      </c>
    </row>
    <row r="4712" spans="1:13" x14ac:dyDescent="0.25">
      <c r="A4712" s="26" t="s">
        <v>3616</v>
      </c>
      <c r="B4712" s="26" t="s">
        <v>248</v>
      </c>
      <c r="C4712" s="34" t="str">
        <f t="shared" si="176"/>
        <v/>
      </c>
      <c r="D4712" s="26"/>
      <c r="E4712" s="26" t="s">
        <v>31</v>
      </c>
      <c r="F4712" s="26" t="s">
        <v>6</v>
      </c>
      <c r="G4712" s="34" t="str">
        <f t="shared" si="177"/>
        <v>Sideritis pungens</v>
      </c>
      <c r="H4712" s="26" t="s">
        <v>5141</v>
      </c>
      <c r="I4712" s="26"/>
      <c r="J4712" t="s">
        <v>10898</v>
      </c>
      <c r="K4712" t="s">
        <v>11752</v>
      </c>
      <c r="L4712" t="s">
        <v>12318</v>
      </c>
      <c r="M4712" t="s">
        <v>12395</v>
      </c>
    </row>
    <row r="4713" spans="1:13" x14ac:dyDescent="0.25">
      <c r="A4713" s="26" t="s">
        <v>3616</v>
      </c>
      <c r="B4713" s="26" t="s">
        <v>294</v>
      </c>
      <c r="C4713" s="34" t="str">
        <f t="shared" si="176"/>
        <v/>
      </c>
      <c r="D4713" s="26"/>
      <c r="E4713" s="26" t="s">
        <v>6</v>
      </c>
      <c r="F4713" s="26" t="s">
        <v>6</v>
      </c>
      <c r="G4713" s="34" t="str">
        <f t="shared" si="177"/>
        <v>Sideritis pusilla</v>
      </c>
      <c r="H4713" s="26" t="s">
        <v>5141</v>
      </c>
      <c r="I4713" s="26"/>
      <c r="J4713" t="s">
        <v>10899</v>
      </c>
      <c r="K4713" t="s">
        <v>11752</v>
      </c>
      <c r="L4713" t="s">
        <v>12318</v>
      </c>
      <c r="M4713" t="s">
        <v>12395</v>
      </c>
    </row>
    <row r="4714" spans="1:13" x14ac:dyDescent="0.25">
      <c r="A4714" s="26" t="s">
        <v>3616</v>
      </c>
      <c r="B4714" s="26" t="s">
        <v>1868</v>
      </c>
      <c r="C4714" s="34" t="str">
        <f t="shared" si="176"/>
        <v/>
      </c>
      <c r="D4714" s="26"/>
      <c r="E4714" s="26" t="s">
        <v>31</v>
      </c>
      <c r="F4714" s="26" t="s">
        <v>6</v>
      </c>
      <c r="G4714" s="34" t="str">
        <f t="shared" si="177"/>
        <v>Sideritis reverchonii</v>
      </c>
      <c r="H4714" s="26" t="s">
        <v>5141</v>
      </c>
      <c r="I4714" s="26"/>
      <c r="J4714" t="s">
        <v>10900</v>
      </c>
      <c r="K4714" t="s">
        <v>11752</v>
      </c>
      <c r="L4714" t="s">
        <v>12318</v>
      </c>
      <c r="M4714" t="s">
        <v>12395</v>
      </c>
    </row>
    <row r="4715" spans="1:13" x14ac:dyDescent="0.25">
      <c r="A4715" s="26" t="s">
        <v>3616</v>
      </c>
      <c r="B4715" s="26" t="s">
        <v>3631</v>
      </c>
      <c r="C4715" s="34" t="str">
        <f t="shared" si="176"/>
        <v/>
      </c>
      <c r="D4715" s="26"/>
      <c r="E4715" s="26" t="s">
        <v>6</v>
      </c>
      <c r="F4715" s="26" t="s">
        <v>6</v>
      </c>
      <c r="G4715" s="34" t="str">
        <f t="shared" si="177"/>
        <v>Sideritis romana</v>
      </c>
      <c r="H4715" s="26" t="s">
        <v>5141</v>
      </c>
      <c r="I4715" s="26"/>
      <c r="J4715" t="s">
        <v>10901</v>
      </c>
      <c r="K4715" t="s">
        <v>11752</v>
      </c>
      <c r="L4715" t="s">
        <v>12318</v>
      </c>
      <c r="M4715" t="s">
        <v>12395</v>
      </c>
    </row>
    <row r="4716" spans="1:13" x14ac:dyDescent="0.25">
      <c r="A4716" s="26" t="s">
        <v>3616</v>
      </c>
      <c r="B4716" s="26" t="s">
        <v>1743</v>
      </c>
      <c r="C4716" s="34" t="str">
        <f t="shared" si="176"/>
        <v/>
      </c>
      <c r="D4716" s="26"/>
      <c r="E4716" s="26" t="s">
        <v>31</v>
      </c>
      <c r="F4716" s="26" t="s">
        <v>6</v>
      </c>
      <c r="G4716" s="34" t="str">
        <f t="shared" si="177"/>
        <v>Sideritis serrata</v>
      </c>
      <c r="H4716" s="26" t="s">
        <v>5141</v>
      </c>
      <c r="I4716" s="26"/>
      <c r="J4716" t="s">
        <v>10902</v>
      </c>
      <c r="K4716" t="s">
        <v>11752</v>
      </c>
      <c r="L4716" t="s">
        <v>12318</v>
      </c>
      <c r="M4716" t="s">
        <v>12395</v>
      </c>
    </row>
    <row r="4717" spans="1:13" x14ac:dyDescent="0.25">
      <c r="A4717" s="26" t="s">
        <v>3616</v>
      </c>
      <c r="B4717" s="26" t="s">
        <v>2639</v>
      </c>
      <c r="C4717" s="34" t="str">
        <f t="shared" si="176"/>
        <v/>
      </c>
      <c r="D4717" s="26"/>
      <c r="E4717" s="26" t="s">
        <v>31</v>
      </c>
      <c r="F4717" s="26" t="s">
        <v>6</v>
      </c>
      <c r="G4717" s="34" t="str">
        <f t="shared" si="177"/>
        <v>Sideritis spinulosa</v>
      </c>
      <c r="H4717" s="26" t="s">
        <v>5141</v>
      </c>
      <c r="I4717" s="26"/>
      <c r="J4717" t="s">
        <v>10903</v>
      </c>
      <c r="K4717" t="s">
        <v>11752</v>
      </c>
      <c r="L4717" t="s">
        <v>12318</v>
      </c>
      <c r="M4717" t="s">
        <v>12395</v>
      </c>
    </row>
    <row r="4718" spans="1:13" x14ac:dyDescent="0.25">
      <c r="A4718" s="26" t="s">
        <v>3616</v>
      </c>
      <c r="B4718" s="26" t="s">
        <v>3617</v>
      </c>
      <c r="C4718" s="34" t="str">
        <f t="shared" ref="C4718:C4781" si="178">IF(D4718="","","subsp.")</f>
        <v/>
      </c>
      <c r="D4718" s="26"/>
      <c r="E4718" s="26" t="s">
        <v>31</v>
      </c>
      <c r="F4718" s="26" t="s">
        <v>6</v>
      </c>
      <c r="G4718" s="34" t="str">
        <f t="shared" si="177"/>
        <v>Sideritis stachydioides</v>
      </c>
      <c r="H4718" s="26" t="s">
        <v>5141</v>
      </c>
      <c r="I4718" s="26"/>
      <c r="J4718" t="s">
        <v>10904</v>
      </c>
      <c r="K4718" t="s">
        <v>11752</v>
      </c>
      <c r="L4718" t="s">
        <v>12318</v>
      </c>
      <c r="M4718" t="s">
        <v>12395</v>
      </c>
    </row>
    <row r="4719" spans="1:13" x14ac:dyDescent="0.25">
      <c r="A4719" s="26" t="s">
        <v>3616</v>
      </c>
      <c r="B4719" s="26" t="s">
        <v>3622</v>
      </c>
      <c r="C4719" s="34" t="str">
        <f t="shared" si="178"/>
        <v/>
      </c>
      <c r="D4719" s="26"/>
      <c r="E4719" s="26" t="s">
        <v>31</v>
      </c>
      <c r="F4719" s="26" t="s">
        <v>6</v>
      </c>
      <c r="G4719" s="34" t="str">
        <f t="shared" si="177"/>
        <v>Sideritis tragoriganum</v>
      </c>
      <c r="H4719" s="26" t="s">
        <v>5141</v>
      </c>
      <c r="I4719" s="26"/>
      <c r="J4719" t="s">
        <v>10905</v>
      </c>
      <c r="K4719" t="s">
        <v>11752</v>
      </c>
      <c r="L4719" t="s">
        <v>12318</v>
      </c>
      <c r="M4719" t="s">
        <v>12395</v>
      </c>
    </row>
    <row r="4720" spans="1:13" x14ac:dyDescent="0.25">
      <c r="A4720" s="26" t="s">
        <v>3632</v>
      </c>
      <c r="B4720" s="26" t="s">
        <v>3633</v>
      </c>
      <c r="C4720" s="34" t="str">
        <f t="shared" si="178"/>
        <v/>
      </c>
      <c r="D4720" s="26"/>
      <c r="E4720" s="26" t="s">
        <v>6</v>
      </c>
      <c r="F4720" s="26" t="s">
        <v>6</v>
      </c>
      <c r="G4720" s="34" t="str">
        <f t="shared" si="177"/>
        <v>Silaum silaus</v>
      </c>
      <c r="H4720" s="26" t="s">
        <v>5141</v>
      </c>
      <c r="I4720" s="26"/>
      <c r="J4720" t="s">
        <v>10906</v>
      </c>
      <c r="K4720" t="s">
        <v>11752</v>
      </c>
      <c r="L4720" t="s">
        <v>12382</v>
      </c>
      <c r="M4720" t="s">
        <v>12383</v>
      </c>
    </row>
    <row r="4721" spans="1:13" x14ac:dyDescent="0.25">
      <c r="A4721" s="26" t="s">
        <v>3634</v>
      </c>
      <c r="B4721" s="26" t="s">
        <v>971</v>
      </c>
      <c r="C4721" s="34" t="str">
        <f t="shared" si="178"/>
        <v/>
      </c>
      <c r="D4721" s="26"/>
      <c r="E4721" s="26" t="s">
        <v>6</v>
      </c>
      <c r="F4721" s="26" t="s">
        <v>6</v>
      </c>
      <c r="G4721" s="34" t="str">
        <f t="shared" si="177"/>
        <v>Silene acaulis</v>
      </c>
      <c r="H4721" s="26" t="s">
        <v>5141</v>
      </c>
      <c r="I4721" s="26"/>
      <c r="J4721" t="s">
        <v>10907</v>
      </c>
      <c r="K4721" t="s">
        <v>11752</v>
      </c>
      <c r="L4721" t="s">
        <v>12295</v>
      </c>
      <c r="M4721" t="s">
        <v>12331</v>
      </c>
    </row>
    <row r="4722" spans="1:13" x14ac:dyDescent="0.25">
      <c r="A4722" s="26" t="s">
        <v>3634</v>
      </c>
      <c r="B4722" s="26" t="s">
        <v>3666</v>
      </c>
      <c r="C4722" s="34" t="str">
        <f t="shared" si="178"/>
        <v/>
      </c>
      <c r="D4722" s="26"/>
      <c r="E4722" s="26" t="s">
        <v>31</v>
      </c>
      <c r="F4722" s="26" t="s">
        <v>6</v>
      </c>
      <c r="G4722" s="34" t="str">
        <f t="shared" si="177"/>
        <v>Silene acutifolia</v>
      </c>
      <c r="H4722" s="26" t="s">
        <v>5141</v>
      </c>
      <c r="I4722" s="26"/>
      <c r="J4722" t="s">
        <v>10908</v>
      </c>
      <c r="K4722" t="s">
        <v>11752</v>
      </c>
      <c r="L4722" t="s">
        <v>12295</v>
      </c>
      <c r="M4722" t="s">
        <v>12331</v>
      </c>
    </row>
    <row r="4723" spans="1:13" x14ac:dyDescent="0.25">
      <c r="A4723" s="26" t="s">
        <v>3634</v>
      </c>
      <c r="B4723" s="26" t="s">
        <v>3649</v>
      </c>
      <c r="C4723" s="34" t="str">
        <f t="shared" si="178"/>
        <v/>
      </c>
      <c r="D4723" s="26"/>
      <c r="E4723" s="26" t="s">
        <v>6</v>
      </c>
      <c r="F4723" s="26" t="s">
        <v>6</v>
      </c>
      <c r="G4723" s="34" t="str">
        <f t="shared" si="177"/>
        <v>Silene aellenii</v>
      </c>
      <c r="H4723" s="26" t="s">
        <v>5141</v>
      </c>
      <c r="I4723" s="26"/>
      <c r="J4723" t="s">
        <v>10909</v>
      </c>
      <c r="K4723" t="s">
        <v>11752</v>
      </c>
      <c r="L4723" t="s">
        <v>12295</v>
      </c>
      <c r="M4723" t="s">
        <v>12331</v>
      </c>
    </row>
    <row r="4724" spans="1:13" x14ac:dyDescent="0.25">
      <c r="A4724" s="26" t="s">
        <v>3634</v>
      </c>
      <c r="B4724" s="26" t="s">
        <v>3646</v>
      </c>
      <c r="C4724" s="34" t="str">
        <f t="shared" si="178"/>
        <v/>
      </c>
      <c r="D4724" s="26"/>
      <c r="E4724" s="26" t="s">
        <v>31</v>
      </c>
      <c r="F4724" s="26" t="s">
        <v>6</v>
      </c>
      <c r="G4724" s="34" t="str">
        <f t="shared" si="177"/>
        <v>Silene almolae</v>
      </c>
      <c r="H4724" s="26" t="s">
        <v>5141</v>
      </c>
      <c r="I4724" s="26"/>
      <c r="J4724" t="s">
        <v>10910</v>
      </c>
      <c r="K4724" t="s">
        <v>11752</v>
      </c>
      <c r="L4724" t="s">
        <v>12295</v>
      </c>
      <c r="M4724" t="s">
        <v>12331</v>
      </c>
    </row>
    <row r="4725" spans="1:13" x14ac:dyDescent="0.25">
      <c r="A4725" s="26" t="s">
        <v>3634</v>
      </c>
      <c r="B4725" s="26" t="s">
        <v>3520</v>
      </c>
      <c r="C4725" s="34" t="str">
        <f t="shared" si="178"/>
        <v/>
      </c>
      <c r="D4725" s="26"/>
      <c r="E4725" s="26" t="s">
        <v>6</v>
      </c>
      <c r="F4725" s="26" t="s">
        <v>6</v>
      </c>
      <c r="G4725" s="34" t="str">
        <f t="shared" si="177"/>
        <v>Silene andryalifolia</v>
      </c>
      <c r="H4725" s="26" t="s">
        <v>5141</v>
      </c>
      <c r="I4725" s="26"/>
      <c r="J4725" t="s">
        <v>10911</v>
      </c>
      <c r="K4725" t="s">
        <v>11752</v>
      </c>
      <c r="L4725" t="s">
        <v>12295</v>
      </c>
      <c r="M4725" t="s">
        <v>12331</v>
      </c>
    </row>
    <row r="4726" spans="1:13" x14ac:dyDescent="0.25">
      <c r="A4726" s="26" t="s">
        <v>3634</v>
      </c>
      <c r="B4726" s="26" t="s">
        <v>1501</v>
      </c>
      <c r="C4726" s="34" t="str">
        <f t="shared" si="178"/>
        <v/>
      </c>
      <c r="D4726" s="26"/>
      <c r="E4726" s="26" t="s">
        <v>5390</v>
      </c>
      <c r="F4726" s="26" t="s">
        <v>6</v>
      </c>
      <c r="G4726" s="34" t="str">
        <f t="shared" ref="G4726:G4789" si="179">IF(D4726="",CONCATENATE(A4726," ",B4726),CONCATENATE(A4726," ",B4726," ",D4726))</f>
        <v>Silene armeria</v>
      </c>
      <c r="H4726" s="26" t="s">
        <v>5141</v>
      </c>
      <c r="I4726" s="26"/>
      <c r="J4726" t="s">
        <v>10912</v>
      </c>
      <c r="K4726" t="s">
        <v>11752</v>
      </c>
      <c r="L4726" t="s">
        <v>12295</v>
      </c>
      <c r="M4726" t="s">
        <v>12331</v>
      </c>
    </row>
    <row r="4727" spans="1:13" x14ac:dyDescent="0.25">
      <c r="A4727" s="26" t="s">
        <v>3634</v>
      </c>
      <c r="B4727" s="26" t="s">
        <v>3661</v>
      </c>
      <c r="C4727" s="34" t="str">
        <f t="shared" si="178"/>
        <v/>
      </c>
      <c r="D4727" s="26"/>
      <c r="E4727" s="26" t="s">
        <v>6</v>
      </c>
      <c r="F4727" s="26" t="s">
        <v>6</v>
      </c>
      <c r="G4727" s="34" t="str">
        <f t="shared" si="179"/>
        <v>Silene auriculifolia</v>
      </c>
      <c r="H4727" s="26" t="s">
        <v>5141</v>
      </c>
      <c r="I4727" s="26"/>
      <c r="J4727" t="s">
        <v>10913</v>
      </c>
      <c r="K4727" t="s">
        <v>11752</v>
      </c>
      <c r="L4727" t="s">
        <v>12295</v>
      </c>
      <c r="M4727" t="s">
        <v>12331</v>
      </c>
    </row>
    <row r="4728" spans="1:13" x14ac:dyDescent="0.25">
      <c r="A4728" s="26" t="s">
        <v>3634</v>
      </c>
      <c r="B4728" s="26" t="s">
        <v>3655</v>
      </c>
      <c r="C4728" s="34" t="str">
        <f t="shared" si="178"/>
        <v/>
      </c>
      <c r="D4728" s="26"/>
      <c r="E4728" s="26" t="s">
        <v>6</v>
      </c>
      <c r="F4728" s="26" t="s">
        <v>6</v>
      </c>
      <c r="G4728" s="34" t="str">
        <f t="shared" si="179"/>
        <v>Silene behen</v>
      </c>
      <c r="H4728" s="26" t="s">
        <v>5141</v>
      </c>
      <c r="I4728" s="26"/>
      <c r="J4728" t="s">
        <v>10914</v>
      </c>
      <c r="K4728" t="s">
        <v>11752</v>
      </c>
      <c r="L4728" t="s">
        <v>12295</v>
      </c>
      <c r="M4728" t="s">
        <v>12331</v>
      </c>
    </row>
    <row r="4729" spans="1:13" x14ac:dyDescent="0.25">
      <c r="A4729" s="26" t="s">
        <v>3634</v>
      </c>
      <c r="B4729" s="26" t="s">
        <v>858</v>
      </c>
      <c r="C4729" s="34" t="str">
        <f t="shared" si="178"/>
        <v/>
      </c>
      <c r="D4729" s="26"/>
      <c r="E4729" s="26" t="s">
        <v>6</v>
      </c>
      <c r="F4729" s="26" t="s">
        <v>6</v>
      </c>
      <c r="G4729" s="34" t="str">
        <f t="shared" si="179"/>
        <v>Silene bellidifolia</v>
      </c>
      <c r="H4729" s="26" t="s">
        <v>5141</v>
      </c>
      <c r="I4729" s="26"/>
      <c r="J4729" t="s">
        <v>10915</v>
      </c>
      <c r="K4729" t="s">
        <v>11752</v>
      </c>
      <c r="L4729" t="s">
        <v>12295</v>
      </c>
      <c r="M4729" t="s">
        <v>12331</v>
      </c>
    </row>
    <row r="4730" spans="1:13" x14ac:dyDescent="0.25">
      <c r="A4730" s="26" t="s">
        <v>3634</v>
      </c>
      <c r="B4730" s="26" t="s">
        <v>137</v>
      </c>
      <c r="C4730" s="34" t="str">
        <f t="shared" si="178"/>
        <v/>
      </c>
      <c r="D4730" s="26"/>
      <c r="E4730" s="26" t="s">
        <v>13111</v>
      </c>
      <c r="F4730" s="26" t="s">
        <v>6</v>
      </c>
      <c r="G4730" s="34" t="str">
        <f t="shared" si="179"/>
        <v>Silene borderei</v>
      </c>
      <c r="H4730" s="26" t="s">
        <v>5141</v>
      </c>
      <c r="I4730" s="26"/>
      <c r="J4730" t="s">
        <v>10916</v>
      </c>
      <c r="K4730" t="s">
        <v>11752</v>
      </c>
      <c r="L4730" t="s">
        <v>12295</v>
      </c>
      <c r="M4730" t="s">
        <v>12331</v>
      </c>
    </row>
    <row r="4731" spans="1:13" x14ac:dyDescent="0.25">
      <c r="A4731" s="26" t="s">
        <v>3634</v>
      </c>
      <c r="B4731" s="26" t="s">
        <v>1957</v>
      </c>
      <c r="C4731" s="34" t="str">
        <f t="shared" si="178"/>
        <v/>
      </c>
      <c r="D4731" s="26"/>
      <c r="E4731" s="26" t="s">
        <v>6</v>
      </c>
      <c r="F4731" s="26" t="s">
        <v>6</v>
      </c>
      <c r="G4731" s="34" t="str">
        <f t="shared" si="179"/>
        <v>Silene boryi</v>
      </c>
      <c r="H4731" s="26" t="s">
        <v>5141</v>
      </c>
      <c r="I4731" s="26"/>
      <c r="J4731" t="s">
        <v>10917</v>
      </c>
      <c r="K4731" t="s">
        <v>11752</v>
      </c>
      <c r="L4731" t="s">
        <v>12295</v>
      </c>
      <c r="M4731" t="s">
        <v>12331</v>
      </c>
    </row>
    <row r="4732" spans="1:13" x14ac:dyDescent="0.25">
      <c r="A4732" s="26" t="s">
        <v>3634</v>
      </c>
      <c r="B4732" s="26" t="s">
        <v>1349</v>
      </c>
      <c r="C4732" s="34" t="str">
        <f t="shared" si="178"/>
        <v/>
      </c>
      <c r="D4732" s="26"/>
      <c r="E4732" s="26" t="s">
        <v>31</v>
      </c>
      <c r="F4732" s="26" t="s">
        <v>6</v>
      </c>
      <c r="G4732" s="34" t="str">
        <f t="shared" si="179"/>
        <v>Silene cambessedesii</v>
      </c>
      <c r="H4732" s="26" t="s">
        <v>5141</v>
      </c>
      <c r="I4732" s="26"/>
      <c r="J4732" t="s">
        <v>10918</v>
      </c>
      <c r="K4732" t="s">
        <v>11752</v>
      </c>
      <c r="L4732" t="s">
        <v>12295</v>
      </c>
      <c r="M4732" t="s">
        <v>12331</v>
      </c>
    </row>
    <row r="4733" spans="1:13" x14ac:dyDescent="0.25">
      <c r="A4733" s="26" t="s">
        <v>3634</v>
      </c>
      <c r="B4733" s="26" t="s">
        <v>334</v>
      </c>
      <c r="C4733" s="34" t="str">
        <f t="shared" si="178"/>
        <v/>
      </c>
      <c r="D4733" s="26"/>
      <c r="E4733" s="26" t="s">
        <v>6</v>
      </c>
      <c r="F4733" s="26" t="s">
        <v>6</v>
      </c>
      <c r="G4733" s="34" t="str">
        <f t="shared" si="179"/>
        <v>Silene ciliata</v>
      </c>
      <c r="H4733" s="26" t="s">
        <v>5141</v>
      </c>
      <c r="I4733" s="26"/>
      <c r="J4733" t="s">
        <v>10919</v>
      </c>
      <c r="K4733" t="s">
        <v>11752</v>
      </c>
      <c r="L4733" t="s">
        <v>12295</v>
      </c>
      <c r="M4733" t="s">
        <v>12331</v>
      </c>
    </row>
    <row r="4734" spans="1:13" x14ac:dyDescent="0.25">
      <c r="A4734" s="26" t="s">
        <v>3634</v>
      </c>
      <c r="B4734" s="26" t="s">
        <v>2896</v>
      </c>
      <c r="C4734" s="34" t="str">
        <f t="shared" si="178"/>
        <v/>
      </c>
      <c r="D4734" s="26"/>
      <c r="E4734" s="26" t="s">
        <v>31</v>
      </c>
      <c r="F4734" s="26" t="s">
        <v>6</v>
      </c>
      <c r="G4734" s="34" t="str">
        <f t="shared" si="179"/>
        <v>Silene cintrana</v>
      </c>
      <c r="H4734" s="26" t="s">
        <v>5141</v>
      </c>
      <c r="I4734" s="26"/>
      <c r="J4734" t="s">
        <v>10920</v>
      </c>
      <c r="K4734" t="s">
        <v>11752</v>
      </c>
      <c r="L4734" t="s">
        <v>12295</v>
      </c>
      <c r="M4734" t="s">
        <v>12331</v>
      </c>
    </row>
    <row r="4735" spans="1:13" x14ac:dyDescent="0.25">
      <c r="A4735" s="26" t="s">
        <v>3634</v>
      </c>
      <c r="B4735" s="26" t="s">
        <v>3643</v>
      </c>
      <c r="C4735" s="34" t="str">
        <f t="shared" si="178"/>
        <v/>
      </c>
      <c r="D4735" s="26"/>
      <c r="E4735" s="26" t="s">
        <v>6</v>
      </c>
      <c r="F4735" s="26" t="s">
        <v>6</v>
      </c>
      <c r="G4735" s="34" t="str">
        <f t="shared" si="179"/>
        <v>Silene coelirosa</v>
      </c>
      <c r="H4735" s="26" t="s">
        <v>5141</v>
      </c>
      <c r="I4735" s="26"/>
      <c r="J4735" t="s">
        <v>10921</v>
      </c>
      <c r="K4735" t="s">
        <v>11752</v>
      </c>
      <c r="L4735" t="s">
        <v>12295</v>
      </c>
      <c r="M4735" t="s">
        <v>12331</v>
      </c>
    </row>
    <row r="4736" spans="1:13" x14ac:dyDescent="0.25">
      <c r="A4736" s="26" t="s">
        <v>3634</v>
      </c>
      <c r="B4736" s="26" t="s">
        <v>158</v>
      </c>
      <c r="C4736" s="34" t="str">
        <f t="shared" si="178"/>
        <v/>
      </c>
      <c r="D4736" s="26"/>
      <c r="E4736" s="26" t="s">
        <v>6</v>
      </c>
      <c r="F4736" s="26" t="s">
        <v>6</v>
      </c>
      <c r="G4736" s="34" t="str">
        <f t="shared" si="179"/>
        <v>Silene colorata</v>
      </c>
      <c r="H4736" s="26" t="s">
        <v>5141</v>
      </c>
      <c r="I4736" s="26"/>
      <c r="J4736" t="s">
        <v>10922</v>
      </c>
      <c r="K4736" t="s">
        <v>11752</v>
      </c>
      <c r="L4736" t="s">
        <v>12295</v>
      </c>
      <c r="M4736" t="s">
        <v>12331</v>
      </c>
    </row>
    <row r="4737" spans="1:13" x14ac:dyDescent="0.25">
      <c r="A4737" s="26" t="s">
        <v>3634</v>
      </c>
      <c r="B4737" s="26" t="s">
        <v>2940</v>
      </c>
      <c r="C4737" s="34" t="str">
        <f t="shared" si="178"/>
        <v>subsp.</v>
      </c>
      <c r="D4737" s="26" t="s">
        <v>2940</v>
      </c>
      <c r="E4737" s="26" t="s">
        <v>6</v>
      </c>
      <c r="F4737" s="26" t="s">
        <v>31</v>
      </c>
      <c r="G4737" s="34" t="str">
        <f t="shared" si="179"/>
        <v>Silene conica conica</v>
      </c>
      <c r="H4737" s="26" t="s">
        <v>5141</v>
      </c>
      <c r="I4737" s="26"/>
      <c r="J4737" t="s">
        <v>10923</v>
      </c>
      <c r="K4737" t="s">
        <v>11752</v>
      </c>
      <c r="L4737" t="s">
        <v>12295</v>
      </c>
      <c r="M4737" t="s">
        <v>12331</v>
      </c>
    </row>
    <row r="4738" spans="1:13" x14ac:dyDescent="0.25">
      <c r="A4738" s="26" t="s">
        <v>3634</v>
      </c>
      <c r="B4738" s="26" t="s">
        <v>3669</v>
      </c>
      <c r="C4738" s="34" t="str">
        <f t="shared" si="178"/>
        <v/>
      </c>
      <c r="D4738" s="26"/>
      <c r="E4738" s="26" t="s">
        <v>6</v>
      </c>
      <c r="F4738" s="26" t="s">
        <v>6</v>
      </c>
      <c r="G4738" s="34" t="str">
        <f t="shared" si="179"/>
        <v>Silene conoidea</v>
      </c>
      <c r="H4738" s="26" t="s">
        <v>5141</v>
      </c>
      <c r="I4738" s="26"/>
      <c r="J4738" t="s">
        <v>10924</v>
      </c>
      <c r="K4738" t="s">
        <v>11752</v>
      </c>
      <c r="L4738" t="s">
        <v>12295</v>
      </c>
      <c r="M4738" t="s">
        <v>12331</v>
      </c>
    </row>
    <row r="4739" spans="1:13" x14ac:dyDescent="0.25">
      <c r="A4739" s="26" t="s">
        <v>3634</v>
      </c>
      <c r="B4739" s="26" t="s">
        <v>2315</v>
      </c>
      <c r="C4739" s="34" t="str">
        <f t="shared" si="178"/>
        <v/>
      </c>
      <c r="D4739" s="26"/>
      <c r="E4739" s="26" t="s">
        <v>31</v>
      </c>
      <c r="F4739" s="26" t="s">
        <v>6</v>
      </c>
      <c r="G4739" s="34" t="str">
        <f t="shared" si="179"/>
        <v>Silene coutinhoi</v>
      </c>
      <c r="H4739" s="26" t="s">
        <v>5141</v>
      </c>
      <c r="I4739" s="26"/>
      <c r="J4739" t="s">
        <v>10925</v>
      </c>
      <c r="K4739" t="s">
        <v>11752</v>
      </c>
      <c r="L4739" t="s">
        <v>12295</v>
      </c>
      <c r="M4739" t="s">
        <v>12331</v>
      </c>
    </row>
    <row r="4740" spans="1:13" x14ac:dyDescent="0.25">
      <c r="A4740" s="26" t="s">
        <v>3634</v>
      </c>
      <c r="B4740" s="26" t="s">
        <v>1346</v>
      </c>
      <c r="C4740" s="34" t="str">
        <f t="shared" si="178"/>
        <v/>
      </c>
      <c r="D4740" s="26"/>
      <c r="E4740" s="26" t="s">
        <v>6</v>
      </c>
      <c r="F4740" s="26" t="s">
        <v>6</v>
      </c>
      <c r="G4740" s="34" t="str">
        <f t="shared" si="179"/>
        <v>Silene cretica</v>
      </c>
      <c r="H4740" s="26" t="s">
        <v>5141</v>
      </c>
      <c r="I4740" s="26"/>
      <c r="J4740" t="s">
        <v>10926</v>
      </c>
      <c r="K4740" t="s">
        <v>11752</v>
      </c>
      <c r="L4740" t="s">
        <v>12295</v>
      </c>
      <c r="M4740" t="s">
        <v>12331</v>
      </c>
    </row>
    <row r="4741" spans="1:13" x14ac:dyDescent="0.25">
      <c r="A4741" s="26" t="s">
        <v>3634</v>
      </c>
      <c r="B4741" s="26" t="s">
        <v>3431</v>
      </c>
      <c r="C4741" s="34" t="str">
        <f t="shared" si="178"/>
        <v/>
      </c>
      <c r="D4741" s="26"/>
      <c r="E4741" s="26" t="s">
        <v>6</v>
      </c>
      <c r="F4741" s="26" t="s">
        <v>6</v>
      </c>
      <c r="G4741" s="34" t="str">
        <f t="shared" si="179"/>
        <v>Silene apetala</v>
      </c>
      <c r="H4741" s="26" t="s">
        <v>5141</v>
      </c>
      <c r="I4741" t="s">
        <v>13731</v>
      </c>
      <c r="J4741" t="s">
        <v>13732</v>
      </c>
      <c r="K4741" t="s">
        <v>11752</v>
      </c>
      <c r="L4741" t="s">
        <v>12295</v>
      </c>
      <c r="M4741" t="s">
        <v>12331</v>
      </c>
    </row>
    <row r="4742" spans="1:13" x14ac:dyDescent="0.25">
      <c r="A4742" s="26" t="s">
        <v>3634</v>
      </c>
      <c r="B4742" s="26" t="s">
        <v>834</v>
      </c>
      <c r="C4742" s="34" t="str">
        <f t="shared" si="178"/>
        <v>subsp.</v>
      </c>
      <c r="D4742" s="26" t="s">
        <v>834</v>
      </c>
      <c r="E4742" s="26" t="s">
        <v>5390</v>
      </c>
      <c r="F4742" s="26" t="s">
        <v>31</v>
      </c>
      <c r="G4742" s="34" t="str">
        <f t="shared" si="179"/>
        <v>Silene dichotoma dichotoma</v>
      </c>
      <c r="H4742" s="26" t="s">
        <v>5141</v>
      </c>
      <c r="I4742" s="26"/>
      <c r="J4742" t="s">
        <v>10927</v>
      </c>
      <c r="K4742" t="s">
        <v>11752</v>
      </c>
      <c r="L4742" t="s">
        <v>12295</v>
      </c>
      <c r="M4742" t="s">
        <v>12331</v>
      </c>
    </row>
    <row r="4743" spans="1:13" x14ac:dyDescent="0.25">
      <c r="A4743" s="26" t="s">
        <v>3634</v>
      </c>
      <c r="B4743" s="26" t="s">
        <v>3667</v>
      </c>
      <c r="C4743" s="34" t="str">
        <f t="shared" si="178"/>
        <v/>
      </c>
      <c r="D4743" s="26"/>
      <c r="E4743" s="26" t="s">
        <v>31</v>
      </c>
      <c r="F4743" s="26" t="s">
        <v>6</v>
      </c>
      <c r="G4743" s="34" t="str">
        <f t="shared" si="179"/>
        <v>Silene diclinis</v>
      </c>
      <c r="H4743" s="26" t="s">
        <v>5141</v>
      </c>
      <c r="I4743" s="26"/>
      <c r="J4743" t="s">
        <v>10928</v>
      </c>
      <c r="K4743" t="s">
        <v>11752</v>
      </c>
      <c r="L4743" t="s">
        <v>12295</v>
      </c>
      <c r="M4743" t="s">
        <v>12331</v>
      </c>
    </row>
    <row r="4744" spans="1:13" x14ac:dyDescent="0.25">
      <c r="A4744" s="26" t="s">
        <v>3634</v>
      </c>
      <c r="B4744" s="26" t="s">
        <v>749</v>
      </c>
      <c r="C4744" s="34" t="str">
        <f t="shared" si="178"/>
        <v/>
      </c>
      <c r="D4744" s="26"/>
      <c r="E4744" s="26" t="s">
        <v>6</v>
      </c>
      <c r="F4744" s="26" t="s">
        <v>6</v>
      </c>
      <c r="G4744" s="34" t="str">
        <f t="shared" si="179"/>
        <v>Silene dioica</v>
      </c>
      <c r="H4744" s="26" t="s">
        <v>5141</v>
      </c>
      <c r="I4744" s="26"/>
      <c r="J4744" t="s">
        <v>10929</v>
      </c>
      <c r="K4744" t="s">
        <v>11752</v>
      </c>
      <c r="L4744" t="s">
        <v>12295</v>
      </c>
      <c r="M4744" t="s">
        <v>12331</v>
      </c>
    </row>
    <row r="4745" spans="1:13" x14ac:dyDescent="0.25">
      <c r="A4745" s="26" t="s">
        <v>3634</v>
      </c>
      <c r="B4745" s="26" t="s">
        <v>902</v>
      </c>
      <c r="C4745" s="34" t="str">
        <f t="shared" si="178"/>
        <v/>
      </c>
      <c r="D4745" s="26"/>
      <c r="E4745" s="26" t="s">
        <v>6</v>
      </c>
      <c r="F4745" s="26" t="s">
        <v>6</v>
      </c>
      <c r="G4745" s="34" t="str">
        <f t="shared" si="179"/>
        <v>Silene disticha</v>
      </c>
      <c r="H4745" s="26" t="s">
        <v>5141</v>
      </c>
      <c r="I4745" s="26"/>
      <c r="J4745" t="s">
        <v>10930</v>
      </c>
      <c r="K4745" t="s">
        <v>11752</v>
      </c>
      <c r="L4745" t="s">
        <v>12295</v>
      </c>
      <c r="M4745" t="s">
        <v>12331</v>
      </c>
    </row>
    <row r="4746" spans="1:13" x14ac:dyDescent="0.25">
      <c r="A4746" s="26" t="s">
        <v>3634</v>
      </c>
      <c r="B4746" s="26" t="s">
        <v>909</v>
      </c>
      <c r="C4746" s="34" t="str">
        <f t="shared" si="178"/>
        <v/>
      </c>
      <c r="D4746" s="26"/>
      <c r="E4746" s="26" t="s">
        <v>6</v>
      </c>
      <c r="F4746" s="26" t="s">
        <v>6</v>
      </c>
      <c r="G4746" s="34" t="str">
        <f t="shared" si="179"/>
        <v>Silene echinata</v>
      </c>
      <c r="H4746" s="26" t="s">
        <v>5141</v>
      </c>
      <c r="I4746" s="26"/>
      <c r="J4746" t="s">
        <v>10931</v>
      </c>
      <c r="K4746" t="s">
        <v>11752</v>
      </c>
      <c r="L4746" t="s">
        <v>12295</v>
      </c>
      <c r="M4746" t="s">
        <v>12331</v>
      </c>
    </row>
    <row r="4747" spans="1:13" x14ac:dyDescent="0.25">
      <c r="A4747" s="26" t="s">
        <v>3634</v>
      </c>
      <c r="B4747" s="26" t="s">
        <v>3658</v>
      </c>
      <c r="C4747" s="34" t="str">
        <f t="shared" si="178"/>
        <v/>
      </c>
      <c r="D4747" s="26"/>
      <c r="E4747" s="26" t="s">
        <v>31</v>
      </c>
      <c r="F4747" s="26" t="s">
        <v>6</v>
      </c>
      <c r="G4747" s="34" t="str">
        <f t="shared" si="179"/>
        <v>Silene fernandezii</v>
      </c>
      <c r="H4747" s="26" t="s">
        <v>5141</v>
      </c>
      <c r="I4747" s="26"/>
      <c r="J4747" t="s">
        <v>10932</v>
      </c>
      <c r="K4747" t="s">
        <v>11752</v>
      </c>
      <c r="L4747" t="s">
        <v>12295</v>
      </c>
      <c r="M4747" t="s">
        <v>12331</v>
      </c>
    </row>
    <row r="4748" spans="1:13" x14ac:dyDescent="0.25">
      <c r="A4748" s="26" t="s">
        <v>3634</v>
      </c>
      <c r="B4748" s="26" t="s">
        <v>307</v>
      </c>
      <c r="C4748" s="34" t="str">
        <f t="shared" si="178"/>
        <v>subsp.</v>
      </c>
      <c r="D4748" s="26" t="s">
        <v>307</v>
      </c>
      <c r="E4748" s="26" t="s">
        <v>31</v>
      </c>
      <c r="F4748" s="26" t="s">
        <v>6</v>
      </c>
      <c r="G4748" s="34" t="str">
        <f t="shared" si="179"/>
        <v>Silene foetida foetida</v>
      </c>
      <c r="H4748" s="26" t="s">
        <v>5141</v>
      </c>
      <c r="I4748" s="26"/>
      <c r="J4748" t="s">
        <v>10933</v>
      </c>
      <c r="K4748" t="s">
        <v>11752</v>
      </c>
      <c r="L4748" t="s">
        <v>12295</v>
      </c>
      <c r="M4748" t="s">
        <v>12331</v>
      </c>
    </row>
    <row r="4749" spans="1:13" x14ac:dyDescent="0.25">
      <c r="A4749" s="26" t="s">
        <v>3634</v>
      </c>
      <c r="B4749" s="26" t="s">
        <v>307</v>
      </c>
      <c r="C4749" s="34" t="str">
        <f t="shared" si="178"/>
        <v>subsp.</v>
      </c>
      <c r="D4749" s="26" t="s">
        <v>4656</v>
      </c>
      <c r="E4749" s="26" t="s">
        <v>31</v>
      </c>
      <c r="F4749" s="26" t="s">
        <v>6</v>
      </c>
      <c r="G4749" s="34" t="str">
        <f t="shared" si="179"/>
        <v>Silene foetida gayana</v>
      </c>
      <c r="H4749" s="26" t="s">
        <v>5141</v>
      </c>
      <c r="I4749" s="26"/>
      <c r="J4749" t="s">
        <v>10934</v>
      </c>
      <c r="K4749" t="s">
        <v>11752</v>
      </c>
      <c r="L4749" t="s">
        <v>12295</v>
      </c>
      <c r="M4749" t="s">
        <v>12331</v>
      </c>
    </row>
    <row r="4750" spans="1:13" x14ac:dyDescent="0.25">
      <c r="A4750" s="26" t="s">
        <v>3634</v>
      </c>
      <c r="B4750" s="26" t="s">
        <v>3651</v>
      </c>
      <c r="C4750" s="34" t="str">
        <f t="shared" si="178"/>
        <v/>
      </c>
      <c r="D4750" s="26"/>
      <c r="E4750" s="26" t="s">
        <v>6</v>
      </c>
      <c r="F4750" s="26" t="s">
        <v>6</v>
      </c>
      <c r="G4750" s="34" t="str">
        <f t="shared" si="179"/>
        <v>Silene fuscata</v>
      </c>
      <c r="H4750" s="26" t="s">
        <v>5141</v>
      </c>
      <c r="I4750" s="26"/>
      <c r="J4750" t="s">
        <v>10935</v>
      </c>
      <c r="K4750" t="s">
        <v>11752</v>
      </c>
      <c r="L4750" t="s">
        <v>12295</v>
      </c>
      <c r="M4750" t="s">
        <v>12331</v>
      </c>
    </row>
    <row r="4751" spans="1:13" x14ac:dyDescent="0.25">
      <c r="A4751" s="26" t="s">
        <v>3634</v>
      </c>
      <c r="B4751" s="26" t="s">
        <v>509</v>
      </c>
      <c r="C4751" s="34" t="str">
        <f t="shared" si="178"/>
        <v/>
      </c>
      <c r="D4751" s="26"/>
      <c r="E4751" s="26" t="s">
        <v>31</v>
      </c>
      <c r="F4751" s="26" t="s">
        <v>6</v>
      </c>
      <c r="G4751" s="34" t="str">
        <f t="shared" si="179"/>
        <v>Silene gaditana</v>
      </c>
      <c r="H4751" s="26" t="s">
        <v>5141</v>
      </c>
      <c r="I4751" s="26"/>
      <c r="J4751" t="s">
        <v>10936</v>
      </c>
      <c r="K4751" t="s">
        <v>11752</v>
      </c>
      <c r="L4751" t="s">
        <v>12295</v>
      </c>
      <c r="M4751" t="s">
        <v>12331</v>
      </c>
    </row>
    <row r="4752" spans="1:13" x14ac:dyDescent="0.25">
      <c r="A4752" s="26" t="s">
        <v>3634</v>
      </c>
      <c r="B4752" s="26" t="s">
        <v>2838</v>
      </c>
      <c r="C4752" s="34" t="str">
        <f t="shared" si="178"/>
        <v/>
      </c>
      <c r="D4752" s="26"/>
      <c r="E4752" s="26" t="s">
        <v>6</v>
      </c>
      <c r="F4752" s="26" t="s">
        <v>6</v>
      </c>
      <c r="G4752" s="34" t="str">
        <f t="shared" si="179"/>
        <v>Silene gallica</v>
      </c>
      <c r="H4752" s="26" t="s">
        <v>5141</v>
      </c>
      <c r="I4752" s="26"/>
      <c r="J4752" t="s">
        <v>10937</v>
      </c>
      <c r="K4752" t="s">
        <v>11752</v>
      </c>
      <c r="L4752" t="s">
        <v>12295</v>
      </c>
      <c r="M4752" t="s">
        <v>12331</v>
      </c>
    </row>
    <row r="4753" spans="1:13" x14ac:dyDescent="0.25">
      <c r="A4753" s="26" t="s">
        <v>3634</v>
      </c>
      <c r="B4753" s="26" t="s">
        <v>3645</v>
      </c>
      <c r="C4753" s="34" t="str">
        <f t="shared" si="178"/>
        <v/>
      </c>
      <c r="D4753" s="26"/>
      <c r="E4753" s="26" t="s">
        <v>31</v>
      </c>
      <c r="F4753" s="26" t="s">
        <v>6</v>
      </c>
      <c r="G4753" s="34" t="str">
        <f t="shared" si="179"/>
        <v>Silene germana</v>
      </c>
      <c r="H4753" s="26" t="s">
        <v>5141</v>
      </c>
      <c r="I4753" s="26"/>
      <c r="J4753" t="s">
        <v>10938</v>
      </c>
      <c r="K4753" t="s">
        <v>11752</v>
      </c>
      <c r="L4753" t="s">
        <v>12295</v>
      </c>
      <c r="M4753" t="s">
        <v>12331</v>
      </c>
    </row>
    <row r="4754" spans="1:13" x14ac:dyDescent="0.25">
      <c r="A4754" s="26" t="s">
        <v>3634</v>
      </c>
      <c r="B4754" s="26" t="s">
        <v>2975</v>
      </c>
      <c r="C4754" s="34" t="str">
        <f t="shared" si="178"/>
        <v/>
      </c>
      <c r="D4754" s="26"/>
      <c r="E4754" s="26" t="s">
        <v>6</v>
      </c>
      <c r="F4754" s="26" t="s">
        <v>6</v>
      </c>
      <c r="G4754" s="34" t="str">
        <f t="shared" si="179"/>
        <v>Silene gracilis</v>
      </c>
      <c r="H4754" s="26" t="s">
        <v>5141</v>
      </c>
      <c r="I4754" s="26"/>
      <c r="J4754" t="s">
        <v>10939</v>
      </c>
      <c r="K4754" t="s">
        <v>11752</v>
      </c>
      <c r="L4754" t="s">
        <v>12295</v>
      </c>
      <c r="M4754" t="s">
        <v>12331</v>
      </c>
    </row>
    <row r="4755" spans="1:13" x14ac:dyDescent="0.25">
      <c r="A4755" s="26" t="s">
        <v>3634</v>
      </c>
      <c r="B4755" s="26" t="s">
        <v>3663</v>
      </c>
      <c r="C4755" s="34" t="str">
        <f t="shared" si="178"/>
        <v/>
      </c>
      <c r="D4755" s="26"/>
      <c r="E4755" s="26" t="s">
        <v>31</v>
      </c>
      <c r="F4755" s="26" t="s">
        <v>6</v>
      </c>
      <c r="G4755" s="34" t="str">
        <f t="shared" si="179"/>
        <v>Silene hifacensis</v>
      </c>
      <c r="H4755" s="26" t="s">
        <v>5141</v>
      </c>
      <c r="I4755" s="26"/>
      <c r="J4755" t="s">
        <v>10940</v>
      </c>
      <c r="K4755" t="s">
        <v>11752</v>
      </c>
      <c r="L4755" t="s">
        <v>12295</v>
      </c>
      <c r="M4755" t="s">
        <v>12331</v>
      </c>
    </row>
    <row r="4756" spans="1:13" x14ac:dyDescent="0.25">
      <c r="A4756" s="26" t="s">
        <v>3634</v>
      </c>
      <c r="B4756" s="26" t="s">
        <v>3654</v>
      </c>
      <c r="C4756" s="34" t="str">
        <f t="shared" si="178"/>
        <v>subsp.</v>
      </c>
      <c r="D4756" s="26" t="s">
        <v>3654</v>
      </c>
      <c r="E4756" s="26" t="s">
        <v>6</v>
      </c>
      <c r="F4756" s="26" t="s">
        <v>6</v>
      </c>
      <c r="G4756" s="34" t="str">
        <f t="shared" si="179"/>
        <v>Silene inaperta inaperta</v>
      </c>
      <c r="H4756" s="26" t="s">
        <v>5141</v>
      </c>
      <c r="I4756" s="26"/>
      <c r="J4756" t="s">
        <v>10941</v>
      </c>
      <c r="K4756" t="s">
        <v>11752</v>
      </c>
      <c r="L4756" t="s">
        <v>12295</v>
      </c>
      <c r="M4756" t="s">
        <v>12331</v>
      </c>
    </row>
    <row r="4757" spans="1:13" x14ac:dyDescent="0.25">
      <c r="A4757" s="26" t="s">
        <v>3634</v>
      </c>
      <c r="B4757" s="26" t="s">
        <v>3654</v>
      </c>
      <c r="C4757" s="34" t="str">
        <f t="shared" si="178"/>
        <v>subsp.</v>
      </c>
      <c r="D4757" s="26" t="s">
        <v>4666</v>
      </c>
      <c r="E4757" s="26" t="s">
        <v>31</v>
      </c>
      <c r="F4757" s="26" t="s">
        <v>6</v>
      </c>
      <c r="G4757" s="34" t="str">
        <f t="shared" si="179"/>
        <v>Silene inaperta serpentinicola</v>
      </c>
      <c r="H4757" s="26" t="s">
        <v>5141</v>
      </c>
      <c r="I4757" s="26"/>
      <c r="J4757" t="s">
        <v>10942</v>
      </c>
      <c r="K4757" t="s">
        <v>11752</v>
      </c>
      <c r="L4757" t="s">
        <v>12295</v>
      </c>
      <c r="M4757" t="s">
        <v>12331</v>
      </c>
    </row>
    <row r="4758" spans="1:13" x14ac:dyDescent="0.25">
      <c r="A4758" s="26" t="s">
        <v>3634</v>
      </c>
      <c r="B4758" s="26" t="s">
        <v>2670</v>
      </c>
      <c r="C4758" s="34" t="str">
        <f t="shared" si="178"/>
        <v>subsp.</v>
      </c>
      <c r="D4758" s="26" t="s">
        <v>2670</v>
      </c>
      <c r="E4758" s="26" t="s">
        <v>6</v>
      </c>
      <c r="F4758" s="26" t="s">
        <v>31</v>
      </c>
      <c r="G4758" s="34" t="str">
        <f t="shared" si="179"/>
        <v>Silene italica italica</v>
      </c>
      <c r="H4758" s="26" t="s">
        <v>5141</v>
      </c>
      <c r="I4758" s="26"/>
      <c r="J4758" t="s">
        <v>10943</v>
      </c>
      <c r="K4758" t="s">
        <v>11752</v>
      </c>
      <c r="L4758" t="s">
        <v>12295</v>
      </c>
      <c r="M4758" t="s">
        <v>12331</v>
      </c>
    </row>
    <row r="4759" spans="1:13" x14ac:dyDescent="0.25">
      <c r="A4759" s="26" t="s">
        <v>3634</v>
      </c>
      <c r="B4759" s="26" t="s">
        <v>3644</v>
      </c>
      <c r="C4759" s="34" t="str">
        <f t="shared" si="178"/>
        <v/>
      </c>
      <c r="D4759" s="26"/>
      <c r="E4759" s="26" t="s">
        <v>6</v>
      </c>
      <c r="F4759" s="26" t="s">
        <v>6</v>
      </c>
      <c r="G4759" s="34" t="str">
        <f t="shared" si="179"/>
        <v>Silene laeta</v>
      </c>
      <c r="H4759" s="26" t="s">
        <v>5141</v>
      </c>
      <c r="I4759" s="26"/>
      <c r="J4759" t="s">
        <v>10944</v>
      </c>
      <c r="K4759" t="s">
        <v>11752</v>
      </c>
      <c r="L4759" t="s">
        <v>12295</v>
      </c>
      <c r="M4759" t="s">
        <v>12331</v>
      </c>
    </row>
    <row r="4760" spans="1:13" x14ac:dyDescent="0.25">
      <c r="A4760" s="26" t="s">
        <v>3634</v>
      </c>
      <c r="B4760" s="26" t="s">
        <v>821</v>
      </c>
      <c r="C4760" s="34" t="str">
        <f t="shared" si="178"/>
        <v/>
      </c>
      <c r="D4760" s="26"/>
      <c r="E4760" s="26" t="s">
        <v>6</v>
      </c>
      <c r="F4760" s="26" t="s">
        <v>6</v>
      </c>
      <c r="G4760" s="34" t="str">
        <f t="shared" si="179"/>
        <v>Silene latifolia</v>
      </c>
      <c r="H4760" s="26" t="s">
        <v>5141</v>
      </c>
      <c r="I4760" s="26"/>
      <c r="J4760" t="s">
        <v>10945</v>
      </c>
      <c r="K4760" t="s">
        <v>11752</v>
      </c>
      <c r="L4760" t="s">
        <v>12295</v>
      </c>
      <c r="M4760" t="s">
        <v>12331</v>
      </c>
    </row>
    <row r="4761" spans="1:13" x14ac:dyDescent="0.25">
      <c r="A4761" s="26" t="s">
        <v>3634</v>
      </c>
      <c r="B4761" s="26" t="s">
        <v>163</v>
      </c>
      <c r="C4761" s="34" t="str">
        <f t="shared" si="178"/>
        <v/>
      </c>
      <c r="D4761" s="26"/>
      <c r="E4761" s="26" t="s">
        <v>31</v>
      </c>
      <c r="F4761" s="26" t="s">
        <v>6</v>
      </c>
      <c r="G4761" s="34" t="str">
        <f t="shared" si="179"/>
        <v>Silene legionensis</v>
      </c>
      <c r="H4761" s="26" t="s">
        <v>5141</v>
      </c>
      <c r="I4761" s="26"/>
      <c r="J4761" t="s">
        <v>10946</v>
      </c>
      <c r="K4761" t="s">
        <v>11752</v>
      </c>
      <c r="L4761" t="s">
        <v>12295</v>
      </c>
      <c r="M4761" t="s">
        <v>12331</v>
      </c>
    </row>
    <row r="4762" spans="1:13" x14ac:dyDescent="0.25">
      <c r="A4762" s="26" t="s">
        <v>3634</v>
      </c>
      <c r="B4762" s="26" t="s">
        <v>3636</v>
      </c>
      <c r="C4762" s="34" t="str">
        <f t="shared" si="178"/>
        <v/>
      </c>
      <c r="D4762" s="26"/>
      <c r="E4762" s="26" t="s">
        <v>6</v>
      </c>
      <c r="F4762" s="26" t="s">
        <v>6</v>
      </c>
      <c r="G4762" s="34" t="str">
        <f t="shared" si="179"/>
        <v>Silene linicola</v>
      </c>
      <c r="H4762" s="26" t="s">
        <v>5141</v>
      </c>
      <c r="I4762" s="26"/>
      <c r="J4762" t="s">
        <v>10947</v>
      </c>
      <c r="K4762" t="s">
        <v>11752</v>
      </c>
      <c r="L4762" t="s">
        <v>12295</v>
      </c>
      <c r="M4762" t="s">
        <v>12331</v>
      </c>
    </row>
    <row r="4763" spans="1:13" x14ac:dyDescent="0.25">
      <c r="A4763" s="26" t="s">
        <v>3634</v>
      </c>
      <c r="B4763" s="26" t="s">
        <v>2624</v>
      </c>
      <c r="C4763" s="34" t="str">
        <f t="shared" si="178"/>
        <v>subsp.</v>
      </c>
      <c r="D4763" s="26" t="s">
        <v>4667</v>
      </c>
      <c r="E4763" s="26" t="s">
        <v>31</v>
      </c>
      <c r="F4763" s="26" t="s">
        <v>6</v>
      </c>
      <c r="G4763" s="34" t="str">
        <f t="shared" si="179"/>
        <v>Silene littorea adscendens</v>
      </c>
      <c r="H4763" s="26" t="s">
        <v>5141</v>
      </c>
      <c r="I4763" s="26"/>
      <c r="J4763" t="s">
        <v>10948</v>
      </c>
      <c r="K4763" t="s">
        <v>11752</v>
      </c>
      <c r="L4763" t="s">
        <v>12295</v>
      </c>
      <c r="M4763" t="s">
        <v>12331</v>
      </c>
    </row>
    <row r="4764" spans="1:13" x14ac:dyDescent="0.25">
      <c r="A4764" s="26" t="s">
        <v>3634</v>
      </c>
      <c r="B4764" s="26" t="s">
        <v>2624</v>
      </c>
      <c r="C4764" s="34" t="str">
        <f t="shared" si="178"/>
        <v>subsp.</v>
      </c>
      <c r="D4764" s="26" t="s">
        <v>2624</v>
      </c>
      <c r="E4764" s="26" t="s">
        <v>6</v>
      </c>
      <c r="F4764" s="26" t="s">
        <v>6</v>
      </c>
      <c r="G4764" s="34" t="str">
        <f t="shared" si="179"/>
        <v>Silene littorea littorea</v>
      </c>
      <c r="H4764" s="26" t="s">
        <v>5141</v>
      </c>
      <c r="I4764" s="26"/>
      <c r="J4764" t="s">
        <v>10949</v>
      </c>
      <c r="K4764" t="s">
        <v>11752</v>
      </c>
      <c r="L4764" t="s">
        <v>12295</v>
      </c>
      <c r="M4764" t="s">
        <v>12331</v>
      </c>
    </row>
    <row r="4765" spans="1:13" x14ac:dyDescent="0.25">
      <c r="A4765" s="26" t="s">
        <v>3634</v>
      </c>
      <c r="B4765" s="26" t="s">
        <v>3659</v>
      </c>
      <c r="C4765" s="34" t="str">
        <f t="shared" si="178"/>
        <v/>
      </c>
      <c r="D4765" s="26"/>
      <c r="E4765" s="26" t="s">
        <v>31</v>
      </c>
      <c r="F4765" s="26" t="s">
        <v>6</v>
      </c>
      <c r="G4765" s="34" t="str">
        <f t="shared" si="179"/>
        <v>Silene longicilia</v>
      </c>
      <c r="H4765" s="26" t="s">
        <v>5141</v>
      </c>
      <c r="I4765" s="26"/>
      <c r="J4765" t="s">
        <v>10950</v>
      </c>
      <c r="K4765" t="s">
        <v>11752</v>
      </c>
      <c r="L4765" t="s">
        <v>12295</v>
      </c>
      <c r="M4765" t="s">
        <v>12331</v>
      </c>
    </row>
    <row r="4766" spans="1:13" x14ac:dyDescent="0.25">
      <c r="A4766" s="26" t="s">
        <v>3634</v>
      </c>
      <c r="B4766" s="26" t="s">
        <v>1068</v>
      </c>
      <c r="C4766" s="34" t="str">
        <f t="shared" si="178"/>
        <v/>
      </c>
      <c r="D4766" s="26"/>
      <c r="E4766" s="26" t="s">
        <v>31</v>
      </c>
      <c r="F4766" s="26" t="s">
        <v>6</v>
      </c>
      <c r="G4766" s="34" t="str">
        <f t="shared" si="179"/>
        <v>Silene mariana</v>
      </c>
      <c r="H4766" s="26" t="s">
        <v>5141</v>
      </c>
      <c r="I4766" s="26"/>
      <c r="J4766" t="s">
        <v>10951</v>
      </c>
      <c r="K4766" t="s">
        <v>11752</v>
      </c>
      <c r="L4766" t="s">
        <v>12295</v>
      </c>
      <c r="M4766" t="s">
        <v>12331</v>
      </c>
    </row>
    <row r="4767" spans="1:13" x14ac:dyDescent="0.25">
      <c r="A4767" s="26" t="s">
        <v>3634</v>
      </c>
      <c r="B4767" s="26" t="s">
        <v>3668</v>
      </c>
      <c r="C4767" s="34" t="str">
        <f t="shared" si="178"/>
        <v/>
      </c>
      <c r="D4767" s="26"/>
      <c r="E4767" s="26" t="s">
        <v>31</v>
      </c>
      <c r="F4767" s="26" t="s">
        <v>6</v>
      </c>
      <c r="G4767" s="34" t="str">
        <f t="shared" si="179"/>
        <v>Silene marizii</v>
      </c>
      <c r="H4767" s="26" t="s">
        <v>5141</v>
      </c>
      <c r="I4767" s="26"/>
      <c r="J4767" t="s">
        <v>10952</v>
      </c>
      <c r="K4767" t="s">
        <v>11752</v>
      </c>
      <c r="L4767" t="s">
        <v>12295</v>
      </c>
      <c r="M4767" t="s">
        <v>12331</v>
      </c>
    </row>
    <row r="4768" spans="1:13" x14ac:dyDescent="0.25">
      <c r="A4768" s="26" t="s">
        <v>3634</v>
      </c>
      <c r="B4768" s="26" t="s">
        <v>3657</v>
      </c>
      <c r="C4768" s="34" t="str">
        <f t="shared" si="178"/>
        <v/>
      </c>
      <c r="D4768" s="26"/>
      <c r="E4768" s="26" t="s">
        <v>31</v>
      </c>
      <c r="F4768" s="26" t="s">
        <v>6</v>
      </c>
      <c r="G4768" s="34" t="str">
        <f t="shared" si="179"/>
        <v>Silene mellifera</v>
      </c>
      <c r="H4768" s="26" t="s">
        <v>5141</v>
      </c>
      <c r="I4768" s="26"/>
      <c r="J4768" t="s">
        <v>10953</v>
      </c>
      <c r="K4768" t="s">
        <v>11752</v>
      </c>
      <c r="L4768" t="s">
        <v>12295</v>
      </c>
      <c r="M4768" t="s">
        <v>12331</v>
      </c>
    </row>
    <row r="4769" spans="1:13" x14ac:dyDescent="0.25">
      <c r="A4769" s="26" t="s">
        <v>3634</v>
      </c>
      <c r="B4769" s="26" t="s">
        <v>3640</v>
      </c>
      <c r="C4769" s="34" t="str">
        <f t="shared" si="178"/>
        <v/>
      </c>
      <c r="D4769" s="26"/>
      <c r="E4769" s="26" t="s">
        <v>6</v>
      </c>
      <c r="F4769" s="26" t="s">
        <v>6</v>
      </c>
      <c r="G4769" s="34" t="str">
        <f t="shared" si="179"/>
        <v>Silene micropetala</v>
      </c>
      <c r="H4769" s="26" t="s">
        <v>5141</v>
      </c>
      <c r="I4769" s="26"/>
      <c r="J4769" t="s">
        <v>10954</v>
      </c>
      <c r="K4769" t="s">
        <v>11752</v>
      </c>
      <c r="L4769" t="s">
        <v>12295</v>
      </c>
      <c r="M4769" t="s">
        <v>12331</v>
      </c>
    </row>
    <row r="4770" spans="1:13" x14ac:dyDescent="0.25">
      <c r="A4770" s="26" t="s">
        <v>3634</v>
      </c>
      <c r="B4770" s="26" t="s">
        <v>3662</v>
      </c>
      <c r="C4770" s="34" t="str">
        <f t="shared" si="178"/>
        <v/>
      </c>
      <c r="D4770" s="26"/>
      <c r="E4770" s="26" t="s">
        <v>31</v>
      </c>
      <c r="F4770" s="26" t="s">
        <v>6</v>
      </c>
      <c r="G4770" s="34" t="str">
        <f t="shared" si="179"/>
        <v>Silene mollissima</v>
      </c>
      <c r="H4770" s="26" t="s">
        <v>5141</v>
      </c>
      <c r="I4770" s="26"/>
      <c r="J4770" t="s">
        <v>10955</v>
      </c>
      <c r="K4770" t="s">
        <v>11752</v>
      </c>
      <c r="L4770" t="s">
        <v>12295</v>
      </c>
      <c r="M4770" t="s">
        <v>12331</v>
      </c>
    </row>
    <row r="4771" spans="1:13" x14ac:dyDescent="0.25">
      <c r="A4771" s="26" t="s">
        <v>3634</v>
      </c>
      <c r="B4771" s="26" t="s">
        <v>3656</v>
      </c>
      <c r="C4771" s="34" t="str">
        <f t="shared" si="178"/>
        <v/>
      </c>
      <c r="D4771" s="26"/>
      <c r="E4771" s="26" t="s">
        <v>6</v>
      </c>
      <c r="F4771" s="26" t="s">
        <v>6</v>
      </c>
      <c r="G4771" s="34" t="str">
        <f t="shared" si="179"/>
        <v>Silene muscipula</v>
      </c>
      <c r="H4771" s="26" t="s">
        <v>5141</v>
      </c>
      <c r="I4771" s="26"/>
      <c r="J4771" t="s">
        <v>10956</v>
      </c>
      <c r="K4771" t="s">
        <v>11752</v>
      </c>
      <c r="L4771" t="s">
        <v>12295</v>
      </c>
      <c r="M4771" t="s">
        <v>12331</v>
      </c>
    </row>
    <row r="4772" spans="1:13" x14ac:dyDescent="0.25">
      <c r="A4772" s="26" t="s">
        <v>3634</v>
      </c>
      <c r="B4772" s="26" t="s">
        <v>525</v>
      </c>
      <c r="C4772" s="34" t="str">
        <f t="shared" si="178"/>
        <v/>
      </c>
      <c r="D4772" s="26"/>
      <c r="E4772" s="26" t="s">
        <v>6</v>
      </c>
      <c r="F4772" s="26" t="s">
        <v>6</v>
      </c>
      <c r="G4772" s="34" t="str">
        <f t="shared" si="179"/>
        <v>Silene neglecta</v>
      </c>
      <c r="H4772" s="26" t="s">
        <v>5141</v>
      </c>
      <c r="I4772" s="26"/>
      <c r="J4772" t="s">
        <v>10957</v>
      </c>
      <c r="K4772" t="s">
        <v>11752</v>
      </c>
      <c r="L4772" t="s">
        <v>12295</v>
      </c>
      <c r="M4772" t="s">
        <v>12331</v>
      </c>
    </row>
    <row r="4773" spans="1:13" x14ac:dyDescent="0.25">
      <c r="A4773" s="26" t="s">
        <v>3634</v>
      </c>
      <c r="B4773" s="26" t="s">
        <v>3660</v>
      </c>
      <c r="C4773" s="34" t="str">
        <f t="shared" si="178"/>
        <v/>
      </c>
      <c r="D4773" s="26"/>
      <c r="E4773" s="26" t="s">
        <v>6</v>
      </c>
      <c r="F4773" s="26" t="s">
        <v>6</v>
      </c>
      <c r="G4773" s="34" t="str">
        <f t="shared" si="179"/>
        <v>Silene nemoralis</v>
      </c>
      <c r="H4773" s="26" t="s">
        <v>5141</v>
      </c>
      <c r="I4773" s="26"/>
      <c r="J4773" t="s">
        <v>10958</v>
      </c>
      <c r="K4773" t="s">
        <v>11752</v>
      </c>
      <c r="L4773" t="s">
        <v>12295</v>
      </c>
      <c r="M4773" t="s">
        <v>12331</v>
      </c>
    </row>
    <row r="4774" spans="1:13" x14ac:dyDescent="0.25">
      <c r="A4774" s="26" t="s">
        <v>3634</v>
      </c>
      <c r="B4774" s="26" t="s">
        <v>3638</v>
      </c>
      <c r="C4774" s="34" t="str">
        <f t="shared" si="178"/>
        <v/>
      </c>
      <c r="D4774" s="26"/>
      <c r="E4774" s="26" t="s">
        <v>6</v>
      </c>
      <c r="F4774" s="26" t="s">
        <v>6</v>
      </c>
      <c r="G4774" s="34" t="str">
        <f t="shared" si="179"/>
        <v>Silene niceensis</v>
      </c>
      <c r="H4774" s="26" t="s">
        <v>5141</v>
      </c>
      <c r="I4774" s="26"/>
      <c r="J4774" t="s">
        <v>10959</v>
      </c>
      <c r="K4774" t="s">
        <v>11752</v>
      </c>
      <c r="L4774" t="s">
        <v>12295</v>
      </c>
      <c r="M4774" t="s">
        <v>12331</v>
      </c>
    </row>
    <row r="4775" spans="1:13" x14ac:dyDescent="0.25">
      <c r="A4775" s="26" t="s">
        <v>3634</v>
      </c>
      <c r="B4775" s="26" t="s">
        <v>3641</v>
      </c>
      <c r="C4775" s="34" t="str">
        <f t="shared" si="178"/>
        <v/>
      </c>
      <c r="D4775" s="26"/>
      <c r="E4775" s="26" t="s">
        <v>6</v>
      </c>
      <c r="F4775" s="26" t="s">
        <v>6</v>
      </c>
      <c r="G4775" s="34" t="str">
        <f t="shared" si="179"/>
        <v>Silene nocturna</v>
      </c>
      <c r="H4775" s="26" t="s">
        <v>5141</v>
      </c>
      <c r="I4775" s="26"/>
      <c r="J4775" t="s">
        <v>10960</v>
      </c>
      <c r="K4775" t="s">
        <v>11752</v>
      </c>
      <c r="L4775" t="s">
        <v>12295</v>
      </c>
      <c r="M4775" t="s">
        <v>12331</v>
      </c>
    </row>
    <row r="4776" spans="1:13" x14ac:dyDescent="0.25">
      <c r="A4776" s="26" t="s">
        <v>3634</v>
      </c>
      <c r="B4776" s="26" t="s">
        <v>877</v>
      </c>
      <c r="C4776" s="34" t="str">
        <f t="shared" si="178"/>
        <v>subsp.</v>
      </c>
      <c r="D4776" s="26" t="s">
        <v>877</v>
      </c>
      <c r="E4776" s="26" t="s">
        <v>6</v>
      </c>
      <c r="F4776" s="26" t="s">
        <v>31</v>
      </c>
      <c r="G4776" s="34" t="str">
        <f t="shared" si="179"/>
        <v>Silene nutans nutans</v>
      </c>
      <c r="H4776" s="26" t="s">
        <v>5141</v>
      </c>
      <c r="I4776" s="26"/>
      <c r="J4776" t="s">
        <v>10961</v>
      </c>
      <c r="K4776" t="s">
        <v>11752</v>
      </c>
      <c r="L4776" t="s">
        <v>12295</v>
      </c>
      <c r="M4776" t="s">
        <v>12331</v>
      </c>
    </row>
    <row r="4777" spans="1:13" x14ac:dyDescent="0.25">
      <c r="A4777" s="26" t="s">
        <v>3634</v>
      </c>
      <c r="B4777" s="26" t="s">
        <v>3539</v>
      </c>
      <c r="C4777" s="34" t="str">
        <f t="shared" si="178"/>
        <v/>
      </c>
      <c r="D4777" s="26"/>
      <c r="E4777" s="26" t="s">
        <v>6</v>
      </c>
      <c r="F4777" s="26" t="s">
        <v>6</v>
      </c>
      <c r="G4777" s="34" t="str">
        <f t="shared" si="179"/>
        <v>Silene obtusifolia</v>
      </c>
      <c r="H4777" s="26" t="s">
        <v>5141</v>
      </c>
      <c r="I4777" s="26"/>
      <c r="J4777" t="s">
        <v>10962</v>
      </c>
      <c r="K4777" t="s">
        <v>11752</v>
      </c>
      <c r="L4777" t="s">
        <v>12295</v>
      </c>
      <c r="M4777" t="s">
        <v>12331</v>
      </c>
    </row>
    <row r="4778" spans="1:13" x14ac:dyDescent="0.25">
      <c r="A4778" s="26" t="s">
        <v>3634</v>
      </c>
      <c r="B4778" s="26" t="s">
        <v>3637</v>
      </c>
      <c r="C4778" s="34" t="str">
        <f t="shared" si="178"/>
        <v/>
      </c>
      <c r="D4778" s="26"/>
      <c r="E4778" s="26" t="s">
        <v>6</v>
      </c>
      <c r="F4778" s="26" t="s">
        <v>6</v>
      </c>
      <c r="G4778" s="34" t="str">
        <f t="shared" si="179"/>
        <v>Silene oropediorum</v>
      </c>
      <c r="H4778" s="26" t="s">
        <v>5141</v>
      </c>
      <c r="I4778" s="26"/>
      <c r="J4778" t="s">
        <v>10963</v>
      </c>
      <c r="K4778" t="s">
        <v>11752</v>
      </c>
      <c r="L4778" t="s">
        <v>12295</v>
      </c>
      <c r="M4778" t="s">
        <v>12331</v>
      </c>
    </row>
    <row r="4779" spans="1:13" x14ac:dyDescent="0.25">
      <c r="A4779" s="26" t="s">
        <v>3634</v>
      </c>
      <c r="B4779" s="26" t="s">
        <v>3665</v>
      </c>
      <c r="C4779" s="34" t="str">
        <f t="shared" si="178"/>
        <v>subsp.</v>
      </c>
      <c r="D4779" s="26" t="s">
        <v>3665</v>
      </c>
      <c r="E4779" s="26" t="s">
        <v>6</v>
      </c>
      <c r="F4779" s="26" t="s">
        <v>31</v>
      </c>
      <c r="G4779" s="34" t="str">
        <f t="shared" si="179"/>
        <v>Silene otites otites</v>
      </c>
      <c r="H4779" s="26" t="s">
        <v>5141</v>
      </c>
      <c r="I4779" s="26"/>
      <c r="J4779" t="s">
        <v>10964</v>
      </c>
      <c r="K4779" t="s">
        <v>11752</v>
      </c>
      <c r="L4779" t="s">
        <v>12295</v>
      </c>
      <c r="M4779" t="s">
        <v>12331</v>
      </c>
    </row>
    <row r="4780" spans="1:13" x14ac:dyDescent="0.25">
      <c r="A4780" s="26" t="s">
        <v>3634</v>
      </c>
      <c r="B4780" s="26" t="s">
        <v>694</v>
      </c>
      <c r="C4780" s="34" t="str">
        <f t="shared" si="178"/>
        <v/>
      </c>
      <c r="D4780" s="26"/>
      <c r="E4780" s="26" t="s">
        <v>6</v>
      </c>
      <c r="F4780" s="26" t="s">
        <v>6</v>
      </c>
      <c r="G4780" s="34" t="str">
        <f t="shared" si="179"/>
        <v>Silene pendula</v>
      </c>
      <c r="H4780" s="26" t="s">
        <v>5141</v>
      </c>
      <c r="I4780" s="26"/>
      <c r="J4780" t="s">
        <v>10965</v>
      </c>
      <c r="K4780" t="s">
        <v>11752</v>
      </c>
      <c r="L4780" t="s">
        <v>12295</v>
      </c>
      <c r="M4780" t="s">
        <v>12331</v>
      </c>
    </row>
    <row r="4781" spans="1:13" x14ac:dyDescent="0.25">
      <c r="A4781" s="26" t="s">
        <v>3634</v>
      </c>
      <c r="B4781" s="26" t="s">
        <v>3653</v>
      </c>
      <c r="C4781" s="34" t="str">
        <f t="shared" si="178"/>
        <v>subsp.</v>
      </c>
      <c r="D4781" s="26" t="s">
        <v>3653</v>
      </c>
      <c r="E4781" s="26" t="s">
        <v>6</v>
      </c>
      <c r="F4781" s="26" t="s">
        <v>31</v>
      </c>
      <c r="G4781" s="34" t="str">
        <f t="shared" si="179"/>
        <v>Silene portensis portensis</v>
      </c>
      <c r="H4781" s="26" t="s">
        <v>5141</v>
      </c>
      <c r="I4781" s="26"/>
      <c r="J4781" t="s">
        <v>10966</v>
      </c>
      <c r="K4781" t="s">
        <v>11752</v>
      </c>
      <c r="L4781" t="s">
        <v>12295</v>
      </c>
      <c r="M4781" t="s">
        <v>12331</v>
      </c>
    </row>
    <row r="4782" spans="1:13" x14ac:dyDescent="0.25">
      <c r="A4782" s="26" t="s">
        <v>3634</v>
      </c>
      <c r="B4782" s="26" t="s">
        <v>3647</v>
      </c>
      <c r="C4782" s="34" t="str">
        <f t="shared" ref="C4782:C4845" si="180">IF(D4782="","","subsp.")</f>
        <v>subsp.</v>
      </c>
      <c r="D4782" s="26" t="s">
        <v>4526</v>
      </c>
      <c r="E4782" s="26" t="s">
        <v>6</v>
      </c>
      <c r="F4782" s="26" t="s">
        <v>6</v>
      </c>
      <c r="G4782" s="34" t="str">
        <f t="shared" si="179"/>
        <v>Silene psammitis lasiostyla</v>
      </c>
      <c r="H4782" s="26" t="s">
        <v>5141</v>
      </c>
      <c r="I4782" s="26"/>
      <c r="J4782" t="s">
        <v>10967</v>
      </c>
      <c r="K4782" t="s">
        <v>11752</v>
      </c>
      <c r="L4782" t="s">
        <v>12295</v>
      </c>
      <c r="M4782" t="s">
        <v>12331</v>
      </c>
    </row>
    <row r="4783" spans="1:13" x14ac:dyDescent="0.25">
      <c r="A4783" s="26" t="s">
        <v>3634</v>
      </c>
      <c r="B4783" s="26" t="s">
        <v>3647</v>
      </c>
      <c r="C4783" s="34" t="str">
        <f t="shared" si="180"/>
        <v>subsp.</v>
      </c>
      <c r="D4783" s="26" t="s">
        <v>3647</v>
      </c>
      <c r="E4783" s="26" t="s">
        <v>31</v>
      </c>
      <c r="F4783" s="26" t="s">
        <v>6</v>
      </c>
      <c r="G4783" s="34" t="str">
        <f t="shared" si="179"/>
        <v>Silene psammitis psammitis</v>
      </c>
      <c r="H4783" s="26" t="s">
        <v>5141</v>
      </c>
      <c r="I4783" s="26"/>
      <c r="J4783" t="s">
        <v>10968</v>
      </c>
      <c r="K4783" t="s">
        <v>11752</v>
      </c>
      <c r="L4783" t="s">
        <v>12295</v>
      </c>
      <c r="M4783" t="s">
        <v>12331</v>
      </c>
    </row>
    <row r="4784" spans="1:13" x14ac:dyDescent="0.25">
      <c r="A4784" s="26" t="s">
        <v>3634</v>
      </c>
      <c r="B4784" s="26" t="s">
        <v>3652</v>
      </c>
      <c r="C4784" s="34" t="str">
        <f t="shared" si="180"/>
        <v/>
      </c>
      <c r="D4784" s="26"/>
      <c r="E4784" s="26" t="s">
        <v>6</v>
      </c>
      <c r="F4784" s="26" t="s">
        <v>6</v>
      </c>
      <c r="G4784" s="34" t="str">
        <f t="shared" si="179"/>
        <v>Silene pseudoatocion</v>
      </c>
      <c r="H4784" s="26" t="s">
        <v>5141</v>
      </c>
      <c r="I4784" s="26"/>
      <c r="J4784" t="s">
        <v>10969</v>
      </c>
      <c r="K4784" t="s">
        <v>11752</v>
      </c>
      <c r="L4784" t="s">
        <v>12295</v>
      </c>
      <c r="M4784" t="s">
        <v>12331</v>
      </c>
    </row>
    <row r="4785" spans="1:13" x14ac:dyDescent="0.25">
      <c r="A4785" s="26" t="s">
        <v>3634</v>
      </c>
      <c r="B4785" s="26" t="s">
        <v>294</v>
      </c>
      <c r="C4785" s="34" t="str">
        <f t="shared" si="180"/>
        <v/>
      </c>
      <c r="D4785" s="26"/>
      <c r="E4785" s="26" t="s">
        <v>6</v>
      </c>
      <c r="F4785" s="26" t="s">
        <v>6</v>
      </c>
      <c r="G4785" s="34" t="str">
        <f t="shared" si="179"/>
        <v>Silene pusilla</v>
      </c>
      <c r="H4785" s="26" t="s">
        <v>5141</v>
      </c>
      <c r="I4785" s="26"/>
      <c r="J4785" t="s">
        <v>10970</v>
      </c>
      <c r="K4785" t="s">
        <v>11752</v>
      </c>
      <c r="L4785" t="s">
        <v>12295</v>
      </c>
      <c r="M4785" t="s">
        <v>12331</v>
      </c>
    </row>
    <row r="4786" spans="1:13" x14ac:dyDescent="0.25">
      <c r="A4786" s="26" t="s">
        <v>3634</v>
      </c>
      <c r="B4786" s="26" t="s">
        <v>1933</v>
      </c>
      <c r="C4786" s="34" t="str">
        <f t="shared" si="180"/>
        <v/>
      </c>
      <c r="D4786" s="26"/>
      <c r="E4786" s="26" t="s">
        <v>6</v>
      </c>
      <c r="F4786" s="26" t="s">
        <v>6</v>
      </c>
      <c r="G4786" s="34" t="str">
        <f t="shared" si="179"/>
        <v>Silene ramosissima</v>
      </c>
      <c r="H4786" s="26" t="s">
        <v>5141</v>
      </c>
      <c r="I4786" s="26"/>
      <c r="J4786" t="s">
        <v>10971</v>
      </c>
      <c r="K4786" t="s">
        <v>11752</v>
      </c>
      <c r="L4786" t="s">
        <v>12295</v>
      </c>
      <c r="M4786" t="s">
        <v>12331</v>
      </c>
    </row>
    <row r="4787" spans="1:13" x14ac:dyDescent="0.25">
      <c r="A4787" s="26" t="s">
        <v>3634</v>
      </c>
      <c r="B4787" s="26" t="s">
        <v>534</v>
      </c>
      <c r="C4787" s="34" t="str">
        <f t="shared" si="180"/>
        <v/>
      </c>
      <c r="D4787" s="26"/>
      <c r="E4787" s="26" t="s">
        <v>31</v>
      </c>
      <c r="F4787" s="26" t="s">
        <v>6</v>
      </c>
      <c r="G4787" s="34" t="str">
        <f t="shared" si="179"/>
        <v>Silene rothmaleri</v>
      </c>
      <c r="H4787" s="26" t="s">
        <v>5141</v>
      </c>
      <c r="I4787" s="26"/>
      <c r="J4787" t="s">
        <v>10972</v>
      </c>
      <c r="K4787" t="s">
        <v>11752</v>
      </c>
      <c r="L4787" t="s">
        <v>12295</v>
      </c>
      <c r="M4787" t="s">
        <v>12331</v>
      </c>
    </row>
    <row r="4788" spans="1:13" x14ac:dyDescent="0.25">
      <c r="A4788" s="26" t="s">
        <v>3634</v>
      </c>
      <c r="B4788" s="26" t="s">
        <v>3650</v>
      </c>
      <c r="C4788" s="34" t="str">
        <f t="shared" si="180"/>
        <v>subsp.</v>
      </c>
      <c r="D4788" s="26" t="s">
        <v>3650</v>
      </c>
      <c r="E4788" s="26" t="s">
        <v>6</v>
      </c>
      <c r="F4788" s="26" t="s">
        <v>6</v>
      </c>
      <c r="G4788" s="34" t="str">
        <f t="shared" si="179"/>
        <v>Silene rubella rubella</v>
      </c>
      <c r="H4788" s="26" t="s">
        <v>5141</v>
      </c>
      <c r="I4788" s="26"/>
      <c r="J4788" t="s">
        <v>10973</v>
      </c>
      <c r="K4788" t="s">
        <v>11752</v>
      </c>
      <c r="L4788" t="s">
        <v>12295</v>
      </c>
      <c r="M4788" t="s">
        <v>12331</v>
      </c>
    </row>
    <row r="4789" spans="1:13" x14ac:dyDescent="0.25">
      <c r="A4789" s="26" t="s">
        <v>3634</v>
      </c>
      <c r="B4789" s="26" t="s">
        <v>3650</v>
      </c>
      <c r="C4789" s="34" t="str">
        <f t="shared" si="180"/>
        <v>subsp.</v>
      </c>
      <c r="D4789" s="26" t="s">
        <v>1772</v>
      </c>
      <c r="E4789" s="26" t="s">
        <v>6</v>
      </c>
      <c r="F4789" s="26" t="s">
        <v>6</v>
      </c>
      <c r="G4789" s="34" t="str">
        <f t="shared" si="179"/>
        <v>Silene rubella segetalis</v>
      </c>
      <c r="H4789" s="26" t="s">
        <v>5141</v>
      </c>
      <c r="I4789" s="26"/>
      <c r="J4789" t="s">
        <v>10974</v>
      </c>
      <c r="K4789" t="s">
        <v>11752</v>
      </c>
      <c r="L4789" t="s">
        <v>12295</v>
      </c>
      <c r="M4789" t="s">
        <v>12331</v>
      </c>
    </row>
    <row r="4790" spans="1:13" x14ac:dyDescent="0.25">
      <c r="A4790" s="26" t="s">
        <v>3634</v>
      </c>
      <c r="B4790" s="26" t="s">
        <v>374</v>
      </c>
      <c r="C4790" s="34" t="str">
        <f t="shared" si="180"/>
        <v/>
      </c>
      <c r="D4790" s="26"/>
      <c r="E4790" s="26" t="s">
        <v>6</v>
      </c>
      <c r="F4790" s="26" t="s">
        <v>6</v>
      </c>
      <c r="G4790" s="34" t="str">
        <f t="shared" ref="G4790:G4853" si="181">IF(D4790="",CONCATENATE(A4790," ",B4790),CONCATENATE(A4790," ",B4790," ",D4790))</f>
        <v>Silene rupestris</v>
      </c>
      <c r="H4790" s="26" t="s">
        <v>5141</v>
      </c>
      <c r="I4790" s="26"/>
      <c r="J4790" t="s">
        <v>10975</v>
      </c>
      <c r="K4790" t="s">
        <v>11752</v>
      </c>
      <c r="L4790" t="s">
        <v>12295</v>
      </c>
      <c r="M4790" t="s">
        <v>12331</v>
      </c>
    </row>
    <row r="4791" spans="1:13" x14ac:dyDescent="0.25">
      <c r="A4791" s="26" t="s">
        <v>3634</v>
      </c>
      <c r="B4791" s="26" t="s">
        <v>1066</v>
      </c>
      <c r="C4791" s="34" t="str">
        <f t="shared" si="180"/>
        <v/>
      </c>
      <c r="D4791" s="26"/>
      <c r="E4791" s="26" t="s">
        <v>6</v>
      </c>
      <c r="F4791" s="26" t="s">
        <v>6</v>
      </c>
      <c r="G4791" s="34" t="str">
        <f t="shared" si="181"/>
        <v>Silene saxifraga</v>
      </c>
      <c r="H4791" s="26" t="s">
        <v>5141</v>
      </c>
      <c r="I4791" s="26"/>
      <c r="J4791" t="s">
        <v>10976</v>
      </c>
      <c r="K4791" t="s">
        <v>11752</v>
      </c>
      <c r="L4791" t="s">
        <v>12295</v>
      </c>
      <c r="M4791" t="s">
        <v>12331</v>
      </c>
    </row>
    <row r="4792" spans="1:13" x14ac:dyDescent="0.25">
      <c r="A4792" s="26" t="s">
        <v>3634</v>
      </c>
      <c r="B4792" s="26" t="s">
        <v>3639</v>
      </c>
      <c r="C4792" s="34" t="str">
        <f t="shared" si="180"/>
        <v>subsp.</v>
      </c>
      <c r="D4792" s="26" t="s">
        <v>1028</v>
      </c>
      <c r="E4792" s="26" t="s">
        <v>31</v>
      </c>
      <c r="F4792" s="26" t="s">
        <v>6</v>
      </c>
      <c r="G4792" s="34" t="str">
        <f t="shared" si="181"/>
        <v>Silene scabriflora gallaecica</v>
      </c>
      <c r="H4792" s="26" t="s">
        <v>5141</v>
      </c>
      <c r="I4792" s="26"/>
      <c r="J4792" t="s">
        <v>10977</v>
      </c>
      <c r="K4792" t="s">
        <v>11752</v>
      </c>
      <c r="L4792" t="s">
        <v>12295</v>
      </c>
      <c r="M4792" t="s">
        <v>12331</v>
      </c>
    </row>
    <row r="4793" spans="1:13" x14ac:dyDescent="0.25">
      <c r="A4793" s="26" t="s">
        <v>3634</v>
      </c>
      <c r="B4793" s="26" t="s">
        <v>3639</v>
      </c>
      <c r="C4793" s="34" t="str">
        <f t="shared" si="180"/>
        <v>subsp.</v>
      </c>
      <c r="D4793" s="26" t="s">
        <v>4668</v>
      </c>
      <c r="E4793" s="26" t="s">
        <v>31</v>
      </c>
      <c r="F4793" s="26" t="s">
        <v>6</v>
      </c>
      <c r="G4793" s="34" t="str">
        <f t="shared" si="181"/>
        <v>Silene scabriflora megacalycina</v>
      </c>
      <c r="H4793" s="26" t="s">
        <v>5141</v>
      </c>
      <c r="I4793" s="26"/>
      <c r="J4793" t="s">
        <v>10978</v>
      </c>
      <c r="K4793" t="s">
        <v>11752</v>
      </c>
      <c r="L4793" t="s">
        <v>12295</v>
      </c>
      <c r="M4793" t="s">
        <v>12331</v>
      </c>
    </row>
    <row r="4794" spans="1:13" x14ac:dyDescent="0.25">
      <c r="A4794" s="26" t="s">
        <v>3634</v>
      </c>
      <c r="B4794" s="26" t="s">
        <v>3639</v>
      </c>
      <c r="C4794" s="34" t="str">
        <f t="shared" si="180"/>
        <v>subsp.</v>
      </c>
      <c r="D4794" s="26" t="s">
        <v>3639</v>
      </c>
      <c r="E4794" s="26" t="s">
        <v>6</v>
      </c>
      <c r="F4794" s="26" t="s">
        <v>6</v>
      </c>
      <c r="G4794" s="34" t="str">
        <f t="shared" si="181"/>
        <v>Silene scabriflora scabriflora</v>
      </c>
      <c r="H4794" s="26" t="s">
        <v>5141</v>
      </c>
      <c r="I4794" s="26"/>
      <c r="J4794" t="s">
        <v>10979</v>
      </c>
      <c r="K4794" t="s">
        <v>11752</v>
      </c>
      <c r="L4794" t="s">
        <v>12295</v>
      </c>
      <c r="M4794" t="s">
        <v>12331</v>
      </c>
    </row>
    <row r="4795" spans="1:13" x14ac:dyDescent="0.25">
      <c r="A4795" s="26" t="s">
        <v>3634</v>
      </c>
      <c r="B4795" s="26" t="s">
        <v>3639</v>
      </c>
      <c r="C4795" s="34" t="str">
        <f t="shared" si="180"/>
        <v>subsp.</v>
      </c>
      <c r="D4795" s="26" t="s">
        <v>4527</v>
      </c>
      <c r="E4795" s="26" t="s">
        <v>6</v>
      </c>
      <c r="F4795" s="26" t="s">
        <v>6</v>
      </c>
      <c r="G4795" s="34" t="str">
        <f t="shared" si="181"/>
        <v>Silene scabriflora tuberculata</v>
      </c>
      <c r="H4795" s="26" t="s">
        <v>5141</v>
      </c>
      <c r="I4795" s="26"/>
      <c r="J4795" t="s">
        <v>10980</v>
      </c>
      <c r="K4795" t="s">
        <v>11752</v>
      </c>
      <c r="L4795" t="s">
        <v>12295</v>
      </c>
      <c r="M4795" t="s">
        <v>12331</v>
      </c>
    </row>
    <row r="4796" spans="1:13" x14ac:dyDescent="0.25">
      <c r="A4796" s="26" t="s">
        <v>3634</v>
      </c>
      <c r="B4796" s="26" t="s">
        <v>3635</v>
      </c>
      <c r="C4796" s="34" t="str">
        <f t="shared" si="180"/>
        <v/>
      </c>
      <c r="D4796" s="26"/>
      <c r="E4796" s="26" t="s">
        <v>6</v>
      </c>
      <c r="F4796" s="26" t="s">
        <v>6</v>
      </c>
      <c r="G4796" s="34" t="str">
        <f t="shared" si="181"/>
        <v>Silene sclerocarpa</v>
      </c>
      <c r="H4796" s="26" t="s">
        <v>5141</v>
      </c>
      <c r="I4796" s="26"/>
      <c r="J4796" t="s">
        <v>10981</v>
      </c>
      <c r="K4796" t="s">
        <v>11752</v>
      </c>
      <c r="L4796" t="s">
        <v>12295</v>
      </c>
      <c r="M4796" t="s">
        <v>12331</v>
      </c>
    </row>
    <row r="4797" spans="1:13" x14ac:dyDescent="0.25">
      <c r="A4797" s="26" t="s">
        <v>3634</v>
      </c>
      <c r="B4797" s="26" t="s">
        <v>2659</v>
      </c>
      <c r="C4797" s="34" t="str">
        <f t="shared" si="180"/>
        <v/>
      </c>
      <c r="D4797" s="26"/>
      <c r="E4797" s="26" t="s">
        <v>6</v>
      </c>
      <c r="F4797" s="26" t="s">
        <v>6</v>
      </c>
      <c r="G4797" s="34" t="str">
        <f t="shared" si="181"/>
        <v>Silene secundiflora</v>
      </c>
      <c r="H4797" s="26" t="s">
        <v>5141</v>
      </c>
      <c r="I4797" s="26"/>
      <c r="J4797" t="s">
        <v>10982</v>
      </c>
      <c r="K4797" t="s">
        <v>11752</v>
      </c>
      <c r="L4797" t="s">
        <v>12295</v>
      </c>
      <c r="M4797" t="s">
        <v>12331</v>
      </c>
    </row>
    <row r="4798" spans="1:13" x14ac:dyDescent="0.25">
      <c r="A4798" s="26" t="s">
        <v>3634</v>
      </c>
      <c r="B4798" s="26" t="s">
        <v>2722</v>
      </c>
      <c r="C4798" s="34" t="str">
        <f t="shared" si="180"/>
        <v/>
      </c>
      <c r="D4798" s="26"/>
      <c r="E4798" s="26" t="s">
        <v>6</v>
      </c>
      <c r="F4798" s="26" t="s">
        <v>6</v>
      </c>
      <c r="G4798" s="34" t="str">
        <f t="shared" si="181"/>
        <v>Silene sedoides</v>
      </c>
      <c r="H4798" s="26" t="s">
        <v>5141</v>
      </c>
      <c r="I4798" s="26"/>
      <c r="J4798" t="s">
        <v>10983</v>
      </c>
      <c r="K4798" t="s">
        <v>11752</v>
      </c>
      <c r="L4798" t="s">
        <v>12295</v>
      </c>
      <c r="M4798" t="s">
        <v>12331</v>
      </c>
    </row>
    <row r="4799" spans="1:13" x14ac:dyDescent="0.25">
      <c r="A4799" s="26" t="s">
        <v>3634</v>
      </c>
      <c r="B4799" s="26" t="s">
        <v>3664</v>
      </c>
      <c r="C4799" s="34" t="str">
        <f t="shared" si="180"/>
        <v/>
      </c>
      <c r="D4799" s="26"/>
      <c r="E4799" s="26" t="s">
        <v>31</v>
      </c>
      <c r="F4799" s="26" t="s">
        <v>6</v>
      </c>
      <c r="G4799" s="34" t="str">
        <f t="shared" si="181"/>
        <v>Silene sennenii</v>
      </c>
      <c r="H4799" s="26" t="s">
        <v>5141</v>
      </c>
      <c r="I4799" s="26"/>
      <c r="J4799" t="s">
        <v>10984</v>
      </c>
      <c r="K4799" t="s">
        <v>11752</v>
      </c>
      <c r="L4799" t="s">
        <v>12295</v>
      </c>
      <c r="M4799" t="s">
        <v>12331</v>
      </c>
    </row>
    <row r="4800" spans="1:13" x14ac:dyDescent="0.25">
      <c r="A4800" s="26" t="s">
        <v>3634</v>
      </c>
      <c r="B4800" s="26" t="s">
        <v>3648</v>
      </c>
      <c r="C4800" s="34" t="str">
        <f t="shared" si="180"/>
        <v/>
      </c>
      <c r="D4800" s="26"/>
      <c r="E4800" s="26" t="s">
        <v>31</v>
      </c>
      <c r="F4800" s="26" t="s">
        <v>6</v>
      </c>
      <c r="G4800" s="34" t="str">
        <f t="shared" si="181"/>
        <v>Silene stockenii</v>
      </c>
      <c r="H4800" s="26" t="s">
        <v>5141</v>
      </c>
      <c r="I4800" s="26"/>
      <c r="J4800" t="s">
        <v>10985</v>
      </c>
      <c r="K4800" t="s">
        <v>11752</v>
      </c>
      <c r="L4800" t="s">
        <v>12295</v>
      </c>
      <c r="M4800" t="s">
        <v>12331</v>
      </c>
    </row>
    <row r="4801" spans="1:13" x14ac:dyDescent="0.25">
      <c r="A4801" s="26" t="s">
        <v>3634</v>
      </c>
      <c r="B4801" s="26" t="s">
        <v>993</v>
      </c>
      <c r="C4801" s="34" t="str">
        <f t="shared" si="180"/>
        <v/>
      </c>
      <c r="D4801" s="26"/>
      <c r="E4801" s="26" t="s">
        <v>6</v>
      </c>
      <c r="F4801" s="26" t="s">
        <v>6</v>
      </c>
      <c r="G4801" s="34" t="str">
        <f t="shared" si="181"/>
        <v>Silene stricta</v>
      </c>
      <c r="H4801" s="26" t="s">
        <v>5141</v>
      </c>
      <c r="I4801" s="26"/>
      <c r="J4801" t="s">
        <v>10986</v>
      </c>
      <c r="K4801" t="s">
        <v>11752</v>
      </c>
      <c r="L4801" t="s">
        <v>12295</v>
      </c>
      <c r="M4801" t="s">
        <v>12331</v>
      </c>
    </row>
    <row r="4802" spans="1:13" x14ac:dyDescent="0.25">
      <c r="A4802" s="26" t="s">
        <v>3634</v>
      </c>
      <c r="B4802" s="26" t="s">
        <v>453</v>
      </c>
      <c r="C4802" s="34" t="str">
        <f t="shared" si="180"/>
        <v/>
      </c>
      <c r="D4802" s="26"/>
      <c r="E4802" s="26" t="s">
        <v>31</v>
      </c>
      <c r="F4802" s="26" t="s">
        <v>6</v>
      </c>
      <c r="G4802" s="34" t="str">
        <f t="shared" si="181"/>
        <v>Silene tomentosa</v>
      </c>
      <c r="H4802" s="26" t="s">
        <v>5141</v>
      </c>
      <c r="I4802" s="26"/>
      <c r="J4802" t="s">
        <v>10987</v>
      </c>
      <c r="K4802" t="s">
        <v>11752</v>
      </c>
      <c r="L4802" t="s">
        <v>12295</v>
      </c>
      <c r="M4802" t="s">
        <v>12331</v>
      </c>
    </row>
    <row r="4803" spans="1:13" x14ac:dyDescent="0.25">
      <c r="A4803" s="26" t="s">
        <v>3634</v>
      </c>
      <c r="B4803" s="26" t="s">
        <v>2900</v>
      </c>
      <c r="C4803" s="34" t="str">
        <f t="shared" si="180"/>
        <v/>
      </c>
      <c r="D4803" s="26"/>
      <c r="E4803" s="26" t="s">
        <v>6</v>
      </c>
      <c r="F4803" s="26" t="s">
        <v>6</v>
      </c>
      <c r="G4803" s="34" t="str">
        <f t="shared" si="181"/>
        <v>Silene tridentata</v>
      </c>
      <c r="H4803" s="26" t="s">
        <v>5141</v>
      </c>
      <c r="I4803" s="26"/>
      <c r="J4803" t="s">
        <v>10988</v>
      </c>
      <c r="K4803" t="s">
        <v>11752</v>
      </c>
      <c r="L4803" t="s">
        <v>12295</v>
      </c>
      <c r="M4803" t="s">
        <v>12331</v>
      </c>
    </row>
    <row r="4804" spans="1:13" x14ac:dyDescent="0.25">
      <c r="A4804" s="26" t="s">
        <v>3634</v>
      </c>
      <c r="B4804" s="26" t="s">
        <v>2534</v>
      </c>
      <c r="C4804" s="34" t="str">
        <f t="shared" si="180"/>
        <v>subsp.</v>
      </c>
      <c r="D4804" s="26" t="s">
        <v>4528</v>
      </c>
      <c r="E4804" s="26" t="s">
        <v>6</v>
      </c>
      <c r="F4804" s="26" t="s">
        <v>6</v>
      </c>
      <c r="G4804" s="34" t="str">
        <f t="shared" si="181"/>
        <v>Silene uniflora thorei</v>
      </c>
      <c r="H4804" s="26" t="s">
        <v>5141</v>
      </c>
      <c r="I4804" s="26"/>
      <c r="J4804" t="s">
        <v>10989</v>
      </c>
      <c r="K4804" t="s">
        <v>11752</v>
      </c>
      <c r="L4804" t="s">
        <v>12295</v>
      </c>
      <c r="M4804" t="s">
        <v>12331</v>
      </c>
    </row>
    <row r="4805" spans="1:13" x14ac:dyDescent="0.25">
      <c r="A4805" s="26" t="s">
        <v>3634</v>
      </c>
      <c r="B4805" s="26" t="s">
        <v>2534</v>
      </c>
      <c r="C4805" s="34" t="str">
        <f t="shared" si="180"/>
        <v>subsp.</v>
      </c>
      <c r="D4805" s="26" t="s">
        <v>2534</v>
      </c>
      <c r="E4805" s="26" t="s">
        <v>6</v>
      </c>
      <c r="F4805" s="26" t="s">
        <v>6</v>
      </c>
      <c r="G4805" s="34" t="str">
        <f t="shared" si="181"/>
        <v>Silene uniflora uniflora</v>
      </c>
      <c r="H4805" s="26" t="s">
        <v>5141</v>
      </c>
      <c r="I4805" s="26"/>
      <c r="J4805" t="s">
        <v>10990</v>
      </c>
      <c r="K4805" t="s">
        <v>11752</v>
      </c>
      <c r="L4805" t="s">
        <v>12295</v>
      </c>
      <c r="M4805" t="s">
        <v>12331</v>
      </c>
    </row>
    <row r="4806" spans="1:13" x14ac:dyDescent="0.25">
      <c r="A4806" s="26" t="s">
        <v>3634</v>
      </c>
      <c r="B4806" s="26" t="s">
        <v>1629</v>
      </c>
      <c r="C4806" s="34" t="str">
        <f t="shared" si="180"/>
        <v/>
      </c>
      <c r="D4806" s="26"/>
      <c r="E4806" s="26" t="s">
        <v>6</v>
      </c>
      <c r="F4806" s="26" t="s">
        <v>6</v>
      </c>
      <c r="G4806" s="34" t="str">
        <f t="shared" si="181"/>
        <v>Silene viridiflora</v>
      </c>
      <c r="H4806" s="26" t="s">
        <v>5141</v>
      </c>
      <c r="I4806" s="26"/>
      <c r="J4806" t="s">
        <v>10991</v>
      </c>
      <c r="K4806" t="s">
        <v>11752</v>
      </c>
      <c r="L4806" t="s">
        <v>12295</v>
      </c>
      <c r="M4806" t="s">
        <v>12331</v>
      </c>
    </row>
    <row r="4807" spans="1:13" x14ac:dyDescent="0.25">
      <c r="A4807" s="26" t="s">
        <v>3634</v>
      </c>
      <c r="B4807" s="26" t="s">
        <v>414</v>
      </c>
      <c r="C4807" s="34" t="str">
        <f t="shared" si="180"/>
        <v>subsp.</v>
      </c>
      <c r="D4807" s="26" t="s">
        <v>2139</v>
      </c>
      <c r="E4807" s="26" t="s">
        <v>6</v>
      </c>
      <c r="F4807" s="26" t="s">
        <v>6</v>
      </c>
      <c r="G4807" s="34" t="str">
        <f t="shared" si="181"/>
        <v>Silene vulgaris commutata</v>
      </c>
      <c r="H4807" s="26" t="s">
        <v>5141</v>
      </c>
      <c r="I4807" s="26"/>
      <c r="J4807" t="s">
        <v>10992</v>
      </c>
      <c r="K4807" t="s">
        <v>11752</v>
      </c>
      <c r="L4807" t="s">
        <v>12295</v>
      </c>
      <c r="M4807" t="s">
        <v>12331</v>
      </c>
    </row>
    <row r="4808" spans="1:13" x14ac:dyDescent="0.25">
      <c r="A4808" s="26" t="s">
        <v>3634</v>
      </c>
      <c r="B4808" s="26" t="s">
        <v>414</v>
      </c>
      <c r="C4808" s="34" t="str">
        <f t="shared" si="180"/>
        <v>subsp.</v>
      </c>
      <c r="D4808" s="26" t="s">
        <v>4529</v>
      </c>
      <c r="E4808" s="26" t="s">
        <v>6</v>
      </c>
      <c r="F4808" s="26" t="s">
        <v>6</v>
      </c>
      <c r="G4808" s="34" t="str">
        <f t="shared" si="181"/>
        <v>Silene vulgaris glareosa</v>
      </c>
      <c r="H4808" s="26" t="s">
        <v>5141</v>
      </c>
      <c r="I4808" s="26"/>
      <c r="J4808" t="s">
        <v>10993</v>
      </c>
      <c r="K4808" t="s">
        <v>11752</v>
      </c>
      <c r="L4808" t="s">
        <v>12295</v>
      </c>
      <c r="M4808" t="s">
        <v>12331</v>
      </c>
    </row>
    <row r="4809" spans="1:13" x14ac:dyDescent="0.25">
      <c r="A4809" s="26" t="s">
        <v>3634</v>
      </c>
      <c r="B4809" s="26" t="s">
        <v>414</v>
      </c>
      <c r="C4809" s="34" t="str">
        <f t="shared" si="180"/>
        <v>subsp.</v>
      </c>
      <c r="D4809" s="26" t="s">
        <v>661</v>
      </c>
      <c r="E4809" s="26" t="s">
        <v>6</v>
      </c>
      <c r="F4809" s="26" t="s">
        <v>6</v>
      </c>
      <c r="G4809" s="34" t="str">
        <f t="shared" si="181"/>
        <v>Silene vulgaris prostrata</v>
      </c>
      <c r="H4809" s="26" t="s">
        <v>5141</v>
      </c>
      <c r="I4809" s="26"/>
      <c r="J4809" t="s">
        <v>10994</v>
      </c>
      <c r="K4809" t="s">
        <v>11752</v>
      </c>
      <c r="L4809" t="s">
        <v>12295</v>
      </c>
      <c r="M4809" t="s">
        <v>12331</v>
      </c>
    </row>
    <row r="4810" spans="1:13" x14ac:dyDescent="0.25">
      <c r="A4810" s="26" t="s">
        <v>3634</v>
      </c>
      <c r="B4810" s="26" t="s">
        <v>414</v>
      </c>
      <c r="C4810" s="34" t="str">
        <f t="shared" si="180"/>
        <v>subsp.</v>
      </c>
      <c r="D4810" s="26" t="s">
        <v>414</v>
      </c>
      <c r="E4810" s="26" t="s">
        <v>6</v>
      </c>
      <c r="F4810" s="26" t="s">
        <v>6</v>
      </c>
      <c r="G4810" s="34" t="str">
        <f t="shared" si="181"/>
        <v>Silene vulgaris vulgaris</v>
      </c>
      <c r="H4810" s="26" t="s">
        <v>5141</v>
      </c>
      <c r="I4810" s="26"/>
      <c r="J4810" t="s">
        <v>10995</v>
      </c>
      <c r="K4810" t="s">
        <v>11752</v>
      </c>
      <c r="L4810" t="s">
        <v>12295</v>
      </c>
      <c r="M4810" t="s">
        <v>12331</v>
      </c>
    </row>
    <row r="4811" spans="1:13" x14ac:dyDescent="0.25">
      <c r="A4811" s="26" t="s">
        <v>3670</v>
      </c>
      <c r="B4811" s="26" t="s">
        <v>3671</v>
      </c>
      <c r="C4811" s="34" t="str">
        <f t="shared" si="180"/>
        <v/>
      </c>
      <c r="D4811" s="26"/>
      <c r="E4811" s="26" t="s">
        <v>6</v>
      </c>
      <c r="F4811" s="26" t="s">
        <v>6</v>
      </c>
      <c r="G4811" s="34" t="str">
        <f t="shared" si="181"/>
        <v>Silybum eburneum</v>
      </c>
      <c r="H4811" s="26" t="s">
        <v>5141</v>
      </c>
      <c r="I4811" s="26"/>
      <c r="J4811" t="s">
        <v>10996</v>
      </c>
      <c r="K4811" t="s">
        <v>11752</v>
      </c>
      <c r="L4811" t="s">
        <v>11753</v>
      </c>
      <c r="M4811" t="s">
        <v>11754</v>
      </c>
    </row>
    <row r="4812" spans="1:13" x14ac:dyDescent="0.25">
      <c r="A4812" s="26" t="s">
        <v>3670</v>
      </c>
      <c r="B4812" s="26" t="s">
        <v>1284</v>
      </c>
      <c r="C4812" s="34" t="str">
        <f t="shared" si="180"/>
        <v/>
      </c>
      <c r="D4812" s="26"/>
      <c r="E4812" s="26" t="s">
        <v>6</v>
      </c>
      <c r="F4812" s="26" t="s">
        <v>6</v>
      </c>
      <c r="G4812" s="34" t="str">
        <f t="shared" si="181"/>
        <v>Silybum marianum</v>
      </c>
      <c r="H4812" s="26" t="s">
        <v>5141</v>
      </c>
      <c r="I4812" s="26"/>
      <c r="J4812" t="s">
        <v>10997</v>
      </c>
      <c r="K4812" t="s">
        <v>11752</v>
      </c>
      <c r="L4812" t="s">
        <v>11753</v>
      </c>
      <c r="M4812" t="s">
        <v>11754</v>
      </c>
    </row>
    <row r="4813" spans="1:13" x14ac:dyDescent="0.25">
      <c r="A4813" s="26" t="s">
        <v>3672</v>
      </c>
      <c r="B4813" s="26" t="s">
        <v>3673</v>
      </c>
      <c r="C4813" s="34" t="str">
        <f t="shared" si="180"/>
        <v/>
      </c>
      <c r="D4813" s="26"/>
      <c r="E4813" s="26" t="s">
        <v>6</v>
      </c>
      <c r="F4813" s="26" t="s">
        <v>6</v>
      </c>
      <c r="G4813" s="34" t="str">
        <f t="shared" si="181"/>
        <v>Simethis mattiazzii</v>
      </c>
      <c r="H4813" s="26" t="s">
        <v>5141</v>
      </c>
      <c r="I4813" s="26"/>
      <c r="J4813" t="s">
        <v>10998</v>
      </c>
      <c r="K4813" t="s">
        <v>11752</v>
      </c>
      <c r="L4813" t="s">
        <v>12327</v>
      </c>
      <c r="M4813" t="s">
        <v>12563</v>
      </c>
    </row>
    <row r="4814" spans="1:13" x14ac:dyDescent="0.25">
      <c r="A4814" s="26" t="s">
        <v>3674</v>
      </c>
      <c r="B4814" s="26" t="s">
        <v>5</v>
      </c>
      <c r="C4814" s="34" t="str">
        <f t="shared" si="180"/>
        <v>subsp.</v>
      </c>
      <c r="D4814" s="26" t="s">
        <v>4530</v>
      </c>
      <c r="E4814" s="26" t="s">
        <v>6</v>
      </c>
      <c r="F4814" s="26" t="s">
        <v>6</v>
      </c>
      <c r="G4814" s="34" t="str">
        <f t="shared" si="181"/>
        <v>Sinapis alba dissecta</v>
      </c>
      <c r="H4814" s="26" t="s">
        <v>5141</v>
      </c>
      <c r="I4814" s="26"/>
      <c r="J4814" t="s">
        <v>10999</v>
      </c>
      <c r="K4814" t="s">
        <v>11752</v>
      </c>
      <c r="L4814" t="s">
        <v>12287</v>
      </c>
      <c r="M4814" t="s">
        <v>12288</v>
      </c>
    </row>
    <row r="4815" spans="1:13" x14ac:dyDescent="0.25">
      <c r="A4815" s="26" t="s">
        <v>3674</v>
      </c>
      <c r="B4815" s="26" t="s">
        <v>5</v>
      </c>
      <c r="C4815" s="34" t="str">
        <f t="shared" si="180"/>
        <v>subsp.</v>
      </c>
      <c r="D4815" s="26" t="s">
        <v>936</v>
      </c>
      <c r="E4815" s="26" t="s">
        <v>6</v>
      </c>
      <c r="F4815" s="26" t="s">
        <v>6</v>
      </c>
      <c r="G4815" s="34" t="str">
        <f t="shared" si="181"/>
        <v>Sinapis alba mairei</v>
      </c>
      <c r="H4815" s="26" t="s">
        <v>5141</v>
      </c>
      <c r="I4815" s="26"/>
      <c r="J4815" t="s">
        <v>11000</v>
      </c>
      <c r="K4815" t="s">
        <v>11752</v>
      </c>
      <c r="L4815" t="s">
        <v>12287</v>
      </c>
      <c r="M4815" t="s">
        <v>12288</v>
      </c>
    </row>
    <row r="4816" spans="1:13" x14ac:dyDescent="0.25">
      <c r="A4816" s="26" t="s">
        <v>3674</v>
      </c>
      <c r="B4816" s="26" t="s">
        <v>41</v>
      </c>
      <c r="C4816" s="34" t="str">
        <f t="shared" si="180"/>
        <v/>
      </c>
      <c r="D4816" s="26"/>
      <c r="E4816" s="26" t="s">
        <v>6</v>
      </c>
      <c r="F4816" s="26" t="s">
        <v>6</v>
      </c>
      <c r="G4816" s="34" t="str">
        <f t="shared" si="181"/>
        <v>Sinapis arvensis</v>
      </c>
      <c r="H4816" s="26" t="s">
        <v>5141</v>
      </c>
      <c r="I4816" s="26"/>
      <c r="J4816" t="s">
        <v>11001</v>
      </c>
      <c r="K4816" t="s">
        <v>11752</v>
      </c>
      <c r="L4816" t="s">
        <v>12287</v>
      </c>
      <c r="M4816" t="s">
        <v>12288</v>
      </c>
    </row>
    <row r="4817" spans="1:13" x14ac:dyDescent="0.25">
      <c r="A4817" s="26" t="s">
        <v>3674</v>
      </c>
      <c r="B4817" s="26" t="s">
        <v>861</v>
      </c>
      <c r="C4817" s="34" t="str">
        <f t="shared" si="180"/>
        <v/>
      </c>
      <c r="D4817" s="26"/>
      <c r="E4817" s="26" t="s">
        <v>6</v>
      </c>
      <c r="F4817" s="26" t="s">
        <v>6</v>
      </c>
      <c r="G4817" s="34" t="str">
        <f t="shared" si="181"/>
        <v>Sinapis flexuosa</v>
      </c>
      <c r="H4817" s="26" t="s">
        <v>5141</v>
      </c>
      <c r="I4817" s="26"/>
      <c r="J4817" t="s">
        <v>11002</v>
      </c>
      <c r="K4817" t="s">
        <v>11752</v>
      </c>
      <c r="L4817" t="s">
        <v>12287</v>
      </c>
      <c r="M4817" t="s">
        <v>12288</v>
      </c>
    </row>
    <row r="4818" spans="1:13" x14ac:dyDescent="0.25">
      <c r="A4818" s="26" t="s">
        <v>3675</v>
      </c>
      <c r="B4818" s="26" t="s">
        <v>3676</v>
      </c>
      <c r="C4818" s="34" t="str">
        <f t="shared" si="180"/>
        <v/>
      </c>
      <c r="D4818" s="26"/>
      <c r="E4818" s="26" t="s">
        <v>6</v>
      </c>
      <c r="F4818" s="26" t="s">
        <v>6</v>
      </c>
      <c r="G4818" s="34" t="str">
        <f t="shared" si="181"/>
        <v>Sison amomum</v>
      </c>
      <c r="H4818" s="26" t="s">
        <v>5141</v>
      </c>
      <c r="I4818" s="26"/>
      <c r="J4818" t="s">
        <v>11003</v>
      </c>
      <c r="K4818" t="s">
        <v>11752</v>
      </c>
      <c r="L4818" t="s">
        <v>12382</v>
      </c>
      <c r="M4818" t="s">
        <v>12383</v>
      </c>
    </row>
    <row r="4819" spans="1:13" x14ac:dyDescent="0.25">
      <c r="A4819" s="26" t="s">
        <v>3677</v>
      </c>
      <c r="B4819" s="26" t="s">
        <v>1041</v>
      </c>
      <c r="C4819" s="34" t="str">
        <f t="shared" si="180"/>
        <v>subsp.</v>
      </c>
      <c r="D4819" s="26" t="s">
        <v>1041</v>
      </c>
      <c r="E4819" s="26" t="s">
        <v>6</v>
      </c>
      <c r="F4819" s="26" t="s">
        <v>6</v>
      </c>
      <c r="G4819" s="34" t="str">
        <f t="shared" si="181"/>
        <v>Sisymbrella aspera aspera</v>
      </c>
      <c r="H4819" s="26" t="s">
        <v>5141</v>
      </c>
      <c r="I4819" s="26"/>
      <c r="J4819" t="s">
        <v>11004</v>
      </c>
      <c r="K4819" t="s">
        <v>11752</v>
      </c>
      <c r="L4819" t="s">
        <v>12287</v>
      </c>
      <c r="M4819" t="s">
        <v>12288</v>
      </c>
    </row>
    <row r="4820" spans="1:13" x14ac:dyDescent="0.25">
      <c r="A4820" s="26" t="s">
        <v>3677</v>
      </c>
      <c r="B4820" s="26" t="s">
        <v>1041</v>
      </c>
      <c r="C4820" s="34" t="str">
        <f t="shared" si="180"/>
        <v>subsp.</v>
      </c>
      <c r="D4820" s="26" t="s">
        <v>4531</v>
      </c>
      <c r="E4820" s="26" t="s">
        <v>13111</v>
      </c>
      <c r="F4820" s="26" t="s">
        <v>6</v>
      </c>
      <c r="G4820" s="34" t="str">
        <f t="shared" si="181"/>
        <v>Sisymbrella aspera praeterita</v>
      </c>
      <c r="H4820" s="26" t="s">
        <v>5141</v>
      </c>
      <c r="I4820" s="26"/>
      <c r="J4820" t="s">
        <v>11005</v>
      </c>
      <c r="K4820" t="s">
        <v>11752</v>
      </c>
      <c r="L4820" t="s">
        <v>12287</v>
      </c>
      <c r="M4820" t="s">
        <v>12288</v>
      </c>
    </row>
    <row r="4821" spans="1:13" x14ac:dyDescent="0.25">
      <c r="A4821" s="26" t="s">
        <v>3678</v>
      </c>
      <c r="B4821" s="26" t="s">
        <v>3681</v>
      </c>
      <c r="C4821" s="34" t="str">
        <f t="shared" si="180"/>
        <v/>
      </c>
      <c r="D4821" s="26"/>
      <c r="E4821" s="26" t="s">
        <v>5390</v>
      </c>
      <c r="F4821" s="26" t="s">
        <v>6</v>
      </c>
      <c r="G4821" s="34" t="str">
        <f t="shared" si="181"/>
        <v>Sisymbrium altissimum</v>
      </c>
      <c r="H4821" s="26" t="s">
        <v>5141</v>
      </c>
      <c r="I4821" s="26"/>
      <c r="J4821" t="s">
        <v>11006</v>
      </c>
      <c r="K4821" t="s">
        <v>11752</v>
      </c>
      <c r="L4821" t="s">
        <v>12287</v>
      </c>
      <c r="M4821" t="s">
        <v>12288</v>
      </c>
    </row>
    <row r="4822" spans="1:13" x14ac:dyDescent="0.25">
      <c r="A4822" s="26" t="s">
        <v>3678</v>
      </c>
      <c r="B4822" s="26" t="s">
        <v>3680</v>
      </c>
      <c r="C4822" s="34" t="str">
        <f t="shared" si="180"/>
        <v/>
      </c>
      <c r="D4822" s="26"/>
      <c r="E4822" s="26" t="s">
        <v>31</v>
      </c>
      <c r="F4822" s="26" t="s">
        <v>6</v>
      </c>
      <c r="G4822" s="34" t="str">
        <f t="shared" si="181"/>
        <v>Sisymbrium assoanum</v>
      </c>
      <c r="H4822" s="26" t="s">
        <v>5141</v>
      </c>
      <c r="I4822" s="26"/>
      <c r="J4822" t="s">
        <v>11007</v>
      </c>
      <c r="K4822" t="s">
        <v>11752</v>
      </c>
      <c r="L4822" t="s">
        <v>12287</v>
      </c>
      <c r="M4822" t="s">
        <v>12288</v>
      </c>
    </row>
    <row r="4823" spans="1:13" x14ac:dyDescent="0.25">
      <c r="A4823" s="26" t="s">
        <v>3678</v>
      </c>
      <c r="B4823" s="26" t="s">
        <v>1546</v>
      </c>
      <c r="C4823" s="34" t="str">
        <f t="shared" si="180"/>
        <v>subsp.</v>
      </c>
      <c r="D4823" s="26" t="s">
        <v>4532</v>
      </c>
      <c r="E4823" s="26" t="s">
        <v>6</v>
      </c>
      <c r="F4823" s="26" t="s">
        <v>6</v>
      </c>
      <c r="G4823" s="34" t="str">
        <f t="shared" si="181"/>
        <v>Sisymbrium austriacum chrysanthum</v>
      </c>
      <c r="H4823" s="26" t="s">
        <v>5141</v>
      </c>
      <c r="I4823" s="26"/>
      <c r="J4823" t="s">
        <v>11008</v>
      </c>
      <c r="K4823" t="s">
        <v>11752</v>
      </c>
      <c r="L4823" t="s">
        <v>12287</v>
      </c>
      <c r="M4823" t="s">
        <v>12288</v>
      </c>
    </row>
    <row r="4824" spans="1:13" x14ac:dyDescent="0.25">
      <c r="A4824" s="26" t="s">
        <v>3678</v>
      </c>
      <c r="B4824" s="26" t="s">
        <v>1546</v>
      </c>
      <c r="C4824" s="34" t="str">
        <f t="shared" si="180"/>
        <v>subsp.</v>
      </c>
      <c r="D4824" s="26" t="s">
        <v>4533</v>
      </c>
      <c r="E4824" s="26" t="s">
        <v>13111</v>
      </c>
      <c r="F4824" s="26" t="s">
        <v>6</v>
      </c>
      <c r="G4824" s="34" t="str">
        <f t="shared" si="181"/>
        <v>Sisymbrium austriacum contortum</v>
      </c>
      <c r="H4824" s="26" t="s">
        <v>5141</v>
      </c>
      <c r="I4824" s="26"/>
      <c r="J4824" t="s">
        <v>11009</v>
      </c>
      <c r="K4824" t="s">
        <v>11752</v>
      </c>
      <c r="L4824" t="s">
        <v>12287</v>
      </c>
      <c r="M4824" t="s">
        <v>12288</v>
      </c>
    </row>
    <row r="4825" spans="1:13" x14ac:dyDescent="0.25">
      <c r="A4825" s="26" t="s">
        <v>3678</v>
      </c>
      <c r="B4825" s="26" t="s">
        <v>1546</v>
      </c>
      <c r="C4825" s="34" t="str">
        <f t="shared" si="180"/>
        <v>subsp.</v>
      </c>
      <c r="D4825" s="26" t="s">
        <v>103</v>
      </c>
      <c r="E4825" s="26" t="s">
        <v>6</v>
      </c>
      <c r="F4825" s="26" t="s">
        <v>6</v>
      </c>
      <c r="G4825" s="34" t="str">
        <f t="shared" si="181"/>
        <v>Sisymbrium austriacum hispanicum</v>
      </c>
      <c r="H4825" s="26" t="s">
        <v>5141</v>
      </c>
      <c r="I4825" s="26"/>
      <c r="J4825" t="s">
        <v>11010</v>
      </c>
      <c r="K4825" t="s">
        <v>11752</v>
      </c>
      <c r="L4825" t="s">
        <v>12287</v>
      </c>
      <c r="M4825" t="s">
        <v>12288</v>
      </c>
    </row>
    <row r="4826" spans="1:13" x14ac:dyDescent="0.25">
      <c r="A4826" s="26" t="s">
        <v>3678</v>
      </c>
      <c r="B4826" s="26" t="s">
        <v>3686</v>
      </c>
      <c r="C4826" s="34" t="str">
        <f t="shared" si="180"/>
        <v/>
      </c>
      <c r="D4826" s="26"/>
      <c r="E4826" s="26" t="s">
        <v>31</v>
      </c>
      <c r="F4826" s="26" t="s">
        <v>6</v>
      </c>
      <c r="G4826" s="34" t="str">
        <f t="shared" si="181"/>
        <v>Sisymbrium cavanillesianum</v>
      </c>
      <c r="H4826" s="26" t="s">
        <v>5141</v>
      </c>
      <c r="I4826" s="26"/>
      <c r="J4826" t="s">
        <v>11011</v>
      </c>
      <c r="K4826" t="s">
        <v>11752</v>
      </c>
      <c r="L4826" t="s">
        <v>12287</v>
      </c>
      <c r="M4826" t="s">
        <v>12288</v>
      </c>
    </row>
    <row r="4827" spans="1:13" x14ac:dyDescent="0.25">
      <c r="A4827" s="26" t="s">
        <v>3678</v>
      </c>
      <c r="B4827" s="26" t="s">
        <v>1134</v>
      </c>
      <c r="C4827" s="34" t="str">
        <f t="shared" si="180"/>
        <v/>
      </c>
      <c r="D4827" s="26"/>
      <c r="E4827" s="26" t="s">
        <v>6</v>
      </c>
      <c r="F4827" s="26" t="s">
        <v>6</v>
      </c>
      <c r="G4827" s="34" t="str">
        <f t="shared" si="181"/>
        <v>Sisymbrium crassifolium</v>
      </c>
      <c r="H4827" s="26" t="s">
        <v>5141</v>
      </c>
      <c r="I4827" s="26"/>
      <c r="J4827" t="s">
        <v>11012</v>
      </c>
      <c r="K4827" t="s">
        <v>11752</v>
      </c>
      <c r="L4827" t="s">
        <v>12287</v>
      </c>
      <c r="M4827" t="s">
        <v>12288</v>
      </c>
    </row>
    <row r="4828" spans="1:13" x14ac:dyDescent="0.25">
      <c r="A4828" s="26" t="s">
        <v>3678</v>
      </c>
      <c r="B4828" s="26" t="s">
        <v>3685</v>
      </c>
      <c r="C4828" s="34" t="str">
        <f t="shared" si="180"/>
        <v/>
      </c>
      <c r="D4828" s="26"/>
      <c r="E4828" s="26" t="s">
        <v>6</v>
      </c>
      <c r="F4828" s="26" t="s">
        <v>6</v>
      </c>
      <c r="G4828" s="34" t="str">
        <f t="shared" si="181"/>
        <v>Sisymbrium erysimoides</v>
      </c>
      <c r="H4828" s="26" t="s">
        <v>5141</v>
      </c>
      <c r="I4828" s="26"/>
      <c r="J4828" t="s">
        <v>11013</v>
      </c>
      <c r="K4828" t="s">
        <v>11752</v>
      </c>
      <c r="L4828" t="s">
        <v>12287</v>
      </c>
      <c r="M4828" t="s">
        <v>12288</v>
      </c>
    </row>
    <row r="4829" spans="1:13" x14ac:dyDescent="0.25">
      <c r="A4829" s="26" t="s">
        <v>3678</v>
      </c>
      <c r="B4829" s="26" t="s">
        <v>3679</v>
      </c>
      <c r="C4829" s="34" t="str">
        <f t="shared" si="180"/>
        <v/>
      </c>
      <c r="D4829" s="26"/>
      <c r="E4829" s="26" t="s">
        <v>6</v>
      </c>
      <c r="F4829" s="26" t="s">
        <v>6</v>
      </c>
      <c r="G4829" s="34" t="str">
        <f t="shared" si="181"/>
        <v>Sisymbrium irio</v>
      </c>
      <c r="H4829" s="26" t="s">
        <v>5141</v>
      </c>
      <c r="I4829" s="26"/>
      <c r="J4829" t="s">
        <v>11014</v>
      </c>
      <c r="K4829" t="s">
        <v>11752</v>
      </c>
      <c r="L4829" t="s">
        <v>12287</v>
      </c>
      <c r="M4829" t="s">
        <v>12288</v>
      </c>
    </row>
    <row r="4830" spans="1:13" x14ac:dyDescent="0.25">
      <c r="A4830" s="26" t="s">
        <v>3678</v>
      </c>
      <c r="B4830" s="26" t="s">
        <v>3682</v>
      </c>
      <c r="C4830" s="34" t="str">
        <f t="shared" si="180"/>
        <v/>
      </c>
      <c r="D4830" s="26"/>
      <c r="E4830" s="26" t="s">
        <v>6</v>
      </c>
      <c r="F4830" s="26" t="s">
        <v>6</v>
      </c>
      <c r="G4830" s="34" t="str">
        <f t="shared" si="181"/>
        <v>Sisymbrium macroloma</v>
      </c>
      <c r="H4830" s="26" t="s">
        <v>5141</v>
      </c>
      <c r="I4830" s="26"/>
      <c r="J4830" t="s">
        <v>11015</v>
      </c>
      <c r="K4830" t="s">
        <v>11752</v>
      </c>
      <c r="L4830" t="s">
        <v>12287</v>
      </c>
      <c r="M4830" t="s">
        <v>12288</v>
      </c>
    </row>
    <row r="4831" spans="1:13" x14ac:dyDescent="0.25">
      <c r="A4831" s="26" t="s">
        <v>3678</v>
      </c>
      <c r="B4831" s="26" t="s">
        <v>1399</v>
      </c>
      <c r="C4831" s="34" t="str">
        <f t="shared" si="180"/>
        <v/>
      </c>
      <c r="D4831" s="26"/>
      <c r="E4831" s="26" t="s">
        <v>6</v>
      </c>
      <c r="F4831" s="26" t="s">
        <v>6</v>
      </c>
      <c r="G4831" s="34" t="str">
        <f t="shared" si="181"/>
        <v>Sisymbrium officinale</v>
      </c>
      <c r="H4831" s="26" t="s">
        <v>5141</v>
      </c>
      <c r="I4831" s="26"/>
      <c r="J4831" t="s">
        <v>11016</v>
      </c>
      <c r="K4831" t="s">
        <v>11752</v>
      </c>
      <c r="L4831" t="s">
        <v>12287</v>
      </c>
      <c r="M4831" t="s">
        <v>12288</v>
      </c>
    </row>
    <row r="4832" spans="1:13" x14ac:dyDescent="0.25">
      <c r="A4832" s="26" t="s">
        <v>3678</v>
      </c>
      <c r="B4832" s="26" t="s">
        <v>3168</v>
      </c>
      <c r="C4832" s="34" t="str">
        <f t="shared" si="180"/>
        <v/>
      </c>
      <c r="D4832" s="26"/>
      <c r="E4832" s="26" t="s">
        <v>6</v>
      </c>
      <c r="F4832" s="26" t="s">
        <v>6</v>
      </c>
      <c r="G4832" s="34" t="str">
        <f t="shared" si="181"/>
        <v>Sisymbrium orientale</v>
      </c>
      <c r="H4832" s="26" t="s">
        <v>5141</v>
      </c>
      <c r="I4832" s="26"/>
      <c r="J4832" t="s">
        <v>11017</v>
      </c>
      <c r="K4832" t="s">
        <v>11752</v>
      </c>
      <c r="L4832" t="s">
        <v>12287</v>
      </c>
      <c r="M4832" t="s">
        <v>12288</v>
      </c>
    </row>
    <row r="4833" spans="1:13" x14ac:dyDescent="0.25">
      <c r="A4833" s="26" t="s">
        <v>3678</v>
      </c>
      <c r="B4833" s="26" t="s">
        <v>3683</v>
      </c>
      <c r="C4833" s="34" t="str">
        <f t="shared" si="180"/>
        <v/>
      </c>
      <c r="D4833" s="26"/>
      <c r="E4833" s="26" t="s">
        <v>5390</v>
      </c>
      <c r="F4833" s="26" t="s">
        <v>6</v>
      </c>
      <c r="G4833" s="34" t="str">
        <f t="shared" si="181"/>
        <v>Sisymbrium polyceratium</v>
      </c>
      <c r="H4833" s="26" t="s">
        <v>5141</v>
      </c>
      <c r="I4833" s="26"/>
      <c r="J4833" t="s">
        <v>11018</v>
      </c>
      <c r="K4833" t="s">
        <v>11752</v>
      </c>
      <c r="L4833" t="s">
        <v>12287</v>
      </c>
      <c r="M4833" t="s">
        <v>12288</v>
      </c>
    </row>
    <row r="4834" spans="1:13" x14ac:dyDescent="0.25">
      <c r="A4834" s="26" t="s">
        <v>3678</v>
      </c>
      <c r="B4834" s="26" t="s">
        <v>3684</v>
      </c>
      <c r="C4834" s="34" t="str">
        <f t="shared" si="180"/>
        <v/>
      </c>
      <c r="D4834" s="26"/>
      <c r="E4834" s="26" t="s">
        <v>6</v>
      </c>
      <c r="F4834" s="26" t="s">
        <v>6</v>
      </c>
      <c r="G4834" s="34" t="str">
        <f t="shared" si="181"/>
        <v>Sisymbrium runcinatum</v>
      </c>
      <c r="H4834" s="26" t="s">
        <v>5141</v>
      </c>
      <c r="I4834" s="26"/>
      <c r="J4834" t="s">
        <v>11019</v>
      </c>
      <c r="K4834" t="s">
        <v>11752</v>
      </c>
      <c r="L4834" t="s">
        <v>12287</v>
      </c>
      <c r="M4834" t="s">
        <v>12288</v>
      </c>
    </row>
    <row r="4835" spans="1:13" x14ac:dyDescent="0.25">
      <c r="A4835" s="26" t="s">
        <v>3687</v>
      </c>
      <c r="B4835" s="26" t="s">
        <v>1620</v>
      </c>
      <c r="C4835" s="34" t="str">
        <f t="shared" si="180"/>
        <v/>
      </c>
      <c r="D4835" s="26"/>
      <c r="E4835" s="26" t="s">
        <v>5390</v>
      </c>
      <c r="F4835" s="26" t="s">
        <v>6</v>
      </c>
      <c r="G4835" s="34" t="str">
        <f t="shared" si="181"/>
        <v>Sisyrinchium angustifolium</v>
      </c>
      <c r="H4835" s="26" t="s">
        <v>5141</v>
      </c>
      <c r="I4835" s="26"/>
      <c r="J4835" t="s">
        <v>11020</v>
      </c>
      <c r="K4835" t="s">
        <v>11752</v>
      </c>
      <c r="L4835" t="s">
        <v>12327</v>
      </c>
      <c r="M4835" t="s">
        <v>12615</v>
      </c>
    </row>
    <row r="4836" spans="1:13" x14ac:dyDescent="0.25">
      <c r="A4836" s="26" t="s">
        <v>3687</v>
      </c>
      <c r="B4836" s="26" t="s">
        <v>1212</v>
      </c>
      <c r="C4836" s="34" t="str">
        <f t="shared" si="180"/>
        <v/>
      </c>
      <c r="D4836" s="26"/>
      <c r="E4836" s="26" t="s">
        <v>5390</v>
      </c>
      <c r="F4836" s="26" t="s">
        <v>6</v>
      </c>
      <c r="G4836" s="34" t="str">
        <f t="shared" si="181"/>
        <v>Sisyrinchium rosulatum</v>
      </c>
      <c r="H4836" s="26" t="s">
        <v>5141</v>
      </c>
      <c r="I4836" s="26"/>
      <c r="J4836" t="s">
        <v>11021</v>
      </c>
      <c r="K4836" t="s">
        <v>11752</v>
      </c>
      <c r="L4836" t="s">
        <v>12327</v>
      </c>
      <c r="M4836" t="s">
        <v>12615</v>
      </c>
    </row>
    <row r="4837" spans="1:13" x14ac:dyDescent="0.25">
      <c r="A4837" s="26" t="s">
        <v>3688</v>
      </c>
      <c r="B4837" s="26" t="s">
        <v>392</v>
      </c>
      <c r="C4837" s="34" t="str">
        <f t="shared" si="180"/>
        <v/>
      </c>
      <c r="D4837" s="26"/>
      <c r="E4837" s="26" t="s">
        <v>6</v>
      </c>
      <c r="F4837" s="26" t="s">
        <v>6</v>
      </c>
      <c r="G4837" s="34" t="str">
        <f t="shared" si="181"/>
        <v>Sium latifolium</v>
      </c>
      <c r="H4837" s="26" t="s">
        <v>5141</v>
      </c>
      <c r="I4837" s="26"/>
      <c r="J4837" t="s">
        <v>11022</v>
      </c>
      <c r="K4837" t="s">
        <v>11752</v>
      </c>
      <c r="L4837" t="s">
        <v>12382</v>
      </c>
      <c r="M4837" t="s">
        <v>12383</v>
      </c>
    </row>
    <row r="4838" spans="1:13" x14ac:dyDescent="0.25">
      <c r="A4838" s="26" t="s">
        <v>3689</v>
      </c>
      <c r="B4838" s="26" t="s">
        <v>1041</v>
      </c>
      <c r="C4838" s="34" t="str">
        <f t="shared" si="180"/>
        <v/>
      </c>
      <c r="D4838" s="26"/>
      <c r="E4838" s="26" t="s">
        <v>6</v>
      </c>
      <c r="F4838" s="26" t="s">
        <v>6</v>
      </c>
      <c r="G4838" s="34" t="str">
        <f t="shared" si="181"/>
        <v>Smilax aspera</v>
      </c>
      <c r="H4838" s="26" t="s">
        <v>5141</v>
      </c>
      <c r="I4838" s="26"/>
      <c r="J4838" t="s">
        <v>11023</v>
      </c>
      <c r="K4838" t="s">
        <v>11752</v>
      </c>
      <c r="L4838" t="s">
        <v>12569</v>
      </c>
      <c r="M4838" t="s">
        <v>12699</v>
      </c>
    </row>
    <row r="4839" spans="1:13" x14ac:dyDescent="0.25">
      <c r="A4839" s="26" t="s">
        <v>3690</v>
      </c>
      <c r="B4839" s="26" t="s">
        <v>3691</v>
      </c>
      <c r="C4839" s="34" t="str">
        <f t="shared" si="180"/>
        <v/>
      </c>
      <c r="D4839" s="26"/>
      <c r="E4839" s="26" t="s">
        <v>6</v>
      </c>
      <c r="F4839" s="26" t="s">
        <v>6</v>
      </c>
      <c r="G4839" s="34" t="str">
        <f t="shared" si="181"/>
        <v>Smyrnium olusatrum</v>
      </c>
      <c r="H4839" s="26" t="s">
        <v>5141</v>
      </c>
      <c r="I4839" s="26"/>
      <c r="J4839" t="s">
        <v>11024</v>
      </c>
      <c r="K4839" t="s">
        <v>11752</v>
      </c>
      <c r="L4839" t="s">
        <v>12382</v>
      </c>
      <c r="M4839" t="s">
        <v>12383</v>
      </c>
    </row>
    <row r="4840" spans="1:13" x14ac:dyDescent="0.25">
      <c r="A4840" s="26" t="s">
        <v>3690</v>
      </c>
      <c r="B4840" s="26" t="s">
        <v>1104</v>
      </c>
      <c r="C4840" s="34" t="str">
        <f t="shared" si="180"/>
        <v/>
      </c>
      <c r="D4840" s="26"/>
      <c r="E4840" s="26" t="s">
        <v>6</v>
      </c>
      <c r="F4840" s="26" t="s">
        <v>6</v>
      </c>
      <c r="G4840" s="34" t="str">
        <f t="shared" si="181"/>
        <v>Smyrnium perfoliatum</v>
      </c>
      <c r="H4840" s="26" t="s">
        <v>5141</v>
      </c>
      <c r="I4840" s="26"/>
      <c r="J4840" t="s">
        <v>11025</v>
      </c>
      <c r="K4840" t="s">
        <v>11752</v>
      </c>
      <c r="L4840" t="s">
        <v>12382</v>
      </c>
      <c r="M4840" t="s">
        <v>12383</v>
      </c>
    </row>
    <row r="4841" spans="1:13" x14ac:dyDescent="0.25">
      <c r="A4841" s="26" t="s">
        <v>3692</v>
      </c>
      <c r="B4841" s="26" t="s">
        <v>2387</v>
      </c>
      <c r="C4841" s="34" t="str">
        <f t="shared" si="180"/>
        <v/>
      </c>
      <c r="D4841" s="26"/>
      <c r="E4841" s="26" t="s">
        <v>5390</v>
      </c>
      <c r="F4841" s="26" t="s">
        <v>6</v>
      </c>
      <c r="G4841" s="34" t="str">
        <f t="shared" si="181"/>
        <v>Solanum bonariense</v>
      </c>
      <c r="H4841" s="26" t="s">
        <v>5141</v>
      </c>
      <c r="I4841" s="26"/>
      <c r="J4841" t="s">
        <v>11026</v>
      </c>
      <c r="K4841" t="s">
        <v>11752</v>
      </c>
      <c r="L4841" t="s">
        <v>12577</v>
      </c>
      <c r="M4841" t="s">
        <v>12578</v>
      </c>
    </row>
    <row r="4842" spans="1:13" x14ac:dyDescent="0.25">
      <c r="A4842" s="26" t="s">
        <v>3692</v>
      </c>
      <c r="B4842" s="26" t="s">
        <v>3704</v>
      </c>
      <c r="C4842" s="34" t="str">
        <f t="shared" si="180"/>
        <v/>
      </c>
      <c r="D4842" s="26"/>
      <c r="E4842" s="26" t="s">
        <v>5390</v>
      </c>
      <c r="F4842" s="26" t="s">
        <v>6</v>
      </c>
      <c r="G4842" s="34" t="str">
        <f t="shared" si="181"/>
        <v>Solanum carolinense</v>
      </c>
      <c r="H4842" s="26" t="s">
        <v>5141</v>
      </c>
      <c r="I4842" s="26"/>
      <c r="J4842" t="s">
        <v>11027</v>
      </c>
      <c r="K4842" t="s">
        <v>11752</v>
      </c>
      <c r="L4842" t="s">
        <v>12577</v>
      </c>
      <c r="M4842" t="s">
        <v>12578</v>
      </c>
    </row>
    <row r="4843" spans="1:13" x14ac:dyDescent="0.25">
      <c r="A4843" s="26" t="s">
        <v>3692</v>
      </c>
      <c r="B4843" s="26" t="s">
        <v>662</v>
      </c>
      <c r="C4843" s="34" t="str">
        <f t="shared" si="180"/>
        <v/>
      </c>
      <c r="D4843" s="26"/>
      <c r="E4843" s="26" t="s">
        <v>5390</v>
      </c>
      <c r="F4843" s="26" t="s">
        <v>6</v>
      </c>
      <c r="G4843" s="34" t="str">
        <f t="shared" si="181"/>
        <v>Solanum chenopodioides</v>
      </c>
      <c r="H4843" s="26" t="s">
        <v>5141</v>
      </c>
      <c r="I4843" s="26"/>
      <c r="J4843" t="s">
        <v>11028</v>
      </c>
      <c r="K4843" t="s">
        <v>11752</v>
      </c>
      <c r="L4843" t="s">
        <v>12577</v>
      </c>
      <c r="M4843" t="s">
        <v>12578</v>
      </c>
    </row>
    <row r="4844" spans="1:13" x14ac:dyDescent="0.25">
      <c r="A4844" s="26" t="s">
        <v>3692</v>
      </c>
      <c r="B4844" s="26" t="s">
        <v>3703</v>
      </c>
      <c r="C4844" s="34" t="str">
        <f t="shared" si="180"/>
        <v/>
      </c>
      <c r="D4844" s="26"/>
      <c r="E4844" s="26" t="s">
        <v>5390</v>
      </c>
      <c r="F4844" s="26" t="s">
        <v>6</v>
      </c>
      <c r="G4844" s="34" t="str">
        <f t="shared" si="181"/>
        <v>Solanum citrullifolium</v>
      </c>
      <c r="H4844" s="26" t="s">
        <v>5141</v>
      </c>
      <c r="I4844" s="26"/>
      <c r="J4844" t="s">
        <v>11029</v>
      </c>
      <c r="K4844" t="s">
        <v>11752</v>
      </c>
      <c r="L4844" t="s">
        <v>12577</v>
      </c>
      <c r="M4844" t="s">
        <v>12578</v>
      </c>
    </row>
    <row r="4845" spans="1:13" x14ac:dyDescent="0.25">
      <c r="A4845" s="26" t="s">
        <v>3692</v>
      </c>
      <c r="B4845" s="26" t="s">
        <v>3696</v>
      </c>
      <c r="C4845" s="34" t="str">
        <f t="shared" si="180"/>
        <v/>
      </c>
      <c r="D4845" s="26"/>
      <c r="E4845" s="26" t="s">
        <v>6</v>
      </c>
      <c r="F4845" s="26" t="s">
        <v>6</v>
      </c>
      <c r="G4845" s="34" t="str">
        <f t="shared" si="181"/>
        <v>Solanum dulcamara</v>
      </c>
      <c r="H4845" s="26" t="s">
        <v>5141</v>
      </c>
      <c r="I4845" s="26"/>
      <c r="J4845" t="s">
        <v>11030</v>
      </c>
      <c r="K4845" t="s">
        <v>11752</v>
      </c>
      <c r="L4845" t="s">
        <v>12577</v>
      </c>
      <c r="M4845" t="s">
        <v>12578</v>
      </c>
    </row>
    <row r="4846" spans="1:13" x14ac:dyDescent="0.25">
      <c r="A4846" s="26" t="s">
        <v>3692</v>
      </c>
      <c r="B4846" s="26" t="s">
        <v>3700</v>
      </c>
      <c r="C4846" s="34" t="str">
        <f t="shared" ref="C4846:C4909" si="182">IF(D4846="","","subsp.")</f>
        <v/>
      </c>
      <c r="D4846" s="26"/>
      <c r="E4846" s="26" t="s">
        <v>5390</v>
      </c>
      <c r="F4846" s="26" t="s">
        <v>6</v>
      </c>
      <c r="G4846" s="34" t="str">
        <f t="shared" si="181"/>
        <v>Solanum elaeagnifolium</v>
      </c>
      <c r="H4846" s="26" t="s">
        <v>5141</v>
      </c>
      <c r="I4846" s="26"/>
      <c r="J4846" t="s">
        <v>11031</v>
      </c>
      <c r="K4846" t="s">
        <v>11752</v>
      </c>
      <c r="L4846" t="s">
        <v>12577</v>
      </c>
      <c r="M4846" t="s">
        <v>12578</v>
      </c>
    </row>
    <row r="4847" spans="1:13" x14ac:dyDescent="0.25">
      <c r="A4847" s="26" t="s">
        <v>3692</v>
      </c>
      <c r="B4847" s="26" t="s">
        <v>1669</v>
      </c>
      <c r="C4847" s="34" t="str">
        <f t="shared" si="182"/>
        <v/>
      </c>
      <c r="D4847" s="26"/>
      <c r="E4847" s="26" t="s">
        <v>5390</v>
      </c>
      <c r="F4847" s="26" t="s">
        <v>6</v>
      </c>
      <c r="G4847" s="34" t="str">
        <f t="shared" si="181"/>
        <v>Solanum laciniatum</v>
      </c>
      <c r="H4847" s="26" t="s">
        <v>5141</v>
      </c>
      <c r="I4847" s="26"/>
      <c r="J4847" t="s">
        <v>11032</v>
      </c>
      <c r="K4847" t="s">
        <v>11752</v>
      </c>
      <c r="L4847" t="s">
        <v>12577</v>
      </c>
      <c r="M4847" t="s">
        <v>12578</v>
      </c>
    </row>
    <row r="4848" spans="1:13" x14ac:dyDescent="0.25">
      <c r="A4848" s="26" t="s">
        <v>3692</v>
      </c>
      <c r="B4848" s="26" t="s">
        <v>98</v>
      </c>
      <c r="C4848" s="34" t="str">
        <f t="shared" si="182"/>
        <v/>
      </c>
      <c r="D4848" s="26"/>
      <c r="E4848" s="26" t="s">
        <v>5390</v>
      </c>
      <c r="F4848" s="26" t="s">
        <v>6</v>
      </c>
      <c r="G4848" s="34" t="str">
        <f t="shared" si="181"/>
        <v>Solanum laxum</v>
      </c>
      <c r="H4848" s="26" t="s">
        <v>5141</v>
      </c>
      <c r="I4848" s="26"/>
      <c r="J4848" t="s">
        <v>11033</v>
      </c>
      <c r="K4848" t="s">
        <v>11752</v>
      </c>
      <c r="L4848" t="s">
        <v>12577</v>
      </c>
      <c r="M4848" t="s">
        <v>12578</v>
      </c>
    </row>
    <row r="4849" spans="1:13" x14ac:dyDescent="0.25">
      <c r="A4849" s="26" t="s">
        <v>3692</v>
      </c>
      <c r="B4849" s="26" t="s">
        <v>3699</v>
      </c>
      <c r="C4849" s="34" t="str">
        <f t="shared" si="182"/>
        <v/>
      </c>
      <c r="D4849" s="26"/>
      <c r="E4849" s="26" t="s">
        <v>5390</v>
      </c>
      <c r="F4849" s="26" t="s">
        <v>6</v>
      </c>
      <c r="G4849" s="34" t="str">
        <f t="shared" si="181"/>
        <v>Solanum linnaeanum</v>
      </c>
      <c r="H4849" s="26" t="s">
        <v>5141</v>
      </c>
      <c r="I4849" s="26"/>
      <c r="J4849" t="s">
        <v>11034</v>
      </c>
      <c r="K4849" t="s">
        <v>11752</v>
      </c>
      <c r="L4849" t="s">
        <v>12577</v>
      </c>
      <c r="M4849" t="s">
        <v>12578</v>
      </c>
    </row>
    <row r="4850" spans="1:13" x14ac:dyDescent="0.25">
      <c r="A4850" s="26" t="s">
        <v>3692</v>
      </c>
      <c r="B4850" s="26" t="s">
        <v>3698</v>
      </c>
      <c r="C4850" s="34" t="str">
        <f t="shared" si="182"/>
        <v/>
      </c>
      <c r="D4850" s="26"/>
      <c r="E4850" s="26" t="s">
        <v>5390</v>
      </c>
      <c r="F4850" s="26" t="s">
        <v>6</v>
      </c>
      <c r="G4850" s="34" t="str">
        <f t="shared" si="181"/>
        <v>Solanum mauritianum</v>
      </c>
      <c r="H4850" s="26" t="s">
        <v>5141</v>
      </c>
      <c r="I4850" s="26"/>
      <c r="J4850" t="s">
        <v>11035</v>
      </c>
      <c r="K4850" t="s">
        <v>11752</v>
      </c>
      <c r="L4850" t="s">
        <v>12577</v>
      </c>
      <c r="M4850" t="s">
        <v>12578</v>
      </c>
    </row>
    <row r="4851" spans="1:13" x14ac:dyDescent="0.25">
      <c r="A4851" s="26" t="s">
        <v>3692</v>
      </c>
      <c r="B4851" s="26" t="s">
        <v>236</v>
      </c>
      <c r="C4851" s="34" t="str">
        <f t="shared" si="182"/>
        <v/>
      </c>
      <c r="D4851" s="26"/>
      <c r="E4851" s="26" t="s">
        <v>6</v>
      </c>
      <c r="F4851" s="26" t="s">
        <v>6</v>
      </c>
      <c r="G4851" s="34" t="str">
        <f t="shared" si="181"/>
        <v>Solanum nigrum</v>
      </c>
      <c r="H4851" s="26" t="s">
        <v>5141</v>
      </c>
      <c r="I4851" s="26"/>
      <c r="J4851" t="s">
        <v>11036</v>
      </c>
      <c r="K4851" t="s">
        <v>11752</v>
      </c>
      <c r="L4851" t="s">
        <v>12577</v>
      </c>
      <c r="M4851" t="s">
        <v>12578</v>
      </c>
    </row>
    <row r="4852" spans="1:13" x14ac:dyDescent="0.25">
      <c r="A4852" s="26" t="s">
        <v>3692</v>
      </c>
      <c r="B4852" s="26" t="s">
        <v>3694</v>
      </c>
      <c r="C4852" s="34" t="str">
        <f t="shared" si="182"/>
        <v/>
      </c>
      <c r="D4852" s="26"/>
      <c r="E4852" s="26" t="s">
        <v>5390</v>
      </c>
      <c r="F4852" s="26" t="s">
        <v>6</v>
      </c>
      <c r="G4852" s="34" t="str">
        <f t="shared" si="181"/>
        <v>Solanum physalifolium</v>
      </c>
      <c r="H4852" s="26" t="s">
        <v>5141</v>
      </c>
      <c r="I4852" s="26"/>
      <c r="J4852" t="s">
        <v>11037</v>
      </c>
      <c r="K4852" t="s">
        <v>11752</v>
      </c>
      <c r="L4852" t="s">
        <v>12577</v>
      </c>
      <c r="M4852" t="s">
        <v>12578</v>
      </c>
    </row>
    <row r="4853" spans="1:13" x14ac:dyDescent="0.25">
      <c r="A4853" s="26" t="s">
        <v>3692</v>
      </c>
      <c r="B4853" s="26" t="s">
        <v>3697</v>
      </c>
      <c r="C4853" s="34" t="str">
        <f t="shared" si="182"/>
        <v/>
      </c>
      <c r="D4853" s="26"/>
      <c r="E4853" s="26" t="s">
        <v>5390</v>
      </c>
      <c r="F4853" s="26" t="s">
        <v>6</v>
      </c>
      <c r="G4853" s="34" t="str">
        <f t="shared" si="181"/>
        <v>Solanum pseudocapsicum</v>
      </c>
      <c r="H4853" s="26" t="s">
        <v>5141</v>
      </c>
      <c r="I4853" s="26"/>
      <c r="J4853" t="s">
        <v>11038</v>
      </c>
      <c r="K4853" t="s">
        <v>11752</v>
      </c>
      <c r="L4853" t="s">
        <v>12577</v>
      </c>
      <c r="M4853" t="s">
        <v>12578</v>
      </c>
    </row>
    <row r="4854" spans="1:13" x14ac:dyDescent="0.25">
      <c r="A4854" s="26" t="s">
        <v>3692</v>
      </c>
      <c r="B4854" s="26" t="s">
        <v>3702</v>
      </c>
      <c r="C4854" s="34" t="str">
        <f t="shared" si="182"/>
        <v/>
      </c>
      <c r="D4854" s="26"/>
      <c r="E4854" s="26" t="s">
        <v>5390</v>
      </c>
      <c r="F4854" s="26" t="s">
        <v>6</v>
      </c>
      <c r="G4854" s="34" t="str">
        <f t="shared" ref="G4854:G4917" si="183">IF(D4854="",CONCATENATE(A4854," ",B4854),CONCATENATE(A4854," ",B4854," ",D4854))</f>
        <v>Solanum rostratum</v>
      </c>
      <c r="H4854" s="26" t="s">
        <v>5141</v>
      </c>
      <c r="I4854" s="26"/>
      <c r="J4854" t="s">
        <v>11039</v>
      </c>
      <c r="K4854" t="s">
        <v>11752</v>
      </c>
      <c r="L4854" t="s">
        <v>12577</v>
      </c>
      <c r="M4854" t="s">
        <v>12578</v>
      </c>
    </row>
    <row r="4855" spans="1:13" x14ac:dyDescent="0.25">
      <c r="A4855" s="26" t="s">
        <v>3692</v>
      </c>
      <c r="B4855" s="26" t="s">
        <v>3693</v>
      </c>
      <c r="C4855" s="34" t="str">
        <f t="shared" si="182"/>
        <v/>
      </c>
      <c r="D4855" s="26"/>
      <c r="E4855" s="26" t="s">
        <v>5390</v>
      </c>
      <c r="F4855" s="26" t="s">
        <v>6</v>
      </c>
      <c r="G4855" s="34" t="str">
        <f t="shared" si="183"/>
        <v>Solanum sarrachoides</v>
      </c>
      <c r="H4855" s="26" t="s">
        <v>5141</v>
      </c>
      <c r="I4855" s="26"/>
      <c r="J4855" t="s">
        <v>11040</v>
      </c>
      <c r="K4855" t="s">
        <v>11752</v>
      </c>
      <c r="L4855" t="s">
        <v>12577</v>
      </c>
      <c r="M4855" t="s">
        <v>12578</v>
      </c>
    </row>
    <row r="4856" spans="1:13" x14ac:dyDescent="0.25">
      <c r="A4856" s="26" t="s">
        <v>3692</v>
      </c>
      <c r="B4856" s="26" t="s">
        <v>3701</v>
      </c>
      <c r="C4856" s="34" t="str">
        <f t="shared" si="182"/>
        <v/>
      </c>
      <c r="D4856" s="26"/>
      <c r="E4856" s="26" t="s">
        <v>5390</v>
      </c>
      <c r="F4856" s="26" t="s">
        <v>6</v>
      </c>
      <c r="G4856" s="34" t="str">
        <f t="shared" si="183"/>
        <v>Solanum sisymbriifolium</v>
      </c>
      <c r="H4856" s="26" t="s">
        <v>5141</v>
      </c>
      <c r="I4856" s="26"/>
      <c r="J4856" t="s">
        <v>11041</v>
      </c>
      <c r="K4856" t="s">
        <v>11752</v>
      </c>
      <c r="L4856" t="s">
        <v>12577</v>
      </c>
      <c r="M4856" t="s">
        <v>12578</v>
      </c>
    </row>
    <row r="4857" spans="1:13" x14ac:dyDescent="0.25">
      <c r="A4857" s="26" t="s">
        <v>3692</v>
      </c>
      <c r="B4857" s="26" t="s">
        <v>3695</v>
      </c>
      <c r="C4857" s="34" t="str">
        <f t="shared" si="182"/>
        <v/>
      </c>
      <c r="D4857" s="26"/>
      <c r="E4857" s="26" t="s">
        <v>5390</v>
      </c>
      <c r="F4857" s="26" t="s">
        <v>6</v>
      </c>
      <c r="G4857" s="34" t="str">
        <f t="shared" si="183"/>
        <v>Solanum triflorum</v>
      </c>
      <c r="H4857" s="26" t="s">
        <v>5141</v>
      </c>
      <c r="I4857" s="26"/>
      <c r="J4857" t="s">
        <v>11042</v>
      </c>
      <c r="K4857" t="s">
        <v>11752</v>
      </c>
      <c r="L4857" t="s">
        <v>12577</v>
      </c>
      <c r="M4857" t="s">
        <v>12578</v>
      </c>
    </row>
    <row r="4858" spans="1:13" x14ac:dyDescent="0.25">
      <c r="A4858" s="26" t="s">
        <v>3692</v>
      </c>
      <c r="B4858" s="26" t="s">
        <v>1138</v>
      </c>
      <c r="C4858" s="34" t="str">
        <f t="shared" si="182"/>
        <v/>
      </c>
      <c r="D4858" s="26"/>
      <c r="E4858" s="26" t="s">
        <v>6</v>
      </c>
      <c r="F4858" s="26" t="s">
        <v>6</v>
      </c>
      <c r="G4858" s="34" t="str">
        <f t="shared" si="183"/>
        <v>Solanum villosum</v>
      </c>
      <c r="H4858" s="26" t="s">
        <v>5141</v>
      </c>
      <c r="I4858" s="26"/>
      <c r="J4858" t="s">
        <v>11043</v>
      </c>
      <c r="K4858" t="s">
        <v>11752</v>
      </c>
      <c r="L4858" t="s">
        <v>12577</v>
      </c>
      <c r="M4858" t="s">
        <v>12578</v>
      </c>
    </row>
    <row r="4859" spans="1:13" x14ac:dyDescent="0.25">
      <c r="A4859" s="26" t="s">
        <v>3705</v>
      </c>
      <c r="B4859" s="26" t="s">
        <v>176</v>
      </c>
      <c r="C4859" s="34" t="str">
        <f t="shared" si="182"/>
        <v>subsp.</v>
      </c>
      <c r="D4859" s="26" t="s">
        <v>176</v>
      </c>
      <c r="E4859" s="26" t="s">
        <v>6</v>
      </c>
      <c r="F4859" s="26" t="s">
        <v>6</v>
      </c>
      <c r="G4859" s="34" t="str">
        <f t="shared" si="183"/>
        <v>Soldanella alpina alpina</v>
      </c>
      <c r="H4859" s="26" t="s">
        <v>5141</v>
      </c>
      <c r="I4859" s="26"/>
      <c r="J4859" t="s">
        <v>11044</v>
      </c>
      <c r="K4859" t="s">
        <v>11752</v>
      </c>
      <c r="L4859" t="s">
        <v>12290</v>
      </c>
      <c r="M4859" t="s">
        <v>12291</v>
      </c>
    </row>
    <row r="4860" spans="1:13" x14ac:dyDescent="0.25">
      <c r="A4860" s="26" t="s">
        <v>3705</v>
      </c>
      <c r="B4860" s="26" t="s">
        <v>176</v>
      </c>
      <c r="C4860" s="34" t="str">
        <f t="shared" si="182"/>
        <v>subsp.</v>
      </c>
      <c r="D4860" s="26" t="s">
        <v>331</v>
      </c>
      <c r="E4860" s="26" t="s">
        <v>31</v>
      </c>
      <c r="F4860" s="26" t="s">
        <v>6</v>
      </c>
      <c r="G4860" s="34" t="str">
        <f t="shared" si="183"/>
        <v>Soldanella alpina cantabrica</v>
      </c>
      <c r="H4860" s="26" t="s">
        <v>5141</v>
      </c>
      <c r="I4860" s="26"/>
      <c r="J4860" t="s">
        <v>11045</v>
      </c>
      <c r="K4860" t="s">
        <v>11752</v>
      </c>
      <c r="L4860" t="s">
        <v>12290</v>
      </c>
      <c r="M4860" t="s">
        <v>12291</v>
      </c>
    </row>
    <row r="4861" spans="1:13" x14ac:dyDescent="0.25">
      <c r="A4861" s="26" t="s">
        <v>3705</v>
      </c>
      <c r="B4861" s="26" t="s">
        <v>326</v>
      </c>
      <c r="C4861" s="34" t="str">
        <f t="shared" si="182"/>
        <v/>
      </c>
      <c r="D4861" s="26"/>
      <c r="E4861" s="26" t="s">
        <v>13111</v>
      </c>
      <c r="F4861" s="26" t="s">
        <v>6</v>
      </c>
      <c r="G4861" s="34" t="str">
        <f t="shared" si="183"/>
        <v>Soldanella villosa</v>
      </c>
      <c r="H4861" s="26" t="s">
        <v>5141</v>
      </c>
      <c r="I4861" s="26"/>
      <c r="J4861" t="s">
        <v>11046</v>
      </c>
      <c r="K4861" t="s">
        <v>11752</v>
      </c>
      <c r="L4861" t="s">
        <v>12290</v>
      </c>
      <c r="M4861" t="s">
        <v>12291</v>
      </c>
    </row>
    <row r="4862" spans="1:13" x14ac:dyDescent="0.25">
      <c r="A4862" s="26" t="s">
        <v>3706</v>
      </c>
      <c r="B4862" s="26" t="s">
        <v>1873</v>
      </c>
      <c r="C4862" s="34" t="str">
        <f t="shared" si="182"/>
        <v/>
      </c>
      <c r="D4862" s="26"/>
      <c r="E4862" s="26" t="s">
        <v>6</v>
      </c>
      <c r="F4862" s="26" t="s">
        <v>6</v>
      </c>
      <c r="G4862" s="34" t="str">
        <f t="shared" si="183"/>
        <v>Soleirolia soleirolii</v>
      </c>
      <c r="H4862" s="26" t="s">
        <v>5141</v>
      </c>
      <c r="I4862" s="26"/>
      <c r="J4862" t="s">
        <v>11047</v>
      </c>
      <c r="K4862" t="s">
        <v>11752</v>
      </c>
      <c r="L4862" t="s">
        <v>12323</v>
      </c>
      <c r="M4862" t="s">
        <v>12415</v>
      </c>
    </row>
    <row r="4863" spans="1:13" x14ac:dyDescent="0.25">
      <c r="A4863" s="26" t="s">
        <v>3707</v>
      </c>
      <c r="B4863" s="26" t="s">
        <v>1868</v>
      </c>
      <c r="C4863" s="34" t="str">
        <f t="shared" si="182"/>
        <v/>
      </c>
      <c r="D4863" s="26"/>
      <c r="E4863" s="26" t="s">
        <v>31</v>
      </c>
      <c r="F4863" s="26" t="s">
        <v>6</v>
      </c>
      <c r="G4863" s="34" t="str">
        <f t="shared" si="183"/>
        <v>Solenanthus reverchonii</v>
      </c>
      <c r="H4863" s="26" t="s">
        <v>5141</v>
      </c>
      <c r="I4863" s="26"/>
      <c r="J4863" t="s">
        <v>11048</v>
      </c>
      <c r="K4863" t="s">
        <v>11752</v>
      </c>
      <c r="L4863" t="s">
        <v>12486</v>
      </c>
      <c r="M4863" t="s">
        <v>12487</v>
      </c>
    </row>
    <row r="4864" spans="1:13" x14ac:dyDescent="0.25">
      <c r="A4864" s="26" t="s">
        <v>3708</v>
      </c>
      <c r="B4864" s="26" t="s">
        <v>463</v>
      </c>
      <c r="C4864" s="34" t="str">
        <f t="shared" si="182"/>
        <v/>
      </c>
      <c r="D4864" s="26"/>
      <c r="E4864" s="26" t="s">
        <v>31</v>
      </c>
      <c r="F4864" s="26" t="s">
        <v>6</v>
      </c>
      <c r="G4864" s="34" t="str">
        <f t="shared" si="183"/>
        <v>Solenopsis balearica</v>
      </c>
      <c r="H4864" s="26" t="s">
        <v>5141</v>
      </c>
      <c r="I4864" s="26"/>
      <c r="J4864" t="s">
        <v>11049</v>
      </c>
      <c r="K4864" t="s">
        <v>11752</v>
      </c>
      <c r="L4864" t="s">
        <v>11753</v>
      </c>
      <c r="M4864" t="s">
        <v>12344</v>
      </c>
    </row>
    <row r="4865" spans="1:13" x14ac:dyDescent="0.25">
      <c r="A4865" s="26" t="s">
        <v>3708</v>
      </c>
      <c r="B4865" s="26" t="s">
        <v>3709</v>
      </c>
      <c r="C4865" s="34" t="str">
        <f t="shared" si="182"/>
        <v/>
      </c>
      <c r="D4865" s="26"/>
      <c r="E4865" s="26" t="s">
        <v>6</v>
      </c>
      <c r="F4865" s="26" t="s">
        <v>6</v>
      </c>
      <c r="G4865" s="34" t="str">
        <f t="shared" si="183"/>
        <v>Solenopsis laurentia</v>
      </c>
      <c r="H4865" s="26" t="s">
        <v>5141</v>
      </c>
      <c r="I4865" s="26"/>
      <c r="J4865" t="s">
        <v>11050</v>
      </c>
      <c r="K4865" t="s">
        <v>11752</v>
      </c>
      <c r="L4865" t="s">
        <v>11753</v>
      </c>
      <c r="M4865" t="s">
        <v>12344</v>
      </c>
    </row>
    <row r="4866" spans="1:13" x14ac:dyDescent="0.25">
      <c r="A4866" s="26" t="s">
        <v>3710</v>
      </c>
      <c r="B4866" s="26" t="s">
        <v>719</v>
      </c>
      <c r="C4866" s="34" t="str">
        <f t="shared" si="182"/>
        <v/>
      </c>
      <c r="D4866" s="26"/>
      <c r="E4866" s="26" t="s">
        <v>5390</v>
      </c>
      <c r="F4866" s="26" t="s">
        <v>6</v>
      </c>
      <c r="G4866" s="34" t="str">
        <f t="shared" si="183"/>
        <v>Sophora japonica</v>
      </c>
      <c r="H4866" s="26" t="s">
        <v>5141</v>
      </c>
      <c r="I4866" s="26"/>
      <c r="J4866" t="s">
        <v>11051</v>
      </c>
      <c r="K4866" t="s">
        <v>11752</v>
      </c>
      <c r="L4866" t="s">
        <v>12304</v>
      </c>
      <c r="M4866" t="s">
        <v>12305</v>
      </c>
    </row>
    <row r="4867" spans="1:13" x14ac:dyDescent="0.25">
      <c r="A4867" s="26" t="s">
        <v>3711</v>
      </c>
      <c r="B4867" s="26" t="s">
        <v>453</v>
      </c>
      <c r="C4867" s="34" t="str">
        <f t="shared" si="182"/>
        <v/>
      </c>
      <c r="D4867" s="26"/>
      <c r="E4867" s="26" t="s">
        <v>5390</v>
      </c>
      <c r="F4867" s="26" t="s">
        <v>6</v>
      </c>
      <c r="G4867" s="34" t="str">
        <f t="shared" si="183"/>
        <v>Sorbaria tomentosa</v>
      </c>
      <c r="H4867" s="26" t="s">
        <v>5141</v>
      </c>
      <c r="I4867" s="26"/>
      <c r="J4867" t="s">
        <v>11052</v>
      </c>
      <c r="K4867" t="s">
        <v>11752</v>
      </c>
      <c r="L4867" t="s">
        <v>12323</v>
      </c>
      <c r="M4867" t="s">
        <v>12324</v>
      </c>
    </row>
    <row r="4868" spans="1:13" x14ac:dyDescent="0.25">
      <c r="A4868" s="26" t="s">
        <v>3712</v>
      </c>
      <c r="B4868" s="26" t="s">
        <v>3714</v>
      </c>
      <c r="C4868" s="34" t="str">
        <f t="shared" si="182"/>
        <v/>
      </c>
      <c r="D4868" s="26"/>
      <c r="E4868" s="26" t="s">
        <v>6</v>
      </c>
      <c r="F4868" s="26" t="s">
        <v>6</v>
      </c>
      <c r="G4868" s="34" t="str">
        <f t="shared" si="183"/>
        <v>Sorbus aria</v>
      </c>
      <c r="H4868" s="26" t="s">
        <v>5141</v>
      </c>
      <c r="I4868" s="26"/>
      <c r="J4868" t="s">
        <v>11053</v>
      </c>
      <c r="K4868" t="s">
        <v>11752</v>
      </c>
      <c r="L4868" t="s">
        <v>12323</v>
      </c>
      <c r="M4868" t="s">
        <v>12324</v>
      </c>
    </row>
    <row r="4869" spans="1:13" x14ac:dyDescent="0.25">
      <c r="A4869" s="26" t="s">
        <v>3712</v>
      </c>
      <c r="B4869" s="26" t="s">
        <v>3713</v>
      </c>
      <c r="C4869" s="34" t="str">
        <f t="shared" si="182"/>
        <v/>
      </c>
      <c r="D4869" s="26"/>
      <c r="E4869" s="26" t="s">
        <v>6</v>
      </c>
      <c r="F4869" s="26" t="s">
        <v>6</v>
      </c>
      <c r="G4869" s="34" t="str">
        <f t="shared" si="183"/>
        <v>Sorbus aucuparia</v>
      </c>
      <c r="H4869" s="26" t="s">
        <v>5141</v>
      </c>
      <c r="I4869" s="26"/>
      <c r="J4869" t="s">
        <v>11054</v>
      </c>
      <c r="K4869" t="s">
        <v>11752</v>
      </c>
      <c r="L4869" t="s">
        <v>12323</v>
      </c>
      <c r="M4869" t="s">
        <v>12324</v>
      </c>
    </row>
    <row r="4870" spans="1:13" x14ac:dyDescent="0.25">
      <c r="A4870" s="26" t="s">
        <v>3712</v>
      </c>
      <c r="B4870" s="26" t="s">
        <v>3716</v>
      </c>
      <c r="C4870" s="34" t="str">
        <f t="shared" si="182"/>
        <v/>
      </c>
      <c r="D4870" s="26"/>
      <c r="E4870" s="26" t="s">
        <v>6</v>
      </c>
      <c r="F4870" s="26" t="s">
        <v>6</v>
      </c>
      <c r="G4870" s="34" t="str">
        <f t="shared" si="183"/>
        <v>Sorbus chamaemespilus</v>
      </c>
      <c r="H4870" s="26" t="s">
        <v>5141</v>
      </c>
      <c r="I4870" s="26"/>
      <c r="J4870" t="s">
        <v>11055</v>
      </c>
      <c r="K4870" t="s">
        <v>11752</v>
      </c>
      <c r="L4870" t="s">
        <v>12323</v>
      </c>
      <c r="M4870" t="s">
        <v>12324</v>
      </c>
    </row>
    <row r="4871" spans="1:13" x14ac:dyDescent="0.25">
      <c r="A4871" s="26" t="s">
        <v>3712</v>
      </c>
      <c r="B4871" s="26" t="s">
        <v>2627</v>
      </c>
      <c r="C4871" s="34" t="str">
        <f t="shared" si="182"/>
        <v/>
      </c>
      <c r="D4871" s="26"/>
      <c r="E4871" s="26" t="s">
        <v>6</v>
      </c>
      <c r="F4871" s="26" t="s">
        <v>6</v>
      </c>
      <c r="G4871" s="34" t="str">
        <f t="shared" si="183"/>
        <v>Sorbus domestica</v>
      </c>
      <c r="H4871" s="26" t="s">
        <v>5141</v>
      </c>
      <c r="I4871" s="26"/>
      <c r="J4871" t="s">
        <v>11056</v>
      </c>
      <c r="K4871" t="s">
        <v>11752</v>
      </c>
      <c r="L4871" t="s">
        <v>12323</v>
      </c>
      <c r="M4871" t="s">
        <v>12324</v>
      </c>
    </row>
    <row r="4872" spans="1:13" x14ac:dyDescent="0.25">
      <c r="A4872" s="26" t="s">
        <v>3712</v>
      </c>
      <c r="B4872" s="26" t="s">
        <v>2366</v>
      </c>
      <c r="C4872" s="34" t="str">
        <f t="shared" si="182"/>
        <v/>
      </c>
      <c r="D4872" s="26"/>
      <c r="E4872" s="26" t="s">
        <v>6</v>
      </c>
      <c r="F4872" s="26" t="s">
        <v>6</v>
      </c>
      <c r="G4872" s="34" t="str">
        <f t="shared" si="183"/>
        <v>Sorbus hybrida</v>
      </c>
      <c r="H4872" s="26" t="s">
        <v>5141</v>
      </c>
      <c r="I4872" s="26"/>
      <c r="J4872" t="s">
        <v>11057</v>
      </c>
      <c r="K4872" t="s">
        <v>11752</v>
      </c>
      <c r="L4872" t="s">
        <v>12323</v>
      </c>
      <c r="M4872" t="s">
        <v>12324</v>
      </c>
    </row>
    <row r="4873" spans="1:13" x14ac:dyDescent="0.25">
      <c r="A4873" s="26" t="s">
        <v>3712</v>
      </c>
      <c r="B4873" s="26" t="s">
        <v>676</v>
      </c>
      <c r="C4873" s="34" t="str">
        <f t="shared" si="182"/>
        <v/>
      </c>
      <c r="D4873" s="26"/>
      <c r="E4873" s="26" t="s">
        <v>6</v>
      </c>
      <c r="F4873" s="26" t="s">
        <v>6</v>
      </c>
      <c r="G4873" s="34" t="str">
        <f t="shared" si="183"/>
        <v>Sorbus intermedia</v>
      </c>
      <c r="H4873" s="26" t="s">
        <v>5141</v>
      </c>
      <c r="I4873" s="26"/>
      <c r="J4873" t="s">
        <v>11058</v>
      </c>
      <c r="K4873" t="s">
        <v>11752</v>
      </c>
      <c r="L4873" t="s">
        <v>12323</v>
      </c>
      <c r="M4873" t="s">
        <v>12324</v>
      </c>
    </row>
    <row r="4874" spans="1:13" x14ac:dyDescent="0.25">
      <c r="A4874" s="26" t="s">
        <v>3712</v>
      </c>
      <c r="B4874" s="26" t="s">
        <v>821</v>
      </c>
      <c r="C4874" s="34" t="str">
        <f t="shared" si="182"/>
        <v/>
      </c>
      <c r="D4874" s="26"/>
      <c r="E4874" s="26" t="s">
        <v>6</v>
      </c>
      <c r="F4874" s="26" t="s">
        <v>6</v>
      </c>
      <c r="G4874" s="34" t="str">
        <f t="shared" si="183"/>
        <v>Sorbus latifolia</v>
      </c>
      <c r="H4874" s="26" t="s">
        <v>5141</v>
      </c>
      <c r="I4874" s="26"/>
      <c r="J4874" t="s">
        <v>11059</v>
      </c>
      <c r="K4874" t="s">
        <v>11752</v>
      </c>
      <c r="L4874" t="s">
        <v>12323</v>
      </c>
      <c r="M4874" t="s">
        <v>12324</v>
      </c>
    </row>
    <row r="4875" spans="1:13" x14ac:dyDescent="0.25">
      <c r="A4875" s="26" t="s">
        <v>3712</v>
      </c>
      <c r="B4875" s="26" t="s">
        <v>2579</v>
      </c>
      <c r="C4875" s="34" t="str">
        <f t="shared" si="182"/>
        <v/>
      </c>
      <c r="D4875" s="26"/>
      <c r="E4875" s="26" t="s">
        <v>6</v>
      </c>
      <c r="F4875" s="26" t="s">
        <v>6</v>
      </c>
      <c r="G4875" s="34" t="str">
        <f t="shared" si="183"/>
        <v>Sorbus sudetica</v>
      </c>
      <c r="H4875" s="26" t="s">
        <v>5141</v>
      </c>
      <c r="I4875" s="26"/>
      <c r="J4875" t="s">
        <v>11060</v>
      </c>
      <c r="K4875" t="s">
        <v>11752</v>
      </c>
      <c r="L4875" t="s">
        <v>12323</v>
      </c>
      <c r="M4875" t="s">
        <v>12324</v>
      </c>
    </row>
    <row r="4876" spans="1:13" x14ac:dyDescent="0.25">
      <c r="A4876" s="26" t="s">
        <v>3712</v>
      </c>
      <c r="B4876" s="26" t="s">
        <v>3715</v>
      </c>
      <c r="C4876" s="34" t="str">
        <f t="shared" si="182"/>
        <v/>
      </c>
      <c r="D4876" s="26"/>
      <c r="E4876" s="26" t="s">
        <v>6</v>
      </c>
      <c r="F4876" s="26" t="s">
        <v>6</v>
      </c>
      <c r="G4876" s="34" t="str">
        <f t="shared" si="183"/>
        <v>Sorbus torminalis</v>
      </c>
      <c r="H4876" s="26" t="s">
        <v>5141</v>
      </c>
      <c r="I4876" s="26"/>
      <c r="J4876" t="s">
        <v>11061</v>
      </c>
      <c r="K4876" t="s">
        <v>11752</v>
      </c>
      <c r="L4876" t="s">
        <v>12323</v>
      </c>
      <c r="M4876" t="s">
        <v>12324</v>
      </c>
    </row>
    <row r="4877" spans="1:13" x14ac:dyDescent="0.25">
      <c r="A4877" s="26" t="s">
        <v>3717</v>
      </c>
      <c r="B4877" s="26" t="s">
        <v>1620</v>
      </c>
      <c r="C4877" s="34" t="str">
        <f t="shared" si="182"/>
        <v/>
      </c>
      <c r="D4877" s="26"/>
      <c r="E4877" s="26" t="s">
        <v>6</v>
      </c>
      <c r="F4877" s="26" t="s">
        <v>6</v>
      </c>
      <c r="G4877" s="34" t="str">
        <f t="shared" si="183"/>
        <v>Sparganium angustifolium</v>
      </c>
      <c r="H4877" s="26" t="s">
        <v>5141</v>
      </c>
      <c r="I4877" s="26"/>
      <c r="J4877" t="s">
        <v>11062</v>
      </c>
      <c r="K4877" t="s">
        <v>11752</v>
      </c>
      <c r="L4877" t="s">
        <v>12046</v>
      </c>
      <c r="M4877" t="s">
        <v>12700</v>
      </c>
    </row>
    <row r="4878" spans="1:13" x14ac:dyDescent="0.25">
      <c r="A4878" s="26" t="s">
        <v>3717</v>
      </c>
      <c r="B4878" s="26" t="s">
        <v>3718</v>
      </c>
      <c r="C4878" s="34" t="str">
        <f t="shared" si="182"/>
        <v>subsp.</v>
      </c>
      <c r="D4878" s="26" t="s">
        <v>3718</v>
      </c>
      <c r="E4878" s="26" t="s">
        <v>6</v>
      </c>
      <c r="F4878" s="26" t="s">
        <v>31</v>
      </c>
      <c r="G4878" s="34" t="str">
        <f t="shared" si="183"/>
        <v>Sparganium emersum emersum</v>
      </c>
      <c r="H4878" s="26" t="s">
        <v>5141</v>
      </c>
      <c r="I4878" s="26"/>
      <c r="J4878" t="s">
        <v>11063</v>
      </c>
      <c r="K4878" t="s">
        <v>11752</v>
      </c>
      <c r="L4878" t="s">
        <v>12046</v>
      </c>
      <c r="M4878" t="s">
        <v>12700</v>
      </c>
    </row>
    <row r="4879" spans="1:13" x14ac:dyDescent="0.25">
      <c r="A4879" s="26" t="s">
        <v>3717</v>
      </c>
      <c r="B4879" s="26" t="s">
        <v>2443</v>
      </c>
      <c r="C4879" s="34" t="str">
        <f t="shared" si="182"/>
        <v>subsp.</v>
      </c>
      <c r="D4879" s="26" t="s">
        <v>2443</v>
      </c>
      <c r="E4879" s="26" t="s">
        <v>6</v>
      </c>
      <c r="F4879" s="26" t="s">
        <v>6</v>
      </c>
      <c r="G4879" s="34" t="str">
        <f t="shared" si="183"/>
        <v>Sparganium erectum erectum</v>
      </c>
      <c r="H4879" s="26" t="s">
        <v>5141</v>
      </c>
      <c r="I4879" s="26"/>
      <c r="J4879" t="s">
        <v>11064</v>
      </c>
      <c r="K4879" t="s">
        <v>11752</v>
      </c>
      <c r="L4879" t="s">
        <v>12046</v>
      </c>
      <c r="M4879" t="s">
        <v>12700</v>
      </c>
    </row>
    <row r="4880" spans="1:13" x14ac:dyDescent="0.25">
      <c r="A4880" s="26" t="s">
        <v>3717</v>
      </c>
      <c r="B4880" s="26" t="s">
        <v>2443</v>
      </c>
      <c r="C4880" s="34" t="str">
        <f t="shared" si="182"/>
        <v>subsp.</v>
      </c>
      <c r="D4880" s="26" t="s">
        <v>2733</v>
      </c>
      <c r="E4880" s="26" t="s">
        <v>6</v>
      </c>
      <c r="F4880" s="26" t="s">
        <v>6</v>
      </c>
      <c r="G4880" s="34" t="str">
        <f t="shared" si="183"/>
        <v>Sparganium erectum microcarpum</v>
      </c>
      <c r="H4880" s="26" t="s">
        <v>5141</v>
      </c>
      <c r="I4880" s="26"/>
      <c r="J4880" t="s">
        <v>11065</v>
      </c>
      <c r="K4880" t="s">
        <v>11752</v>
      </c>
      <c r="L4880" t="s">
        <v>12046</v>
      </c>
      <c r="M4880" t="s">
        <v>12700</v>
      </c>
    </row>
    <row r="4881" spans="1:13" x14ac:dyDescent="0.25">
      <c r="A4881" s="26" t="s">
        <v>3717</v>
      </c>
      <c r="B4881" s="26" t="s">
        <v>2443</v>
      </c>
      <c r="C4881" s="34" t="str">
        <f t="shared" si="182"/>
        <v>subsp.</v>
      </c>
      <c r="D4881" s="26" t="s">
        <v>2759</v>
      </c>
      <c r="E4881" s="26" t="s">
        <v>6</v>
      </c>
      <c r="F4881" s="26" t="s">
        <v>6</v>
      </c>
      <c r="G4881" s="34" t="str">
        <f t="shared" si="183"/>
        <v>Sparganium erectum neglectum</v>
      </c>
      <c r="H4881" s="26" t="s">
        <v>5141</v>
      </c>
      <c r="I4881" s="26"/>
      <c r="J4881" t="s">
        <v>11066</v>
      </c>
      <c r="K4881" t="s">
        <v>11752</v>
      </c>
      <c r="L4881" t="s">
        <v>12046</v>
      </c>
      <c r="M4881" t="s">
        <v>12700</v>
      </c>
    </row>
    <row r="4882" spans="1:13" x14ac:dyDescent="0.25">
      <c r="A4882" s="26" t="s">
        <v>3717</v>
      </c>
      <c r="B4882" s="26" t="s">
        <v>2443</v>
      </c>
      <c r="C4882" s="34" t="str">
        <f t="shared" si="182"/>
        <v>subsp.</v>
      </c>
      <c r="D4882" s="26" t="s">
        <v>4534</v>
      </c>
      <c r="E4882" s="26" t="s">
        <v>6</v>
      </c>
      <c r="F4882" s="26" t="s">
        <v>6</v>
      </c>
      <c r="G4882" s="34" t="str">
        <f t="shared" si="183"/>
        <v>Sparganium erectum oocarpum</v>
      </c>
      <c r="H4882" s="26" t="s">
        <v>5141</v>
      </c>
      <c r="I4882" s="26"/>
      <c r="J4882" t="s">
        <v>11067</v>
      </c>
      <c r="K4882" t="s">
        <v>11752</v>
      </c>
      <c r="L4882" t="s">
        <v>12046</v>
      </c>
      <c r="M4882" t="s">
        <v>12700</v>
      </c>
    </row>
    <row r="4883" spans="1:13" x14ac:dyDescent="0.25">
      <c r="A4883" s="26" t="s">
        <v>3717</v>
      </c>
      <c r="B4883" s="26" t="s">
        <v>2576</v>
      </c>
      <c r="C4883" s="34" t="str">
        <f t="shared" si="182"/>
        <v/>
      </c>
      <c r="D4883" s="26"/>
      <c r="E4883" s="26" t="s">
        <v>6</v>
      </c>
      <c r="F4883" s="26" t="s">
        <v>6</v>
      </c>
      <c r="G4883" s="34" t="str">
        <f t="shared" si="183"/>
        <v>Sparganium natans</v>
      </c>
      <c r="H4883" s="26" t="s">
        <v>5141</v>
      </c>
      <c r="I4883" s="26"/>
      <c r="J4883" t="s">
        <v>11068</v>
      </c>
      <c r="K4883" t="s">
        <v>11752</v>
      </c>
      <c r="L4883" t="s">
        <v>12046</v>
      </c>
      <c r="M4883" t="s">
        <v>12700</v>
      </c>
    </row>
    <row r="4884" spans="1:13" x14ac:dyDescent="0.25">
      <c r="A4884" s="26" t="s">
        <v>3719</v>
      </c>
      <c r="B4884" s="26" t="s">
        <v>2611</v>
      </c>
      <c r="C4884" s="34" t="str">
        <f t="shared" si="182"/>
        <v/>
      </c>
      <c r="D4884" s="26"/>
      <c r="E4884" s="26" t="s">
        <v>6</v>
      </c>
      <c r="F4884" s="26" t="s">
        <v>6</v>
      </c>
      <c r="G4884" s="34" t="str">
        <f t="shared" si="183"/>
        <v>Spartium junceum</v>
      </c>
      <c r="H4884" s="26" t="s">
        <v>5141</v>
      </c>
      <c r="I4884" s="26"/>
      <c r="J4884" t="s">
        <v>11069</v>
      </c>
      <c r="K4884" t="s">
        <v>11752</v>
      </c>
      <c r="L4884" t="s">
        <v>12304</v>
      </c>
      <c r="M4884" t="s">
        <v>12305</v>
      </c>
    </row>
    <row r="4885" spans="1:13" x14ac:dyDescent="0.25">
      <c r="A4885" s="26" t="s">
        <v>3720</v>
      </c>
      <c r="B4885" s="26" t="s">
        <v>41</v>
      </c>
      <c r="C4885" s="34" t="str">
        <f t="shared" si="182"/>
        <v/>
      </c>
      <c r="D4885" s="26"/>
      <c r="E4885" s="26" t="s">
        <v>6</v>
      </c>
      <c r="F4885" s="26" t="s">
        <v>6</v>
      </c>
      <c r="G4885" s="34" t="str">
        <f t="shared" si="183"/>
        <v>Spergula arvensis</v>
      </c>
      <c r="H4885" s="26" t="s">
        <v>5141</v>
      </c>
      <c r="I4885" s="26"/>
      <c r="J4885" t="s">
        <v>11070</v>
      </c>
      <c r="K4885" t="s">
        <v>11752</v>
      </c>
      <c r="L4885" t="s">
        <v>12295</v>
      </c>
      <c r="M4885" t="s">
        <v>12331</v>
      </c>
    </row>
    <row r="4886" spans="1:13" x14ac:dyDescent="0.25">
      <c r="A4886" s="26" t="s">
        <v>3720</v>
      </c>
      <c r="B4886" s="26" t="s">
        <v>140</v>
      </c>
      <c r="C4886" s="34" t="str">
        <f t="shared" si="182"/>
        <v/>
      </c>
      <c r="D4886" s="26"/>
      <c r="E4886" s="26" t="s">
        <v>6</v>
      </c>
      <c r="F4886" s="26" t="s">
        <v>6</v>
      </c>
      <c r="G4886" s="34" t="str">
        <f t="shared" si="183"/>
        <v>Spergula fallax</v>
      </c>
      <c r="H4886" s="26" t="s">
        <v>5141</v>
      </c>
      <c r="I4886" s="26"/>
      <c r="J4886" t="s">
        <v>11071</v>
      </c>
      <c r="K4886" t="s">
        <v>11752</v>
      </c>
      <c r="L4886" t="s">
        <v>12295</v>
      </c>
      <c r="M4886" t="s">
        <v>12331</v>
      </c>
    </row>
    <row r="4887" spans="1:13" x14ac:dyDescent="0.25">
      <c r="A4887" s="26" t="s">
        <v>3720</v>
      </c>
      <c r="B4887" s="26" t="s">
        <v>3721</v>
      </c>
      <c r="C4887" s="34" t="str">
        <f t="shared" si="182"/>
        <v/>
      </c>
      <c r="D4887" s="26"/>
      <c r="E4887" s="26" t="s">
        <v>6</v>
      </c>
      <c r="F4887" s="26" t="s">
        <v>6</v>
      </c>
      <c r="G4887" s="34" t="str">
        <f t="shared" si="183"/>
        <v>Spergula morisonii</v>
      </c>
      <c r="H4887" s="26" t="s">
        <v>5141</v>
      </c>
      <c r="I4887" s="26"/>
      <c r="J4887" t="s">
        <v>11072</v>
      </c>
      <c r="K4887" t="s">
        <v>11752</v>
      </c>
      <c r="L4887" t="s">
        <v>12295</v>
      </c>
      <c r="M4887" t="s">
        <v>12331</v>
      </c>
    </row>
    <row r="4888" spans="1:13" x14ac:dyDescent="0.25">
      <c r="A4888" s="26" t="s">
        <v>3720</v>
      </c>
      <c r="B4888" s="26" t="s">
        <v>2738</v>
      </c>
      <c r="C4888" s="34" t="str">
        <f t="shared" si="182"/>
        <v/>
      </c>
      <c r="D4888" s="26"/>
      <c r="E4888" s="26" t="s">
        <v>6</v>
      </c>
      <c r="F4888" s="26" t="s">
        <v>6</v>
      </c>
      <c r="G4888" s="34" t="str">
        <f t="shared" si="183"/>
        <v>Spergula pentandra</v>
      </c>
      <c r="H4888" s="26" t="s">
        <v>5141</v>
      </c>
      <c r="I4888" s="26"/>
      <c r="J4888" t="s">
        <v>11073</v>
      </c>
      <c r="K4888" t="s">
        <v>11752</v>
      </c>
      <c r="L4888" t="s">
        <v>12295</v>
      </c>
      <c r="M4888" t="s">
        <v>12331</v>
      </c>
    </row>
    <row r="4889" spans="1:13" x14ac:dyDescent="0.25">
      <c r="A4889" s="26" t="s">
        <v>3720</v>
      </c>
      <c r="B4889" s="26" t="s">
        <v>415</v>
      </c>
      <c r="C4889" s="34" t="str">
        <f t="shared" si="182"/>
        <v/>
      </c>
      <c r="D4889" s="26"/>
      <c r="E4889" s="26" t="s">
        <v>31</v>
      </c>
      <c r="F4889" s="26" t="s">
        <v>6</v>
      </c>
      <c r="G4889" s="34" t="str">
        <f t="shared" si="183"/>
        <v>Spergula viscosa</v>
      </c>
      <c r="H4889" s="26" t="s">
        <v>5141</v>
      </c>
      <c r="I4889" s="26"/>
      <c r="J4889" t="s">
        <v>11074</v>
      </c>
      <c r="K4889" t="s">
        <v>11752</v>
      </c>
      <c r="L4889" t="s">
        <v>12295</v>
      </c>
      <c r="M4889" t="s">
        <v>12331</v>
      </c>
    </row>
    <row r="4890" spans="1:13" x14ac:dyDescent="0.25">
      <c r="A4890" s="26" t="s">
        <v>3722</v>
      </c>
      <c r="B4890" s="26" t="s">
        <v>403</v>
      </c>
      <c r="C4890" s="34" t="str">
        <f t="shared" si="182"/>
        <v/>
      </c>
      <c r="D4890" s="26"/>
      <c r="E4890" s="26" t="s">
        <v>31</v>
      </c>
      <c r="F4890" s="26" t="s">
        <v>6</v>
      </c>
      <c r="G4890" s="34" t="str">
        <f t="shared" si="183"/>
        <v>Spergularia australis</v>
      </c>
      <c r="H4890" s="26" t="s">
        <v>5141</v>
      </c>
      <c r="I4890" s="26"/>
      <c r="J4890" t="s">
        <v>11075</v>
      </c>
      <c r="K4890" t="s">
        <v>11752</v>
      </c>
      <c r="L4890" t="s">
        <v>12295</v>
      </c>
      <c r="M4890" t="s">
        <v>12331</v>
      </c>
    </row>
    <row r="4891" spans="1:13" x14ac:dyDescent="0.25">
      <c r="A4891" s="26" t="s">
        <v>3722</v>
      </c>
      <c r="B4891" s="26" t="s">
        <v>3726</v>
      </c>
      <c r="C4891" s="34" t="str">
        <f t="shared" si="182"/>
        <v/>
      </c>
      <c r="D4891" s="26"/>
      <c r="E4891" s="26" t="s">
        <v>6</v>
      </c>
      <c r="F4891" s="26" t="s">
        <v>6</v>
      </c>
      <c r="G4891" s="34" t="str">
        <f t="shared" si="183"/>
        <v>Spergularia bocconei</v>
      </c>
      <c r="H4891" s="26" t="s">
        <v>5141</v>
      </c>
      <c r="I4891" s="26"/>
      <c r="J4891" t="s">
        <v>11076</v>
      </c>
      <c r="K4891" t="s">
        <v>11752</v>
      </c>
      <c r="L4891" t="s">
        <v>12295</v>
      </c>
      <c r="M4891" t="s">
        <v>12331</v>
      </c>
    </row>
    <row r="4892" spans="1:13" x14ac:dyDescent="0.25">
      <c r="A4892" s="26" t="s">
        <v>3722</v>
      </c>
      <c r="B4892" s="26" t="s">
        <v>3725</v>
      </c>
      <c r="C4892" s="34" t="str">
        <f t="shared" si="182"/>
        <v/>
      </c>
      <c r="D4892" s="26"/>
      <c r="E4892" s="26" t="s">
        <v>31</v>
      </c>
      <c r="F4892" s="26" t="s">
        <v>6</v>
      </c>
      <c r="G4892" s="34" t="str">
        <f t="shared" si="183"/>
        <v>Spergularia capillacea</v>
      </c>
      <c r="H4892" s="26" t="s">
        <v>5141</v>
      </c>
      <c r="I4892" s="26"/>
      <c r="J4892" t="s">
        <v>11077</v>
      </c>
      <c r="K4892" t="s">
        <v>11752</v>
      </c>
      <c r="L4892" t="s">
        <v>12295</v>
      </c>
      <c r="M4892" t="s">
        <v>12331</v>
      </c>
    </row>
    <row r="4893" spans="1:13" x14ac:dyDescent="0.25">
      <c r="A4893" s="26" t="s">
        <v>3722</v>
      </c>
      <c r="B4893" s="26" t="s">
        <v>899</v>
      </c>
      <c r="C4893" s="34" t="str">
        <f t="shared" si="182"/>
        <v/>
      </c>
      <c r="D4893" s="26"/>
      <c r="E4893" s="26" t="s">
        <v>6</v>
      </c>
      <c r="F4893" s="26" t="s">
        <v>6</v>
      </c>
      <c r="G4893" s="34" t="str">
        <f t="shared" si="183"/>
        <v>Spergularia diandra</v>
      </c>
      <c r="H4893" s="26" t="s">
        <v>5141</v>
      </c>
      <c r="I4893" s="26"/>
      <c r="J4893" t="s">
        <v>11078</v>
      </c>
      <c r="K4893" t="s">
        <v>11752</v>
      </c>
      <c r="L4893" t="s">
        <v>12295</v>
      </c>
      <c r="M4893" t="s">
        <v>12331</v>
      </c>
    </row>
    <row r="4894" spans="1:13" x14ac:dyDescent="0.25">
      <c r="A4894" s="26" t="s">
        <v>3722</v>
      </c>
      <c r="B4894" s="26" t="s">
        <v>3723</v>
      </c>
      <c r="C4894" s="34" t="str">
        <f t="shared" si="182"/>
        <v/>
      </c>
      <c r="D4894" s="26"/>
      <c r="E4894" s="26" t="s">
        <v>6</v>
      </c>
      <c r="F4894" s="26" t="s">
        <v>6</v>
      </c>
      <c r="G4894" s="34" t="str">
        <f t="shared" si="183"/>
        <v>Spergularia fimbriata</v>
      </c>
      <c r="H4894" s="26" t="s">
        <v>5141</v>
      </c>
      <c r="I4894" s="26"/>
      <c r="J4894" t="s">
        <v>11079</v>
      </c>
      <c r="K4894" t="s">
        <v>11752</v>
      </c>
      <c r="L4894" t="s">
        <v>12295</v>
      </c>
      <c r="M4894" t="s">
        <v>12331</v>
      </c>
    </row>
    <row r="4895" spans="1:13" x14ac:dyDescent="0.25">
      <c r="A4895" s="26" t="s">
        <v>3722</v>
      </c>
      <c r="B4895" s="26" t="s">
        <v>3727</v>
      </c>
      <c r="C4895" s="34" t="str">
        <f t="shared" si="182"/>
        <v/>
      </c>
      <c r="D4895" s="26"/>
      <c r="E4895" s="26" t="s">
        <v>6</v>
      </c>
      <c r="F4895" s="26" t="s">
        <v>6</v>
      </c>
      <c r="G4895" s="34" t="str">
        <f t="shared" si="183"/>
        <v>Spergularia heldreichii</v>
      </c>
      <c r="H4895" s="26" t="s">
        <v>5141</v>
      </c>
      <c r="I4895" s="26"/>
      <c r="J4895" t="s">
        <v>11080</v>
      </c>
      <c r="K4895" t="s">
        <v>11752</v>
      </c>
      <c r="L4895" t="s">
        <v>12295</v>
      </c>
      <c r="M4895" t="s">
        <v>12331</v>
      </c>
    </row>
    <row r="4896" spans="1:13" x14ac:dyDescent="0.25">
      <c r="A4896" s="26" t="s">
        <v>3722</v>
      </c>
      <c r="B4896" s="26" t="s">
        <v>2661</v>
      </c>
      <c r="C4896" s="34" t="str">
        <f t="shared" si="182"/>
        <v/>
      </c>
      <c r="D4896" s="26"/>
      <c r="E4896" s="26" t="s">
        <v>6</v>
      </c>
      <c r="F4896" s="26" t="s">
        <v>6</v>
      </c>
      <c r="G4896" s="34" t="str">
        <f t="shared" si="183"/>
        <v>Spergularia marina</v>
      </c>
      <c r="H4896" s="26" t="s">
        <v>5141</v>
      </c>
      <c r="I4896" s="26"/>
      <c r="J4896" t="s">
        <v>11081</v>
      </c>
      <c r="K4896" t="s">
        <v>11752</v>
      </c>
      <c r="L4896" t="s">
        <v>12295</v>
      </c>
      <c r="M4896" t="s">
        <v>12331</v>
      </c>
    </row>
    <row r="4897" spans="1:13" x14ac:dyDescent="0.25">
      <c r="A4897" s="26" t="s">
        <v>3722</v>
      </c>
      <c r="B4897" s="26" t="s">
        <v>3126</v>
      </c>
      <c r="C4897" s="34" t="str">
        <f t="shared" si="182"/>
        <v/>
      </c>
      <c r="D4897" s="26"/>
      <c r="E4897" s="26" t="s">
        <v>6</v>
      </c>
      <c r="F4897" s="26" t="s">
        <v>6</v>
      </c>
      <c r="G4897" s="34" t="str">
        <f t="shared" si="183"/>
        <v>Spergularia media</v>
      </c>
      <c r="H4897" s="26" t="s">
        <v>5141</v>
      </c>
      <c r="I4897" s="26"/>
      <c r="J4897" t="s">
        <v>11082</v>
      </c>
      <c r="K4897" t="s">
        <v>11752</v>
      </c>
      <c r="L4897" t="s">
        <v>12295</v>
      </c>
      <c r="M4897" t="s">
        <v>12331</v>
      </c>
    </row>
    <row r="4898" spans="1:13" x14ac:dyDescent="0.25">
      <c r="A4898" s="26" t="s">
        <v>3722</v>
      </c>
      <c r="B4898" s="26" t="s">
        <v>1778</v>
      </c>
      <c r="C4898" s="34" t="str">
        <f t="shared" si="182"/>
        <v/>
      </c>
      <c r="D4898" s="26"/>
      <c r="E4898" s="26" t="s">
        <v>6</v>
      </c>
      <c r="F4898" s="26" t="s">
        <v>6</v>
      </c>
      <c r="G4898" s="34" t="str">
        <f t="shared" si="183"/>
        <v>Spergularia nicaeensis</v>
      </c>
      <c r="H4898" s="26" t="s">
        <v>5141</v>
      </c>
      <c r="I4898" s="26"/>
      <c r="J4898" t="s">
        <v>11083</v>
      </c>
      <c r="K4898" t="s">
        <v>11752</v>
      </c>
      <c r="L4898" t="s">
        <v>12295</v>
      </c>
      <c r="M4898" t="s">
        <v>12331</v>
      </c>
    </row>
    <row r="4899" spans="1:13" x14ac:dyDescent="0.25">
      <c r="A4899" s="26" t="s">
        <v>3722</v>
      </c>
      <c r="B4899" s="26" t="s">
        <v>1508</v>
      </c>
      <c r="C4899" s="34" t="str">
        <f t="shared" si="182"/>
        <v/>
      </c>
      <c r="D4899" s="26"/>
      <c r="E4899" s="26" t="s">
        <v>6</v>
      </c>
      <c r="F4899" s="26" t="s">
        <v>6</v>
      </c>
      <c r="G4899" s="34" t="str">
        <f t="shared" si="183"/>
        <v>Spergularia purpurea</v>
      </c>
      <c r="H4899" s="26" t="s">
        <v>5141</v>
      </c>
      <c r="I4899" s="26"/>
      <c r="J4899" t="s">
        <v>11084</v>
      </c>
      <c r="K4899" t="s">
        <v>11752</v>
      </c>
      <c r="L4899" t="s">
        <v>12295</v>
      </c>
      <c r="M4899" t="s">
        <v>12331</v>
      </c>
    </row>
    <row r="4900" spans="1:13" x14ac:dyDescent="0.25">
      <c r="A4900" s="26" t="s">
        <v>3722</v>
      </c>
      <c r="B4900" s="26" t="s">
        <v>1094</v>
      </c>
      <c r="C4900" s="34" t="str">
        <f t="shared" si="182"/>
        <v/>
      </c>
      <c r="D4900" s="26"/>
      <c r="E4900" s="26" t="s">
        <v>6</v>
      </c>
      <c r="F4900" s="26" t="s">
        <v>6</v>
      </c>
      <c r="G4900" s="34" t="str">
        <f t="shared" si="183"/>
        <v>Spergularia rubra</v>
      </c>
      <c r="H4900" s="26" t="s">
        <v>5141</v>
      </c>
      <c r="I4900" s="26"/>
      <c r="J4900" t="s">
        <v>11085</v>
      </c>
      <c r="K4900" t="s">
        <v>11752</v>
      </c>
      <c r="L4900" t="s">
        <v>12295</v>
      </c>
      <c r="M4900" t="s">
        <v>12331</v>
      </c>
    </row>
    <row r="4901" spans="1:13" x14ac:dyDescent="0.25">
      <c r="A4901" s="26" t="s">
        <v>3722</v>
      </c>
      <c r="B4901" s="26" t="s">
        <v>1502</v>
      </c>
      <c r="C4901" s="34" t="str">
        <f t="shared" si="182"/>
        <v/>
      </c>
      <c r="D4901" s="26"/>
      <c r="E4901" s="26" t="s">
        <v>6</v>
      </c>
      <c r="F4901" s="26" t="s">
        <v>6</v>
      </c>
      <c r="G4901" s="34" t="str">
        <f t="shared" si="183"/>
        <v>Spergularia rupicola</v>
      </c>
      <c r="H4901" s="26" t="s">
        <v>5141</v>
      </c>
      <c r="I4901" s="26"/>
      <c r="J4901" t="s">
        <v>11086</v>
      </c>
      <c r="K4901" t="s">
        <v>11752</v>
      </c>
      <c r="L4901" t="s">
        <v>12295</v>
      </c>
      <c r="M4901" t="s">
        <v>12331</v>
      </c>
    </row>
    <row r="4902" spans="1:13" x14ac:dyDescent="0.25">
      <c r="A4902" s="26" t="s">
        <v>3722</v>
      </c>
      <c r="B4902" s="26" t="s">
        <v>1772</v>
      </c>
      <c r="C4902" s="34" t="str">
        <f t="shared" si="182"/>
        <v/>
      </c>
      <c r="D4902" s="26"/>
      <c r="E4902" s="26" t="s">
        <v>6</v>
      </c>
      <c r="F4902" s="26" t="s">
        <v>6</v>
      </c>
      <c r="G4902" s="34" t="str">
        <f t="shared" si="183"/>
        <v>Spergularia segetalis</v>
      </c>
      <c r="H4902" s="26" t="s">
        <v>5141</v>
      </c>
      <c r="I4902" s="26"/>
      <c r="J4902" t="s">
        <v>11087</v>
      </c>
      <c r="K4902" t="s">
        <v>11752</v>
      </c>
      <c r="L4902" t="s">
        <v>12295</v>
      </c>
      <c r="M4902" t="s">
        <v>12331</v>
      </c>
    </row>
    <row r="4903" spans="1:13" x14ac:dyDescent="0.25">
      <c r="A4903" s="26" t="s">
        <v>3722</v>
      </c>
      <c r="B4903" s="26" t="s">
        <v>3724</v>
      </c>
      <c r="C4903" s="34" t="str">
        <f t="shared" si="182"/>
        <v/>
      </c>
      <c r="D4903" s="26"/>
      <c r="E4903" s="26" t="s">
        <v>6</v>
      </c>
      <c r="F4903" s="26" t="s">
        <v>6</v>
      </c>
      <c r="G4903" s="34" t="str">
        <f t="shared" si="183"/>
        <v>Spergularia tangerina</v>
      </c>
      <c r="H4903" s="26" t="s">
        <v>5141</v>
      </c>
      <c r="I4903" s="26"/>
      <c r="J4903" t="s">
        <v>11088</v>
      </c>
      <c r="K4903" t="s">
        <v>11752</v>
      </c>
      <c r="L4903" t="s">
        <v>12295</v>
      </c>
      <c r="M4903" t="s">
        <v>12331</v>
      </c>
    </row>
    <row r="4904" spans="1:13" x14ac:dyDescent="0.25">
      <c r="A4904" s="26" t="s">
        <v>3728</v>
      </c>
      <c r="B4904" s="26" t="s">
        <v>736</v>
      </c>
      <c r="C4904" s="34" t="str">
        <f t="shared" si="182"/>
        <v/>
      </c>
      <c r="D4904" s="26"/>
      <c r="E4904" s="26" t="s">
        <v>5390</v>
      </c>
      <c r="F4904" s="26" t="s">
        <v>6</v>
      </c>
      <c r="G4904" s="34" t="str">
        <f t="shared" si="183"/>
        <v>Spinacia oleracea</v>
      </c>
      <c r="H4904" s="26" t="s">
        <v>5141</v>
      </c>
      <c r="I4904" s="26"/>
      <c r="J4904" t="s">
        <v>11089</v>
      </c>
      <c r="K4904" t="s">
        <v>11752</v>
      </c>
      <c r="L4904" t="s">
        <v>12295</v>
      </c>
      <c r="M4904" t="s">
        <v>12388</v>
      </c>
    </row>
    <row r="4905" spans="1:13" x14ac:dyDescent="0.25">
      <c r="A4905" s="26" t="s">
        <v>3729</v>
      </c>
      <c r="B4905" s="26" t="s">
        <v>990</v>
      </c>
      <c r="C4905" s="34" t="str">
        <f t="shared" si="182"/>
        <v>subsp.</v>
      </c>
      <c r="D4905" s="26" t="s">
        <v>4669</v>
      </c>
      <c r="E4905" s="26" t="s">
        <v>31</v>
      </c>
      <c r="F4905" s="26" t="s">
        <v>31</v>
      </c>
      <c r="G4905" s="34" t="str">
        <f t="shared" si="183"/>
        <v>Spiraea crenata parvifolia</v>
      </c>
      <c r="H4905" s="26" t="s">
        <v>5141</v>
      </c>
      <c r="I4905" s="26"/>
      <c r="J4905" t="s">
        <v>11090</v>
      </c>
      <c r="K4905" t="s">
        <v>11752</v>
      </c>
      <c r="L4905" t="s">
        <v>12323</v>
      </c>
      <c r="M4905" t="s">
        <v>12324</v>
      </c>
    </row>
    <row r="4906" spans="1:13" x14ac:dyDescent="0.25">
      <c r="A4906" s="26" t="s">
        <v>3729</v>
      </c>
      <c r="B4906" s="26" t="s">
        <v>3730</v>
      </c>
      <c r="C4906" s="34" t="str">
        <f t="shared" si="182"/>
        <v>subsp.</v>
      </c>
      <c r="D4906" s="26" t="s">
        <v>4299</v>
      </c>
      <c r="E4906" s="26" t="s">
        <v>6</v>
      </c>
      <c r="F4906" s="26" t="s">
        <v>31</v>
      </c>
      <c r="G4906" s="34" t="str">
        <f t="shared" si="183"/>
        <v>Spiraea hypericifolia obovata</v>
      </c>
      <c r="H4906" s="26" t="s">
        <v>5141</v>
      </c>
      <c r="I4906" s="26"/>
      <c r="J4906" t="s">
        <v>11091</v>
      </c>
      <c r="K4906" t="s">
        <v>11752</v>
      </c>
      <c r="L4906" t="s">
        <v>12323</v>
      </c>
      <c r="M4906" t="s">
        <v>12324</v>
      </c>
    </row>
    <row r="4907" spans="1:13" x14ac:dyDescent="0.25">
      <c r="A4907" s="26" t="s">
        <v>3729</v>
      </c>
      <c r="B4907" s="26" t="s">
        <v>2025</v>
      </c>
      <c r="C4907" s="34" t="str">
        <f t="shared" si="182"/>
        <v/>
      </c>
      <c r="D4907" s="26"/>
      <c r="E4907" s="26" t="s">
        <v>5390</v>
      </c>
      <c r="F4907" s="26" t="s">
        <v>6</v>
      </c>
      <c r="G4907" s="34" t="str">
        <f t="shared" si="183"/>
        <v>Spiraea salicifolia</v>
      </c>
      <c r="H4907" s="26" t="s">
        <v>5141</v>
      </c>
      <c r="I4907" s="26"/>
      <c r="J4907" t="s">
        <v>11092</v>
      </c>
      <c r="K4907" t="s">
        <v>11752</v>
      </c>
      <c r="L4907" t="s">
        <v>12323</v>
      </c>
      <c r="M4907" t="s">
        <v>12324</v>
      </c>
    </row>
    <row r="4908" spans="1:13" x14ac:dyDescent="0.25">
      <c r="A4908" s="26" t="s">
        <v>3731</v>
      </c>
      <c r="B4908" s="26" t="s">
        <v>69</v>
      </c>
      <c r="C4908" s="34" t="str">
        <f t="shared" si="182"/>
        <v/>
      </c>
      <c r="D4908" s="26"/>
      <c r="E4908" s="26" t="s">
        <v>6</v>
      </c>
      <c r="F4908" s="26" t="s">
        <v>6</v>
      </c>
      <c r="G4908" s="34" t="str">
        <f t="shared" si="183"/>
        <v>Spiranthes aestivalis</v>
      </c>
      <c r="H4908" s="26" t="s">
        <v>5141</v>
      </c>
      <c r="I4908" s="26"/>
      <c r="J4908" t="s">
        <v>11093</v>
      </c>
      <c r="K4908" t="s">
        <v>11752</v>
      </c>
      <c r="L4908" t="s">
        <v>12327</v>
      </c>
      <c r="M4908" t="s">
        <v>12328</v>
      </c>
    </row>
    <row r="4909" spans="1:13" x14ac:dyDescent="0.25">
      <c r="A4909" s="26" t="s">
        <v>3731</v>
      </c>
      <c r="B4909" s="26" t="s">
        <v>3732</v>
      </c>
      <c r="C4909" s="34" t="str">
        <f t="shared" si="182"/>
        <v/>
      </c>
      <c r="D4909" s="26"/>
      <c r="E4909" s="26" t="s">
        <v>6</v>
      </c>
      <c r="F4909" s="26" t="s">
        <v>6</v>
      </c>
      <c r="G4909" s="34" t="str">
        <f t="shared" si="183"/>
        <v>Spiranthes spiralis</v>
      </c>
      <c r="H4909" s="26" t="s">
        <v>5141</v>
      </c>
      <c r="I4909" s="26"/>
      <c r="J4909" t="s">
        <v>11094</v>
      </c>
      <c r="K4909" t="s">
        <v>11752</v>
      </c>
      <c r="L4909" t="s">
        <v>12327</v>
      </c>
      <c r="M4909" t="s">
        <v>12328</v>
      </c>
    </row>
    <row r="4910" spans="1:13" x14ac:dyDescent="0.25">
      <c r="A4910" s="26" t="s">
        <v>3733</v>
      </c>
      <c r="B4910" s="26" t="s">
        <v>3734</v>
      </c>
      <c r="C4910" s="34" t="str">
        <f t="shared" ref="C4910:C4973" si="184">IF(D4910="","","subsp.")</f>
        <v/>
      </c>
      <c r="D4910" s="26"/>
      <c r="E4910" s="26" t="s">
        <v>6</v>
      </c>
      <c r="F4910" s="26" t="s">
        <v>6</v>
      </c>
      <c r="G4910" s="34" t="str">
        <f t="shared" si="183"/>
        <v>Spirodela polyrrhiza</v>
      </c>
      <c r="H4910" s="26" t="s">
        <v>5141</v>
      </c>
      <c r="I4910" s="26"/>
      <c r="J4910" t="s">
        <v>11095</v>
      </c>
      <c r="K4910" t="s">
        <v>11752</v>
      </c>
      <c r="L4910" t="s">
        <v>12560</v>
      </c>
      <c r="M4910" t="s">
        <v>12575</v>
      </c>
    </row>
    <row r="4911" spans="1:13" x14ac:dyDescent="0.25">
      <c r="A4911" s="26" t="s">
        <v>3733</v>
      </c>
      <c r="B4911" s="26" t="s">
        <v>934</v>
      </c>
      <c r="C4911" s="34" t="str">
        <f t="shared" si="184"/>
        <v/>
      </c>
      <c r="D4911" s="26"/>
      <c r="E4911" s="26" t="s">
        <v>6</v>
      </c>
      <c r="F4911" s="26" t="s">
        <v>6</v>
      </c>
      <c r="G4911" s="34" t="str">
        <f t="shared" si="183"/>
        <v>Spirodela punctata</v>
      </c>
      <c r="H4911" s="26" t="s">
        <v>5141</v>
      </c>
      <c r="I4911" s="26"/>
      <c r="J4911" t="s">
        <v>11096</v>
      </c>
      <c r="K4911" t="s">
        <v>11752</v>
      </c>
      <c r="L4911" t="s">
        <v>12560</v>
      </c>
      <c r="M4911" t="s">
        <v>12575</v>
      </c>
    </row>
    <row r="4912" spans="1:13" x14ac:dyDescent="0.25">
      <c r="A4912" s="26" t="s">
        <v>3735</v>
      </c>
      <c r="B4912" s="26" t="s">
        <v>3741</v>
      </c>
      <c r="C4912" s="34" t="str">
        <f t="shared" si="184"/>
        <v/>
      </c>
      <c r="D4912" s="26"/>
      <c r="E4912" s="26" t="s">
        <v>6</v>
      </c>
      <c r="F4912" s="26" t="s">
        <v>6</v>
      </c>
      <c r="G4912" s="34" t="str">
        <f t="shared" si="183"/>
        <v>Stachys alopecuros</v>
      </c>
      <c r="H4912" s="26" t="s">
        <v>5141</v>
      </c>
      <c r="I4912" s="26"/>
      <c r="J4912" t="s">
        <v>11097</v>
      </c>
      <c r="K4912" t="s">
        <v>11752</v>
      </c>
      <c r="L4912" t="s">
        <v>12318</v>
      </c>
      <c r="M4912" t="s">
        <v>12395</v>
      </c>
    </row>
    <row r="4913" spans="1:13" x14ac:dyDescent="0.25">
      <c r="A4913" s="26" t="s">
        <v>3735</v>
      </c>
      <c r="B4913" s="26" t="s">
        <v>176</v>
      </c>
      <c r="C4913" s="34" t="str">
        <f t="shared" si="184"/>
        <v/>
      </c>
      <c r="D4913" s="26"/>
      <c r="E4913" s="26" t="s">
        <v>6</v>
      </c>
      <c r="F4913" s="26" t="s">
        <v>6</v>
      </c>
      <c r="G4913" s="34" t="str">
        <f t="shared" si="183"/>
        <v>Stachys alpina</v>
      </c>
      <c r="H4913" s="26" t="s">
        <v>5141</v>
      </c>
      <c r="I4913" s="26"/>
      <c r="J4913" t="s">
        <v>11098</v>
      </c>
      <c r="K4913" t="s">
        <v>11752</v>
      </c>
      <c r="L4913" t="s">
        <v>12318</v>
      </c>
      <c r="M4913" t="s">
        <v>12395</v>
      </c>
    </row>
    <row r="4914" spans="1:13" x14ac:dyDescent="0.25">
      <c r="A4914" s="26" t="s">
        <v>3735</v>
      </c>
      <c r="B4914" s="26" t="s">
        <v>67</v>
      </c>
      <c r="C4914" s="34" t="str">
        <f t="shared" si="184"/>
        <v/>
      </c>
      <c r="D4914" s="26"/>
      <c r="E4914" s="26" t="s">
        <v>6</v>
      </c>
      <c r="F4914" s="26" t="s">
        <v>6</v>
      </c>
      <c r="G4914" s="34" t="str">
        <f t="shared" si="183"/>
        <v>Stachys annua</v>
      </c>
      <c r="H4914" s="26" t="s">
        <v>5141</v>
      </c>
      <c r="I4914" s="26"/>
      <c r="J4914" t="s">
        <v>11099</v>
      </c>
      <c r="K4914" t="s">
        <v>11752</v>
      </c>
      <c r="L4914" t="s">
        <v>12318</v>
      </c>
      <c r="M4914" t="s">
        <v>12395</v>
      </c>
    </row>
    <row r="4915" spans="1:13" x14ac:dyDescent="0.25">
      <c r="A4915" s="26" t="s">
        <v>3735</v>
      </c>
      <c r="B4915" s="26" t="s">
        <v>41</v>
      </c>
      <c r="C4915" s="34" t="str">
        <f t="shared" si="184"/>
        <v/>
      </c>
      <c r="D4915" s="26"/>
      <c r="E4915" s="26" t="s">
        <v>6</v>
      </c>
      <c r="F4915" s="26" t="s">
        <v>6</v>
      </c>
      <c r="G4915" s="34" t="str">
        <f t="shared" si="183"/>
        <v>Stachys arvensis</v>
      </c>
      <c r="H4915" s="26" t="s">
        <v>5141</v>
      </c>
      <c r="I4915" s="26"/>
      <c r="J4915" t="s">
        <v>11100</v>
      </c>
      <c r="K4915" t="s">
        <v>11752</v>
      </c>
      <c r="L4915" t="s">
        <v>12318</v>
      </c>
      <c r="M4915" t="s">
        <v>12395</v>
      </c>
    </row>
    <row r="4916" spans="1:13" x14ac:dyDescent="0.25">
      <c r="A4916" s="26" t="s">
        <v>3735</v>
      </c>
      <c r="B4916" s="26" t="s">
        <v>3740</v>
      </c>
      <c r="C4916" s="34" t="str">
        <f t="shared" si="184"/>
        <v/>
      </c>
      <c r="D4916" s="26"/>
      <c r="E4916" s="26" t="s">
        <v>6</v>
      </c>
      <c r="F4916" s="26" t="s">
        <v>6</v>
      </c>
      <c r="G4916" s="34" t="str">
        <f t="shared" si="183"/>
        <v>Stachys brachyclada</v>
      </c>
      <c r="H4916" s="26" t="s">
        <v>5141</v>
      </c>
      <c r="I4916" s="26"/>
      <c r="J4916" t="s">
        <v>11101</v>
      </c>
      <c r="K4916" t="s">
        <v>11752</v>
      </c>
      <c r="L4916" t="s">
        <v>12318</v>
      </c>
      <c r="M4916" t="s">
        <v>12395</v>
      </c>
    </row>
    <row r="4917" spans="1:13" x14ac:dyDescent="0.25">
      <c r="A4917" s="26" t="s">
        <v>3735</v>
      </c>
      <c r="B4917" s="26" t="s">
        <v>3738</v>
      </c>
      <c r="C4917" s="34" t="str">
        <f t="shared" si="184"/>
        <v/>
      </c>
      <c r="D4917" s="26"/>
      <c r="E4917" s="26" t="s">
        <v>5390</v>
      </c>
      <c r="F4917" s="26" t="s">
        <v>6</v>
      </c>
      <c r="G4917" s="34" t="str">
        <f t="shared" si="183"/>
        <v>Stachys byzantina</v>
      </c>
      <c r="H4917" s="26" t="s">
        <v>5141</v>
      </c>
      <c r="I4917" s="26"/>
      <c r="J4917" t="s">
        <v>11102</v>
      </c>
      <c r="K4917" t="s">
        <v>11752</v>
      </c>
      <c r="L4917" t="s">
        <v>12318</v>
      </c>
      <c r="M4917" t="s">
        <v>12395</v>
      </c>
    </row>
    <row r="4918" spans="1:13" x14ac:dyDescent="0.25">
      <c r="A4918" s="26" t="s">
        <v>3735</v>
      </c>
      <c r="B4918" s="26" t="s">
        <v>3736</v>
      </c>
      <c r="C4918" s="34" t="str">
        <f t="shared" si="184"/>
        <v/>
      </c>
      <c r="D4918" s="26"/>
      <c r="E4918" s="26" t="s">
        <v>6</v>
      </c>
      <c r="F4918" s="26" t="s">
        <v>6</v>
      </c>
      <c r="G4918" s="34" t="str">
        <f t="shared" ref="G4918:G4981" si="185">IF(D4918="",CONCATENATE(A4918," ",B4918),CONCATENATE(A4918," ",B4918," ",D4918))</f>
        <v>Stachys circinata</v>
      </c>
      <c r="H4918" s="26" t="s">
        <v>5141</v>
      </c>
      <c r="I4918" s="26"/>
      <c r="J4918" t="s">
        <v>11103</v>
      </c>
      <c r="K4918" t="s">
        <v>11752</v>
      </c>
      <c r="L4918" t="s">
        <v>12318</v>
      </c>
      <c r="M4918" t="s">
        <v>12395</v>
      </c>
    </row>
    <row r="4919" spans="1:13" x14ac:dyDescent="0.25">
      <c r="A4919" s="26" t="s">
        <v>3735</v>
      </c>
      <c r="B4919" s="26" t="s">
        <v>2216</v>
      </c>
      <c r="C4919" s="34" t="str">
        <f t="shared" si="184"/>
        <v/>
      </c>
      <c r="D4919" s="26"/>
      <c r="E4919" s="26" t="s">
        <v>6</v>
      </c>
      <c r="F4919" s="26" t="s">
        <v>6</v>
      </c>
      <c r="G4919" s="34" t="str">
        <f t="shared" si="185"/>
        <v>Stachys germanica</v>
      </c>
      <c r="H4919" s="26" t="s">
        <v>5141</v>
      </c>
      <c r="I4919" s="26"/>
      <c r="J4919" t="s">
        <v>11104</v>
      </c>
      <c r="K4919" t="s">
        <v>11752</v>
      </c>
      <c r="L4919" t="s">
        <v>12318</v>
      </c>
      <c r="M4919" t="s">
        <v>12395</v>
      </c>
    </row>
    <row r="4920" spans="1:13" x14ac:dyDescent="0.25">
      <c r="A4920" s="26" t="s">
        <v>3735</v>
      </c>
      <c r="B4920" s="26" t="s">
        <v>3737</v>
      </c>
      <c r="C4920" s="34" t="str">
        <f t="shared" si="184"/>
        <v/>
      </c>
      <c r="D4920" s="26"/>
      <c r="E4920" s="26" t="s">
        <v>6</v>
      </c>
      <c r="F4920" s="26" t="s">
        <v>6</v>
      </c>
      <c r="G4920" s="34" t="str">
        <f t="shared" si="185"/>
        <v>Stachys heraclea</v>
      </c>
      <c r="H4920" s="26" t="s">
        <v>5141</v>
      </c>
      <c r="I4920" s="26"/>
      <c r="J4920" t="s">
        <v>11105</v>
      </c>
      <c r="K4920" t="s">
        <v>11752</v>
      </c>
      <c r="L4920" t="s">
        <v>12318</v>
      </c>
      <c r="M4920" t="s">
        <v>12395</v>
      </c>
    </row>
    <row r="4921" spans="1:13" x14ac:dyDescent="0.25">
      <c r="A4921" s="26" t="s">
        <v>3735</v>
      </c>
      <c r="B4921" s="26" t="s">
        <v>514</v>
      </c>
      <c r="C4921" s="34" t="str">
        <f t="shared" si="184"/>
        <v/>
      </c>
      <c r="D4921" s="26"/>
      <c r="E4921" s="26" t="s">
        <v>6</v>
      </c>
      <c r="F4921" s="26" t="s">
        <v>6</v>
      </c>
      <c r="G4921" s="34" t="str">
        <f t="shared" si="185"/>
        <v>Stachys maritima</v>
      </c>
      <c r="H4921" s="26" t="s">
        <v>5141</v>
      </c>
      <c r="I4921" s="26"/>
      <c r="J4921" t="s">
        <v>11106</v>
      </c>
      <c r="K4921" t="s">
        <v>11752</v>
      </c>
      <c r="L4921" t="s">
        <v>12318</v>
      </c>
      <c r="M4921" t="s">
        <v>12395</v>
      </c>
    </row>
    <row r="4922" spans="1:13" x14ac:dyDescent="0.25">
      <c r="A4922" s="26" t="s">
        <v>3735</v>
      </c>
      <c r="B4922" s="26" t="s">
        <v>3739</v>
      </c>
      <c r="C4922" s="34" t="str">
        <f t="shared" si="184"/>
        <v/>
      </c>
      <c r="D4922" s="26"/>
      <c r="E4922" s="26" t="s">
        <v>6</v>
      </c>
      <c r="F4922" s="26" t="s">
        <v>6</v>
      </c>
      <c r="G4922" s="34" t="str">
        <f t="shared" si="185"/>
        <v>Stachys ocymastrum</v>
      </c>
      <c r="H4922" s="26" t="s">
        <v>5141</v>
      </c>
      <c r="I4922" s="26"/>
      <c r="J4922" t="s">
        <v>11107</v>
      </c>
      <c r="K4922" t="s">
        <v>11752</v>
      </c>
      <c r="L4922" t="s">
        <v>12318</v>
      </c>
      <c r="M4922" t="s">
        <v>12395</v>
      </c>
    </row>
    <row r="4923" spans="1:13" x14ac:dyDescent="0.25">
      <c r="A4923" s="26" t="s">
        <v>3735</v>
      </c>
      <c r="B4923" s="26" t="s">
        <v>253</v>
      </c>
      <c r="C4923" s="34" t="str">
        <f t="shared" si="184"/>
        <v/>
      </c>
      <c r="D4923" s="26"/>
      <c r="E4923" s="26" t="s">
        <v>6</v>
      </c>
      <c r="F4923" s="26" t="s">
        <v>6</v>
      </c>
      <c r="G4923" s="34" t="str">
        <f t="shared" si="185"/>
        <v>Stachys officinalis</v>
      </c>
      <c r="H4923" s="26" t="s">
        <v>5141</v>
      </c>
      <c r="I4923" s="26"/>
      <c r="J4923" t="s">
        <v>11108</v>
      </c>
      <c r="K4923" t="s">
        <v>11752</v>
      </c>
      <c r="L4923" t="s">
        <v>12318</v>
      </c>
      <c r="M4923" t="s">
        <v>12395</v>
      </c>
    </row>
    <row r="4924" spans="1:13" x14ac:dyDescent="0.25">
      <c r="A4924" s="26" t="s">
        <v>3735</v>
      </c>
      <c r="B4924" s="26" t="s">
        <v>802</v>
      </c>
      <c r="C4924" s="34" t="str">
        <f t="shared" si="184"/>
        <v/>
      </c>
      <c r="D4924" s="26"/>
      <c r="E4924" s="26" t="s">
        <v>6</v>
      </c>
      <c r="F4924" s="26" t="s">
        <v>6</v>
      </c>
      <c r="G4924" s="34" t="str">
        <f t="shared" si="185"/>
        <v>Stachys palustris</v>
      </c>
      <c r="H4924" s="26" t="s">
        <v>5141</v>
      </c>
      <c r="I4924" s="26"/>
      <c r="J4924" t="s">
        <v>11109</v>
      </c>
      <c r="K4924" t="s">
        <v>11752</v>
      </c>
      <c r="L4924" t="s">
        <v>12318</v>
      </c>
      <c r="M4924" t="s">
        <v>12395</v>
      </c>
    </row>
    <row r="4925" spans="1:13" x14ac:dyDescent="0.25">
      <c r="A4925" s="26" t="s">
        <v>3735</v>
      </c>
      <c r="B4925" s="26" t="s">
        <v>1245</v>
      </c>
      <c r="C4925" s="34" t="str">
        <f t="shared" si="184"/>
        <v/>
      </c>
      <c r="D4925" s="26"/>
      <c r="E4925" s="26" t="s">
        <v>6</v>
      </c>
      <c r="F4925" s="26" t="s">
        <v>6</v>
      </c>
      <c r="G4925" s="34" t="str">
        <f t="shared" si="185"/>
        <v>Stachys recta</v>
      </c>
      <c r="H4925" s="26" t="s">
        <v>5141</v>
      </c>
      <c r="I4925" s="26"/>
      <c r="J4925" t="s">
        <v>11110</v>
      </c>
      <c r="K4925" t="s">
        <v>11752</v>
      </c>
      <c r="L4925" t="s">
        <v>12318</v>
      </c>
      <c r="M4925" t="s">
        <v>12395</v>
      </c>
    </row>
    <row r="4926" spans="1:13" x14ac:dyDescent="0.25">
      <c r="A4926" s="26" t="s">
        <v>3735</v>
      </c>
      <c r="B4926" s="26" t="s">
        <v>921</v>
      </c>
      <c r="C4926" s="34" t="str">
        <f t="shared" si="184"/>
        <v/>
      </c>
      <c r="D4926" s="26"/>
      <c r="E4926" s="26" t="s">
        <v>6</v>
      </c>
      <c r="F4926" s="26" t="s">
        <v>6</v>
      </c>
      <c r="G4926" s="34" t="str">
        <f t="shared" si="185"/>
        <v>Stachys sylvatica</v>
      </c>
      <c r="H4926" s="26" t="s">
        <v>5141</v>
      </c>
      <c r="I4926" s="26"/>
      <c r="J4926" t="s">
        <v>11111</v>
      </c>
      <c r="K4926" t="s">
        <v>11752</v>
      </c>
      <c r="L4926" t="s">
        <v>12318</v>
      </c>
      <c r="M4926" t="s">
        <v>12395</v>
      </c>
    </row>
    <row r="4927" spans="1:13" x14ac:dyDescent="0.25">
      <c r="A4927" s="26" t="s">
        <v>3742</v>
      </c>
      <c r="B4927" s="26" t="s">
        <v>494</v>
      </c>
      <c r="C4927" s="34" t="str">
        <f t="shared" si="184"/>
        <v/>
      </c>
      <c r="D4927" s="26"/>
      <c r="E4927" s="26" t="s">
        <v>31</v>
      </c>
      <c r="F4927" s="26" t="s">
        <v>6</v>
      </c>
      <c r="G4927" s="34" t="str">
        <f t="shared" si="185"/>
        <v>Staehelina baetica</v>
      </c>
      <c r="H4927" s="26" t="s">
        <v>5141</v>
      </c>
      <c r="I4927" s="26"/>
      <c r="J4927" t="s">
        <v>11112</v>
      </c>
      <c r="K4927" t="s">
        <v>11752</v>
      </c>
      <c r="L4927" t="s">
        <v>11753</v>
      </c>
      <c r="M4927" t="s">
        <v>11754</v>
      </c>
    </row>
    <row r="4928" spans="1:13" x14ac:dyDescent="0.25">
      <c r="A4928" s="26" t="s">
        <v>3742</v>
      </c>
      <c r="B4928" s="26" t="s">
        <v>685</v>
      </c>
      <c r="C4928" s="34" t="str">
        <f t="shared" si="184"/>
        <v/>
      </c>
      <c r="D4928" s="26"/>
      <c r="E4928" s="26" t="s">
        <v>6</v>
      </c>
      <c r="F4928" s="26" t="s">
        <v>6</v>
      </c>
      <c r="G4928" s="34" t="str">
        <f t="shared" si="185"/>
        <v>Staehelina dubia</v>
      </c>
      <c r="H4928" s="26" t="s">
        <v>5141</v>
      </c>
      <c r="I4928" s="26"/>
      <c r="J4928" t="s">
        <v>11113</v>
      </c>
      <c r="K4928" t="s">
        <v>11752</v>
      </c>
      <c r="L4928" t="s">
        <v>11753</v>
      </c>
      <c r="M4928" t="s">
        <v>11754</v>
      </c>
    </row>
    <row r="4929" spans="1:13" x14ac:dyDescent="0.25">
      <c r="A4929" s="26" t="s">
        <v>3743</v>
      </c>
      <c r="B4929" s="26" t="s">
        <v>3745</v>
      </c>
      <c r="C4929" s="34" t="str">
        <f t="shared" si="184"/>
        <v/>
      </c>
      <c r="D4929" s="26"/>
      <c r="E4929" s="26" t="s">
        <v>6</v>
      </c>
      <c r="F4929" s="26" t="s">
        <v>6</v>
      </c>
      <c r="G4929" s="34" t="str">
        <f t="shared" si="185"/>
        <v>Stauracanthus boivinii</v>
      </c>
      <c r="H4929" s="26" t="s">
        <v>5141</v>
      </c>
      <c r="I4929" s="26"/>
      <c r="J4929" t="s">
        <v>11114</v>
      </c>
      <c r="K4929" t="s">
        <v>11752</v>
      </c>
      <c r="L4929" t="s">
        <v>12304</v>
      </c>
      <c r="M4929" t="s">
        <v>12305</v>
      </c>
    </row>
    <row r="4930" spans="1:13" x14ac:dyDescent="0.25">
      <c r="A4930" s="26" t="s">
        <v>3743</v>
      </c>
      <c r="B4930" s="26" t="s">
        <v>3457</v>
      </c>
      <c r="C4930" s="34" t="str">
        <f t="shared" si="184"/>
        <v/>
      </c>
      <c r="D4930" s="26"/>
      <c r="E4930" s="26" t="s">
        <v>31</v>
      </c>
      <c r="F4930" s="26" t="s">
        <v>6</v>
      </c>
      <c r="G4930" s="34" t="str">
        <f t="shared" si="185"/>
        <v>Stauracanthus genistoides</v>
      </c>
      <c r="H4930" s="26" t="s">
        <v>5141</v>
      </c>
      <c r="I4930" s="26"/>
      <c r="J4930" t="s">
        <v>11115</v>
      </c>
      <c r="K4930" t="s">
        <v>11752</v>
      </c>
      <c r="L4930" t="s">
        <v>12304</v>
      </c>
      <c r="M4930" t="s">
        <v>12305</v>
      </c>
    </row>
    <row r="4931" spans="1:13" x14ac:dyDescent="0.25">
      <c r="A4931" s="26" t="s">
        <v>3743</v>
      </c>
      <c r="B4931" s="26" t="s">
        <v>3744</v>
      </c>
      <c r="C4931" s="34" t="str">
        <f t="shared" si="184"/>
        <v/>
      </c>
      <c r="D4931" s="26"/>
      <c r="E4931" s="26" t="s">
        <v>6</v>
      </c>
      <c r="F4931" s="26" t="s">
        <v>6</v>
      </c>
      <c r="G4931" s="34" t="str">
        <f t="shared" si="185"/>
        <v>Stauracanthus spectabilis</v>
      </c>
      <c r="H4931" s="26" t="s">
        <v>5141</v>
      </c>
      <c r="I4931" s="26"/>
      <c r="J4931" t="s">
        <v>11116</v>
      </c>
      <c r="K4931" t="s">
        <v>11752</v>
      </c>
      <c r="L4931" t="s">
        <v>12304</v>
      </c>
      <c r="M4931" t="s">
        <v>12305</v>
      </c>
    </row>
    <row r="4932" spans="1:13" x14ac:dyDescent="0.25">
      <c r="A4932" s="26" t="s">
        <v>3746</v>
      </c>
      <c r="B4932" s="26" t="s">
        <v>3747</v>
      </c>
      <c r="C4932" s="34" t="str">
        <f t="shared" si="184"/>
        <v/>
      </c>
      <c r="D4932" s="26"/>
      <c r="E4932" s="26" t="s">
        <v>6</v>
      </c>
      <c r="F4932" s="26" t="s">
        <v>6</v>
      </c>
      <c r="G4932" s="34" t="str">
        <f t="shared" si="185"/>
        <v>Stegnogramma pozoi</v>
      </c>
      <c r="H4932" s="26" t="s">
        <v>5141</v>
      </c>
      <c r="I4932" s="26"/>
      <c r="J4932" t="s">
        <v>11117</v>
      </c>
      <c r="K4932" t="s">
        <v>12300</v>
      </c>
      <c r="L4932" t="s">
        <v>12301</v>
      </c>
      <c r="M4932" t="s">
        <v>12436</v>
      </c>
    </row>
    <row r="4933" spans="1:13" x14ac:dyDescent="0.25">
      <c r="A4933" s="26" t="s">
        <v>3748</v>
      </c>
      <c r="B4933" s="26" t="s">
        <v>3749</v>
      </c>
      <c r="C4933" s="34" t="str">
        <f t="shared" si="184"/>
        <v/>
      </c>
      <c r="D4933" s="26"/>
      <c r="E4933" s="26" t="s">
        <v>6</v>
      </c>
      <c r="F4933" s="26" t="s">
        <v>6</v>
      </c>
      <c r="G4933" s="34" t="str">
        <f t="shared" si="185"/>
        <v>Stellaria alsine</v>
      </c>
      <c r="H4933" s="26" t="s">
        <v>5141</v>
      </c>
      <c r="I4933" s="26"/>
      <c r="J4933" t="s">
        <v>11118</v>
      </c>
      <c r="K4933" t="s">
        <v>11752</v>
      </c>
      <c r="L4933" t="s">
        <v>12295</v>
      </c>
      <c r="M4933" t="s">
        <v>12331</v>
      </c>
    </row>
    <row r="4934" spans="1:13" x14ac:dyDescent="0.25">
      <c r="A4934" s="26" t="s">
        <v>3748</v>
      </c>
      <c r="B4934" s="26" t="s">
        <v>1154</v>
      </c>
      <c r="C4934" s="34" t="str">
        <f t="shared" si="184"/>
        <v/>
      </c>
      <c r="D4934" s="26"/>
      <c r="E4934" s="26" t="s">
        <v>6</v>
      </c>
      <c r="F4934" s="26" t="s">
        <v>6</v>
      </c>
      <c r="G4934" s="34" t="str">
        <f t="shared" si="185"/>
        <v>Stellaria graminea</v>
      </c>
      <c r="H4934" s="26" t="s">
        <v>5141</v>
      </c>
      <c r="I4934" s="26"/>
      <c r="J4934" t="s">
        <v>11119</v>
      </c>
      <c r="K4934" t="s">
        <v>11752</v>
      </c>
      <c r="L4934" t="s">
        <v>12295</v>
      </c>
      <c r="M4934" t="s">
        <v>12331</v>
      </c>
    </row>
    <row r="4935" spans="1:13" x14ac:dyDescent="0.25">
      <c r="A4935" s="26" t="s">
        <v>3748</v>
      </c>
      <c r="B4935" s="26" t="s">
        <v>3750</v>
      </c>
      <c r="C4935" s="34" t="str">
        <f t="shared" si="184"/>
        <v/>
      </c>
      <c r="D4935" s="26"/>
      <c r="E4935" s="26" t="s">
        <v>6</v>
      </c>
      <c r="F4935" s="26" t="s">
        <v>6</v>
      </c>
      <c r="G4935" s="34" t="str">
        <f t="shared" si="185"/>
        <v>Stellaria holostea</v>
      </c>
      <c r="H4935" s="26" t="s">
        <v>5141</v>
      </c>
      <c r="I4935" s="26"/>
      <c r="J4935" t="s">
        <v>11120</v>
      </c>
      <c r="K4935" t="s">
        <v>11752</v>
      </c>
      <c r="L4935" t="s">
        <v>12295</v>
      </c>
      <c r="M4935" t="s">
        <v>12331</v>
      </c>
    </row>
    <row r="4936" spans="1:13" x14ac:dyDescent="0.25">
      <c r="A4936" s="26" t="s">
        <v>3748</v>
      </c>
      <c r="B4936" s="26" t="s">
        <v>3126</v>
      </c>
      <c r="C4936" s="34" t="str">
        <f t="shared" si="184"/>
        <v/>
      </c>
      <c r="D4936" s="26"/>
      <c r="E4936" s="26" t="s">
        <v>6</v>
      </c>
      <c r="F4936" s="26" t="s">
        <v>6</v>
      </c>
      <c r="G4936" s="34" t="str">
        <f t="shared" si="185"/>
        <v>Stellaria media</v>
      </c>
      <c r="H4936" s="26" t="s">
        <v>5141</v>
      </c>
      <c r="I4936" s="26"/>
      <c r="J4936" t="s">
        <v>11121</v>
      </c>
      <c r="K4936" t="s">
        <v>11752</v>
      </c>
      <c r="L4936" t="s">
        <v>12295</v>
      </c>
      <c r="M4936" t="s">
        <v>12331</v>
      </c>
    </row>
    <row r="4937" spans="1:13" x14ac:dyDescent="0.25">
      <c r="A4937" s="26" t="s">
        <v>3748</v>
      </c>
      <c r="B4937" s="26" t="s">
        <v>525</v>
      </c>
      <c r="C4937" s="34" t="str">
        <f t="shared" si="184"/>
        <v/>
      </c>
      <c r="D4937" s="26"/>
      <c r="E4937" s="26" t="s">
        <v>6</v>
      </c>
      <c r="F4937" s="26" t="s">
        <v>6</v>
      </c>
      <c r="G4937" s="34" t="str">
        <f t="shared" si="185"/>
        <v>Stellaria neglecta</v>
      </c>
      <c r="H4937" s="26" t="s">
        <v>5141</v>
      </c>
      <c r="I4937" s="26"/>
      <c r="J4937" t="s">
        <v>11122</v>
      </c>
      <c r="K4937" t="s">
        <v>11752</v>
      </c>
      <c r="L4937" t="s">
        <v>12295</v>
      </c>
      <c r="M4937" t="s">
        <v>12331</v>
      </c>
    </row>
    <row r="4938" spans="1:13" x14ac:dyDescent="0.25">
      <c r="A4938" s="26" t="s">
        <v>3748</v>
      </c>
      <c r="B4938" s="26" t="s">
        <v>2606</v>
      </c>
      <c r="C4938" s="34" t="str">
        <f t="shared" si="184"/>
        <v>subsp.</v>
      </c>
      <c r="D4938" s="26" t="s">
        <v>368</v>
      </c>
      <c r="E4938" s="26" t="s">
        <v>6</v>
      </c>
      <c r="F4938" s="26" t="s">
        <v>6</v>
      </c>
      <c r="G4938" s="34" t="str">
        <f t="shared" si="185"/>
        <v>Stellaria nemorum montana</v>
      </c>
      <c r="H4938" s="26" t="s">
        <v>5141</v>
      </c>
      <c r="I4938" s="26"/>
      <c r="J4938" t="s">
        <v>11123</v>
      </c>
      <c r="K4938" t="s">
        <v>11752</v>
      </c>
      <c r="L4938" t="s">
        <v>12295</v>
      </c>
      <c r="M4938" t="s">
        <v>12331</v>
      </c>
    </row>
    <row r="4939" spans="1:13" x14ac:dyDescent="0.25">
      <c r="A4939" s="26" t="s">
        <v>3748</v>
      </c>
      <c r="B4939" s="26" t="s">
        <v>2606</v>
      </c>
      <c r="C4939" s="34" t="str">
        <f t="shared" si="184"/>
        <v>subsp.</v>
      </c>
      <c r="D4939" s="26" t="s">
        <v>2606</v>
      </c>
      <c r="E4939" s="26" t="s">
        <v>6</v>
      </c>
      <c r="F4939" s="26" t="s">
        <v>6</v>
      </c>
      <c r="G4939" s="34" t="str">
        <f t="shared" si="185"/>
        <v>Stellaria nemorum nemorum</v>
      </c>
      <c r="H4939" s="26" t="s">
        <v>5141</v>
      </c>
      <c r="I4939" s="26"/>
      <c r="J4939" t="s">
        <v>11124</v>
      </c>
      <c r="K4939" t="s">
        <v>11752</v>
      </c>
      <c r="L4939" t="s">
        <v>12295</v>
      </c>
      <c r="M4939" t="s">
        <v>12331</v>
      </c>
    </row>
    <row r="4940" spans="1:13" x14ac:dyDescent="0.25">
      <c r="A4940" s="26" t="s">
        <v>3748</v>
      </c>
      <c r="B4940" s="26" t="s">
        <v>1559</v>
      </c>
      <c r="C4940" s="34" t="str">
        <f t="shared" si="184"/>
        <v/>
      </c>
      <c r="D4940" s="26"/>
      <c r="E4940" s="26" t="s">
        <v>6</v>
      </c>
      <c r="F4940" s="26" t="s">
        <v>6</v>
      </c>
      <c r="G4940" s="34" t="str">
        <f t="shared" si="185"/>
        <v>Stellaria pallida</v>
      </c>
      <c r="H4940" s="26" t="s">
        <v>5141</v>
      </c>
      <c r="I4940" s="26"/>
      <c r="J4940" t="s">
        <v>11125</v>
      </c>
      <c r="K4940" t="s">
        <v>11752</v>
      </c>
      <c r="L4940" t="s">
        <v>12295</v>
      </c>
      <c r="M4940" t="s">
        <v>12331</v>
      </c>
    </row>
    <row r="4941" spans="1:13" x14ac:dyDescent="0.25">
      <c r="A4941" s="26" t="s">
        <v>3751</v>
      </c>
      <c r="B4941" s="26" t="s">
        <v>3752</v>
      </c>
      <c r="C4941" s="34" t="str">
        <f t="shared" si="184"/>
        <v/>
      </c>
      <c r="D4941" s="26"/>
      <c r="E4941" s="26" t="s">
        <v>6</v>
      </c>
      <c r="F4941" s="26" t="s">
        <v>6</v>
      </c>
      <c r="G4941" s="34" t="str">
        <f t="shared" si="185"/>
        <v>Sternbergia colchiciflora</v>
      </c>
      <c r="H4941" s="26" t="s">
        <v>5141</v>
      </c>
      <c r="I4941" s="26"/>
      <c r="J4941" t="s">
        <v>11126</v>
      </c>
      <c r="K4941" t="s">
        <v>11752</v>
      </c>
      <c r="L4941" t="s">
        <v>12327</v>
      </c>
      <c r="M4941" t="s">
        <v>12446</v>
      </c>
    </row>
    <row r="4942" spans="1:13" x14ac:dyDescent="0.25">
      <c r="A4942" s="26" t="s">
        <v>3751</v>
      </c>
      <c r="B4942" s="26" t="s">
        <v>198</v>
      </c>
      <c r="C4942" s="34" t="str">
        <f t="shared" si="184"/>
        <v/>
      </c>
      <c r="D4942" s="26"/>
      <c r="E4942" s="26" t="s">
        <v>6</v>
      </c>
      <c r="F4942" s="26" t="s">
        <v>6</v>
      </c>
      <c r="G4942" s="34" t="str">
        <f t="shared" si="185"/>
        <v>Sternbergia lutea</v>
      </c>
      <c r="H4942" s="26" t="s">
        <v>5141</v>
      </c>
      <c r="I4942" s="26"/>
      <c r="J4942" t="s">
        <v>11127</v>
      </c>
      <c r="K4942" t="s">
        <v>11752</v>
      </c>
      <c r="L4942" t="s">
        <v>12327</v>
      </c>
      <c r="M4942" t="s">
        <v>12446</v>
      </c>
    </row>
    <row r="4943" spans="1:13" x14ac:dyDescent="0.25">
      <c r="A4943" s="26" t="s">
        <v>3753</v>
      </c>
      <c r="B4943" s="26" t="s">
        <v>1108</v>
      </c>
      <c r="C4943" s="34" t="str">
        <f t="shared" si="184"/>
        <v/>
      </c>
      <c r="D4943" s="26"/>
      <c r="E4943" s="26" t="s">
        <v>6</v>
      </c>
      <c r="F4943" s="26" t="s">
        <v>6</v>
      </c>
      <c r="G4943" s="34" t="str">
        <f t="shared" si="185"/>
        <v>Stoibrax dichotomum</v>
      </c>
      <c r="H4943" s="26" t="s">
        <v>5141</v>
      </c>
      <c r="I4943" s="26"/>
      <c r="J4943" t="s">
        <v>11128</v>
      </c>
      <c r="K4943" t="s">
        <v>11752</v>
      </c>
      <c r="L4943" t="s">
        <v>12382</v>
      </c>
      <c r="M4943" t="s">
        <v>12383</v>
      </c>
    </row>
    <row r="4944" spans="1:13" x14ac:dyDescent="0.25">
      <c r="A4944" s="26" t="s">
        <v>3754</v>
      </c>
      <c r="B4944" s="26" t="s">
        <v>3755</v>
      </c>
      <c r="C4944" s="34" t="str">
        <f t="shared" si="184"/>
        <v/>
      </c>
      <c r="D4944" s="26"/>
      <c r="E4944" s="26" t="s">
        <v>6</v>
      </c>
      <c r="F4944" s="26" t="s">
        <v>6</v>
      </c>
      <c r="G4944" s="34" t="str">
        <f t="shared" si="185"/>
        <v>Streptopus amplexifolius</v>
      </c>
      <c r="H4944" s="26" t="s">
        <v>5141</v>
      </c>
      <c r="I4944" s="26"/>
      <c r="J4944" t="s">
        <v>11129</v>
      </c>
      <c r="K4944" t="s">
        <v>11752</v>
      </c>
      <c r="L4944" t="s">
        <v>12327</v>
      </c>
      <c r="M4944" t="s">
        <v>12557</v>
      </c>
    </row>
    <row r="4945" spans="1:13" x14ac:dyDescent="0.25">
      <c r="A4945" s="26" t="s">
        <v>3756</v>
      </c>
      <c r="B4945" s="26" t="s">
        <v>3758</v>
      </c>
      <c r="C4945" s="34" t="str">
        <f t="shared" si="184"/>
        <v/>
      </c>
      <c r="D4945" s="26"/>
      <c r="E4945" s="26" t="s">
        <v>6</v>
      </c>
      <c r="F4945" s="26" t="s">
        <v>6</v>
      </c>
      <c r="G4945" s="34" t="str">
        <f t="shared" si="185"/>
        <v>Suaeda albescens</v>
      </c>
      <c r="H4945" s="26" t="s">
        <v>5141</v>
      </c>
      <c r="I4945" s="26"/>
      <c r="J4945" t="s">
        <v>11130</v>
      </c>
      <c r="K4945" t="s">
        <v>11752</v>
      </c>
      <c r="L4945" t="s">
        <v>12295</v>
      </c>
      <c r="M4945" t="s">
        <v>12388</v>
      </c>
    </row>
    <row r="4946" spans="1:13" x14ac:dyDescent="0.25">
      <c r="A4946" s="26" t="s">
        <v>3756</v>
      </c>
      <c r="B4946" s="26" t="s">
        <v>514</v>
      </c>
      <c r="C4946" s="34" t="str">
        <f t="shared" si="184"/>
        <v/>
      </c>
      <c r="D4946" s="26"/>
      <c r="E4946" s="26" t="s">
        <v>6</v>
      </c>
      <c r="F4946" s="26" t="s">
        <v>6</v>
      </c>
      <c r="G4946" s="34" t="str">
        <f t="shared" si="185"/>
        <v>Suaeda maritima</v>
      </c>
      <c r="H4946" s="26" t="s">
        <v>5141</v>
      </c>
      <c r="I4946" s="26"/>
      <c r="J4946" t="s">
        <v>11131</v>
      </c>
      <c r="K4946" t="s">
        <v>11752</v>
      </c>
      <c r="L4946" t="s">
        <v>12295</v>
      </c>
      <c r="M4946" t="s">
        <v>12388</v>
      </c>
    </row>
    <row r="4947" spans="1:13" x14ac:dyDescent="0.25">
      <c r="A4947" s="26" t="s">
        <v>3756</v>
      </c>
      <c r="B4947" s="26" t="s">
        <v>3757</v>
      </c>
      <c r="C4947" s="34" t="str">
        <f t="shared" si="184"/>
        <v/>
      </c>
      <c r="D4947" s="26"/>
      <c r="E4947" s="26" t="s">
        <v>6</v>
      </c>
      <c r="F4947" s="26" t="s">
        <v>6</v>
      </c>
      <c r="G4947" s="34" t="str">
        <f t="shared" si="185"/>
        <v>Suaeda pruinosa</v>
      </c>
      <c r="H4947" s="26" t="s">
        <v>5141</v>
      </c>
      <c r="I4947" s="26"/>
      <c r="J4947" t="s">
        <v>11132</v>
      </c>
      <c r="K4947" t="s">
        <v>11752</v>
      </c>
      <c r="L4947" t="s">
        <v>12295</v>
      </c>
      <c r="M4947" t="s">
        <v>12388</v>
      </c>
    </row>
    <row r="4948" spans="1:13" x14ac:dyDescent="0.25">
      <c r="A4948" s="26" t="s">
        <v>3756</v>
      </c>
      <c r="B4948" s="26" t="s">
        <v>50</v>
      </c>
      <c r="C4948" s="34" t="str">
        <f t="shared" si="184"/>
        <v/>
      </c>
      <c r="D4948" s="26"/>
      <c r="E4948" s="26" t="s">
        <v>6</v>
      </c>
      <c r="F4948" s="26" t="s">
        <v>6</v>
      </c>
      <c r="G4948" s="34" t="str">
        <f t="shared" si="185"/>
        <v>Suaeda spicata</v>
      </c>
      <c r="H4948" s="26" t="s">
        <v>5141</v>
      </c>
      <c r="I4948" s="26"/>
      <c r="J4948" t="s">
        <v>11133</v>
      </c>
      <c r="K4948" t="s">
        <v>11752</v>
      </c>
      <c r="L4948" t="s">
        <v>12295</v>
      </c>
      <c r="M4948" t="s">
        <v>12388</v>
      </c>
    </row>
    <row r="4949" spans="1:13" x14ac:dyDescent="0.25">
      <c r="A4949" s="26" t="s">
        <v>3756</v>
      </c>
      <c r="B4949" s="26" t="s">
        <v>541</v>
      </c>
      <c r="C4949" s="34" t="str">
        <f t="shared" si="184"/>
        <v/>
      </c>
      <c r="D4949" s="26"/>
      <c r="E4949" s="26" t="s">
        <v>6</v>
      </c>
      <c r="F4949" s="26" t="s">
        <v>6</v>
      </c>
      <c r="G4949" s="34" t="str">
        <f t="shared" si="185"/>
        <v>Suaeda splendens</v>
      </c>
      <c r="H4949" s="26" t="s">
        <v>5141</v>
      </c>
      <c r="I4949" s="26"/>
      <c r="J4949" t="s">
        <v>11134</v>
      </c>
      <c r="K4949" t="s">
        <v>11752</v>
      </c>
      <c r="L4949" t="s">
        <v>12295</v>
      </c>
      <c r="M4949" t="s">
        <v>12388</v>
      </c>
    </row>
    <row r="4950" spans="1:13" x14ac:dyDescent="0.25">
      <c r="A4950" s="26" t="s">
        <v>3756</v>
      </c>
      <c r="B4950" s="26" t="s">
        <v>242</v>
      </c>
      <c r="C4950" s="34" t="str">
        <f t="shared" si="184"/>
        <v/>
      </c>
      <c r="D4950" s="26"/>
      <c r="E4950" s="26" t="s">
        <v>6</v>
      </c>
      <c r="F4950" s="26" t="s">
        <v>6</v>
      </c>
      <c r="G4950" s="34" t="str">
        <f t="shared" si="185"/>
        <v>Suaeda vera</v>
      </c>
      <c r="H4950" s="26" t="s">
        <v>5141</v>
      </c>
      <c r="I4950" s="26"/>
      <c r="J4950" t="s">
        <v>11135</v>
      </c>
      <c r="K4950" t="s">
        <v>11752</v>
      </c>
      <c r="L4950" t="s">
        <v>12295</v>
      </c>
      <c r="M4950" t="s">
        <v>12388</v>
      </c>
    </row>
    <row r="4951" spans="1:13" x14ac:dyDescent="0.25">
      <c r="A4951" s="26" t="s">
        <v>3759</v>
      </c>
      <c r="B4951" s="26" t="s">
        <v>1340</v>
      </c>
      <c r="C4951" s="34" t="str">
        <f t="shared" si="184"/>
        <v/>
      </c>
      <c r="D4951" s="26"/>
      <c r="E4951" s="26" t="s">
        <v>6</v>
      </c>
      <c r="F4951" s="26" t="s">
        <v>6</v>
      </c>
      <c r="G4951" s="34" t="str">
        <f t="shared" si="185"/>
        <v>Subularia aquatica</v>
      </c>
      <c r="H4951" s="26" t="s">
        <v>5141</v>
      </c>
      <c r="I4951" s="26"/>
      <c r="J4951" t="s">
        <v>11136</v>
      </c>
      <c r="K4951" t="s">
        <v>11752</v>
      </c>
      <c r="L4951" t="s">
        <v>12287</v>
      </c>
      <c r="M4951" t="s">
        <v>12288</v>
      </c>
    </row>
    <row r="4952" spans="1:13" x14ac:dyDescent="0.25">
      <c r="A4952" s="26" t="s">
        <v>3760</v>
      </c>
      <c r="B4952" s="26" t="s">
        <v>2291</v>
      </c>
      <c r="C4952" s="34" t="str">
        <f t="shared" si="184"/>
        <v/>
      </c>
      <c r="D4952" s="26"/>
      <c r="E4952" s="26" t="s">
        <v>31</v>
      </c>
      <c r="F4952" s="26" t="s">
        <v>6</v>
      </c>
      <c r="G4952" s="34" t="str">
        <f t="shared" si="185"/>
        <v>Succisa pinnatifida</v>
      </c>
      <c r="H4952" s="26" t="s">
        <v>5141</v>
      </c>
      <c r="I4952" s="26"/>
      <c r="J4952" t="s">
        <v>11137</v>
      </c>
      <c r="K4952" t="s">
        <v>11752</v>
      </c>
      <c r="L4952" t="s">
        <v>12602</v>
      </c>
      <c r="M4952" t="s">
        <v>12603</v>
      </c>
    </row>
    <row r="4953" spans="1:13" x14ac:dyDescent="0.25">
      <c r="A4953" s="26" t="s">
        <v>3760</v>
      </c>
      <c r="B4953" s="26" t="s">
        <v>854</v>
      </c>
      <c r="C4953" s="34" t="str">
        <f t="shared" si="184"/>
        <v/>
      </c>
      <c r="D4953" s="26"/>
      <c r="E4953" s="26" t="s">
        <v>6</v>
      </c>
      <c r="F4953" s="26" t="s">
        <v>6</v>
      </c>
      <c r="G4953" s="34" t="str">
        <f t="shared" si="185"/>
        <v>Succisa pratensis</v>
      </c>
      <c r="H4953" s="26" t="s">
        <v>5141</v>
      </c>
      <c r="I4953" s="26"/>
      <c r="J4953" t="s">
        <v>11138</v>
      </c>
      <c r="K4953" t="s">
        <v>11752</v>
      </c>
      <c r="L4953" t="s">
        <v>12602</v>
      </c>
      <c r="M4953" t="s">
        <v>12603</v>
      </c>
    </row>
    <row r="4954" spans="1:13" x14ac:dyDescent="0.25">
      <c r="A4954" s="26" t="s">
        <v>3761</v>
      </c>
      <c r="B4954" s="26" t="s">
        <v>3763</v>
      </c>
      <c r="C4954" s="34" t="str">
        <f t="shared" si="184"/>
        <v/>
      </c>
      <c r="D4954" s="26"/>
      <c r="E4954" s="26" t="s">
        <v>31</v>
      </c>
      <c r="F4954" s="26" t="s">
        <v>6</v>
      </c>
      <c r="G4954" s="34" t="str">
        <f t="shared" si="185"/>
        <v>Succisella andreae-molinae</v>
      </c>
      <c r="H4954" s="26" t="s">
        <v>5141</v>
      </c>
      <c r="I4954" s="26"/>
      <c r="J4954" t="s">
        <v>11139</v>
      </c>
      <c r="K4954" t="s">
        <v>11752</v>
      </c>
      <c r="L4954" t="s">
        <v>12602</v>
      </c>
      <c r="M4954" t="s">
        <v>12603</v>
      </c>
    </row>
    <row r="4955" spans="1:13" x14ac:dyDescent="0.25">
      <c r="A4955" s="26" t="s">
        <v>3761</v>
      </c>
      <c r="B4955" s="26" t="s">
        <v>3762</v>
      </c>
      <c r="C4955" s="34" t="str">
        <f t="shared" si="184"/>
        <v/>
      </c>
      <c r="D4955" s="26"/>
      <c r="E4955" s="26" t="s">
        <v>31</v>
      </c>
      <c r="F4955" s="26" t="s">
        <v>6</v>
      </c>
      <c r="G4955" s="34" t="str">
        <f t="shared" si="185"/>
        <v>Succisella carvalhoana</v>
      </c>
      <c r="H4955" s="26" t="s">
        <v>5141</v>
      </c>
      <c r="I4955" s="26"/>
      <c r="J4955" t="s">
        <v>11140</v>
      </c>
      <c r="K4955" t="s">
        <v>11752</v>
      </c>
      <c r="L4955" t="s">
        <v>12602</v>
      </c>
      <c r="M4955" t="s">
        <v>12603</v>
      </c>
    </row>
    <row r="4956" spans="1:13" x14ac:dyDescent="0.25">
      <c r="A4956" s="26" t="s">
        <v>3761</v>
      </c>
      <c r="B4956" s="26" t="s">
        <v>152</v>
      </c>
      <c r="C4956" s="34" t="str">
        <f t="shared" si="184"/>
        <v/>
      </c>
      <c r="D4956" s="26"/>
      <c r="E4956" s="26" t="s">
        <v>31</v>
      </c>
      <c r="F4956" s="26" t="s">
        <v>6</v>
      </c>
      <c r="G4956" s="34" t="str">
        <f t="shared" si="185"/>
        <v>Succisella microcephala</v>
      </c>
      <c r="H4956" s="26" t="s">
        <v>5141</v>
      </c>
      <c r="I4956" s="26"/>
      <c r="J4956" t="s">
        <v>11141</v>
      </c>
      <c r="K4956" t="s">
        <v>11752</v>
      </c>
      <c r="L4956" t="s">
        <v>12602</v>
      </c>
      <c r="M4956" t="s">
        <v>12603</v>
      </c>
    </row>
    <row r="4957" spans="1:13" x14ac:dyDescent="0.25">
      <c r="A4957" s="26" t="s">
        <v>3764</v>
      </c>
      <c r="B4957" s="26" t="s">
        <v>463</v>
      </c>
      <c r="C4957" s="34" t="str">
        <f t="shared" si="184"/>
        <v/>
      </c>
      <c r="D4957" s="26"/>
      <c r="E4957" s="26" t="s">
        <v>6</v>
      </c>
      <c r="F4957" s="26" t="s">
        <v>6</v>
      </c>
      <c r="G4957" s="34" t="str">
        <f t="shared" si="185"/>
        <v>Succowia balearica</v>
      </c>
      <c r="H4957" s="26" t="s">
        <v>5141</v>
      </c>
      <c r="I4957" s="26"/>
      <c r="J4957" t="s">
        <v>11142</v>
      </c>
      <c r="K4957" t="s">
        <v>11752</v>
      </c>
      <c r="L4957" t="s">
        <v>12287</v>
      </c>
      <c r="M4957" t="s">
        <v>12288</v>
      </c>
    </row>
    <row r="4958" spans="1:13" x14ac:dyDescent="0.25">
      <c r="A4958" s="26" t="s">
        <v>3765</v>
      </c>
      <c r="B4958" s="26" t="s">
        <v>755</v>
      </c>
      <c r="C4958" s="34" t="str">
        <f t="shared" si="184"/>
        <v/>
      </c>
      <c r="D4958" s="26"/>
      <c r="E4958" s="26" t="s">
        <v>6</v>
      </c>
      <c r="F4958" s="26" t="s">
        <v>6</v>
      </c>
      <c r="G4958" s="34" t="str">
        <f t="shared" si="185"/>
        <v>Swertia perennis</v>
      </c>
      <c r="H4958" s="26" t="s">
        <v>5141</v>
      </c>
      <c r="I4958" s="26"/>
      <c r="J4958" t="s">
        <v>11143</v>
      </c>
      <c r="K4958" t="s">
        <v>11752</v>
      </c>
      <c r="L4958" t="s">
        <v>12417</v>
      </c>
      <c r="M4958" t="s">
        <v>12584</v>
      </c>
    </row>
    <row r="4959" spans="1:13" x14ac:dyDescent="0.25">
      <c r="A4959" s="26" t="s">
        <v>3766</v>
      </c>
      <c r="B4959" s="26" t="s">
        <v>277</v>
      </c>
      <c r="C4959" s="34" t="str">
        <f t="shared" si="184"/>
        <v/>
      </c>
      <c r="D4959" s="26"/>
      <c r="E4959" s="26" t="s">
        <v>5390</v>
      </c>
      <c r="F4959" s="26" t="s">
        <v>6</v>
      </c>
      <c r="G4959" s="34" t="str">
        <f t="shared" si="185"/>
        <v>Symphoricarpos albus</v>
      </c>
      <c r="H4959" s="26" t="s">
        <v>5141</v>
      </c>
      <c r="I4959" s="26"/>
      <c r="J4959" t="s">
        <v>11144</v>
      </c>
      <c r="K4959" t="s">
        <v>11752</v>
      </c>
      <c r="L4959" t="s">
        <v>12602</v>
      </c>
      <c r="M4959" t="s">
        <v>12603</v>
      </c>
    </row>
    <row r="4960" spans="1:13" x14ac:dyDescent="0.25">
      <c r="A4960" s="26" t="s">
        <v>3767</v>
      </c>
      <c r="B4960" s="26" t="s">
        <v>724</v>
      </c>
      <c r="C4960" s="34" t="str">
        <f t="shared" si="184"/>
        <v/>
      </c>
      <c r="D4960" s="26"/>
      <c r="E4960" s="26" t="s">
        <v>5390</v>
      </c>
      <c r="F4960" s="26" t="s">
        <v>6</v>
      </c>
      <c r="G4960" s="34" t="str">
        <f t="shared" si="185"/>
        <v>Symphytum asperum</v>
      </c>
      <c r="H4960" s="26" t="s">
        <v>5141</v>
      </c>
      <c r="I4960" s="26"/>
      <c r="J4960" t="s">
        <v>11145</v>
      </c>
      <c r="K4960" t="s">
        <v>11752</v>
      </c>
      <c r="L4960" t="s">
        <v>12486</v>
      </c>
      <c r="M4960" t="s">
        <v>12487</v>
      </c>
    </row>
    <row r="4961" spans="1:13" x14ac:dyDescent="0.25">
      <c r="A4961" s="26" t="s">
        <v>3767</v>
      </c>
      <c r="B4961" s="26" t="s">
        <v>1399</v>
      </c>
      <c r="C4961" s="34" t="str">
        <f t="shared" si="184"/>
        <v/>
      </c>
      <c r="D4961" s="26"/>
      <c r="E4961" s="26" t="s">
        <v>6</v>
      </c>
      <c r="F4961" s="26" t="s">
        <v>6</v>
      </c>
      <c r="G4961" s="34" t="str">
        <f t="shared" si="185"/>
        <v>Symphytum officinale</v>
      </c>
      <c r="H4961" s="26" t="s">
        <v>5141</v>
      </c>
      <c r="I4961" s="26"/>
      <c r="J4961" t="s">
        <v>11146</v>
      </c>
      <c r="K4961" t="s">
        <v>11752</v>
      </c>
      <c r="L4961" t="s">
        <v>12486</v>
      </c>
      <c r="M4961" t="s">
        <v>12487</v>
      </c>
    </row>
    <row r="4962" spans="1:13" x14ac:dyDescent="0.25">
      <c r="A4962" s="26" t="s">
        <v>3767</v>
      </c>
      <c r="B4962" s="26" t="s">
        <v>1210</v>
      </c>
      <c r="C4962" s="34" t="str">
        <f t="shared" si="184"/>
        <v>subsp.</v>
      </c>
      <c r="D4962" s="26" t="s">
        <v>1210</v>
      </c>
      <c r="E4962" s="26" t="s">
        <v>6</v>
      </c>
      <c r="F4962" s="26" t="s">
        <v>31</v>
      </c>
      <c r="G4962" s="34" t="str">
        <f t="shared" si="185"/>
        <v>Symphytum tuberosum tuberosum</v>
      </c>
      <c r="H4962" s="26" t="s">
        <v>5141</v>
      </c>
      <c r="I4962" s="26"/>
      <c r="J4962" t="s">
        <v>11147</v>
      </c>
      <c r="K4962" t="s">
        <v>11752</v>
      </c>
      <c r="L4962" t="s">
        <v>12486</v>
      </c>
      <c r="M4962" t="s">
        <v>12487</v>
      </c>
    </row>
    <row r="4963" spans="1:13" x14ac:dyDescent="0.25">
      <c r="A4963" s="26" t="s">
        <v>3768</v>
      </c>
      <c r="B4963" s="26" t="s">
        <v>414</v>
      </c>
      <c r="C4963" s="34" t="str">
        <f t="shared" si="184"/>
        <v/>
      </c>
      <c r="D4963" s="26"/>
      <c r="E4963" s="26" t="s">
        <v>5390</v>
      </c>
      <c r="F4963" s="26" t="s">
        <v>6</v>
      </c>
      <c r="G4963" s="34" t="str">
        <f t="shared" si="185"/>
        <v>Syringa vulgaris</v>
      </c>
      <c r="H4963" s="26" t="s">
        <v>5141</v>
      </c>
      <c r="I4963" s="26"/>
      <c r="J4963" t="s">
        <v>11148</v>
      </c>
      <c r="K4963" t="s">
        <v>11752</v>
      </c>
      <c r="L4963" t="s">
        <v>12318</v>
      </c>
      <c r="M4963" t="s">
        <v>12509</v>
      </c>
    </row>
    <row r="4964" spans="1:13" x14ac:dyDescent="0.25">
      <c r="A4964" s="26" t="s">
        <v>3769</v>
      </c>
      <c r="B4964" s="26" t="s">
        <v>1879</v>
      </c>
      <c r="C4964" s="34" t="str">
        <f t="shared" si="184"/>
        <v/>
      </c>
      <c r="D4964" s="26"/>
      <c r="E4964" s="26" t="s">
        <v>6</v>
      </c>
      <c r="F4964" s="26" t="s">
        <v>6</v>
      </c>
      <c r="G4964" s="34" t="str">
        <f t="shared" si="185"/>
        <v>Tamarix africana</v>
      </c>
      <c r="H4964" s="26" t="s">
        <v>5141</v>
      </c>
      <c r="I4964" s="26"/>
      <c r="J4964" t="s">
        <v>11149</v>
      </c>
      <c r="K4964" t="s">
        <v>11752</v>
      </c>
      <c r="L4964" t="s">
        <v>12295</v>
      </c>
      <c r="M4964" t="s">
        <v>12668</v>
      </c>
    </row>
    <row r="4965" spans="1:13" x14ac:dyDescent="0.25">
      <c r="A4965" s="26" t="s">
        <v>3769</v>
      </c>
      <c r="B4965" s="26" t="s">
        <v>3771</v>
      </c>
      <c r="C4965" s="34" t="str">
        <f t="shared" si="184"/>
        <v/>
      </c>
      <c r="D4965" s="26"/>
      <c r="E4965" s="26" t="s">
        <v>6</v>
      </c>
      <c r="F4965" s="26" t="s">
        <v>6</v>
      </c>
      <c r="G4965" s="34" t="str">
        <f t="shared" si="185"/>
        <v>Tamarix boveana</v>
      </c>
      <c r="H4965" s="26" t="s">
        <v>5141</v>
      </c>
      <c r="I4965" s="26"/>
      <c r="J4965" t="s">
        <v>11150</v>
      </c>
      <c r="K4965" t="s">
        <v>11752</v>
      </c>
      <c r="L4965" t="s">
        <v>12295</v>
      </c>
      <c r="M4965" t="s">
        <v>12668</v>
      </c>
    </row>
    <row r="4966" spans="1:13" x14ac:dyDescent="0.25">
      <c r="A4966" s="26" t="s">
        <v>3769</v>
      </c>
      <c r="B4966" s="26" t="s">
        <v>3772</v>
      </c>
      <c r="C4966" s="34" t="str">
        <f t="shared" si="184"/>
        <v/>
      </c>
      <c r="D4966" s="26"/>
      <c r="E4966" s="26" t="s">
        <v>6</v>
      </c>
      <c r="F4966" s="26" t="s">
        <v>6</v>
      </c>
      <c r="G4966" s="34" t="str">
        <f t="shared" si="185"/>
        <v>Tamarix dalmatica</v>
      </c>
      <c r="H4966" s="26" t="s">
        <v>5141</v>
      </c>
      <c r="I4966" s="26"/>
      <c r="J4966" t="s">
        <v>11151</v>
      </c>
      <c r="K4966" t="s">
        <v>11752</v>
      </c>
      <c r="L4966" t="s">
        <v>12295</v>
      </c>
      <c r="M4966" t="s">
        <v>12668</v>
      </c>
    </row>
    <row r="4967" spans="1:13" x14ac:dyDescent="0.25">
      <c r="A4967" s="26" t="s">
        <v>3769</v>
      </c>
      <c r="B4967" s="26" t="s">
        <v>2838</v>
      </c>
      <c r="C4967" s="34" t="str">
        <f t="shared" si="184"/>
        <v/>
      </c>
      <c r="D4967" s="26"/>
      <c r="E4967" s="26" t="s">
        <v>6</v>
      </c>
      <c r="F4967" s="26" t="s">
        <v>6</v>
      </c>
      <c r="G4967" s="34" t="str">
        <f t="shared" si="185"/>
        <v>Tamarix gallica</v>
      </c>
      <c r="H4967" s="26" t="s">
        <v>5141</v>
      </c>
      <c r="I4967" s="26"/>
      <c r="J4967" t="s">
        <v>11152</v>
      </c>
      <c r="K4967" t="s">
        <v>11752</v>
      </c>
      <c r="L4967" t="s">
        <v>12295</v>
      </c>
      <c r="M4967" t="s">
        <v>12668</v>
      </c>
    </row>
    <row r="4968" spans="1:13" x14ac:dyDescent="0.25">
      <c r="A4968" s="26" t="s">
        <v>3769</v>
      </c>
      <c r="B4968" s="26" t="s">
        <v>3770</v>
      </c>
      <c r="C4968" s="34" t="str">
        <f t="shared" si="184"/>
        <v/>
      </c>
      <c r="D4968" s="26"/>
      <c r="E4968" s="26" t="s">
        <v>6</v>
      </c>
      <c r="F4968" s="26" t="s">
        <v>6</v>
      </c>
      <c r="G4968" s="34" t="str">
        <f t="shared" si="185"/>
        <v>Tamarix mascatensis</v>
      </c>
      <c r="H4968" s="26" t="s">
        <v>5141</v>
      </c>
      <c r="I4968" s="26"/>
      <c r="J4968" t="s">
        <v>11153</v>
      </c>
      <c r="K4968" t="s">
        <v>11752</v>
      </c>
      <c r="L4968" t="s">
        <v>12295</v>
      </c>
      <c r="M4968" t="s">
        <v>12668</v>
      </c>
    </row>
    <row r="4969" spans="1:13" x14ac:dyDescent="0.25">
      <c r="A4969" s="26" t="s">
        <v>3769</v>
      </c>
      <c r="B4969" s="26" t="s">
        <v>859</v>
      </c>
      <c r="C4969" s="34" t="str">
        <f t="shared" si="184"/>
        <v/>
      </c>
      <c r="D4969" s="26"/>
      <c r="E4969" s="26" t="s">
        <v>5390</v>
      </c>
      <c r="F4969" s="26" t="s">
        <v>6</v>
      </c>
      <c r="G4969" s="34" t="str">
        <f t="shared" si="185"/>
        <v>Tamarix parviflora</v>
      </c>
      <c r="H4969" s="26" t="s">
        <v>5141</v>
      </c>
      <c r="I4969" s="26" t="s">
        <v>13597</v>
      </c>
      <c r="J4969" t="s">
        <v>11154</v>
      </c>
      <c r="K4969" t="s">
        <v>11752</v>
      </c>
      <c r="L4969" t="s">
        <v>12295</v>
      </c>
      <c r="M4969" t="s">
        <v>12668</v>
      </c>
    </row>
    <row r="4970" spans="1:13" x14ac:dyDescent="0.25">
      <c r="A4970" s="26" t="s">
        <v>3773</v>
      </c>
      <c r="B4970" s="26" t="s">
        <v>1805</v>
      </c>
      <c r="C4970" s="34" t="str">
        <f t="shared" si="184"/>
        <v/>
      </c>
      <c r="D4970" s="26"/>
      <c r="E4970" s="26" t="s">
        <v>6</v>
      </c>
      <c r="F4970" s="26" t="s">
        <v>6</v>
      </c>
      <c r="G4970" s="34" t="str">
        <f t="shared" si="185"/>
        <v>Tamus communis</v>
      </c>
      <c r="H4970" s="26" t="s">
        <v>5141</v>
      </c>
      <c r="I4970" s="26"/>
      <c r="J4970" t="s">
        <v>11155</v>
      </c>
      <c r="K4970" t="s">
        <v>11752</v>
      </c>
      <c r="L4970" t="s">
        <v>12586</v>
      </c>
      <c r="M4970" t="s">
        <v>12587</v>
      </c>
    </row>
    <row r="4971" spans="1:13" x14ac:dyDescent="0.25">
      <c r="A4971" s="26" t="s">
        <v>3815</v>
      </c>
      <c r="B4971" s="26" t="s">
        <v>3816</v>
      </c>
      <c r="C4971" s="34" t="str">
        <f t="shared" si="184"/>
        <v/>
      </c>
      <c r="D4971" s="26"/>
      <c r="E4971" s="26" t="s">
        <v>6</v>
      </c>
      <c r="F4971" s="26" t="s">
        <v>6</v>
      </c>
      <c r="G4971" s="34" t="str">
        <f t="shared" si="185"/>
        <v>Taxus baccata</v>
      </c>
      <c r="H4971" s="26" t="s">
        <v>5141</v>
      </c>
      <c r="I4971" s="26"/>
      <c r="J4971" t="s">
        <v>11156</v>
      </c>
      <c r="K4971" t="s">
        <v>12549</v>
      </c>
      <c r="L4971" t="s">
        <v>12618</v>
      </c>
      <c r="M4971" t="s">
        <v>12701</v>
      </c>
    </row>
    <row r="4972" spans="1:13" x14ac:dyDescent="0.25">
      <c r="A4972" s="26" t="s">
        <v>3817</v>
      </c>
      <c r="B4972" s="26" t="s">
        <v>3818</v>
      </c>
      <c r="C4972" s="34" t="str">
        <f t="shared" si="184"/>
        <v/>
      </c>
      <c r="D4972" s="26"/>
      <c r="E4972" s="26" t="s">
        <v>6</v>
      </c>
      <c r="F4972" s="26" t="s">
        <v>6</v>
      </c>
      <c r="G4972" s="34" t="str">
        <f t="shared" si="185"/>
        <v>Teesdalia coronopifolia</v>
      </c>
      <c r="H4972" s="26" t="s">
        <v>5141</v>
      </c>
      <c r="I4972" s="26"/>
      <c r="J4972" t="s">
        <v>11157</v>
      </c>
      <c r="K4972" t="s">
        <v>11752</v>
      </c>
      <c r="L4972" t="s">
        <v>12287</v>
      </c>
      <c r="M4972" t="s">
        <v>12288</v>
      </c>
    </row>
    <row r="4973" spans="1:13" x14ac:dyDescent="0.25">
      <c r="A4973" s="26" t="s">
        <v>3817</v>
      </c>
      <c r="B4973" s="26" t="s">
        <v>1997</v>
      </c>
      <c r="C4973" s="34" t="str">
        <f t="shared" si="184"/>
        <v/>
      </c>
      <c r="D4973" s="26"/>
      <c r="E4973" s="26" t="s">
        <v>6</v>
      </c>
      <c r="F4973" s="26" t="s">
        <v>6</v>
      </c>
      <c r="G4973" s="34" t="str">
        <f t="shared" si="185"/>
        <v>Teesdalia nudicaulis</v>
      </c>
      <c r="H4973" s="26" t="s">
        <v>5141</v>
      </c>
      <c r="I4973" s="26"/>
      <c r="J4973" t="s">
        <v>11158</v>
      </c>
      <c r="K4973" t="s">
        <v>11752</v>
      </c>
      <c r="L4973" t="s">
        <v>12287</v>
      </c>
      <c r="M4973" t="s">
        <v>12288</v>
      </c>
    </row>
    <row r="4974" spans="1:13" x14ac:dyDescent="0.25">
      <c r="A4974" s="26" t="s">
        <v>3819</v>
      </c>
      <c r="B4974" s="26" t="s">
        <v>3820</v>
      </c>
      <c r="C4974" s="34" t="str">
        <f t="shared" ref="C4974:C5037" si="186">IF(D4974="","","subsp.")</f>
        <v/>
      </c>
      <c r="D4974" s="26"/>
      <c r="E4974" s="26" t="s">
        <v>31</v>
      </c>
      <c r="F4974" s="26" t="s">
        <v>6</v>
      </c>
      <c r="G4974" s="34" t="str">
        <f t="shared" si="185"/>
        <v>Teesdaliopsis conferta</v>
      </c>
      <c r="H4974" s="26" t="s">
        <v>5141</v>
      </c>
      <c r="I4974" s="26"/>
      <c r="J4974" t="s">
        <v>11159</v>
      </c>
      <c r="K4974" t="s">
        <v>11752</v>
      </c>
      <c r="L4974" t="s">
        <v>12287</v>
      </c>
      <c r="M4974" t="s">
        <v>12288</v>
      </c>
    </row>
    <row r="4975" spans="1:13" x14ac:dyDescent="0.25">
      <c r="A4975" s="26" t="s">
        <v>3821</v>
      </c>
      <c r="B4975" s="26" t="s">
        <v>2214</v>
      </c>
      <c r="C4975" s="34" t="str">
        <f t="shared" si="186"/>
        <v>subsp.</v>
      </c>
      <c r="D4975" s="26" t="s">
        <v>2214</v>
      </c>
      <c r="E4975" s="26" t="s">
        <v>6</v>
      </c>
      <c r="F4975" s="26" t="s">
        <v>31</v>
      </c>
      <c r="G4975" s="34" t="str">
        <f t="shared" si="185"/>
        <v>Telephium imperati imperati</v>
      </c>
      <c r="H4975" s="26" t="s">
        <v>5141</v>
      </c>
      <c r="I4975" s="26"/>
      <c r="J4975" t="s">
        <v>11160</v>
      </c>
      <c r="K4975" t="s">
        <v>11752</v>
      </c>
      <c r="L4975" t="s">
        <v>12295</v>
      </c>
      <c r="M4975" t="s">
        <v>12331</v>
      </c>
    </row>
    <row r="4976" spans="1:13" x14ac:dyDescent="0.25">
      <c r="A4976" s="26" t="s">
        <v>3822</v>
      </c>
      <c r="B4976" s="26" t="s">
        <v>1034</v>
      </c>
      <c r="C4976" s="34" t="str">
        <f t="shared" si="186"/>
        <v>subsp.</v>
      </c>
      <c r="D4976" s="26" t="s">
        <v>1034</v>
      </c>
      <c r="E4976" s="26" t="s">
        <v>6</v>
      </c>
      <c r="F4976" s="26" t="s">
        <v>31</v>
      </c>
      <c r="G4976" s="34" t="str">
        <f t="shared" si="185"/>
        <v>Teline linifolia linifolia</v>
      </c>
      <c r="H4976" s="26" t="s">
        <v>5141</v>
      </c>
      <c r="I4976" s="26"/>
      <c r="J4976" t="s">
        <v>11161</v>
      </c>
      <c r="K4976" t="s">
        <v>11752</v>
      </c>
      <c r="L4976" t="s">
        <v>12304</v>
      </c>
      <c r="M4976" t="s">
        <v>12305</v>
      </c>
    </row>
    <row r="4977" spans="1:13" x14ac:dyDescent="0.25">
      <c r="A4977" s="26" t="s">
        <v>3822</v>
      </c>
      <c r="B4977" s="26" t="s">
        <v>3823</v>
      </c>
      <c r="C4977" s="34" t="str">
        <f t="shared" si="186"/>
        <v/>
      </c>
      <c r="D4977" s="26"/>
      <c r="E4977" s="26" t="s">
        <v>6</v>
      </c>
      <c r="F4977" s="26" t="s">
        <v>6</v>
      </c>
      <c r="G4977" s="34" t="str">
        <f t="shared" si="185"/>
        <v>Teline monspessulana</v>
      </c>
      <c r="H4977" s="26" t="s">
        <v>5141</v>
      </c>
      <c r="I4977" s="26"/>
      <c r="J4977" t="s">
        <v>11162</v>
      </c>
      <c r="K4977" t="s">
        <v>11752</v>
      </c>
      <c r="L4977" t="s">
        <v>12304</v>
      </c>
      <c r="M4977" t="s">
        <v>12305</v>
      </c>
    </row>
    <row r="4978" spans="1:13" x14ac:dyDescent="0.25">
      <c r="A4978" s="26" t="s">
        <v>3822</v>
      </c>
      <c r="B4978" s="26" t="s">
        <v>3824</v>
      </c>
      <c r="C4978" s="34" t="str">
        <f t="shared" si="186"/>
        <v/>
      </c>
      <c r="D4978" s="26"/>
      <c r="E4978" s="26" t="s">
        <v>31</v>
      </c>
      <c r="F4978" s="26" t="s">
        <v>6</v>
      </c>
      <c r="G4978" s="34" t="str">
        <f t="shared" si="185"/>
        <v>Teline patens</v>
      </c>
      <c r="H4978" s="26" t="s">
        <v>5141</v>
      </c>
      <c r="I4978" s="26"/>
      <c r="J4978" t="s">
        <v>11163</v>
      </c>
      <c r="K4978" t="s">
        <v>11752</v>
      </c>
      <c r="L4978" t="s">
        <v>12304</v>
      </c>
      <c r="M4978" t="s">
        <v>12305</v>
      </c>
    </row>
    <row r="4979" spans="1:13" x14ac:dyDescent="0.25">
      <c r="A4979" s="26" t="s">
        <v>3822</v>
      </c>
      <c r="B4979" s="26" t="s">
        <v>3825</v>
      </c>
      <c r="C4979" s="34" t="str">
        <f t="shared" si="186"/>
        <v/>
      </c>
      <c r="D4979" s="26"/>
      <c r="E4979" s="26" t="s">
        <v>31</v>
      </c>
      <c r="F4979" s="26" t="s">
        <v>6</v>
      </c>
      <c r="G4979" s="34" t="str">
        <f t="shared" si="185"/>
        <v>Teline tribracteolata</v>
      </c>
      <c r="H4979" s="26" t="s">
        <v>5141</v>
      </c>
      <c r="I4979" s="26"/>
      <c r="J4979" t="s">
        <v>11164</v>
      </c>
      <c r="K4979" t="s">
        <v>11752</v>
      </c>
      <c r="L4979" t="s">
        <v>12304</v>
      </c>
      <c r="M4979" t="s">
        <v>12305</v>
      </c>
    </row>
    <row r="4980" spans="1:13" x14ac:dyDescent="0.25">
      <c r="A4980" s="26" t="s">
        <v>3826</v>
      </c>
      <c r="B4980" s="26" t="s">
        <v>299</v>
      </c>
      <c r="C4980" s="34" t="str">
        <f t="shared" si="186"/>
        <v/>
      </c>
      <c r="D4980" s="26"/>
      <c r="E4980" s="26" t="s">
        <v>6</v>
      </c>
      <c r="F4980" s="26" t="s">
        <v>6</v>
      </c>
      <c r="G4980" s="34" t="str">
        <f t="shared" si="185"/>
        <v>Tetraclinis articulata</v>
      </c>
      <c r="H4980" s="26" t="s">
        <v>5141</v>
      </c>
      <c r="I4980" s="26"/>
      <c r="J4980" t="s">
        <v>11165</v>
      </c>
      <c r="K4980" t="s">
        <v>12549</v>
      </c>
      <c r="L4980" t="s">
        <v>12618</v>
      </c>
      <c r="M4980" t="s">
        <v>12619</v>
      </c>
    </row>
    <row r="4981" spans="1:13" x14ac:dyDescent="0.25">
      <c r="A4981" s="26" t="s">
        <v>3827</v>
      </c>
      <c r="B4981" s="26" t="s">
        <v>5</v>
      </c>
      <c r="C4981" s="34" t="str">
        <f t="shared" si="186"/>
        <v/>
      </c>
      <c r="D4981" s="26"/>
      <c r="E4981" s="26" t="s">
        <v>6</v>
      </c>
      <c r="F4981" s="26" t="s">
        <v>6</v>
      </c>
      <c r="G4981" s="34" t="str">
        <f t="shared" si="185"/>
        <v>Tetraena alba</v>
      </c>
      <c r="H4981" s="26" t="s">
        <v>5141</v>
      </c>
      <c r="I4981" s="26"/>
      <c r="J4981" t="s">
        <v>11166</v>
      </c>
      <c r="K4981" t="s">
        <v>11752</v>
      </c>
      <c r="L4981" t="s">
        <v>12642</v>
      </c>
      <c r="M4981" t="s">
        <v>12643</v>
      </c>
    </row>
    <row r="4982" spans="1:13" x14ac:dyDescent="0.25">
      <c r="A4982" s="26" t="s">
        <v>3828</v>
      </c>
      <c r="B4982" s="26" t="s">
        <v>3829</v>
      </c>
      <c r="C4982" s="34" t="str">
        <f t="shared" si="186"/>
        <v/>
      </c>
      <c r="D4982" s="26"/>
      <c r="E4982" s="26" t="s">
        <v>5390</v>
      </c>
      <c r="F4982" s="26" t="s">
        <v>6</v>
      </c>
      <c r="G4982" s="34" t="str">
        <f t="shared" ref="G4982:G5045" si="187">IF(D4982="",CONCATENATE(A4982," ",B4982),CONCATENATE(A4982," ",B4982," ",D4982))</f>
        <v>Tetragonia tetragonoides</v>
      </c>
      <c r="H4982" s="26" t="s">
        <v>5141</v>
      </c>
      <c r="I4982" s="26"/>
      <c r="J4982" t="s">
        <v>11167</v>
      </c>
      <c r="K4982" t="s">
        <v>11752</v>
      </c>
      <c r="L4982" t="s">
        <v>12295</v>
      </c>
      <c r="M4982" t="s">
        <v>12559</v>
      </c>
    </row>
    <row r="4983" spans="1:13" x14ac:dyDescent="0.25">
      <c r="A4983" s="26" t="s">
        <v>3830</v>
      </c>
      <c r="B4983" s="26" t="s">
        <v>3831</v>
      </c>
      <c r="C4983" s="34" t="str">
        <f t="shared" si="186"/>
        <v>subsp.</v>
      </c>
      <c r="D4983" s="26" t="s">
        <v>2696</v>
      </c>
      <c r="E4983" s="26" t="s">
        <v>6</v>
      </c>
      <c r="F4983" s="26" t="s">
        <v>31</v>
      </c>
      <c r="G4983" s="34" t="str">
        <f t="shared" si="187"/>
        <v>Tetragonolobus conjugatus requienii</v>
      </c>
      <c r="H4983" s="26" t="s">
        <v>5141</v>
      </c>
      <c r="I4983" s="26"/>
      <c r="J4983" t="s">
        <v>11168</v>
      </c>
      <c r="K4983" t="s">
        <v>11752</v>
      </c>
      <c r="L4983" t="s">
        <v>12304</v>
      </c>
      <c r="M4983" t="s">
        <v>12305</v>
      </c>
    </row>
    <row r="4984" spans="1:13" x14ac:dyDescent="0.25">
      <c r="A4984" s="26" t="s">
        <v>3830</v>
      </c>
      <c r="B4984" s="26" t="s">
        <v>721</v>
      </c>
      <c r="C4984" s="34" t="str">
        <f t="shared" si="186"/>
        <v/>
      </c>
      <c r="D4984" s="26"/>
      <c r="E4984" s="26" t="s">
        <v>6</v>
      </c>
      <c r="F4984" s="26" t="s">
        <v>6</v>
      </c>
      <c r="G4984" s="34" t="str">
        <f t="shared" si="187"/>
        <v>Tetragonolobus maritimus</v>
      </c>
      <c r="H4984" s="26" t="s">
        <v>5141</v>
      </c>
      <c r="I4984" s="26"/>
      <c r="J4984" t="s">
        <v>11169</v>
      </c>
      <c r="K4984" t="s">
        <v>11752</v>
      </c>
      <c r="L4984" t="s">
        <v>12304</v>
      </c>
      <c r="M4984" t="s">
        <v>12305</v>
      </c>
    </row>
    <row r="4985" spans="1:13" x14ac:dyDescent="0.25">
      <c r="A4985" s="26" t="s">
        <v>3830</v>
      </c>
      <c r="B4985" s="26" t="s">
        <v>3832</v>
      </c>
      <c r="C4985" s="34" t="str">
        <f t="shared" si="186"/>
        <v/>
      </c>
      <c r="D4985" s="26"/>
      <c r="E4985" s="26" t="s">
        <v>6</v>
      </c>
      <c r="F4985" s="26" t="s">
        <v>6</v>
      </c>
      <c r="G4985" s="34" t="str">
        <f t="shared" si="187"/>
        <v>Tetragonolobus purpureus</v>
      </c>
      <c r="H4985" s="26" t="s">
        <v>5141</v>
      </c>
      <c r="I4985" s="26"/>
      <c r="J4985" t="s">
        <v>11170</v>
      </c>
      <c r="K4985" t="s">
        <v>11752</v>
      </c>
      <c r="L4985" t="s">
        <v>12304</v>
      </c>
      <c r="M4985" t="s">
        <v>12305</v>
      </c>
    </row>
    <row r="4986" spans="1:13" x14ac:dyDescent="0.25">
      <c r="A4986" s="26" t="s">
        <v>3833</v>
      </c>
      <c r="B4986" s="26" t="s">
        <v>3862</v>
      </c>
      <c r="C4986" s="34" t="str">
        <f t="shared" si="186"/>
        <v/>
      </c>
      <c r="D4986" s="26"/>
      <c r="E4986" s="26" t="s">
        <v>31</v>
      </c>
      <c r="F4986" s="26" t="s">
        <v>6</v>
      </c>
      <c r="G4986" s="34" t="str">
        <f t="shared" si="187"/>
        <v>Teucrium algarbiense</v>
      </c>
      <c r="H4986" s="26" t="s">
        <v>5141</v>
      </c>
      <c r="I4986" s="26"/>
      <c r="J4986" t="s">
        <v>11171</v>
      </c>
      <c r="K4986" t="s">
        <v>11752</v>
      </c>
      <c r="L4986" t="s">
        <v>12318</v>
      </c>
      <c r="M4986" t="s">
        <v>12395</v>
      </c>
    </row>
    <row r="4987" spans="1:13" x14ac:dyDescent="0.25">
      <c r="A4987" s="26" t="s">
        <v>3833</v>
      </c>
      <c r="B4987" s="26" t="s">
        <v>3861</v>
      </c>
      <c r="C4987" s="34" t="str">
        <f t="shared" si="186"/>
        <v/>
      </c>
      <c r="D4987" s="26"/>
      <c r="E4987" s="26" t="s">
        <v>31</v>
      </c>
      <c r="F4987" s="26" t="s">
        <v>6</v>
      </c>
      <c r="G4987" s="34" t="str">
        <f t="shared" si="187"/>
        <v>Teucrium angustissimum</v>
      </c>
      <c r="H4987" s="26" t="s">
        <v>5141</v>
      </c>
      <c r="I4987" s="26"/>
      <c r="J4987" t="s">
        <v>11172</v>
      </c>
      <c r="K4987" t="s">
        <v>11752</v>
      </c>
      <c r="L4987" t="s">
        <v>12318</v>
      </c>
      <c r="M4987" t="s">
        <v>12395</v>
      </c>
    </row>
    <row r="4988" spans="1:13" x14ac:dyDescent="0.25">
      <c r="A4988" s="26" t="s">
        <v>3833</v>
      </c>
      <c r="B4988" s="26" t="s">
        <v>2107</v>
      </c>
      <c r="C4988" s="34" t="str">
        <f t="shared" si="186"/>
        <v/>
      </c>
      <c r="D4988" s="26"/>
      <c r="E4988" s="26" t="s">
        <v>6</v>
      </c>
      <c r="F4988" s="26" t="s">
        <v>6</v>
      </c>
      <c r="G4988" s="34" t="str">
        <f t="shared" si="187"/>
        <v>Teucrium aragonense</v>
      </c>
      <c r="H4988" s="26" t="s">
        <v>5141</v>
      </c>
      <c r="I4988" s="26"/>
      <c r="J4988" t="s">
        <v>11173</v>
      </c>
      <c r="K4988" t="s">
        <v>11752</v>
      </c>
      <c r="L4988" t="s">
        <v>12318</v>
      </c>
      <c r="M4988" t="s">
        <v>12395</v>
      </c>
    </row>
    <row r="4989" spans="1:13" x14ac:dyDescent="0.25">
      <c r="A4989" s="26" t="s">
        <v>3833</v>
      </c>
      <c r="B4989" s="26" t="s">
        <v>3835</v>
      </c>
      <c r="C4989" s="34" t="str">
        <f t="shared" si="186"/>
        <v/>
      </c>
      <c r="D4989" s="26"/>
      <c r="E4989" s="26" t="s">
        <v>6</v>
      </c>
      <c r="F4989" s="26" t="s">
        <v>6</v>
      </c>
      <c r="G4989" s="34" t="str">
        <f t="shared" si="187"/>
        <v>Teucrium aristatum</v>
      </c>
      <c r="H4989" s="26" t="s">
        <v>5141</v>
      </c>
      <c r="I4989" s="26"/>
      <c r="J4989" t="s">
        <v>11174</v>
      </c>
      <c r="K4989" t="s">
        <v>11752</v>
      </c>
      <c r="L4989" t="s">
        <v>12318</v>
      </c>
      <c r="M4989" t="s">
        <v>12395</v>
      </c>
    </row>
    <row r="4990" spans="1:13" x14ac:dyDescent="0.25">
      <c r="A4990" s="26" t="s">
        <v>3833</v>
      </c>
      <c r="B4990" s="26" t="s">
        <v>3875</v>
      </c>
      <c r="C4990" s="34" t="str">
        <f t="shared" si="186"/>
        <v/>
      </c>
      <c r="D4990" s="26"/>
      <c r="E4990" s="26" t="s">
        <v>31</v>
      </c>
      <c r="F4990" s="26" t="s">
        <v>6</v>
      </c>
      <c r="G4990" s="34" t="str">
        <f t="shared" si="187"/>
        <v>Teucrium asiaticum</v>
      </c>
      <c r="H4990" s="26" t="s">
        <v>5141</v>
      </c>
      <c r="I4990" s="26"/>
      <c r="J4990" t="s">
        <v>11175</v>
      </c>
      <c r="K4990" t="s">
        <v>11752</v>
      </c>
      <c r="L4990" t="s">
        <v>12318</v>
      </c>
      <c r="M4990" t="s">
        <v>12395</v>
      </c>
    </row>
    <row r="4991" spans="1:13" x14ac:dyDescent="0.25">
      <c r="A4991" s="26" t="s">
        <v>3833</v>
      </c>
      <c r="B4991" s="26" t="s">
        <v>1148</v>
      </c>
      <c r="C4991" s="34" t="str">
        <f t="shared" si="186"/>
        <v>subsp.</v>
      </c>
      <c r="D4991" s="26" t="s">
        <v>1148</v>
      </c>
      <c r="E4991" s="26" t="s">
        <v>6</v>
      </c>
      <c r="F4991" s="26" t="s">
        <v>6</v>
      </c>
      <c r="G4991" s="34" t="str">
        <f t="shared" si="187"/>
        <v>Teucrium aureum aureum</v>
      </c>
      <c r="H4991" s="26" t="s">
        <v>5141</v>
      </c>
      <c r="I4991" s="26"/>
      <c r="J4991" t="s">
        <v>11176</v>
      </c>
      <c r="K4991" t="s">
        <v>11752</v>
      </c>
      <c r="L4991" t="s">
        <v>12318</v>
      </c>
      <c r="M4991" t="s">
        <v>12395</v>
      </c>
    </row>
    <row r="4992" spans="1:13" x14ac:dyDescent="0.25">
      <c r="A4992" s="26" t="s">
        <v>3833</v>
      </c>
      <c r="B4992" s="26" t="s">
        <v>1148</v>
      </c>
      <c r="C4992" s="34" t="str">
        <f t="shared" si="186"/>
        <v>subsp.</v>
      </c>
      <c r="D4992" s="26" t="s">
        <v>4670</v>
      </c>
      <c r="E4992" s="26" t="s">
        <v>31</v>
      </c>
      <c r="F4992" s="26" t="s">
        <v>6</v>
      </c>
      <c r="G4992" s="34" t="str">
        <f t="shared" si="187"/>
        <v>Teucrium aureum turdetanum</v>
      </c>
      <c r="H4992" s="26" t="s">
        <v>5141</v>
      </c>
      <c r="I4992" s="26"/>
      <c r="J4992" t="s">
        <v>11177</v>
      </c>
      <c r="K4992" t="s">
        <v>11752</v>
      </c>
      <c r="L4992" t="s">
        <v>12318</v>
      </c>
      <c r="M4992" t="s">
        <v>12395</v>
      </c>
    </row>
    <row r="4993" spans="1:13" x14ac:dyDescent="0.25">
      <c r="A4993" s="26" t="s">
        <v>3833</v>
      </c>
      <c r="B4993" s="26" t="s">
        <v>598</v>
      </c>
      <c r="C4993" s="34" t="str">
        <f t="shared" si="186"/>
        <v/>
      </c>
      <c r="D4993" s="26"/>
      <c r="E4993" s="26" t="s">
        <v>6</v>
      </c>
      <c r="F4993" s="26" t="s">
        <v>6</v>
      </c>
      <c r="G4993" s="34" t="str">
        <f t="shared" si="187"/>
        <v>Teucrium balearicum</v>
      </c>
      <c r="H4993" s="26" t="s">
        <v>5141</v>
      </c>
      <c r="I4993" s="26"/>
      <c r="J4993" t="s">
        <v>11178</v>
      </c>
      <c r="K4993" t="s">
        <v>11752</v>
      </c>
      <c r="L4993" t="s">
        <v>12318</v>
      </c>
      <c r="M4993" t="s">
        <v>12395</v>
      </c>
    </row>
    <row r="4994" spans="1:13" x14ac:dyDescent="0.25">
      <c r="A4994" s="26" t="s">
        <v>3833</v>
      </c>
      <c r="B4994" s="26" t="s">
        <v>3870</v>
      </c>
      <c r="C4994" s="34" t="str">
        <f t="shared" si="186"/>
        <v/>
      </c>
      <c r="D4994" s="26"/>
      <c r="E4994" s="26" t="s">
        <v>31</v>
      </c>
      <c r="F4994" s="26" t="s">
        <v>6</v>
      </c>
      <c r="G4994" s="34" t="str">
        <f t="shared" si="187"/>
        <v>Teucrium balthazaris</v>
      </c>
      <c r="H4994" s="26" t="s">
        <v>5141</v>
      </c>
      <c r="I4994" s="26"/>
      <c r="J4994" t="s">
        <v>11179</v>
      </c>
      <c r="K4994" t="s">
        <v>11752</v>
      </c>
      <c r="L4994" t="s">
        <v>12318</v>
      </c>
      <c r="M4994" t="s">
        <v>12395</v>
      </c>
    </row>
    <row r="4995" spans="1:13" x14ac:dyDescent="0.25">
      <c r="A4995" s="26" t="s">
        <v>3833</v>
      </c>
      <c r="B4995" s="26" t="s">
        <v>3856</v>
      </c>
      <c r="C4995" s="34" t="str">
        <f t="shared" si="186"/>
        <v/>
      </c>
      <c r="D4995" s="26"/>
      <c r="E4995" s="26" t="s">
        <v>31</v>
      </c>
      <c r="F4995" s="26" t="s">
        <v>6</v>
      </c>
      <c r="G4995" s="34" t="str">
        <f t="shared" si="187"/>
        <v>Teucrium bicoloreum</v>
      </c>
      <c r="H4995" s="26" t="s">
        <v>5141</v>
      </c>
      <c r="I4995" s="26"/>
      <c r="J4995" t="s">
        <v>11180</v>
      </c>
      <c r="K4995" t="s">
        <v>11752</v>
      </c>
      <c r="L4995" t="s">
        <v>12318</v>
      </c>
      <c r="M4995" t="s">
        <v>12395</v>
      </c>
    </row>
    <row r="4996" spans="1:13" x14ac:dyDescent="0.25">
      <c r="A4996" s="26" t="s">
        <v>3833</v>
      </c>
      <c r="B4996" s="26" t="s">
        <v>1191</v>
      </c>
      <c r="C4996" s="34" t="str">
        <f t="shared" si="186"/>
        <v/>
      </c>
      <c r="D4996" s="26"/>
      <c r="E4996" s="26" t="s">
        <v>6</v>
      </c>
      <c r="F4996" s="26" t="s">
        <v>6</v>
      </c>
      <c r="G4996" s="34" t="str">
        <f t="shared" si="187"/>
        <v>Teucrium botrys</v>
      </c>
      <c r="H4996" s="26" t="s">
        <v>5141</v>
      </c>
      <c r="I4996" s="26"/>
      <c r="J4996" t="s">
        <v>11181</v>
      </c>
      <c r="K4996" t="s">
        <v>11752</v>
      </c>
      <c r="L4996" t="s">
        <v>12318</v>
      </c>
      <c r="M4996" t="s">
        <v>12395</v>
      </c>
    </row>
    <row r="4997" spans="1:13" x14ac:dyDescent="0.25">
      <c r="A4997" s="26" t="s">
        <v>3833</v>
      </c>
      <c r="B4997" s="26" t="s">
        <v>3876</v>
      </c>
      <c r="C4997" s="34" t="str">
        <f t="shared" si="186"/>
        <v/>
      </c>
      <c r="D4997" s="26"/>
      <c r="E4997" s="26" t="s">
        <v>6</v>
      </c>
      <c r="F4997" s="26" t="s">
        <v>6</v>
      </c>
      <c r="G4997" s="34" t="str">
        <f t="shared" si="187"/>
        <v>Teucrium bracteatum</v>
      </c>
      <c r="H4997" s="26" t="s">
        <v>5141</v>
      </c>
      <c r="I4997" s="26"/>
      <c r="J4997" t="s">
        <v>11182</v>
      </c>
      <c r="K4997" t="s">
        <v>11752</v>
      </c>
      <c r="L4997" t="s">
        <v>12318</v>
      </c>
      <c r="M4997" t="s">
        <v>12395</v>
      </c>
    </row>
    <row r="4998" spans="1:13" x14ac:dyDescent="0.25">
      <c r="A4998" s="26" t="s">
        <v>3833</v>
      </c>
      <c r="B4998" s="26" t="s">
        <v>3842</v>
      </c>
      <c r="C4998" s="34" t="str">
        <f t="shared" si="186"/>
        <v/>
      </c>
      <c r="D4998" s="26"/>
      <c r="E4998" s="26" t="s">
        <v>31</v>
      </c>
      <c r="F4998" s="26" t="s">
        <v>6</v>
      </c>
      <c r="G4998" s="34" t="str">
        <f t="shared" si="187"/>
        <v>Teucrium buxifolium</v>
      </c>
      <c r="H4998" s="26" t="s">
        <v>5141</v>
      </c>
      <c r="I4998" s="26"/>
      <c r="J4998" t="s">
        <v>11183</v>
      </c>
      <c r="K4998" t="s">
        <v>11752</v>
      </c>
      <c r="L4998" t="s">
        <v>12318</v>
      </c>
      <c r="M4998" t="s">
        <v>12395</v>
      </c>
    </row>
    <row r="4999" spans="1:13" x14ac:dyDescent="0.25">
      <c r="A4999" s="26" t="s">
        <v>3833</v>
      </c>
      <c r="B4999" s="26" t="s">
        <v>2527</v>
      </c>
      <c r="C4999" s="34" t="str">
        <f t="shared" si="186"/>
        <v/>
      </c>
      <c r="D4999" s="26"/>
      <c r="E4999" s="26" t="s">
        <v>6</v>
      </c>
      <c r="F4999" s="26" t="s">
        <v>6</v>
      </c>
      <c r="G4999" s="34" t="str">
        <f t="shared" si="187"/>
        <v>Teucrium campanulatum</v>
      </c>
      <c r="H4999" s="26" t="s">
        <v>5141</v>
      </c>
      <c r="I4999" s="26"/>
      <c r="J4999" t="s">
        <v>11184</v>
      </c>
      <c r="K4999" t="s">
        <v>11752</v>
      </c>
      <c r="L4999" t="s">
        <v>12318</v>
      </c>
      <c r="M4999" t="s">
        <v>12395</v>
      </c>
    </row>
    <row r="5000" spans="1:13" x14ac:dyDescent="0.25">
      <c r="A5000" s="26" t="s">
        <v>3833</v>
      </c>
      <c r="B5000" s="26" t="s">
        <v>1179</v>
      </c>
      <c r="C5000" s="34" t="str">
        <f t="shared" si="186"/>
        <v>subsp.</v>
      </c>
      <c r="D5000" s="26" t="s">
        <v>1179</v>
      </c>
      <c r="E5000" s="26" t="s">
        <v>6</v>
      </c>
      <c r="F5000" s="26" t="s">
        <v>6</v>
      </c>
      <c r="G5000" s="34" t="str">
        <f t="shared" si="187"/>
        <v>Teucrium capitatum capitatum</v>
      </c>
      <c r="H5000" s="26" t="s">
        <v>5141</v>
      </c>
      <c r="I5000" s="26"/>
      <c r="J5000" t="s">
        <v>11185</v>
      </c>
      <c r="K5000" t="s">
        <v>11752</v>
      </c>
      <c r="L5000" t="s">
        <v>12318</v>
      </c>
      <c r="M5000" t="s">
        <v>12395</v>
      </c>
    </row>
    <row r="5001" spans="1:13" x14ac:dyDescent="0.25">
      <c r="A5001" s="26" t="s">
        <v>3833</v>
      </c>
      <c r="B5001" s="26" t="s">
        <v>1179</v>
      </c>
      <c r="C5001" s="34" t="str">
        <f t="shared" si="186"/>
        <v>subsp.</v>
      </c>
      <c r="D5001" s="26" t="s">
        <v>4671</v>
      </c>
      <c r="E5001" s="26" t="s">
        <v>31</v>
      </c>
      <c r="F5001" s="26" t="s">
        <v>6</v>
      </c>
      <c r="G5001" s="34" t="str">
        <f t="shared" si="187"/>
        <v>Teucrium capitatum gracillimum</v>
      </c>
      <c r="H5001" s="26" t="s">
        <v>5141</v>
      </c>
      <c r="I5001" s="26"/>
      <c r="J5001" t="s">
        <v>11186</v>
      </c>
      <c r="K5001" t="s">
        <v>11752</v>
      </c>
      <c r="L5001" t="s">
        <v>12318</v>
      </c>
      <c r="M5001" t="s">
        <v>12395</v>
      </c>
    </row>
    <row r="5002" spans="1:13" x14ac:dyDescent="0.25">
      <c r="A5002" s="26" t="s">
        <v>3833</v>
      </c>
      <c r="B5002" s="26" t="s">
        <v>1179</v>
      </c>
      <c r="C5002" s="34" t="str">
        <f t="shared" si="186"/>
        <v>subsp.</v>
      </c>
      <c r="D5002" s="26" t="s">
        <v>595</v>
      </c>
      <c r="E5002" s="26" t="s">
        <v>31</v>
      </c>
      <c r="F5002" s="26" t="s">
        <v>6</v>
      </c>
      <c r="G5002" s="34" t="str">
        <f t="shared" si="187"/>
        <v>Teucrium capitatum majoricum</v>
      </c>
      <c r="H5002" s="26" t="s">
        <v>5141</v>
      </c>
      <c r="I5002" s="26"/>
      <c r="J5002" t="s">
        <v>11187</v>
      </c>
      <c r="K5002" t="s">
        <v>11752</v>
      </c>
      <c r="L5002" t="s">
        <v>12318</v>
      </c>
      <c r="M5002" t="s">
        <v>12395</v>
      </c>
    </row>
    <row r="5003" spans="1:13" x14ac:dyDescent="0.25">
      <c r="A5003" s="26" t="s">
        <v>3833</v>
      </c>
      <c r="B5003" s="26" t="s">
        <v>3868</v>
      </c>
      <c r="C5003" s="34" t="str">
        <f t="shared" si="186"/>
        <v>subsp.</v>
      </c>
      <c r="D5003" s="26" t="s">
        <v>3868</v>
      </c>
      <c r="E5003" s="26" t="s">
        <v>31</v>
      </c>
      <c r="F5003" s="26" t="s">
        <v>6</v>
      </c>
      <c r="G5003" s="34" t="str">
        <f t="shared" si="187"/>
        <v>Teucrium carolipaui carolipaui</v>
      </c>
      <c r="H5003" s="26" t="s">
        <v>5141</v>
      </c>
      <c r="I5003" s="26"/>
      <c r="J5003" t="s">
        <v>11188</v>
      </c>
      <c r="K5003" t="s">
        <v>11752</v>
      </c>
      <c r="L5003" t="s">
        <v>12318</v>
      </c>
      <c r="M5003" t="s">
        <v>12395</v>
      </c>
    </row>
    <row r="5004" spans="1:13" x14ac:dyDescent="0.25">
      <c r="A5004" s="26" t="s">
        <v>3833</v>
      </c>
      <c r="B5004" s="26" t="s">
        <v>3868</v>
      </c>
      <c r="C5004" s="34" t="str">
        <f t="shared" si="186"/>
        <v>subsp.</v>
      </c>
      <c r="D5004" s="26" t="s">
        <v>466</v>
      </c>
      <c r="E5004" s="26" t="s">
        <v>31</v>
      </c>
      <c r="F5004" s="26" t="s">
        <v>6</v>
      </c>
      <c r="G5004" s="34" t="str">
        <f t="shared" si="187"/>
        <v>Teucrium carolipaui fontqueri</v>
      </c>
      <c r="H5004" s="26" t="s">
        <v>5141</v>
      </c>
      <c r="I5004" s="26"/>
      <c r="J5004" t="s">
        <v>11189</v>
      </c>
      <c r="K5004" t="s">
        <v>11752</v>
      </c>
      <c r="L5004" t="s">
        <v>12318</v>
      </c>
      <c r="M5004" t="s">
        <v>12395</v>
      </c>
    </row>
    <row r="5005" spans="1:13" x14ac:dyDescent="0.25">
      <c r="A5005" s="26" t="s">
        <v>3833</v>
      </c>
      <c r="B5005" s="26" t="s">
        <v>2445</v>
      </c>
      <c r="C5005" s="34" t="str">
        <f t="shared" si="186"/>
        <v/>
      </c>
      <c r="D5005" s="26"/>
      <c r="E5005" s="26" t="s">
        <v>31</v>
      </c>
      <c r="F5005" s="26" t="s">
        <v>6</v>
      </c>
      <c r="G5005" s="34" t="str">
        <f t="shared" si="187"/>
        <v>Teucrium carthaginense</v>
      </c>
      <c r="H5005" s="26" t="s">
        <v>5141</v>
      </c>
      <c r="I5005" s="26"/>
      <c r="J5005" t="s">
        <v>11190</v>
      </c>
      <c r="K5005" t="s">
        <v>11752</v>
      </c>
      <c r="L5005" t="s">
        <v>12318</v>
      </c>
      <c r="M5005" t="s">
        <v>12395</v>
      </c>
    </row>
    <row r="5006" spans="1:13" x14ac:dyDescent="0.25">
      <c r="A5006" s="26" t="s">
        <v>3833</v>
      </c>
      <c r="B5006" s="26" t="s">
        <v>3836</v>
      </c>
      <c r="C5006" s="34" t="str">
        <f t="shared" si="186"/>
        <v/>
      </c>
      <c r="D5006" s="26"/>
      <c r="E5006" s="26" t="s">
        <v>6</v>
      </c>
      <c r="F5006" s="26" t="s">
        <v>6</v>
      </c>
      <c r="G5006" s="34" t="str">
        <f t="shared" si="187"/>
        <v>Teucrium chamaedrys</v>
      </c>
      <c r="H5006" s="26" t="s">
        <v>5141</v>
      </c>
      <c r="I5006" s="26"/>
      <c r="J5006" t="s">
        <v>11191</v>
      </c>
      <c r="K5006" t="s">
        <v>11752</v>
      </c>
      <c r="L5006" t="s">
        <v>12318</v>
      </c>
      <c r="M5006" t="s">
        <v>12395</v>
      </c>
    </row>
    <row r="5007" spans="1:13" x14ac:dyDescent="0.25">
      <c r="A5007" s="26" t="s">
        <v>3833</v>
      </c>
      <c r="B5007" s="26" t="s">
        <v>383</v>
      </c>
      <c r="C5007" s="34" t="str">
        <f t="shared" si="186"/>
        <v/>
      </c>
      <c r="D5007" s="26"/>
      <c r="E5007" s="26" t="s">
        <v>31</v>
      </c>
      <c r="F5007" s="26" t="s">
        <v>6</v>
      </c>
      <c r="G5007" s="34" t="str">
        <f t="shared" si="187"/>
        <v>Teucrium charidemi</v>
      </c>
      <c r="H5007" s="26" t="s">
        <v>5141</v>
      </c>
      <c r="I5007" s="26"/>
      <c r="J5007" t="s">
        <v>11192</v>
      </c>
      <c r="K5007" t="s">
        <v>11752</v>
      </c>
      <c r="L5007" t="s">
        <v>12318</v>
      </c>
      <c r="M5007" t="s">
        <v>12395</v>
      </c>
    </row>
    <row r="5008" spans="1:13" x14ac:dyDescent="0.25">
      <c r="A5008" s="26" t="s">
        <v>3833</v>
      </c>
      <c r="B5008" s="26" t="s">
        <v>3866</v>
      </c>
      <c r="C5008" s="34" t="str">
        <f t="shared" si="186"/>
        <v/>
      </c>
      <c r="D5008" s="26"/>
      <c r="E5008" s="26" t="s">
        <v>31</v>
      </c>
      <c r="F5008" s="26" t="s">
        <v>6</v>
      </c>
      <c r="G5008" s="34" t="str">
        <f t="shared" si="187"/>
        <v>Teucrium chrysotrichum</v>
      </c>
      <c r="H5008" s="26" t="s">
        <v>5141</v>
      </c>
      <c r="I5008" s="26"/>
      <c r="J5008" t="s">
        <v>11193</v>
      </c>
      <c r="K5008" t="s">
        <v>11752</v>
      </c>
      <c r="L5008" t="s">
        <v>12318</v>
      </c>
      <c r="M5008" t="s">
        <v>12395</v>
      </c>
    </row>
    <row r="5009" spans="1:13" x14ac:dyDescent="0.25">
      <c r="A5009" s="26" t="s">
        <v>3833</v>
      </c>
      <c r="B5009" s="26" t="s">
        <v>2949</v>
      </c>
      <c r="C5009" s="34" t="str">
        <f t="shared" si="186"/>
        <v/>
      </c>
      <c r="D5009" s="26"/>
      <c r="E5009" s="26" t="s">
        <v>6</v>
      </c>
      <c r="F5009" s="26" t="s">
        <v>6</v>
      </c>
      <c r="G5009" s="34" t="str">
        <f t="shared" si="187"/>
        <v>Teucrium compactum</v>
      </c>
      <c r="H5009" s="26" t="s">
        <v>5141</v>
      </c>
      <c r="I5009" s="26"/>
      <c r="J5009" t="s">
        <v>11194</v>
      </c>
      <c r="K5009" t="s">
        <v>11752</v>
      </c>
      <c r="L5009" t="s">
        <v>12318</v>
      </c>
      <c r="M5009" t="s">
        <v>12395</v>
      </c>
    </row>
    <row r="5010" spans="1:13" x14ac:dyDescent="0.25">
      <c r="A5010" s="26" t="s">
        <v>3833</v>
      </c>
      <c r="B5010" s="26" t="s">
        <v>3863</v>
      </c>
      <c r="C5010" s="34" t="str">
        <f t="shared" si="186"/>
        <v>subsp.</v>
      </c>
      <c r="D5010" s="34" t="s">
        <v>3863</v>
      </c>
      <c r="E5010" s="26" t="s">
        <v>31</v>
      </c>
      <c r="F5010" s="26" t="s">
        <v>6</v>
      </c>
      <c r="G5010" s="34" t="str">
        <f t="shared" si="187"/>
        <v>Teucrium cossonii cossonii</v>
      </c>
      <c r="H5010" s="26" t="s">
        <v>5141</v>
      </c>
      <c r="I5010" s="26"/>
      <c r="J5010" t="s">
        <v>13152</v>
      </c>
      <c r="K5010" t="s">
        <v>11752</v>
      </c>
      <c r="L5010" t="s">
        <v>12318</v>
      </c>
      <c r="M5010" t="s">
        <v>12395</v>
      </c>
    </row>
    <row r="5011" spans="1:13" x14ac:dyDescent="0.25">
      <c r="A5011" s="26" t="s">
        <v>3833</v>
      </c>
      <c r="B5011" s="26" t="s">
        <v>3857</v>
      </c>
      <c r="C5011" s="34" t="str">
        <f t="shared" si="186"/>
        <v/>
      </c>
      <c r="D5011" s="26"/>
      <c r="E5011" s="26" t="s">
        <v>6</v>
      </c>
      <c r="F5011" s="26" t="s">
        <v>6</v>
      </c>
      <c r="G5011" s="34" t="str">
        <f t="shared" si="187"/>
        <v>Teucrium dunense</v>
      </c>
      <c r="H5011" s="26" t="s">
        <v>5141</v>
      </c>
      <c r="I5011" s="26"/>
      <c r="J5011" t="s">
        <v>11195</v>
      </c>
      <c r="K5011" t="s">
        <v>11752</v>
      </c>
      <c r="L5011" t="s">
        <v>12318</v>
      </c>
      <c r="M5011" t="s">
        <v>12395</v>
      </c>
    </row>
    <row r="5012" spans="1:13" x14ac:dyDescent="0.25">
      <c r="A5012" s="26" t="s">
        <v>3833</v>
      </c>
      <c r="B5012" s="26" t="s">
        <v>3858</v>
      </c>
      <c r="C5012" s="34" t="str">
        <f t="shared" si="186"/>
        <v/>
      </c>
      <c r="D5012" s="26"/>
      <c r="E5012" s="26" t="s">
        <v>31</v>
      </c>
      <c r="F5012" s="26" t="s">
        <v>6</v>
      </c>
      <c r="G5012" s="34" t="str">
        <f t="shared" si="187"/>
        <v>Teucrium edetanum</v>
      </c>
      <c r="H5012" s="26" t="s">
        <v>5141</v>
      </c>
      <c r="I5012" s="26"/>
      <c r="J5012" t="s">
        <v>11196</v>
      </c>
      <c r="K5012" t="s">
        <v>11752</v>
      </c>
      <c r="L5012" t="s">
        <v>12318</v>
      </c>
      <c r="M5012" t="s">
        <v>12395</v>
      </c>
    </row>
    <row r="5013" spans="1:13" x14ac:dyDescent="0.25">
      <c r="A5013" s="26" t="s">
        <v>3833</v>
      </c>
      <c r="B5013" s="26" t="s">
        <v>3864</v>
      </c>
      <c r="C5013" s="34" t="str">
        <f t="shared" si="186"/>
        <v>subsp.</v>
      </c>
      <c r="D5013" s="26" t="s">
        <v>2060</v>
      </c>
      <c r="E5013" s="26" t="s">
        <v>31</v>
      </c>
      <c r="F5013" s="26" t="s">
        <v>6</v>
      </c>
      <c r="G5013" s="34" t="str">
        <f t="shared" si="187"/>
        <v>Teucrium eriocephalum almeriense</v>
      </c>
      <c r="H5013" s="26" t="s">
        <v>5141</v>
      </c>
      <c r="I5013" s="26"/>
      <c r="J5013" t="s">
        <v>11197</v>
      </c>
      <c r="K5013" t="s">
        <v>11752</v>
      </c>
      <c r="L5013" t="s">
        <v>12318</v>
      </c>
      <c r="M5013" t="s">
        <v>12395</v>
      </c>
    </row>
    <row r="5014" spans="1:13" x14ac:dyDescent="0.25">
      <c r="A5014" s="26" t="s">
        <v>3833</v>
      </c>
      <c r="B5014" s="26" t="s">
        <v>3864</v>
      </c>
      <c r="C5014" s="34" t="str">
        <f t="shared" si="186"/>
        <v>subsp.</v>
      </c>
      <c r="D5014" s="26" t="s">
        <v>3864</v>
      </c>
      <c r="E5014" s="26" t="s">
        <v>31</v>
      </c>
      <c r="F5014" s="26" t="s">
        <v>6</v>
      </c>
      <c r="G5014" s="34" t="str">
        <f t="shared" si="187"/>
        <v>Teucrium eriocephalum eriocephalum</v>
      </c>
      <c r="H5014" s="26" t="s">
        <v>5141</v>
      </c>
      <c r="I5014" s="26"/>
      <c r="J5014" t="s">
        <v>11198</v>
      </c>
      <c r="K5014" t="s">
        <v>11752</v>
      </c>
      <c r="L5014" t="s">
        <v>12318</v>
      </c>
      <c r="M5014" t="s">
        <v>12395</v>
      </c>
    </row>
    <row r="5015" spans="1:13" x14ac:dyDescent="0.25">
      <c r="A5015" s="26" t="s">
        <v>3833</v>
      </c>
      <c r="B5015" s="26" t="s">
        <v>3852</v>
      </c>
      <c r="C5015" s="34" t="str">
        <f t="shared" si="186"/>
        <v/>
      </c>
      <c r="D5015" s="26"/>
      <c r="E5015" s="26" t="s">
        <v>31</v>
      </c>
      <c r="F5015" s="26" t="s">
        <v>6</v>
      </c>
      <c r="G5015" s="34" t="str">
        <f t="shared" si="187"/>
        <v>Teucrium expassum</v>
      </c>
      <c r="H5015" s="26" t="s">
        <v>5141</v>
      </c>
      <c r="I5015" s="26"/>
      <c r="J5015" t="s">
        <v>11199</v>
      </c>
      <c r="K5015" t="s">
        <v>11752</v>
      </c>
      <c r="L5015" t="s">
        <v>12318</v>
      </c>
      <c r="M5015" t="s">
        <v>12395</v>
      </c>
    </row>
    <row r="5016" spans="1:13" x14ac:dyDescent="0.25">
      <c r="A5016" s="26" t="s">
        <v>3833</v>
      </c>
      <c r="B5016" s="26" t="s">
        <v>1585</v>
      </c>
      <c r="C5016" s="34" t="str">
        <f t="shared" si="186"/>
        <v>subsp.</v>
      </c>
      <c r="D5016" s="26" t="s">
        <v>1585</v>
      </c>
      <c r="E5016" s="26" t="s">
        <v>6</v>
      </c>
      <c r="F5016" s="26" t="s">
        <v>6</v>
      </c>
      <c r="G5016" s="34" t="str">
        <f t="shared" si="187"/>
        <v>Teucrium flavum flavum</v>
      </c>
      <c r="H5016" s="26" t="s">
        <v>5141</v>
      </c>
      <c r="I5016" s="26"/>
      <c r="J5016" t="s">
        <v>11200</v>
      </c>
      <c r="K5016" t="s">
        <v>11752</v>
      </c>
      <c r="L5016" t="s">
        <v>12318</v>
      </c>
      <c r="M5016" t="s">
        <v>12395</v>
      </c>
    </row>
    <row r="5017" spans="1:13" x14ac:dyDescent="0.25">
      <c r="A5017" s="26" t="s">
        <v>3833</v>
      </c>
      <c r="B5017" s="26" t="s">
        <v>1585</v>
      </c>
      <c r="C5017" s="34" t="str">
        <f t="shared" si="186"/>
        <v>subsp.</v>
      </c>
      <c r="D5017" s="26" t="s">
        <v>1181</v>
      </c>
      <c r="E5017" s="26" t="s">
        <v>6</v>
      </c>
      <c r="F5017" s="26" t="s">
        <v>6</v>
      </c>
      <c r="G5017" s="34" t="str">
        <f t="shared" si="187"/>
        <v>Teucrium flavum glaucum</v>
      </c>
      <c r="H5017" s="26" t="s">
        <v>5141</v>
      </c>
      <c r="I5017" s="26"/>
      <c r="J5017" t="s">
        <v>11201</v>
      </c>
      <c r="K5017" t="s">
        <v>11752</v>
      </c>
      <c r="L5017" t="s">
        <v>12318</v>
      </c>
      <c r="M5017" t="s">
        <v>12395</v>
      </c>
    </row>
    <row r="5018" spans="1:13" x14ac:dyDescent="0.25">
      <c r="A5018" s="26" t="s">
        <v>3833</v>
      </c>
      <c r="B5018" s="26" t="s">
        <v>3839</v>
      </c>
      <c r="C5018" s="34" t="str">
        <f t="shared" si="186"/>
        <v/>
      </c>
      <c r="D5018" s="26"/>
      <c r="E5018" s="26" t="s">
        <v>31</v>
      </c>
      <c r="F5018" s="26" t="s">
        <v>6</v>
      </c>
      <c r="G5018" s="34" t="str">
        <f t="shared" si="187"/>
        <v>Teucrium fragile</v>
      </c>
      <c r="H5018" s="26" t="s">
        <v>5141</v>
      </c>
      <c r="I5018" s="26"/>
      <c r="J5018" t="s">
        <v>11202</v>
      </c>
      <c r="K5018" t="s">
        <v>11752</v>
      </c>
      <c r="L5018" t="s">
        <v>12318</v>
      </c>
      <c r="M5018" t="s">
        <v>12395</v>
      </c>
    </row>
    <row r="5019" spans="1:13" x14ac:dyDescent="0.25">
      <c r="A5019" s="26" t="s">
        <v>3833</v>
      </c>
      <c r="B5019" s="26" t="s">
        <v>3848</v>
      </c>
      <c r="C5019" s="34" t="str">
        <f t="shared" si="186"/>
        <v/>
      </c>
      <c r="D5019" s="26"/>
      <c r="E5019" s="26" t="s">
        <v>31</v>
      </c>
      <c r="F5019" s="26" t="s">
        <v>6</v>
      </c>
      <c r="G5019" s="34" t="str">
        <f t="shared" si="187"/>
        <v>Teucrium franchetianum</v>
      </c>
      <c r="H5019" s="26" t="s">
        <v>5141</v>
      </c>
      <c r="I5019" s="26"/>
      <c r="J5019" t="s">
        <v>11203</v>
      </c>
      <c r="K5019" t="s">
        <v>11752</v>
      </c>
      <c r="L5019" t="s">
        <v>12318</v>
      </c>
      <c r="M5019" t="s">
        <v>12395</v>
      </c>
    </row>
    <row r="5020" spans="1:13" x14ac:dyDescent="0.25">
      <c r="A5020" s="26" t="s">
        <v>3833</v>
      </c>
      <c r="B5020" s="26" t="s">
        <v>3846</v>
      </c>
      <c r="C5020" s="34" t="str">
        <f t="shared" si="186"/>
        <v/>
      </c>
      <c r="D5020" s="26"/>
      <c r="E5020" s="26" t="s">
        <v>31</v>
      </c>
      <c r="F5020" s="26" t="s">
        <v>6</v>
      </c>
      <c r="G5020" s="34" t="str">
        <f t="shared" si="187"/>
        <v>Teucrium freynii</v>
      </c>
      <c r="H5020" s="26" t="s">
        <v>5141</v>
      </c>
      <c r="I5020" s="26"/>
      <c r="J5020" t="s">
        <v>11204</v>
      </c>
      <c r="K5020" t="s">
        <v>11752</v>
      </c>
      <c r="L5020" t="s">
        <v>12318</v>
      </c>
      <c r="M5020" t="s">
        <v>12395</v>
      </c>
    </row>
    <row r="5021" spans="1:13" x14ac:dyDescent="0.25">
      <c r="A5021" s="26" t="s">
        <v>3833</v>
      </c>
      <c r="B5021" s="26" t="s">
        <v>2238</v>
      </c>
      <c r="C5021" s="34" t="str">
        <f t="shared" si="186"/>
        <v/>
      </c>
      <c r="D5021" s="26"/>
      <c r="E5021" s="26" t="s">
        <v>6</v>
      </c>
      <c r="F5021" s="26" t="s">
        <v>6</v>
      </c>
      <c r="G5021" s="34" t="str">
        <f t="shared" si="187"/>
        <v>Teucrium fruticans</v>
      </c>
      <c r="H5021" s="26" t="s">
        <v>5141</v>
      </c>
      <c r="I5021" s="26"/>
      <c r="J5021" t="s">
        <v>11205</v>
      </c>
      <c r="K5021" t="s">
        <v>11752</v>
      </c>
      <c r="L5021" t="s">
        <v>12318</v>
      </c>
      <c r="M5021" t="s">
        <v>12395</v>
      </c>
    </row>
    <row r="5022" spans="1:13" x14ac:dyDescent="0.25">
      <c r="A5022" s="26" t="s">
        <v>3833</v>
      </c>
      <c r="B5022" s="26" t="s">
        <v>3853</v>
      </c>
      <c r="C5022" s="34" t="str">
        <f t="shared" si="186"/>
        <v/>
      </c>
      <c r="D5022" s="26"/>
      <c r="E5022" s="26" t="s">
        <v>31</v>
      </c>
      <c r="F5022" s="26" t="s">
        <v>6</v>
      </c>
      <c r="G5022" s="34" t="str">
        <f t="shared" si="187"/>
        <v>Teucrium gnaphalodes</v>
      </c>
      <c r="H5022" s="26" t="s">
        <v>5141</v>
      </c>
      <c r="I5022" s="26"/>
      <c r="J5022" t="s">
        <v>11206</v>
      </c>
      <c r="K5022" t="s">
        <v>11752</v>
      </c>
      <c r="L5022" t="s">
        <v>12318</v>
      </c>
      <c r="M5022" t="s">
        <v>12395</v>
      </c>
    </row>
    <row r="5023" spans="1:13" x14ac:dyDescent="0.25">
      <c r="A5023" s="26" t="s">
        <v>3833</v>
      </c>
      <c r="B5023" s="26" t="s">
        <v>1065</v>
      </c>
      <c r="C5023" s="34" t="str">
        <f t="shared" si="186"/>
        <v/>
      </c>
      <c r="D5023" s="26"/>
      <c r="E5023" s="26" t="s">
        <v>31</v>
      </c>
      <c r="F5023" s="26" t="s">
        <v>6</v>
      </c>
      <c r="G5023" s="34" t="str">
        <f t="shared" si="187"/>
        <v>Teucrium haenseleri</v>
      </c>
      <c r="H5023" s="26" t="s">
        <v>5141</v>
      </c>
      <c r="I5023" s="26"/>
      <c r="J5023" t="s">
        <v>11207</v>
      </c>
      <c r="K5023" t="s">
        <v>11752</v>
      </c>
      <c r="L5023" t="s">
        <v>12318</v>
      </c>
      <c r="M5023" t="s">
        <v>12395</v>
      </c>
    </row>
    <row r="5024" spans="1:13" x14ac:dyDescent="0.25">
      <c r="A5024" s="26" t="s">
        <v>3833</v>
      </c>
      <c r="B5024" s="26" t="s">
        <v>3854</v>
      </c>
      <c r="C5024" s="34" t="str">
        <f t="shared" si="186"/>
        <v/>
      </c>
      <c r="D5024" s="26"/>
      <c r="E5024" s="26" t="s">
        <v>31</v>
      </c>
      <c r="F5024" s="26" t="s">
        <v>6</v>
      </c>
      <c r="G5024" s="34" t="str">
        <f t="shared" si="187"/>
        <v>Teucrium hieronymi</v>
      </c>
      <c r="H5024" s="26" t="s">
        <v>5141</v>
      </c>
      <c r="I5024" s="26"/>
      <c r="J5024" t="s">
        <v>11208</v>
      </c>
      <c r="K5024" t="s">
        <v>11752</v>
      </c>
      <c r="L5024" t="s">
        <v>12318</v>
      </c>
      <c r="M5024" t="s">
        <v>12395</v>
      </c>
    </row>
    <row r="5025" spans="1:13" x14ac:dyDescent="0.25">
      <c r="A5025" s="26" t="s">
        <v>3833</v>
      </c>
      <c r="B5025" s="26" t="s">
        <v>3841</v>
      </c>
      <c r="C5025" s="34" t="str">
        <f t="shared" si="186"/>
        <v/>
      </c>
      <c r="D5025" s="26"/>
      <c r="E5025" s="26" t="s">
        <v>31</v>
      </c>
      <c r="F5025" s="26" t="s">
        <v>6</v>
      </c>
      <c r="G5025" s="34" t="str">
        <f t="shared" si="187"/>
        <v>Teucrium hifacense</v>
      </c>
      <c r="H5025" s="26" t="s">
        <v>5141</v>
      </c>
      <c r="I5025" s="26"/>
      <c r="J5025" t="s">
        <v>11209</v>
      </c>
      <c r="K5025" t="s">
        <v>11752</v>
      </c>
      <c r="L5025" t="s">
        <v>12318</v>
      </c>
      <c r="M5025" t="s">
        <v>12395</v>
      </c>
    </row>
    <row r="5026" spans="1:13" x14ac:dyDescent="0.25">
      <c r="A5026" s="26" t="s">
        <v>3833</v>
      </c>
      <c r="B5026" s="26" t="s">
        <v>3855</v>
      </c>
      <c r="C5026" s="34" t="str">
        <f t="shared" si="186"/>
        <v/>
      </c>
      <c r="D5026" s="26"/>
      <c r="E5026" s="26" t="s">
        <v>31</v>
      </c>
      <c r="F5026" s="26" t="s">
        <v>6</v>
      </c>
      <c r="G5026" s="34" t="str">
        <f t="shared" si="187"/>
        <v>Teucrium homotrichum</v>
      </c>
      <c r="H5026" s="26" t="s">
        <v>5141</v>
      </c>
      <c r="I5026" s="26"/>
      <c r="J5026" t="s">
        <v>11210</v>
      </c>
      <c r="K5026" t="s">
        <v>11752</v>
      </c>
      <c r="L5026" t="s">
        <v>12318</v>
      </c>
      <c r="M5026" t="s">
        <v>12395</v>
      </c>
    </row>
    <row r="5027" spans="1:13" x14ac:dyDescent="0.25">
      <c r="A5027" s="26" t="s">
        <v>3833</v>
      </c>
      <c r="B5027" s="26" t="s">
        <v>2595</v>
      </c>
      <c r="C5027" s="34" t="str">
        <f t="shared" si="186"/>
        <v/>
      </c>
      <c r="D5027" s="26"/>
      <c r="E5027" s="26" t="s">
        <v>31</v>
      </c>
      <c r="F5027" s="26" t="s">
        <v>6</v>
      </c>
      <c r="G5027" s="34" t="str">
        <f t="shared" si="187"/>
        <v>Teucrium intricatum</v>
      </c>
      <c r="H5027" s="26" t="s">
        <v>5141</v>
      </c>
      <c r="I5027" s="26"/>
      <c r="J5027" t="s">
        <v>11211</v>
      </c>
      <c r="K5027" t="s">
        <v>11752</v>
      </c>
      <c r="L5027" t="s">
        <v>12318</v>
      </c>
      <c r="M5027" t="s">
        <v>12395</v>
      </c>
    </row>
    <row r="5028" spans="1:13" x14ac:dyDescent="0.25">
      <c r="A5028" s="26" t="s">
        <v>3833</v>
      </c>
      <c r="B5028" s="26" t="s">
        <v>3865</v>
      </c>
      <c r="C5028" s="34" t="str">
        <f t="shared" si="186"/>
        <v/>
      </c>
      <c r="D5028" s="26"/>
      <c r="E5028" s="26" t="s">
        <v>31</v>
      </c>
      <c r="F5028" s="26" t="s">
        <v>6</v>
      </c>
      <c r="G5028" s="34" t="str">
        <f t="shared" si="187"/>
        <v>Teucrium lanigerum</v>
      </c>
      <c r="H5028" s="26" t="s">
        <v>5141</v>
      </c>
      <c r="I5028" s="26"/>
      <c r="J5028" t="s">
        <v>11212</v>
      </c>
      <c r="K5028" t="s">
        <v>11752</v>
      </c>
      <c r="L5028" t="s">
        <v>12318</v>
      </c>
      <c r="M5028" t="s">
        <v>12395</v>
      </c>
    </row>
    <row r="5029" spans="1:13" x14ac:dyDescent="0.25">
      <c r="A5029" s="26" t="s">
        <v>3833</v>
      </c>
      <c r="B5029" s="26" t="s">
        <v>3851</v>
      </c>
      <c r="C5029" s="34" t="str">
        <f t="shared" si="186"/>
        <v/>
      </c>
      <c r="D5029" s="26"/>
      <c r="E5029" s="26" t="s">
        <v>31</v>
      </c>
      <c r="F5029" s="26" t="s">
        <v>6</v>
      </c>
      <c r="G5029" s="34" t="str">
        <f t="shared" si="187"/>
        <v>Teucrium leonis</v>
      </c>
      <c r="H5029" s="26" t="s">
        <v>5141</v>
      </c>
      <c r="I5029" s="26"/>
      <c r="J5029" t="s">
        <v>11213</v>
      </c>
      <c r="K5029" t="s">
        <v>11752</v>
      </c>
      <c r="L5029" t="s">
        <v>12318</v>
      </c>
      <c r="M5029" t="s">
        <v>12395</v>
      </c>
    </row>
    <row r="5030" spans="1:13" x14ac:dyDescent="0.25">
      <c r="A5030" s="26" t="s">
        <v>3833</v>
      </c>
      <c r="B5030" s="26" t="s">
        <v>3869</v>
      </c>
      <c r="C5030" s="34" t="str">
        <f t="shared" si="186"/>
        <v/>
      </c>
      <c r="D5030" s="26"/>
      <c r="E5030" s="26" t="s">
        <v>31</v>
      </c>
      <c r="F5030" s="26" t="s">
        <v>6</v>
      </c>
      <c r="G5030" s="34" t="str">
        <f t="shared" si="187"/>
        <v>Teucrium lepicephalum</v>
      </c>
      <c r="H5030" s="26" t="s">
        <v>5141</v>
      </c>
      <c r="I5030" s="26"/>
      <c r="J5030" t="s">
        <v>11214</v>
      </c>
      <c r="K5030" t="s">
        <v>11752</v>
      </c>
      <c r="L5030" t="s">
        <v>12318</v>
      </c>
      <c r="M5030" t="s">
        <v>12395</v>
      </c>
    </row>
    <row r="5031" spans="1:13" x14ac:dyDescent="0.25">
      <c r="A5031" s="26" t="s">
        <v>3833</v>
      </c>
      <c r="B5031" s="26" t="s">
        <v>3867</v>
      </c>
      <c r="C5031" s="34" t="str">
        <f t="shared" si="186"/>
        <v/>
      </c>
      <c r="D5031" s="26"/>
      <c r="E5031" s="26" t="s">
        <v>31</v>
      </c>
      <c r="F5031" s="26" t="s">
        <v>6</v>
      </c>
      <c r="G5031" s="34" t="str">
        <f t="shared" si="187"/>
        <v>Teucrium libanitis</v>
      </c>
      <c r="H5031" s="26" t="s">
        <v>5141</v>
      </c>
      <c r="I5031" s="26"/>
      <c r="J5031" t="s">
        <v>11215</v>
      </c>
      <c r="K5031" t="s">
        <v>11752</v>
      </c>
      <c r="L5031" t="s">
        <v>12318</v>
      </c>
      <c r="M5031" t="s">
        <v>12395</v>
      </c>
    </row>
    <row r="5032" spans="1:13" x14ac:dyDescent="0.25">
      <c r="A5032" s="26" t="s">
        <v>3833</v>
      </c>
      <c r="B5032" s="26" t="s">
        <v>230</v>
      </c>
      <c r="C5032" s="34" t="str">
        <f t="shared" si="186"/>
        <v>subsp.</v>
      </c>
      <c r="D5032" s="26" t="s">
        <v>4672</v>
      </c>
      <c r="E5032" s="26" t="s">
        <v>31</v>
      </c>
      <c r="F5032" s="26" t="s">
        <v>6</v>
      </c>
      <c r="G5032" s="34" t="str">
        <f t="shared" si="187"/>
        <v>Teucrium lusitanicum aureoforme</v>
      </c>
      <c r="H5032" s="26" t="s">
        <v>5141</v>
      </c>
      <c r="I5032" s="26"/>
      <c r="J5032" t="s">
        <v>11216</v>
      </c>
      <c r="K5032" t="s">
        <v>11752</v>
      </c>
      <c r="L5032" t="s">
        <v>12318</v>
      </c>
      <c r="M5032" t="s">
        <v>12395</v>
      </c>
    </row>
    <row r="5033" spans="1:13" x14ac:dyDescent="0.25">
      <c r="A5033" s="26" t="s">
        <v>3833</v>
      </c>
      <c r="B5033" s="26" t="s">
        <v>230</v>
      </c>
      <c r="C5033" s="34" t="str">
        <f t="shared" si="186"/>
        <v>subsp.</v>
      </c>
      <c r="D5033" s="26" t="s">
        <v>4673</v>
      </c>
      <c r="E5033" s="26" t="s">
        <v>31</v>
      </c>
      <c r="F5033" s="26" t="s">
        <v>6</v>
      </c>
      <c r="G5033" s="34" t="str">
        <f t="shared" si="187"/>
        <v>Teucrium lusitanicum clementiae</v>
      </c>
      <c r="H5033" s="26" t="s">
        <v>5141</v>
      </c>
      <c r="I5033" s="26"/>
      <c r="J5033" t="s">
        <v>11217</v>
      </c>
      <c r="K5033" t="s">
        <v>11752</v>
      </c>
      <c r="L5033" t="s">
        <v>12318</v>
      </c>
      <c r="M5033" t="s">
        <v>12395</v>
      </c>
    </row>
    <row r="5034" spans="1:13" x14ac:dyDescent="0.25">
      <c r="A5034" s="26" t="s">
        <v>3833</v>
      </c>
      <c r="B5034" s="26" t="s">
        <v>230</v>
      </c>
      <c r="C5034" s="34" t="str">
        <f t="shared" si="186"/>
        <v>subsp.</v>
      </c>
      <c r="D5034" s="26" t="s">
        <v>230</v>
      </c>
      <c r="E5034" s="26" t="s">
        <v>31</v>
      </c>
      <c r="F5034" s="26" t="s">
        <v>6</v>
      </c>
      <c r="G5034" s="34" t="str">
        <f t="shared" si="187"/>
        <v>Teucrium lusitanicum lusitanicum</v>
      </c>
      <c r="H5034" s="26" t="s">
        <v>5141</v>
      </c>
      <c r="I5034" s="26"/>
      <c r="J5034" t="s">
        <v>11218</v>
      </c>
      <c r="K5034" t="s">
        <v>11752</v>
      </c>
      <c r="L5034" t="s">
        <v>12318</v>
      </c>
      <c r="M5034" t="s">
        <v>12395</v>
      </c>
    </row>
    <row r="5035" spans="1:13" x14ac:dyDescent="0.25">
      <c r="A5035" s="26" t="s">
        <v>3833</v>
      </c>
      <c r="B5035" s="26" t="s">
        <v>257</v>
      </c>
      <c r="C5035" s="34" t="str">
        <f t="shared" si="186"/>
        <v>subsp.</v>
      </c>
      <c r="D5035" s="26" t="s">
        <v>257</v>
      </c>
      <c r="E5035" s="26" t="s">
        <v>6</v>
      </c>
      <c r="F5035" s="26" t="s">
        <v>31</v>
      </c>
      <c r="G5035" s="34" t="str">
        <f t="shared" si="187"/>
        <v>Teucrium montanum montanum</v>
      </c>
      <c r="H5035" s="26" t="s">
        <v>5141</v>
      </c>
      <c r="I5035" s="26"/>
      <c r="J5035" t="s">
        <v>11219</v>
      </c>
      <c r="K5035" t="s">
        <v>11752</v>
      </c>
      <c r="L5035" t="s">
        <v>12318</v>
      </c>
      <c r="M5035" t="s">
        <v>12395</v>
      </c>
    </row>
    <row r="5036" spans="1:13" x14ac:dyDescent="0.25">
      <c r="A5036" s="26" t="s">
        <v>3833</v>
      </c>
      <c r="B5036" s="26" t="s">
        <v>3850</v>
      </c>
      <c r="C5036" s="34" t="str">
        <f t="shared" si="186"/>
        <v/>
      </c>
      <c r="D5036" s="26"/>
      <c r="E5036" s="26" t="s">
        <v>31</v>
      </c>
      <c r="F5036" s="26" t="s">
        <v>6</v>
      </c>
      <c r="G5036" s="34" t="str">
        <f t="shared" si="187"/>
        <v>Teucrium murcicum</v>
      </c>
      <c r="H5036" s="26" t="s">
        <v>5141</v>
      </c>
      <c r="I5036" s="26"/>
      <c r="J5036" t="s">
        <v>11220</v>
      </c>
      <c r="K5036" t="s">
        <v>11752</v>
      </c>
      <c r="L5036" t="s">
        <v>12318</v>
      </c>
      <c r="M5036" t="s">
        <v>12395</v>
      </c>
    </row>
    <row r="5037" spans="1:13" x14ac:dyDescent="0.25">
      <c r="A5037" s="26" t="s">
        <v>3833</v>
      </c>
      <c r="B5037" s="26" t="s">
        <v>3874</v>
      </c>
      <c r="C5037" s="34" t="str">
        <f t="shared" si="186"/>
        <v/>
      </c>
      <c r="D5037" s="26"/>
      <c r="E5037" s="26" t="s">
        <v>31</v>
      </c>
      <c r="F5037" s="26" t="s">
        <v>6</v>
      </c>
      <c r="G5037" s="34" t="str">
        <f t="shared" si="187"/>
        <v>Teucrium oxylepis</v>
      </c>
      <c r="H5037" s="26" t="s">
        <v>5141</v>
      </c>
      <c r="I5037" s="26"/>
      <c r="J5037" t="s">
        <v>11221</v>
      </c>
      <c r="K5037" t="s">
        <v>11752</v>
      </c>
      <c r="L5037" t="s">
        <v>12318</v>
      </c>
      <c r="M5037" t="s">
        <v>12395</v>
      </c>
    </row>
    <row r="5038" spans="1:13" x14ac:dyDescent="0.25">
      <c r="A5038" s="26" t="s">
        <v>3833</v>
      </c>
      <c r="B5038" s="26" t="s">
        <v>3849</v>
      </c>
      <c r="C5038" s="34" t="str">
        <f t="shared" ref="C5038:C5101" si="188">IF(D5038="","","subsp.")</f>
        <v>subsp.</v>
      </c>
      <c r="D5038" s="26" t="s">
        <v>3849</v>
      </c>
      <c r="E5038" s="26" t="s">
        <v>6</v>
      </c>
      <c r="F5038" s="26" t="s">
        <v>31</v>
      </c>
      <c r="G5038" s="34" t="str">
        <f t="shared" si="187"/>
        <v>Teucrium polium polium</v>
      </c>
      <c r="H5038" s="26" t="s">
        <v>5141</v>
      </c>
      <c r="I5038" s="26"/>
      <c r="J5038" t="s">
        <v>11222</v>
      </c>
      <c r="K5038" t="s">
        <v>11752</v>
      </c>
      <c r="L5038" t="s">
        <v>12318</v>
      </c>
      <c r="M5038" t="s">
        <v>12395</v>
      </c>
    </row>
    <row r="5039" spans="1:13" x14ac:dyDescent="0.25">
      <c r="A5039" s="26" t="s">
        <v>3833</v>
      </c>
      <c r="B5039" s="26" t="s">
        <v>3834</v>
      </c>
      <c r="C5039" s="34" t="str">
        <f t="shared" si="188"/>
        <v/>
      </c>
      <c r="D5039" s="26"/>
      <c r="E5039" s="26" t="s">
        <v>6</v>
      </c>
      <c r="F5039" s="26" t="s">
        <v>6</v>
      </c>
      <c r="G5039" s="34" t="str">
        <f t="shared" si="187"/>
        <v>Teucrium pseudochamaepitys</v>
      </c>
      <c r="H5039" s="26" t="s">
        <v>5141</v>
      </c>
      <c r="I5039" s="26"/>
      <c r="J5039" t="s">
        <v>11223</v>
      </c>
      <c r="K5039" t="s">
        <v>11752</v>
      </c>
      <c r="L5039" t="s">
        <v>12318</v>
      </c>
      <c r="M5039" t="s">
        <v>12395</v>
      </c>
    </row>
    <row r="5040" spans="1:13" x14ac:dyDescent="0.25">
      <c r="A5040" s="26" t="s">
        <v>3833</v>
      </c>
      <c r="B5040" s="26" t="s">
        <v>3872</v>
      </c>
      <c r="C5040" s="34" t="str">
        <f t="shared" si="188"/>
        <v/>
      </c>
      <c r="D5040" s="26"/>
      <c r="E5040" s="26" t="s">
        <v>6</v>
      </c>
      <c r="F5040" s="26" t="s">
        <v>6</v>
      </c>
      <c r="G5040" s="34" t="str">
        <f t="shared" si="187"/>
        <v>Teucrium pseudoscorodonia</v>
      </c>
      <c r="H5040" s="26" t="s">
        <v>5141</v>
      </c>
      <c r="I5040" s="26"/>
      <c r="J5040" t="s">
        <v>11224</v>
      </c>
      <c r="K5040" t="s">
        <v>11752</v>
      </c>
      <c r="L5040" t="s">
        <v>12318</v>
      </c>
      <c r="M5040" t="s">
        <v>12395</v>
      </c>
    </row>
    <row r="5041" spans="1:13" x14ac:dyDescent="0.25">
      <c r="A5041" s="26" t="s">
        <v>3833</v>
      </c>
      <c r="B5041" s="26" t="s">
        <v>3838</v>
      </c>
      <c r="C5041" s="34" t="str">
        <f t="shared" si="188"/>
        <v/>
      </c>
      <c r="D5041" s="26"/>
      <c r="E5041" s="26" t="s">
        <v>31</v>
      </c>
      <c r="F5041" s="26" t="s">
        <v>6</v>
      </c>
      <c r="G5041" s="34" t="str">
        <f t="shared" si="187"/>
        <v>Teucrium pugionifolium</v>
      </c>
      <c r="H5041" s="26" t="s">
        <v>5141</v>
      </c>
      <c r="I5041" s="26"/>
      <c r="J5041" t="s">
        <v>11225</v>
      </c>
      <c r="K5041" t="s">
        <v>11752</v>
      </c>
      <c r="L5041" t="s">
        <v>12318</v>
      </c>
      <c r="M5041" t="s">
        <v>12395</v>
      </c>
    </row>
    <row r="5042" spans="1:13" x14ac:dyDescent="0.25">
      <c r="A5042" s="26" t="s">
        <v>3833</v>
      </c>
      <c r="B5042" s="26" t="s">
        <v>1112</v>
      </c>
      <c r="C5042" s="34" t="str">
        <f t="shared" si="188"/>
        <v/>
      </c>
      <c r="D5042" s="26"/>
      <c r="E5042" s="26" t="s">
        <v>31</v>
      </c>
      <c r="F5042" s="26" t="s">
        <v>6</v>
      </c>
      <c r="G5042" s="34" t="str">
        <f t="shared" si="187"/>
        <v>Teucrium pumilum</v>
      </c>
      <c r="H5042" s="26" t="s">
        <v>5141</v>
      </c>
      <c r="I5042" s="26"/>
      <c r="J5042" t="s">
        <v>11226</v>
      </c>
      <c r="K5042" t="s">
        <v>11752</v>
      </c>
      <c r="L5042" t="s">
        <v>12318</v>
      </c>
      <c r="M5042" t="s">
        <v>12395</v>
      </c>
    </row>
    <row r="5043" spans="1:13" x14ac:dyDescent="0.25">
      <c r="A5043" s="26" t="s">
        <v>3833</v>
      </c>
      <c r="B5043" s="26" t="s">
        <v>205</v>
      </c>
      <c r="C5043" s="34" t="str">
        <f t="shared" si="188"/>
        <v>subsp.</v>
      </c>
      <c r="D5043" s="26" t="s">
        <v>3040</v>
      </c>
      <c r="E5043" s="26" t="s">
        <v>31</v>
      </c>
      <c r="F5043" s="26" t="s">
        <v>6</v>
      </c>
      <c r="G5043" s="34" t="str">
        <f t="shared" si="187"/>
        <v>Teucrium pyrenaicum guarensis</v>
      </c>
      <c r="H5043" s="26" t="s">
        <v>5141</v>
      </c>
      <c r="I5043" s="26"/>
      <c r="J5043" t="s">
        <v>11227</v>
      </c>
      <c r="K5043" t="s">
        <v>11752</v>
      </c>
      <c r="L5043" t="s">
        <v>12318</v>
      </c>
      <c r="M5043" t="s">
        <v>12395</v>
      </c>
    </row>
    <row r="5044" spans="1:13" x14ac:dyDescent="0.25">
      <c r="A5044" s="26" t="s">
        <v>3833</v>
      </c>
      <c r="B5044" s="26" t="s">
        <v>205</v>
      </c>
      <c r="C5044" s="34" t="str">
        <f t="shared" si="188"/>
        <v>subsp.</v>
      </c>
      <c r="D5044" s="26" t="s">
        <v>205</v>
      </c>
      <c r="E5044" s="26" t="s">
        <v>13111</v>
      </c>
      <c r="F5044" s="26" t="s">
        <v>6</v>
      </c>
      <c r="G5044" s="34" t="str">
        <f t="shared" si="187"/>
        <v>Teucrium pyrenaicum pyrenaicum</v>
      </c>
      <c r="H5044" s="26" t="s">
        <v>5141</v>
      </c>
      <c r="I5044" s="26"/>
      <c r="J5044" t="s">
        <v>11228</v>
      </c>
      <c r="K5044" t="s">
        <v>11752</v>
      </c>
      <c r="L5044" t="s">
        <v>12318</v>
      </c>
      <c r="M5044" t="s">
        <v>12395</v>
      </c>
    </row>
    <row r="5045" spans="1:13" x14ac:dyDescent="0.25">
      <c r="A5045" s="26" t="s">
        <v>3833</v>
      </c>
      <c r="B5045" s="26" t="s">
        <v>3878</v>
      </c>
      <c r="C5045" s="34" t="str">
        <f t="shared" si="188"/>
        <v/>
      </c>
      <c r="D5045" s="26"/>
      <c r="E5045" s="26" t="s">
        <v>6</v>
      </c>
      <c r="F5045" s="26" t="s">
        <v>6</v>
      </c>
      <c r="G5045" s="34" t="str">
        <f t="shared" si="187"/>
        <v>Teucrium resupinatum</v>
      </c>
      <c r="H5045" s="26" t="s">
        <v>5141</v>
      </c>
      <c r="I5045" s="26"/>
      <c r="J5045" t="s">
        <v>11229</v>
      </c>
      <c r="K5045" t="s">
        <v>11752</v>
      </c>
      <c r="L5045" t="s">
        <v>12318</v>
      </c>
      <c r="M5045" t="s">
        <v>12395</v>
      </c>
    </row>
    <row r="5046" spans="1:13" x14ac:dyDescent="0.25">
      <c r="A5046" s="26" t="s">
        <v>3833</v>
      </c>
      <c r="B5046" s="26" t="s">
        <v>1868</v>
      </c>
      <c r="C5046" s="34" t="str">
        <f t="shared" si="188"/>
        <v/>
      </c>
      <c r="D5046" s="26"/>
      <c r="E5046" s="26" t="s">
        <v>31</v>
      </c>
      <c r="F5046" s="26" t="s">
        <v>6</v>
      </c>
      <c r="G5046" s="34" t="str">
        <f t="shared" ref="G5046:G5109" si="189">IF(D5046="",CONCATENATE(A5046," ",B5046),CONCATENATE(A5046," ",B5046," ",D5046))</f>
        <v>Teucrium reverchonii</v>
      </c>
      <c r="H5046" s="26" t="s">
        <v>5141</v>
      </c>
      <c r="I5046" s="26"/>
      <c r="J5046" t="s">
        <v>11230</v>
      </c>
      <c r="K5046" t="s">
        <v>11752</v>
      </c>
      <c r="L5046" t="s">
        <v>12318</v>
      </c>
      <c r="M5046" t="s">
        <v>12395</v>
      </c>
    </row>
    <row r="5047" spans="1:13" x14ac:dyDescent="0.25">
      <c r="A5047" s="26" t="s">
        <v>3833</v>
      </c>
      <c r="B5047" s="26" t="s">
        <v>3843</v>
      </c>
      <c r="C5047" s="34" t="str">
        <f t="shared" si="188"/>
        <v/>
      </c>
      <c r="D5047" s="26"/>
      <c r="E5047" s="26" t="s">
        <v>31</v>
      </c>
      <c r="F5047" s="26" t="s">
        <v>6</v>
      </c>
      <c r="G5047" s="34" t="str">
        <f t="shared" si="189"/>
        <v>Teucrium rivasii</v>
      </c>
      <c r="H5047" s="26" t="s">
        <v>5141</v>
      </c>
      <c r="I5047" s="26"/>
      <c r="J5047" t="s">
        <v>11231</v>
      </c>
      <c r="K5047" t="s">
        <v>11752</v>
      </c>
      <c r="L5047" t="s">
        <v>12318</v>
      </c>
      <c r="M5047" t="s">
        <v>12395</v>
      </c>
    </row>
    <row r="5048" spans="1:13" x14ac:dyDescent="0.25">
      <c r="A5048" s="26" t="s">
        <v>3833</v>
      </c>
      <c r="B5048" s="26" t="s">
        <v>3222</v>
      </c>
      <c r="C5048" s="34" t="str">
        <f t="shared" si="188"/>
        <v/>
      </c>
      <c r="D5048" s="26"/>
      <c r="E5048" s="26" t="s">
        <v>31</v>
      </c>
      <c r="F5048" s="26" t="s">
        <v>6</v>
      </c>
      <c r="G5048" s="34" t="str">
        <f t="shared" si="189"/>
        <v>Teucrium rivas-martinezii</v>
      </c>
      <c r="H5048" s="26" t="s">
        <v>5141</v>
      </c>
      <c r="I5048" s="26"/>
      <c r="J5048" t="s">
        <v>13490</v>
      </c>
      <c r="K5048" t="s">
        <v>11752</v>
      </c>
      <c r="L5048" t="s">
        <v>12318</v>
      </c>
      <c r="M5048" t="s">
        <v>12395</v>
      </c>
    </row>
    <row r="5049" spans="1:13" x14ac:dyDescent="0.25">
      <c r="A5049" s="26" t="s">
        <v>3833</v>
      </c>
      <c r="B5049" s="26" t="s">
        <v>3847</v>
      </c>
      <c r="C5049" s="34" t="str">
        <f t="shared" si="188"/>
        <v/>
      </c>
      <c r="D5049" s="26"/>
      <c r="E5049" s="26" t="s">
        <v>31</v>
      </c>
      <c r="F5049" s="26" t="s">
        <v>6</v>
      </c>
      <c r="G5049" s="34" t="str">
        <f t="shared" si="189"/>
        <v>Teucrium rixanense</v>
      </c>
      <c r="H5049" s="26" t="s">
        <v>5141</v>
      </c>
      <c r="I5049" s="26"/>
      <c r="J5049" t="s">
        <v>11232</v>
      </c>
      <c r="K5049" t="s">
        <v>11752</v>
      </c>
      <c r="L5049" t="s">
        <v>12318</v>
      </c>
      <c r="M5049" t="s">
        <v>12395</v>
      </c>
    </row>
    <row r="5050" spans="1:13" x14ac:dyDescent="0.25">
      <c r="A5050" s="26" t="s">
        <v>3833</v>
      </c>
      <c r="B5050" s="26" t="s">
        <v>770</v>
      </c>
      <c r="C5050" s="34" t="str">
        <f t="shared" si="188"/>
        <v/>
      </c>
      <c r="D5050" s="26"/>
      <c r="E5050" s="26" t="s">
        <v>6</v>
      </c>
      <c r="F5050" s="26" t="s">
        <v>6</v>
      </c>
      <c r="G5050" s="34" t="str">
        <f t="shared" si="189"/>
        <v>Teucrium rotundifolium</v>
      </c>
      <c r="H5050" s="26" t="s">
        <v>5141</v>
      </c>
      <c r="I5050" s="26"/>
      <c r="J5050" t="s">
        <v>11233</v>
      </c>
      <c r="K5050" t="s">
        <v>11752</v>
      </c>
      <c r="L5050" t="s">
        <v>12318</v>
      </c>
      <c r="M5050" t="s">
        <v>12395</v>
      </c>
    </row>
    <row r="5051" spans="1:13" x14ac:dyDescent="0.25">
      <c r="A5051" s="26" t="s">
        <v>3833</v>
      </c>
      <c r="B5051" s="26" t="s">
        <v>3873</v>
      </c>
      <c r="C5051" s="34" t="str">
        <f t="shared" si="188"/>
        <v/>
      </c>
      <c r="D5051" s="26"/>
      <c r="E5051" s="26" t="s">
        <v>31</v>
      </c>
      <c r="F5051" s="26" t="s">
        <v>6</v>
      </c>
      <c r="G5051" s="34" t="str">
        <f t="shared" si="189"/>
        <v>Teucrium salviastrum</v>
      </c>
      <c r="H5051" s="26" t="s">
        <v>5141</v>
      </c>
      <c r="I5051" s="26"/>
      <c r="J5051" t="s">
        <v>11234</v>
      </c>
      <c r="K5051" t="s">
        <v>11752</v>
      </c>
      <c r="L5051" t="s">
        <v>12318</v>
      </c>
      <c r="M5051" t="s">
        <v>12395</v>
      </c>
    </row>
    <row r="5052" spans="1:13" x14ac:dyDescent="0.25">
      <c r="A5052" s="26" t="s">
        <v>3833</v>
      </c>
      <c r="B5052" s="26" t="s">
        <v>3877</v>
      </c>
      <c r="C5052" s="34" t="str">
        <f t="shared" si="188"/>
        <v>subsp.</v>
      </c>
      <c r="D5052" s="26" t="s">
        <v>3877</v>
      </c>
      <c r="E5052" s="26" t="s">
        <v>6</v>
      </c>
      <c r="F5052" s="26" t="s">
        <v>31</v>
      </c>
      <c r="G5052" s="34" t="str">
        <f t="shared" si="189"/>
        <v>Teucrium scordium scordium</v>
      </c>
      <c r="H5052" s="26" t="s">
        <v>5141</v>
      </c>
      <c r="I5052" s="26"/>
      <c r="J5052" t="s">
        <v>11235</v>
      </c>
      <c r="K5052" t="s">
        <v>11752</v>
      </c>
      <c r="L5052" t="s">
        <v>12318</v>
      </c>
      <c r="M5052" t="s">
        <v>12395</v>
      </c>
    </row>
    <row r="5053" spans="1:13" x14ac:dyDescent="0.25">
      <c r="A5053" s="26" t="s">
        <v>3833</v>
      </c>
      <c r="B5053" s="26" t="s">
        <v>3554</v>
      </c>
      <c r="C5053" s="34" t="str">
        <f t="shared" si="188"/>
        <v/>
      </c>
      <c r="D5053" s="26"/>
      <c r="E5053" s="26" t="s">
        <v>6</v>
      </c>
      <c r="F5053" s="26" t="s">
        <v>6</v>
      </c>
      <c r="G5053" s="34" t="str">
        <f t="shared" si="189"/>
        <v>Teucrium scorodonia</v>
      </c>
      <c r="H5053" s="26" t="s">
        <v>5141</v>
      </c>
      <c r="I5053" s="26"/>
      <c r="J5053" t="s">
        <v>11236</v>
      </c>
      <c r="K5053" t="s">
        <v>11752</v>
      </c>
      <c r="L5053" t="s">
        <v>12318</v>
      </c>
      <c r="M5053" t="s">
        <v>12395</v>
      </c>
    </row>
    <row r="5054" spans="1:13" x14ac:dyDescent="0.25">
      <c r="A5054" s="26" t="s">
        <v>3833</v>
      </c>
      <c r="B5054" s="26" t="s">
        <v>3860</v>
      </c>
      <c r="C5054" s="34" t="str">
        <f t="shared" si="188"/>
        <v/>
      </c>
      <c r="D5054" s="26"/>
      <c r="E5054" s="26" t="s">
        <v>31</v>
      </c>
      <c r="F5054" s="26" t="s">
        <v>6</v>
      </c>
      <c r="G5054" s="34" t="str">
        <f t="shared" si="189"/>
        <v>Teucrium similatum</v>
      </c>
      <c r="H5054" s="26" t="s">
        <v>5141</v>
      </c>
      <c r="I5054" s="26"/>
      <c r="J5054" t="s">
        <v>11237</v>
      </c>
      <c r="K5054" t="s">
        <v>11752</v>
      </c>
      <c r="L5054" t="s">
        <v>12318</v>
      </c>
      <c r="M5054" t="s">
        <v>12395</v>
      </c>
    </row>
    <row r="5055" spans="1:13" x14ac:dyDescent="0.25">
      <c r="A5055" s="26" t="s">
        <v>3833</v>
      </c>
      <c r="B5055" s="26" t="s">
        <v>2383</v>
      </c>
      <c r="C5055" s="34" t="str">
        <f t="shared" si="188"/>
        <v/>
      </c>
      <c r="D5055" s="26"/>
      <c r="E5055" s="26" t="s">
        <v>6</v>
      </c>
      <c r="F5055" s="26" t="s">
        <v>6</v>
      </c>
      <c r="G5055" s="34" t="str">
        <f t="shared" si="189"/>
        <v>Teucrium spinosum</v>
      </c>
      <c r="H5055" s="26" t="s">
        <v>5141</v>
      </c>
      <c r="I5055" s="26"/>
      <c r="J5055" t="s">
        <v>11238</v>
      </c>
      <c r="K5055" t="s">
        <v>11752</v>
      </c>
      <c r="L5055" t="s">
        <v>12318</v>
      </c>
      <c r="M5055" t="s">
        <v>12395</v>
      </c>
    </row>
    <row r="5056" spans="1:13" x14ac:dyDescent="0.25">
      <c r="A5056" s="26" t="s">
        <v>3833</v>
      </c>
      <c r="B5056" s="26" t="s">
        <v>3840</v>
      </c>
      <c r="C5056" s="34" t="str">
        <f t="shared" si="188"/>
        <v/>
      </c>
      <c r="D5056" s="26"/>
      <c r="E5056" s="26" t="s">
        <v>6</v>
      </c>
      <c r="F5056" s="26" t="s">
        <v>6</v>
      </c>
      <c r="G5056" s="34" t="str">
        <f t="shared" si="189"/>
        <v>Teucrium subspinosum</v>
      </c>
      <c r="H5056" s="26" t="s">
        <v>5141</v>
      </c>
      <c r="I5056" s="26"/>
      <c r="J5056" t="s">
        <v>11239</v>
      </c>
      <c r="K5056" t="s">
        <v>11752</v>
      </c>
      <c r="L5056" t="s">
        <v>12318</v>
      </c>
      <c r="M5056" t="s">
        <v>12395</v>
      </c>
    </row>
    <row r="5057" spans="1:13" x14ac:dyDescent="0.25">
      <c r="A5057" s="26" t="s">
        <v>3833</v>
      </c>
      <c r="B5057" s="26" t="s">
        <v>3845</v>
      </c>
      <c r="C5057" s="34" t="str">
        <f t="shared" si="188"/>
        <v/>
      </c>
      <c r="D5057" s="26"/>
      <c r="E5057" s="26" t="s">
        <v>31</v>
      </c>
      <c r="F5057" s="26" t="s">
        <v>6</v>
      </c>
      <c r="G5057" s="34" t="str">
        <f t="shared" si="189"/>
        <v>Teucrium terciae</v>
      </c>
      <c r="H5057" s="26" t="s">
        <v>5141</v>
      </c>
      <c r="I5057" s="26"/>
      <c r="J5057" t="s">
        <v>13491</v>
      </c>
      <c r="K5057" t="s">
        <v>11752</v>
      </c>
      <c r="L5057" t="s">
        <v>12318</v>
      </c>
      <c r="M5057" t="s">
        <v>12395</v>
      </c>
    </row>
    <row r="5058" spans="1:13" x14ac:dyDescent="0.25">
      <c r="A5058" s="26" t="s">
        <v>3833</v>
      </c>
      <c r="B5058" s="26" t="s">
        <v>3844</v>
      </c>
      <c r="C5058" s="34" t="str">
        <f t="shared" si="188"/>
        <v/>
      </c>
      <c r="D5058" s="26"/>
      <c r="E5058" s="26" t="s">
        <v>31</v>
      </c>
      <c r="F5058" s="26" t="s">
        <v>6</v>
      </c>
      <c r="G5058" s="34" t="str">
        <f t="shared" si="189"/>
        <v>Teucrium thymifolium</v>
      </c>
      <c r="H5058" s="26" t="s">
        <v>5141</v>
      </c>
      <c r="I5058" s="26"/>
      <c r="J5058" t="s">
        <v>11240</v>
      </c>
      <c r="K5058" t="s">
        <v>11752</v>
      </c>
      <c r="L5058" t="s">
        <v>12318</v>
      </c>
      <c r="M5058" t="s">
        <v>12395</v>
      </c>
    </row>
    <row r="5059" spans="1:13" x14ac:dyDescent="0.25">
      <c r="A5059" s="26" t="s">
        <v>3833</v>
      </c>
      <c r="B5059" s="26" t="s">
        <v>3871</v>
      </c>
      <c r="C5059" s="34" t="str">
        <f t="shared" si="188"/>
        <v/>
      </c>
      <c r="D5059" s="26"/>
      <c r="E5059" s="26" t="s">
        <v>31</v>
      </c>
      <c r="F5059" s="26" t="s">
        <v>6</v>
      </c>
      <c r="G5059" s="34" t="str">
        <f t="shared" si="189"/>
        <v>Teucrium turredanum</v>
      </c>
      <c r="H5059" s="26" t="s">
        <v>5141</v>
      </c>
      <c r="I5059" s="26"/>
      <c r="J5059" t="s">
        <v>11241</v>
      </c>
      <c r="K5059" t="s">
        <v>11752</v>
      </c>
      <c r="L5059" t="s">
        <v>12318</v>
      </c>
      <c r="M5059" t="s">
        <v>12395</v>
      </c>
    </row>
    <row r="5060" spans="1:13" x14ac:dyDescent="0.25">
      <c r="A5060" s="26" t="s">
        <v>3833</v>
      </c>
      <c r="B5060" s="26" t="s">
        <v>3859</v>
      </c>
      <c r="C5060" s="34" t="str">
        <f t="shared" si="188"/>
        <v/>
      </c>
      <c r="D5060" s="26"/>
      <c r="E5060" s="26" t="s">
        <v>31</v>
      </c>
      <c r="F5060" s="26" t="s">
        <v>6</v>
      </c>
      <c r="G5060" s="34" t="str">
        <f t="shared" si="189"/>
        <v>Teucrium vincentinum</v>
      </c>
      <c r="H5060" s="26" t="s">
        <v>5141</v>
      </c>
      <c r="I5060" s="26"/>
      <c r="J5060" t="s">
        <v>11242</v>
      </c>
      <c r="K5060" t="s">
        <v>11752</v>
      </c>
      <c r="L5060" t="s">
        <v>12318</v>
      </c>
      <c r="M5060" t="s">
        <v>12395</v>
      </c>
    </row>
    <row r="5061" spans="1:13" x14ac:dyDescent="0.25">
      <c r="A5061" s="26" t="s">
        <v>3833</v>
      </c>
      <c r="B5061" s="26" t="s">
        <v>3837</v>
      </c>
      <c r="C5061" s="34" t="str">
        <f t="shared" si="188"/>
        <v/>
      </c>
      <c r="D5061" s="26"/>
      <c r="E5061" s="26" t="s">
        <v>31</v>
      </c>
      <c r="F5061" s="26" t="s">
        <v>6</v>
      </c>
      <c r="G5061" s="34" t="str">
        <f t="shared" si="189"/>
        <v>Teucrium webbianum</v>
      </c>
      <c r="H5061" s="26" t="s">
        <v>5141</v>
      </c>
      <c r="I5061" s="26"/>
      <c r="J5061" t="s">
        <v>11243</v>
      </c>
      <c r="K5061" t="s">
        <v>11752</v>
      </c>
      <c r="L5061" t="s">
        <v>12318</v>
      </c>
      <c r="M5061" t="s">
        <v>12395</v>
      </c>
    </row>
    <row r="5062" spans="1:13" x14ac:dyDescent="0.25">
      <c r="A5062" s="26" t="s">
        <v>3879</v>
      </c>
      <c r="B5062" s="26" t="s">
        <v>1107</v>
      </c>
      <c r="C5062" s="34" t="str">
        <f t="shared" si="188"/>
        <v/>
      </c>
      <c r="D5062" s="26"/>
      <c r="E5062" s="26" t="s">
        <v>6</v>
      </c>
      <c r="F5062" s="26" t="s">
        <v>6</v>
      </c>
      <c r="G5062" s="34" t="str">
        <f t="shared" si="189"/>
        <v>Thalictrum alpinum</v>
      </c>
      <c r="H5062" s="26" t="s">
        <v>5141</v>
      </c>
      <c r="I5062" s="26"/>
      <c r="J5062" t="s">
        <v>11244</v>
      </c>
      <c r="K5062" t="s">
        <v>11752</v>
      </c>
      <c r="L5062" t="s">
        <v>12329</v>
      </c>
      <c r="M5062" t="s">
        <v>12330</v>
      </c>
    </row>
    <row r="5063" spans="1:13" x14ac:dyDescent="0.25">
      <c r="A5063" s="26" t="s">
        <v>3879</v>
      </c>
      <c r="B5063" s="26" t="s">
        <v>3880</v>
      </c>
      <c r="C5063" s="34" t="str">
        <f t="shared" si="188"/>
        <v/>
      </c>
      <c r="D5063" s="26"/>
      <c r="E5063" s="26" t="s">
        <v>6</v>
      </c>
      <c r="F5063" s="26" t="s">
        <v>6</v>
      </c>
      <c r="G5063" s="34" t="str">
        <f t="shared" si="189"/>
        <v>Thalictrum aquilegiifolium</v>
      </c>
      <c r="H5063" s="26" t="s">
        <v>5141</v>
      </c>
      <c r="I5063" s="26"/>
      <c r="J5063" t="s">
        <v>11245</v>
      </c>
      <c r="K5063" t="s">
        <v>11752</v>
      </c>
      <c r="L5063" t="s">
        <v>12329</v>
      </c>
      <c r="M5063" t="s">
        <v>12330</v>
      </c>
    </row>
    <row r="5064" spans="1:13" x14ac:dyDescent="0.25">
      <c r="A5064" s="26" t="s">
        <v>3879</v>
      </c>
      <c r="B5064" s="26" t="s">
        <v>1585</v>
      </c>
      <c r="C5064" s="34" t="str">
        <f t="shared" si="188"/>
        <v>subsp.</v>
      </c>
      <c r="D5064" s="26" t="s">
        <v>1022</v>
      </c>
      <c r="E5064" s="26" t="s">
        <v>13111</v>
      </c>
      <c r="F5064" s="26" t="s">
        <v>6</v>
      </c>
      <c r="G5064" s="34" t="str">
        <f t="shared" si="189"/>
        <v>Thalictrum flavum costae</v>
      </c>
      <c r="H5064" s="26" t="s">
        <v>5141</v>
      </c>
      <c r="I5064" s="26"/>
      <c r="J5064" t="s">
        <v>11246</v>
      </c>
      <c r="K5064" t="s">
        <v>11752</v>
      </c>
      <c r="L5064" t="s">
        <v>12329</v>
      </c>
      <c r="M5064" t="s">
        <v>12330</v>
      </c>
    </row>
    <row r="5065" spans="1:13" x14ac:dyDescent="0.25">
      <c r="A5065" s="26" t="s">
        <v>3879</v>
      </c>
      <c r="B5065" s="26" t="s">
        <v>1585</v>
      </c>
      <c r="C5065" s="34" t="str">
        <f t="shared" si="188"/>
        <v>subsp.</v>
      </c>
      <c r="D5065" s="26" t="s">
        <v>1585</v>
      </c>
      <c r="E5065" s="26" t="s">
        <v>6</v>
      </c>
      <c r="F5065" s="26" t="s">
        <v>6</v>
      </c>
      <c r="G5065" s="34" t="str">
        <f t="shared" si="189"/>
        <v>Thalictrum flavum flavum</v>
      </c>
      <c r="H5065" s="26" t="s">
        <v>5141</v>
      </c>
      <c r="I5065" s="26"/>
      <c r="J5065" t="s">
        <v>11247</v>
      </c>
      <c r="K5065" t="s">
        <v>11752</v>
      </c>
      <c r="L5065" t="s">
        <v>12329</v>
      </c>
      <c r="M5065" t="s">
        <v>12330</v>
      </c>
    </row>
    <row r="5066" spans="1:13" x14ac:dyDescent="0.25">
      <c r="A5066" s="26" t="s">
        <v>3879</v>
      </c>
      <c r="B5066" s="26" t="s">
        <v>986</v>
      </c>
      <c r="C5066" s="34" t="str">
        <f t="shared" si="188"/>
        <v>subsp.</v>
      </c>
      <c r="D5066" s="26" t="s">
        <v>381</v>
      </c>
      <c r="E5066" s="26" t="s">
        <v>31</v>
      </c>
      <c r="F5066" s="26" t="s">
        <v>31</v>
      </c>
      <c r="G5066" s="34" t="str">
        <f t="shared" si="189"/>
        <v>Thalictrum foetidum valentinum</v>
      </c>
      <c r="H5066" s="26" t="s">
        <v>5141</v>
      </c>
      <c r="I5066" s="26"/>
      <c r="J5066" t="s">
        <v>11248</v>
      </c>
      <c r="K5066" t="s">
        <v>11752</v>
      </c>
      <c r="L5066" t="s">
        <v>12329</v>
      </c>
      <c r="M5066" t="s">
        <v>12330</v>
      </c>
    </row>
    <row r="5067" spans="1:13" x14ac:dyDescent="0.25">
      <c r="A5067" s="26" t="s">
        <v>3879</v>
      </c>
      <c r="B5067" s="26" t="s">
        <v>3881</v>
      </c>
      <c r="C5067" s="34" t="str">
        <f t="shared" si="188"/>
        <v/>
      </c>
      <c r="D5067" s="26"/>
      <c r="E5067" s="26" t="s">
        <v>13111</v>
      </c>
      <c r="F5067" s="26" t="s">
        <v>6</v>
      </c>
      <c r="G5067" s="34" t="str">
        <f t="shared" si="189"/>
        <v>Thalictrum macrocarpum</v>
      </c>
      <c r="H5067" s="26" t="s">
        <v>5141</v>
      </c>
      <c r="I5067" s="26"/>
      <c r="J5067" t="s">
        <v>11249</v>
      </c>
      <c r="K5067" t="s">
        <v>11752</v>
      </c>
      <c r="L5067" t="s">
        <v>12329</v>
      </c>
      <c r="M5067" t="s">
        <v>12330</v>
      </c>
    </row>
    <row r="5068" spans="1:13" x14ac:dyDescent="0.25">
      <c r="A5068" s="26" t="s">
        <v>3879</v>
      </c>
      <c r="B5068" s="26" t="s">
        <v>1084</v>
      </c>
      <c r="C5068" s="34" t="str">
        <f t="shared" si="188"/>
        <v/>
      </c>
      <c r="D5068" s="26"/>
      <c r="E5068" s="26" t="s">
        <v>31</v>
      </c>
      <c r="F5068" s="26" t="s">
        <v>6</v>
      </c>
      <c r="G5068" s="34" t="str">
        <f t="shared" si="189"/>
        <v>Thalictrum maritimum</v>
      </c>
      <c r="H5068" s="26" t="s">
        <v>5141</v>
      </c>
      <c r="I5068" s="26"/>
      <c r="J5068" t="s">
        <v>11250</v>
      </c>
      <c r="K5068" t="s">
        <v>11752</v>
      </c>
      <c r="L5068" t="s">
        <v>12329</v>
      </c>
      <c r="M5068" t="s">
        <v>12330</v>
      </c>
    </row>
    <row r="5069" spans="1:13" x14ac:dyDescent="0.25">
      <c r="A5069" s="26" t="s">
        <v>3879</v>
      </c>
      <c r="B5069" s="26" t="s">
        <v>441</v>
      </c>
      <c r="C5069" s="34" t="str">
        <f t="shared" si="188"/>
        <v>subsp.</v>
      </c>
      <c r="D5069" s="26" t="s">
        <v>4674</v>
      </c>
      <c r="E5069" s="26" t="s">
        <v>31</v>
      </c>
      <c r="F5069" s="26" t="s">
        <v>6</v>
      </c>
      <c r="G5069" s="34" t="str">
        <f t="shared" si="189"/>
        <v>Thalictrum minus matritense</v>
      </c>
      <c r="H5069" s="26" t="s">
        <v>5141</v>
      </c>
      <c r="I5069" s="26"/>
      <c r="J5069" t="s">
        <v>11251</v>
      </c>
      <c r="K5069" t="s">
        <v>11752</v>
      </c>
      <c r="L5069" t="s">
        <v>12329</v>
      </c>
      <c r="M5069" t="s">
        <v>12330</v>
      </c>
    </row>
    <row r="5070" spans="1:13" x14ac:dyDescent="0.25">
      <c r="A5070" s="26" t="s">
        <v>3879</v>
      </c>
      <c r="B5070" s="26" t="s">
        <v>441</v>
      </c>
      <c r="C5070" s="34" t="str">
        <f t="shared" si="188"/>
        <v>subsp.</v>
      </c>
      <c r="D5070" s="26" t="s">
        <v>441</v>
      </c>
      <c r="E5070" s="26" t="s">
        <v>6</v>
      </c>
      <c r="F5070" s="26" t="s">
        <v>6</v>
      </c>
      <c r="G5070" s="34" t="str">
        <f t="shared" si="189"/>
        <v>Thalictrum minus minus</v>
      </c>
      <c r="H5070" s="26" t="s">
        <v>5141</v>
      </c>
      <c r="I5070" s="26"/>
      <c r="J5070" t="s">
        <v>11252</v>
      </c>
      <c r="K5070" t="s">
        <v>11752</v>
      </c>
      <c r="L5070" t="s">
        <v>12329</v>
      </c>
      <c r="M5070" t="s">
        <v>12330</v>
      </c>
    </row>
    <row r="5071" spans="1:13" x14ac:dyDescent="0.25">
      <c r="A5071" s="26" t="s">
        <v>3879</v>
      </c>
      <c r="B5071" s="26" t="s">
        <v>441</v>
      </c>
      <c r="C5071" s="34" t="str">
        <f t="shared" si="188"/>
        <v>subsp.</v>
      </c>
      <c r="D5071" s="26" t="s">
        <v>1291</v>
      </c>
      <c r="E5071" s="26" t="s">
        <v>6</v>
      </c>
      <c r="F5071" s="26" t="s">
        <v>6</v>
      </c>
      <c r="G5071" s="34" t="str">
        <f t="shared" si="189"/>
        <v>Thalictrum minus pubescens</v>
      </c>
      <c r="H5071" s="26" t="s">
        <v>5141</v>
      </c>
      <c r="I5071" s="26"/>
      <c r="J5071" t="s">
        <v>11253</v>
      </c>
      <c r="K5071" t="s">
        <v>11752</v>
      </c>
      <c r="L5071" t="s">
        <v>12329</v>
      </c>
      <c r="M5071" t="s">
        <v>12330</v>
      </c>
    </row>
    <row r="5072" spans="1:13" x14ac:dyDescent="0.25">
      <c r="A5072" s="26" t="s">
        <v>3879</v>
      </c>
      <c r="B5072" s="26" t="s">
        <v>3721</v>
      </c>
      <c r="C5072" s="34" t="str">
        <f t="shared" si="188"/>
        <v>subsp.</v>
      </c>
      <c r="D5072" s="26" t="s">
        <v>4535</v>
      </c>
      <c r="E5072" s="26" t="s">
        <v>6</v>
      </c>
      <c r="F5072" s="26" t="s">
        <v>31</v>
      </c>
      <c r="G5072" s="34" t="str">
        <f t="shared" si="189"/>
        <v>Thalictrum morisonii mediterraneum</v>
      </c>
      <c r="H5072" s="26" t="s">
        <v>5141</v>
      </c>
      <c r="I5072" s="26"/>
      <c r="J5072" t="s">
        <v>11254</v>
      </c>
      <c r="K5072" t="s">
        <v>11752</v>
      </c>
      <c r="L5072" t="s">
        <v>12329</v>
      </c>
      <c r="M5072" t="s">
        <v>12330</v>
      </c>
    </row>
    <row r="5073" spans="1:13" x14ac:dyDescent="0.25">
      <c r="A5073" s="26" t="s">
        <v>3879</v>
      </c>
      <c r="B5073" s="26" t="s">
        <v>3882</v>
      </c>
      <c r="C5073" s="34" t="str">
        <f t="shared" si="188"/>
        <v/>
      </c>
      <c r="D5073" s="26"/>
      <c r="E5073" s="26" t="s">
        <v>6</v>
      </c>
      <c r="F5073" s="26" t="s">
        <v>6</v>
      </c>
      <c r="G5073" s="34" t="str">
        <f t="shared" si="189"/>
        <v>Thalictrum speciosissimum</v>
      </c>
      <c r="H5073" s="26" t="s">
        <v>5141</v>
      </c>
      <c r="I5073" s="26"/>
      <c r="J5073" t="s">
        <v>11255</v>
      </c>
      <c r="K5073" t="s">
        <v>11752</v>
      </c>
      <c r="L5073" t="s">
        <v>12329</v>
      </c>
      <c r="M5073" t="s">
        <v>12330</v>
      </c>
    </row>
    <row r="5074" spans="1:13" x14ac:dyDescent="0.25">
      <c r="A5074" s="26" t="s">
        <v>3879</v>
      </c>
      <c r="B5074" s="26" t="s">
        <v>1210</v>
      </c>
      <c r="C5074" s="34" t="str">
        <f t="shared" si="188"/>
        <v/>
      </c>
      <c r="D5074" s="26"/>
      <c r="E5074" s="26" t="s">
        <v>6</v>
      </c>
      <c r="F5074" s="26" t="s">
        <v>6</v>
      </c>
      <c r="G5074" s="34" t="str">
        <f t="shared" si="189"/>
        <v>Thalictrum tuberosum</v>
      </c>
      <c r="H5074" s="26" t="s">
        <v>5141</v>
      </c>
      <c r="I5074" s="26"/>
      <c r="J5074" t="s">
        <v>11256</v>
      </c>
      <c r="K5074" t="s">
        <v>11752</v>
      </c>
      <c r="L5074" t="s">
        <v>12329</v>
      </c>
      <c r="M5074" t="s">
        <v>12330</v>
      </c>
    </row>
    <row r="5075" spans="1:13" x14ac:dyDescent="0.25">
      <c r="A5075" s="26" t="s">
        <v>3883</v>
      </c>
      <c r="B5075" s="26" t="s">
        <v>3885</v>
      </c>
      <c r="C5075" s="34" t="str">
        <f t="shared" si="188"/>
        <v/>
      </c>
      <c r="D5075" s="26"/>
      <c r="E5075" s="26" t="s">
        <v>6</v>
      </c>
      <c r="F5075" s="26" t="s">
        <v>6</v>
      </c>
      <c r="G5075" s="34" t="str">
        <f t="shared" si="189"/>
        <v>Thapsia garganica</v>
      </c>
      <c r="H5075" s="26" t="s">
        <v>5141</v>
      </c>
      <c r="I5075" s="26"/>
      <c r="J5075" t="s">
        <v>11257</v>
      </c>
      <c r="K5075" t="s">
        <v>11752</v>
      </c>
      <c r="L5075" t="s">
        <v>12382</v>
      </c>
      <c r="M5075" t="s">
        <v>12383</v>
      </c>
    </row>
    <row r="5076" spans="1:13" x14ac:dyDescent="0.25">
      <c r="A5076" s="26" t="s">
        <v>3883</v>
      </c>
      <c r="B5076" s="26" t="s">
        <v>3884</v>
      </c>
      <c r="C5076" s="34" t="str">
        <f t="shared" si="188"/>
        <v/>
      </c>
      <c r="D5076" s="26"/>
      <c r="E5076" s="26" t="s">
        <v>31</v>
      </c>
      <c r="F5076" s="26" t="s">
        <v>6</v>
      </c>
      <c r="G5076" s="34" t="str">
        <f t="shared" si="189"/>
        <v>Thapsia gymnesica</v>
      </c>
      <c r="H5076" s="26" t="s">
        <v>5141</v>
      </c>
      <c r="I5076" s="26"/>
      <c r="J5076" t="s">
        <v>11258</v>
      </c>
      <c r="K5076" t="s">
        <v>11752</v>
      </c>
      <c r="L5076" t="s">
        <v>12382</v>
      </c>
      <c r="M5076" t="s">
        <v>12383</v>
      </c>
    </row>
    <row r="5077" spans="1:13" x14ac:dyDescent="0.25">
      <c r="A5077" s="26" t="s">
        <v>3883</v>
      </c>
      <c r="B5077" s="26" t="s">
        <v>643</v>
      </c>
      <c r="C5077" s="34" t="str">
        <f t="shared" si="188"/>
        <v/>
      </c>
      <c r="D5077" s="26"/>
      <c r="E5077" s="26" t="s">
        <v>31</v>
      </c>
      <c r="F5077" s="26" t="s">
        <v>6</v>
      </c>
      <c r="G5077" s="34" t="str">
        <f t="shared" si="189"/>
        <v>Thapsia minor</v>
      </c>
      <c r="H5077" s="26" t="s">
        <v>5141</v>
      </c>
      <c r="I5077" s="26"/>
      <c r="J5077" t="s">
        <v>11259</v>
      </c>
      <c r="K5077" t="s">
        <v>11752</v>
      </c>
      <c r="L5077" t="s">
        <v>12382</v>
      </c>
      <c r="M5077" t="s">
        <v>12383</v>
      </c>
    </row>
    <row r="5078" spans="1:13" x14ac:dyDescent="0.25">
      <c r="A5078" s="26" t="s">
        <v>3883</v>
      </c>
      <c r="B5078" s="26" t="s">
        <v>1988</v>
      </c>
      <c r="C5078" s="34" t="str">
        <f t="shared" si="188"/>
        <v/>
      </c>
      <c r="D5078" s="26"/>
      <c r="E5078" s="26" t="s">
        <v>6</v>
      </c>
      <c r="F5078" s="26" t="s">
        <v>6</v>
      </c>
      <c r="G5078" s="34" t="str">
        <f t="shared" si="189"/>
        <v>Thapsia nitida</v>
      </c>
      <c r="H5078" s="26" t="s">
        <v>5141</v>
      </c>
      <c r="I5078" s="26"/>
      <c r="J5078" t="s">
        <v>11260</v>
      </c>
      <c r="K5078" t="s">
        <v>11752</v>
      </c>
      <c r="L5078" t="s">
        <v>12382</v>
      </c>
      <c r="M5078" t="s">
        <v>12383</v>
      </c>
    </row>
    <row r="5079" spans="1:13" x14ac:dyDescent="0.25">
      <c r="A5079" s="26" t="s">
        <v>3883</v>
      </c>
      <c r="B5079" s="26" t="s">
        <v>1267</v>
      </c>
      <c r="C5079" s="34" t="str">
        <f t="shared" si="188"/>
        <v/>
      </c>
      <c r="D5079" s="26"/>
      <c r="E5079" s="26" t="s">
        <v>6</v>
      </c>
      <c r="F5079" s="26" t="s">
        <v>6</v>
      </c>
      <c r="G5079" s="34" t="str">
        <f t="shared" si="189"/>
        <v>Thapsia transtagana</v>
      </c>
      <c r="H5079" s="26" t="s">
        <v>5141</v>
      </c>
      <c r="I5079" s="26"/>
      <c r="J5079" t="s">
        <v>11261</v>
      </c>
      <c r="K5079" t="s">
        <v>11752</v>
      </c>
      <c r="L5079" t="s">
        <v>12382</v>
      </c>
      <c r="M5079" t="s">
        <v>12383</v>
      </c>
    </row>
    <row r="5080" spans="1:13" x14ac:dyDescent="0.25">
      <c r="A5080" s="26" t="s">
        <v>3883</v>
      </c>
      <c r="B5080" s="26" t="s">
        <v>326</v>
      </c>
      <c r="C5080" s="34" t="str">
        <f t="shared" si="188"/>
        <v/>
      </c>
      <c r="D5080" s="26"/>
      <c r="E5080" s="26" t="s">
        <v>6</v>
      </c>
      <c r="F5080" s="26" t="s">
        <v>6</v>
      </c>
      <c r="G5080" s="34" t="str">
        <f t="shared" si="189"/>
        <v>Thapsia villosa</v>
      </c>
      <c r="H5080" s="26" t="s">
        <v>5141</v>
      </c>
      <c r="I5080" s="26"/>
      <c r="J5080" t="s">
        <v>11262</v>
      </c>
      <c r="K5080" t="s">
        <v>11752</v>
      </c>
      <c r="L5080" t="s">
        <v>12382</v>
      </c>
      <c r="M5080" t="s">
        <v>12383</v>
      </c>
    </row>
    <row r="5081" spans="1:13" x14ac:dyDescent="0.25">
      <c r="A5081" s="26" t="s">
        <v>3886</v>
      </c>
      <c r="B5081" s="26" t="s">
        <v>3887</v>
      </c>
      <c r="C5081" s="34" t="str">
        <f t="shared" si="188"/>
        <v/>
      </c>
      <c r="D5081" s="26"/>
      <c r="E5081" s="26" t="s">
        <v>6</v>
      </c>
      <c r="F5081" s="26" t="s">
        <v>6</v>
      </c>
      <c r="G5081" s="34" t="str">
        <f t="shared" si="189"/>
        <v>Theligonum cynocrambe</v>
      </c>
      <c r="H5081" s="26" t="s">
        <v>5141</v>
      </c>
      <c r="I5081" s="26"/>
      <c r="J5081" t="s">
        <v>11263</v>
      </c>
      <c r="K5081" t="s">
        <v>11752</v>
      </c>
      <c r="L5081" t="s">
        <v>12417</v>
      </c>
      <c r="M5081" t="s">
        <v>12418</v>
      </c>
    </row>
    <row r="5082" spans="1:13" x14ac:dyDescent="0.25">
      <c r="A5082" s="26" t="s">
        <v>3888</v>
      </c>
      <c r="B5082" s="26" t="s">
        <v>802</v>
      </c>
      <c r="C5082" s="34" t="str">
        <f t="shared" si="188"/>
        <v/>
      </c>
      <c r="D5082" s="26"/>
      <c r="E5082" s="26" t="s">
        <v>6</v>
      </c>
      <c r="F5082" s="26" t="s">
        <v>6</v>
      </c>
      <c r="G5082" s="34" t="str">
        <f t="shared" si="189"/>
        <v>Thelypteris palustris</v>
      </c>
      <c r="H5082" s="26" t="s">
        <v>5141</v>
      </c>
      <c r="I5082" s="26"/>
      <c r="J5082" t="s">
        <v>11264</v>
      </c>
      <c r="K5082" t="s">
        <v>12300</v>
      </c>
      <c r="L5082" t="s">
        <v>12301</v>
      </c>
      <c r="M5082" t="s">
        <v>12436</v>
      </c>
    </row>
    <row r="5083" spans="1:13" x14ac:dyDescent="0.25">
      <c r="A5083" s="26" t="s">
        <v>3889</v>
      </c>
      <c r="B5083" s="26" t="s">
        <v>1107</v>
      </c>
      <c r="C5083" s="34" t="str">
        <f t="shared" si="188"/>
        <v>subsp.</v>
      </c>
      <c r="D5083" s="26" t="s">
        <v>1107</v>
      </c>
      <c r="E5083" s="26" t="s">
        <v>6</v>
      </c>
      <c r="F5083" s="26" t="s">
        <v>31</v>
      </c>
      <c r="G5083" s="34" t="str">
        <f t="shared" si="189"/>
        <v>Thesium alpinum alpinum</v>
      </c>
      <c r="H5083" s="26" t="s">
        <v>5141</v>
      </c>
      <c r="I5083" s="26"/>
      <c r="J5083" t="s">
        <v>11265</v>
      </c>
      <c r="K5083" t="s">
        <v>11752</v>
      </c>
      <c r="L5083" t="s">
        <v>12572</v>
      </c>
      <c r="M5083" t="s">
        <v>12702</v>
      </c>
    </row>
    <row r="5084" spans="1:13" x14ac:dyDescent="0.25">
      <c r="A5084" s="26" t="s">
        <v>3889</v>
      </c>
      <c r="B5084" s="26" t="s">
        <v>2439</v>
      </c>
      <c r="C5084" s="34" t="str">
        <f t="shared" si="188"/>
        <v/>
      </c>
      <c r="D5084" s="26"/>
      <c r="E5084" s="26" t="s">
        <v>31</v>
      </c>
      <c r="F5084" s="26" t="s">
        <v>6</v>
      </c>
      <c r="G5084" s="34" t="str">
        <f t="shared" si="189"/>
        <v>Thesium catalaunicum</v>
      </c>
      <c r="H5084" s="26" t="s">
        <v>5141</v>
      </c>
      <c r="I5084" s="26"/>
      <c r="J5084" t="s">
        <v>11266</v>
      </c>
      <c r="K5084" t="s">
        <v>11752</v>
      </c>
      <c r="L5084" t="s">
        <v>12572</v>
      </c>
      <c r="M5084" t="s">
        <v>12702</v>
      </c>
    </row>
    <row r="5085" spans="1:13" x14ac:dyDescent="0.25">
      <c r="A5085" s="26" t="s">
        <v>3889</v>
      </c>
      <c r="B5085" s="26" t="s">
        <v>2190</v>
      </c>
      <c r="C5085" s="34" t="str">
        <f t="shared" si="188"/>
        <v/>
      </c>
      <c r="D5085" s="26"/>
      <c r="E5085" s="26" t="s">
        <v>6</v>
      </c>
      <c r="F5085" s="26" t="s">
        <v>6</v>
      </c>
      <c r="G5085" s="34" t="str">
        <f t="shared" si="189"/>
        <v>Thesium humifusum</v>
      </c>
      <c r="H5085" s="26" t="s">
        <v>5141</v>
      </c>
      <c r="I5085" s="26"/>
      <c r="J5085" t="s">
        <v>11267</v>
      </c>
      <c r="K5085" t="s">
        <v>11752</v>
      </c>
      <c r="L5085" t="s">
        <v>12572</v>
      </c>
      <c r="M5085" t="s">
        <v>12702</v>
      </c>
    </row>
    <row r="5086" spans="1:13" x14ac:dyDescent="0.25">
      <c r="A5086" s="26" t="s">
        <v>3889</v>
      </c>
      <c r="B5086" s="26" t="s">
        <v>1580</v>
      </c>
      <c r="C5086" s="34" t="str">
        <f t="shared" si="188"/>
        <v/>
      </c>
      <c r="D5086" s="26"/>
      <c r="E5086" s="26" t="s">
        <v>6</v>
      </c>
      <c r="F5086" s="26" t="s">
        <v>6</v>
      </c>
      <c r="G5086" s="34" t="str">
        <f t="shared" si="189"/>
        <v>Thesium humile</v>
      </c>
      <c r="H5086" s="26" t="s">
        <v>5141</v>
      </c>
      <c r="I5086" s="26"/>
      <c r="J5086" t="s">
        <v>11268</v>
      </c>
      <c r="K5086" t="s">
        <v>11752</v>
      </c>
      <c r="L5086" t="s">
        <v>12572</v>
      </c>
      <c r="M5086" t="s">
        <v>12702</v>
      </c>
    </row>
    <row r="5087" spans="1:13" x14ac:dyDescent="0.25">
      <c r="A5087" s="26" t="s">
        <v>3889</v>
      </c>
      <c r="B5087" s="26" t="s">
        <v>205</v>
      </c>
      <c r="C5087" s="34" t="str">
        <f t="shared" si="188"/>
        <v>subsp.</v>
      </c>
      <c r="D5087" s="26" t="s">
        <v>205</v>
      </c>
      <c r="E5087" s="26" t="s">
        <v>6</v>
      </c>
      <c r="F5087" s="26" t="s">
        <v>31</v>
      </c>
      <c r="G5087" s="34" t="str">
        <f t="shared" si="189"/>
        <v>Thesium pyrenaicum pyrenaicum</v>
      </c>
      <c r="H5087" s="26" t="s">
        <v>5141</v>
      </c>
      <c r="I5087" s="26"/>
      <c r="J5087" t="s">
        <v>11269</v>
      </c>
      <c r="K5087" t="s">
        <v>11752</v>
      </c>
      <c r="L5087" t="s">
        <v>12572</v>
      </c>
      <c r="M5087" t="s">
        <v>12702</v>
      </c>
    </row>
    <row r="5088" spans="1:13" x14ac:dyDescent="0.25">
      <c r="A5088" s="26" t="s">
        <v>3890</v>
      </c>
      <c r="B5088" s="26" t="s">
        <v>3891</v>
      </c>
      <c r="C5088" s="34" t="str">
        <f t="shared" si="188"/>
        <v/>
      </c>
      <c r="D5088" s="26"/>
      <c r="E5088" s="26" t="s">
        <v>6</v>
      </c>
      <c r="F5088" s="26" t="s">
        <v>6</v>
      </c>
      <c r="G5088" s="34" t="str">
        <f t="shared" si="189"/>
        <v>Thlaspi alliaceum</v>
      </c>
      <c r="H5088" s="26" t="s">
        <v>5141</v>
      </c>
      <c r="I5088" s="26"/>
      <c r="J5088" t="s">
        <v>11270</v>
      </c>
      <c r="K5088" t="s">
        <v>11752</v>
      </c>
      <c r="L5088" t="s">
        <v>12287</v>
      </c>
      <c r="M5088" t="s">
        <v>12288</v>
      </c>
    </row>
    <row r="5089" spans="1:13" x14ac:dyDescent="0.25">
      <c r="A5089" s="26" t="s">
        <v>3890</v>
      </c>
      <c r="B5089" s="26" t="s">
        <v>1106</v>
      </c>
      <c r="C5089" s="34" t="str">
        <f t="shared" si="188"/>
        <v/>
      </c>
      <c r="D5089" s="26"/>
      <c r="E5089" s="26" t="s">
        <v>6</v>
      </c>
      <c r="F5089" s="26" t="s">
        <v>6</v>
      </c>
      <c r="G5089" s="34" t="str">
        <f t="shared" si="189"/>
        <v>Thlaspi arvense</v>
      </c>
      <c r="H5089" s="26" t="s">
        <v>5141</v>
      </c>
      <c r="I5089" s="26"/>
      <c r="J5089" t="s">
        <v>11271</v>
      </c>
      <c r="K5089" t="s">
        <v>11752</v>
      </c>
      <c r="L5089" t="s">
        <v>12287</v>
      </c>
      <c r="M5089" t="s">
        <v>12288</v>
      </c>
    </row>
    <row r="5090" spans="1:13" x14ac:dyDescent="0.25">
      <c r="A5090" s="26" t="s">
        <v>3890</v>
      </c>
      <c r="B5090" s="26" t="s">
        <v>1109</v>
      </c>
      <c r="C5090" s="34" t="str">
        <f t="shared" si="188"/>
        <v/>
      </c>
      <c r="D5090" s="26"/>
      <c r="E5090" s="26" t="s">
        <v>6</v>
      </c>
      <c r="F5090" s="26" t="s">
        <v>6</v>
      </c>
      <c r="G5090" s="34" t="str">
        <f t="shared" si="189"/>
        <v>Thlaspi brachypetalum</v>
      </c>
      <c r="H5090" s="26" t="s">
        <v>5141</v>
      </c>
      <c r="I5090" s="26"/>
      <c r="J5090" t="s">
        <v>11272</v>
      </c>
      <c r="K5090" t="s">
        <v>11752</v>
      </c>
      <c r="L5090" t="s">
        <v>12287</v>
      </c>
      <c r="M5090" t="s">
        <v>12288</v>
      </c>
    </row>
    <row r="5091" spans="1:13" x14ac:dyDescent="0.25">
      <c r="A5091" s="26" t="s">
        <v>3890</v>
      </c>
      <c r="B5091" s="26" t="s">
        <v>3892</v>
      </c>
      <c r="C5091" s="34" t="str">
        <f t="shared" si="188"/>
        <v/>
      </c>
      <c r="D5091" s="26"/>
      <c r="E5091" s="26" t="s">
        <v>6</v>
      </c>
      <c r="F5091" s="26" t="s">
        <v>6</v>
      </c>
      <c r="G5091" s="34" t="str">
        <f t="shared" si="189"/>
        <v>Thlaspi caerulescens</v>
      </c>
      <c r="H5091" s="26" t="s">
        <v>5141</v>
      </c>
      <c r="I5091" s="26"/>
      <c r="J5091" t="s">
        <v>11273</v>
      </c>
      <c r="K5091" t="s">
        <v>11752</v>
      </c>
      <c r="L5091" t="s">
        <v>12287</v>
      </c>
      <c r="M5091" t="s">
        <v>12288</v>
      </c>
    </row>
    <row r="5092" spans="1:13" x14ac:dyDescent="0.25">
      <c r="A5092" s="26" t="s">
        <v>3890</v>
      </c>
      <c r="B5092" s="26" t="s">
        <v>261</v>
      </c>
      <c r="C5092" s="34" t="str">
        <f t="shared" si="188"/>
        <v/>
      </c>
      <c r="D5092" s="26"/>
      <c r="E5092" s="26" t="s">
        <v>31</v>
      </c>
      <c r="F5092" s="26" t="s">
        <v>6</v>
      </c>
      <c r="G5092" s="34" t="str">
        <f t="shared" si="189"/>
        <v>Thlaspi nevadense</v>
      </c>
      <c r="H5092" s="26" t="s">
        <v>5141</v>
      </c>
      <c r="I5092" s="26"/>
      <c r="J5092" t="s">
        <v>11274</v>
      </c>
      <c r="K5092" t="s">
        <v>11752</v>
      </c>
      <c r="L5092" t="s">
        <v>12287</v>
      </c>
      <c r="M5092" t="s">
        <v>12288</v>
      </c>
    </row>
    <row r="5093" spans="1:13" x14ac:dyDescent="0.25">
      <c r="A5093" s="26" t="s">
        <v>3890</v>
      </c>
      <c r="B5093" s="26" t="s">
        <v>3893</v>
      </c>
      <c r="C5093" s="34" t="str">
        <f t="shared" si="188"/>
        <v/>
      </c>
      <c r="D5093" s="26"/>
      <c r="E5093" s="26" t="s">
        <v>6</v>
      </c>
      <c r="F5093" s="26" t="s">
        <v>6</v>
      </c>
      <c r="G5093" s="34" t="str">
        <f t="shared" si="189"/>
        <v>Thlaspi occitanicum</v>
      </c>
      <c r="H5093" s="26" t="s">
        <v>5141</v>
      </c>
      <c r="I5093" s="26"/>
      <c r="J5093" t="s">
        <v>11275</v>
      </c>
      <c r="K5093" t="s">
        <v>11752</v>
      </c>
      <c r="L5093" t="s">
        <v>12287</v>
      </c>
      <c r="M5093" t="s">
        <v>12288</v>
      </c>
    </row>
    <row r="5094" spans="1:13" x14ac:dyDescent="0.25">
      <c r="A5094" s="26" t="s">
        <v>3890</v>
      </c>
      <c r="B5094" s="26" t="s">
        <v>1104</v>
      </c>
      <c r="C5094" s="34" t="str">
        <f t="shared" si="188"/>
        <v/>
      </c>
      <c r="D5094" s="26"/>
      <c r="E5094" s="26" t="s">
        <v>6</v>
      </c>
      <c r="F5094" s="26" t="s">
        <v>6</v>
      </c>
      <c r="G5094" s="34" t="str">
        <f t="shared" si="189"/>
        <v>Thlaspi perfoliatum</v>
      </c>
      <c r="H5094" s="26" t="s">
        <v>5141</v>
      </c>
      <c r="I5094" s="26"/>
      <c r="J5094" t="s">
        <v>11276</v>
      </c>
      <c r="K5094" t="s">
        <v>11752</v>
      </c>
      <c r="L5094" t="s">
        <v>12287</v>
      </c>
      <c r="M5094" t="s">
        <v>12288</v>
      </c>
    </row>
    <row r="5095" spans="1:13" x14ac:dyDescent="0.25">
      <c r="A5095" s="26" t="s">
        <v>3890</v>
      </c>
      <c r="B5095" s="26" t="s">
        <v>3894</v>
      </c>
      <c r="C5095" s="34" t="str">
        <f t="shared" si="188"/>
        <v/>
      </c>
      <c r="D5095" s="26"/>
      <c r="E5095" s="26" t="s">
        <v>31</v>
      </c>
      <c r="F5095" s="26" t="s">
        <v>6</v>
      </c>
      <c r="G5095" s="34" t="str">
        <f t="shared" si="189"/>
        <v>Thlaspi stenopterum</v>
      </c>
      <c r="H5095" s="26" t="s">
        <v>5141</v>
      </c>
      <c r="I5095" s="26"/>
      <c r="J5095" t="s">
        <v>11277</v>
      </c>
      <c r="K5095" t="s">
        <v>11752</v>
      </c>
      <c r="L5095" t="s">
        <v>12287</v>
      </c>
      <c r="M5095" t="s">
        <v>12288</v>
      </c>
    </row>
    <row r="5096" spans="1:13" x14ac:dyDescent="0.25">
      <c r="A5096" s="26" t="s">
        <v>3895</v>
      </c>
      <c r="B5096" s="26" t="s">
        <v>3016</v>
      </c>
      <c r="C5096" s="34" t="str">
        <f t="shared" si="188"/>
        <v/>
      </c>
      <c r="D5096" s="26"/>
      <c r="E5096" s="26" t="s">
        <v>6</v>
      </c>
      <c r="F5096" s="26" t="s">
        <v>6</v>
      </c>
      <c r="G5096" s="34" t="str">
        <f t="shared" si="189"/>
        <v>Thymbra capitata</v>
      </c>
      <c r="H5096" s="26" t="s">
        <v>5141</v>
      </c>
      <c r="I5096" s="26"/>
      <c r="J5096" t="s">
        <v>11278</v>
      </c>
      <c r="K5096" t="s">
        <v>11752</v>
      </c>
      <c r="L5096" t="s">
        <v>12318</v>
      </c>
      <c r="M5096" t="s">
        <v>12395</v>
      </c>
    </row>
    <row r="5097" spans="1:13" x14ac:dyDescent="0.25">
      <c r="A5097" s="26" t="s">
        <v>3896</v>
      </c>
      <c r="B5097" s="26" t="s">
        <v>3899</v>
      </c>
      <c r="C5097" s="34" t="str">
        <f t="shared" si="188"/>
        <v/>
      </c>
      <c r="D5097" s="26"/>
      <c r="E5097" s="26" t="s">
        <v>6</v>
      </c>
      <c r="F5097" s="26" t="s">
        <v>6</v>
      </c>
      <c r="G5097" s="34" t="str">
        <f t="shared" si="189"/>
        <v>Thymelaea argentata</v>
      </c>
      <c r="H5097" s="26" t="s">
        <v>5141</v>
      </c>
      <c r="I5097" s="26"/>
      <c r="J5097" t="s">
        <v>11279</v>
      </c>
      <c r="K5097" t="s">
        <v>11752</v>
      </c>
      <c r="L5097" t="s">
        <v>12338</v>
      </c>
      <c r="M5097" t="s">
        <v>12623</v>
      </c>
    </row>
    <row r="5098" spans="1:13" x14ac:dyDescent="0.25">
      <c r="A5098" s="26" t="s">
        <v>3896</v>
      </c>
      <c r="B5098" s="26" t="s">
        <v>2894</v>
      </c>
      <c r="C5098" s="34" t="str">
        <f t="shared" si="188"/>
        <v/>
      </c>
      <c r="D5098" s="26"/>
      <c r="E5098" s="26" t="s">
        <v>31</v>
      </c>
      <c r="F5098" s="26" t="s">
        <v>6</v>
      </c>
      <c r="G5098" s="34" t="str">
        <f t="shared" si="189"/>
        <v>Thymelaea broteriana</v>
      </c>
      <c r="H5098" s="26" t="s">
        <v>5141</v>
      </c>
      <c r="I5098" s="26"/>
      <c r="J5098" t="s">
        <v>11280</v>
      </c>
      <c r="K5098" t="s">
        <v>11752</v>
      </c>
      <c r="L5098" t="s">
        <v>12338</v>
      </c>
      <c r="M5098" t="s">
        <v>12623</v>
      </c>
    </row>
    <row r="5099" spans="1:13" x14ac:dyDescent="0.25">
      <c r="A5099" s="26" t="s">
        <v>3896</v>
      </c>
      <c r="B5099" s="26" t="s">
        <v>297</v>
      </c>
      <c r="C5099" s="34" t="str">
        <f t="shared" si="188"/>
        <v/>
      </c>
      <c r="D5099" s="26"/>
      <c r="E5099" s="26" t="s">
        <v>13111</v>
      </c>
      <c r="F5099" s="26" t="s">
        <v>6</v>
      </c>
      <c r="G5099" s="34" t="str">
        <f t="shared" si="189"/>
        <v>Thymelaea calycina</v>
      </c>
      <c r="H5099" s="26" t="s">
        <v>5141</v>
      </c>
      <c r="I5099" s="26"/>
      <c r="J5099" t="s">
        <v>11281</v>
      </c>
      <c r="K5099" t="s">
        <v>11752</v>
      </c>
      <c r="L5099" t="s">
        <v>12338</v>
      </c>
      <c r="M5099" t="s">
        <v>12623</v>
      </c>
    </row>
    <row r="5100" spans="1:13" x14ac:dyDescent="0.25">
      <c r="A5100" s="26" t="s">
        <v>3896</v>
      </c>
      <c r="B5100" s="26" t="s">
        <v>3902</v>
      </c>
      <c r="C5100" s="34" t="str">
        <f t="shared" si="188"/>
        <v>subsp.</v>
      </c>
      <c r="D5100" s="26" t="s">
        <v>3902</v>
      </c>
      <c r="E5100" s="26" t="s">
        <v>31</v>
      </c>
      <c r="F5100" s="26" t="s">
        <v>6</v>
      </c>
      <c r="G5100" s="34" t="str">
        <f t="shared" si="189"/>
        <v>Thymelaea coridifolia coridifolia</v>
      </c>
      <c r="H5100" s="26" t="s">
        <v>5141</v>
      </c>
      <c r="I5100" s="26"/>
      <c r="J5100" t="s">
        <v>11282</v>
      </c>
      <c r="K5100" t="s">
        <v>11752</v>
      </c>
      <c r="L5100" t="s">
        <v>12338</v>
      </c>
      <c r="M5100" t="s">
        <v>12623</v>
      </c>
    </row>
    <row r="5101" spans="1:13" x14ac:dyDescent="0.25">
      <c r="A5101" s="26" t="s">
        <v>3896</v>
      </c>
      <c r="B5101" s="26" t="s">
        <v>3902</v>
      </c>
      <c r="C5101" s="34" t="str">
        <f t="shared" si="188"/>
        <v>subsp.</v>
      </c>
      <c r="D5101" s="26" t="s">
        <v>4675</v>
      </c>
      <c r="E5101" s="26" t="s">
        <v>31</v>
      </c>
      <c r="F5101" s="26" t="s">
        <v>6</v>
      </c>
      <c r="G5101" s="34" t="str">
        <f t="shared" si="189"/>
        <v>Thymelaea coridifolia dendrobryum</v>
      </c>
      <c r="H5101" s="26" t="s">
        <v>5141</v>
      </c>
      <c r="I5101" s="26"/>
      <c r="J5101" t="s">
        <v>11283</v>
      </c>
      <c r="K5101" t="s">
        <v>11752</v>
      </c>
      <c r="L5101" t="s">
        <v>12338</v>
      </c>
      <c r="M5101" t="s">
        <v>12623</v>
      </c>
    </row>
    <row r="5102" spans="1:13" x14ac:dyDescent="0.25">
      <c r="A5102" s="26" t="s">
        <v>3896</v>
      </c>
      <c r="B5102" s="26" t="s">
        <v>749</v>
      </c>
      <c r="C5102" s="34" t="str">
        <f t="shared" ref="C5102:C5165" si="190">IF(D5102="","","subsp.")</f>
        <v/>
      </c>
      <c r="D5102" s="26"/>
      <c r="E5102" s="26" t="s">
        <v>6</v>
      </c>
      <c r="F5102" s="26" t="s">
        <v>6</v>
      </c>
      <c r="G5102" s="34" t="str">
        <f t="shared" si="189"/>
        <v>Thymelaea dioica</v>
      </c>
      <c r="H5102" s="26" t="s">
        <v>5141</v>
      </c>
      <c r="I5102" s="26"/>
      <c r="J5102" t="s">
        <v>11284</v>
      </c>
      <c r="K5102" t="s">
        <v>11752</v>
      </c>
      <c r="L5102" t="s">
        <v>12338</v>
      </c>
      <c r="M5102" t="s">
        <v>12623</v>
      </c>
    </row>
    <row r="5103" spans="1:13" x14ac:dyDescent="0.25">
      <c r="A5103" s="26" t="s">
        <v>3896</v>
      </c>
      <c r="B5103" s="26" t="s">
        <v>626</v>
      </c>
      <c r="C5103" s="34" t="str">
        <f t="shared" si="190"/>
        <v/>
      </c>
      <c r="D5103" s="26"/>
      <c r="E5103" s="26" t="s">
        <v>31</v>
      </c>
      <c r="F5103" s="26" t="s">
        <v>6</v>
      </c>
      <c r="G5103" s="34" t="str">
        <f t="shared" si="189"/>
        <v>Thymelaea granatensis</v>
      </c>
      <c r="H5103" s="26" t="s">
        <v>5141</v>
      </c>
      <c r="I5103" s="26"/>
      <c r="J5103" t="s">
        <v>11285</v>
      </c>
      <c r="K5103" t="s">
        <v>11752</v>
      </c>
      <c r="L5103" t="s">
        <v>12338</v>
      </c>
      <c r="M5103" t="s">
        <v>12623</v>
      </c>
    </row>
    <row r="5104" spans="1:13" x14ac:dyDescent="0.25">
      <c r="A5104" s="26" t="s">
        <v>3896</v>
      </c>
      <c r="B5104" s="26" t="s">
        <v>3905</v>
      </c>
      <c r="C5104" s="34" t="str">
        <f t="shared" si="190"/>
        <v/>
      </c>
      <c r="D5104" s="26"/>
      <c r="E5104" s="26" t="s">
        <v>6</v>
      </c>
      <c r="F5104" s="26" t="s">
        <v>6</v>
      </c>
      <c r="G5104" s="34" t="str">
        <f t="shared" si="189"/>
        <v>Thymelaea gussonei</v>
      </c>
      <c r="H5104" s="26" t="s">
        <v>5141</v>
      </c>
      <c r="I5104" s="26"/>
      <c r="J5104" t="s">
        <v>11286</v>
      </c>
      <c r="K5104" t="s">
        <v>11752</v>
      </c>
      <c r="L5104" t="s">
        <v>12338</v>
      </c>
      <c r="M5104" t="s">
        <v>12623</v>
      </c>
    </row>
    <row r="5105" spans="1:13" x14ac:dyDescent="0.25">
      <c r="A5105" s="26" t="s">
        <v>3896</v>
      </c>
      <c r="B5105" s="26" t="s">
        <v>250</v>
      </c>
      <c r="C5105" s="34" t="str">
        <f t="shared" si="190"/>
        <v/>
      </c>
      <c r="D5105" s="26"/>
      <c r="E5105" s="26" t="s">
        <v>6</v>
      </c>
      <c r="F5105" s="26" t="s">
        <v>6</v>
      </c>
      <c r="G5105" s="34" t="str">
        <f t="shared" si="189"/>
        <v>Thymelaea hirsuta</v>
      </c>
      <c r="H5105" s="26" t="s">
        <v>5141</v>
      </c>
      <c r="I5105" s="26"/>
      <c r="J5105" t="s">
        <v>11287</v>
      </c>
      <c r="K5105" t="s">
        <v>11752</v>
      </c>
      <c r="L5105" t="s">
        <v>12338</v>
      </c>
      <c r="M5105" t="s">
        <v>12623</v>
      </c>
    </row>
    <row r="5106" spans="1:13" x14ac:dyDescent="0.25">
      <c r="A5106" s="26" t="s">
        <v>3896</v>
      </c>
      <c r="B5106" s="26" t="s">
        <v>3898</v>
      </c>
      <c r="C5106" s="34" t="str">
        <f t="shared" si="190"/>
        <v/>
      </c>
      <c r="D5106" s="26"/>
      <c r="E5106" s="26" t="s">
        <v>6</v>
      </c>
      <c r="F5106" s="26" t="s">
        <v>6</v>
      </c>
      <c r="G5106" s="34" t="str">
        <f t="shared" si="189"/>
        <v>Thymelaea lanuginosa</v>
      </c>
      <c r="H5106" s="26" t="s">
        <v>5141</v>
      </c>
      <c r="I5106" s="26"/>
      <c r="J5106" t="s">
        <v>11288</v>
      </c>
      <c r="K5106" t="s">
        <v>11752</v>
      </c>
      <c r="L5106" t="s">
        <v>12338</v>
      </c>
      <c r="M5106" t="s">
        <v>12623</v>
      </c>
    </row>
    <row r="5107" spans="1:13" x14ac:dyDescent="0.25">
      <c r="A5107" s="26" t="s">
        <v>3896</v>
      </c>
      <c r="B5107" s="26" t="s">
        <v>3897</v>
      </c>
      <c r="C5107" s="34" t="str">
        <f t="shared" si="190"/>
        <v/>
      </c>
      <c r="D5107" s="26"/>
      <c r="E5107" s="26" t="s">
        <v>6</v>
      </c>
      <c r="F5107" s="26" t="s">
        <v>6</v>
      </c>
      <c r="G5107" s="34" t="str">
        <f t="shared" si="189"/>
        <v>Thymelaea lythroides</v>
      </c>
      <c r="H5107" s="26" t="s">
        <v>5141</v>
      </c>
      <c r="I5107" s="26"/>
      <c r="J5107" t="s">
        <v>11289</v>
      </c>
      <c r="K5107" t="s">
        <v>11752</v>
      </c>
      <c r="L5107" t="s">
        <v>12338</v>
      </c>
      <c r="M5107" t="s">
        <v>12623</v>
      </c>
    </row>
    <row r="5108" spans="1:13" x14ac:dyDescent="0.25">
      <c r="A5108" s="26" t="s">
        <v>3896</v>
      </c>
      <c r="B5108" s="26" t="s">
        <v>3904</v>
      </c>
      <c r="C5108" s="34" t="str">
        <f t="shared" si="190"/>
        <v/>
      </c>
      <c r="D5108" s="26"/>
      <c r="E5108" s="26" t="s">
        <v>6</v>
      </c>
      <c r="F5108" s="26" t="s">
        <v>6</v>
      </c>
      <c r="G5108" s="34" t="str">
        <f t="shared" si="189"/>
        <v>Thymelaea passerina</v>
      </c>
      <c r="H5108" s="26" t="s">
        <v>5141</v>
      </c>
      <c r="I5108" s="26"/>
      <c r="J5108" t="s">
        <v>11290</v>
      </c>
      <c r="K5108" t="s">
        <v>11752</v>
      </c>
      <c r="L5108" t="s">
        <v>12338</v>
      </c>
      <c r="M5108" t="s">
        <v>12623</v>
      </c>
    </row>
    <row r="5109" spans="1:13" x14ac:dyDescent="0.25">
      <c r="A5109" s="26" t="s">
        <v>3896</v>
      </c>
      <c r="B5109" s="26" t="s">
        <v>559</v>
      </c>
      <c r="C5109" s="34" t="str">
        <f t="shared" si="190"/>
        <v/>
      </c>
      <c r="D5109" s="26"/>
      <c r="E5109" s="26" t="s">
        <v>31</v>
      </c>
      <c r="F5109" s="26" t="s">
        <v>6</v>
      </c>
      <c r="G5109" s="34" t="str">
        <f t="shared" si="189"/>
        <v>Thymelaea procumbens</v>
      </c>
      <c r="H5109" s="26" t="s">
        <v>5141</v>
      </c>
      <c r="I5109" s="26"/>
      <c r="J5109" t="s">
        <v>11291</v>
      </c>
      <c r="K5109" t="s">
        <v>11752</v>
      </c>
      <c r="L5109" t="s">
        <v>12338</v>
      </c>
      <c r="M5109" t="s">
        <v>12623</v>
      </c>
    </row>
    <row r="5110" spans="1:13" x14ac:dyDescent="0.25">
      <c r="A5110" s="26" t="s">
        <v>3896</v>
      </c>
      <c r="B5110" s="26" t="s">
        <v>1291</v>
      </c>
      <c r="C5110" s="34" t="str">
        <f t="shared" si="190"/>
        <v>subsp.</v>
      </c>
      <c r="D5110" s="26" t="s">
        <v>2700</v>
      </c>
      <c r="E5110" s="26" t="s">
        <v>31</v>
      </c>
      <c r="F5110" s="26" t="s">
        <v>6</v>
      </c>
      <c r="G5110" s="34" t="str">
        <f t="shared" ref="G5110:G5173" si="191">IF(D5110="",CONCATENATE(A5110," ",B5110),CONCATENATE(A5110," ",B5110," ",D5110))</f>
        <v>Thymelaea pubescens elliptica</v>
      </c>
      <c r="H5110" s="26" t="s">
        <v>5141</v>
      </c>
      <c r="I5110" s="26"/>
      <c r="J5110" t="s">
        <v>11292</v>
      </c>
      <c r="K5110" t="s">
        <v>11752</v>
      </c>
      <c r="L5110" t="s">
        <v>12338</v>
      </c>
      <c r="M5110" t="s">
        <v>12623</v>
      </c>
    </row>
    <row r="5111" spans="1:13" x14ac:dyDescent="0.25">
      <c r="A5111" s="26" t="s">
        <v>3896</v>
      </c>
      <c r="B5111" s="26" t="s">
        <v>1291</v>
      </c>
      <c r="C5111" s="34" t="str">
        <f t="shared" si="190"/>
        <v>subsp.</v>
      </c>
      <c r="D5111" s="26" t="s">
        <v>1291</v>
      </c>
      <c r="E5111" s="26" t="s">
        <v>31</v>
      </c>
      <c r="F5111" s="26" t="s">
        <v>6</v>
      </c>
      <c r="G5111" s="34" t="str">
        <f t="shared" si="191"/>
        <v>Thymelaea pubescens pubescens</v>
      </c>
      <c r="H5111" s="26" t="s">
        <v>5141</v>
      </c>
      <c r="I5111" s="26"/>
      <c r="J5111" t="s">
        <v>11293</v>
      </c>
      <c r="K5111" t="s">
        <v>11752</v>
      </c>
      <c r="L5111" t="s">
        <v>12338</v>
      </c>
      <c r="M5111" t="s">
        <v>12623</v>
      </c>
    </row>
    <row r="5112" spans="1:13" x14ac:dyDescent="0.25">
      <c r="A5112" s="26" t="s">
        <v>3896</v>
      </c>
      <c r="B5112" s="26" t="s">
        <v>2418</v>
      </c>
      <c r="C5112" s="34" t="str">
        <f t="shared" si="190"/>
        <v/>
      </c>
      <c r="D5112" s="26"/>
      <c r="E5112" s="26" t="s">
        <v>13111</v>
      </c>
      <c r="F5112" s="26" t="s">
        <v>6</v>
      </c>
      <c r="G5112" s="34" t="str">
        <f t="shared" si="191"/>
        <v>Thymelaea ruizii</v>
      </c>
      <c r="H5112" s="26" t="s">
        <v>5141</v>
      </c>
      <c r="I5112" s="26"/>
      <c r="J5112" t="s">
        <v>11294</v>
      </c>
      <c r="K5112" t="s">
        <v>11752</v>
      </c>
      <c r="L5112" t="s">
        <v>12338</v>
      </c>
      <c r="M5112" t="s">
        <v>12623</v>
      </c>
    </row>
    <row r="5113" spans="1:13" x14ac:dyDescent="0.25">
      <c r="A5113" s="26" t="s">
        <v>3896</v>
      </c>
      <c r="B5113" s="26" t="s">
        <v>3906</v>
      </c>
      <c r="C5113" s="34" t="str">
        <f t="shared" si="190"/>
        <v/>
      </c>
      <c r="D5113" s="26"/>
      <c r="E5113" s="26" t="s">
        <v>6</v>
      </c>
      <c r="F5113" s="26" t="s">
        <v>6</v>
      </c>
      <c r="G5113" s="34" t="str">
        <f t="shared" si="191"/>
        <v>Thymelaea salsa</v>
      </c>
      <c r="H5113" s="26" t="s">
        <v>5141</v>
      </c>
      <c r="I5113" s="26"/>
      <c r="J5113" t="s">
        <v>11295</v>
      </c>
      <c r="K5113" t="s">
        <v>11752</v>
      </c>
      <c r="L5113" t="s">
        <v>12338</v>
      </c>
      <c r="M5113" t="s">
        <v>12623</v>
      </c>
    </row>
    <row r="5114" spans="1:13" x14ac:dyDescent="0.25">
      <c r="A5114" s="26" t="s">
        <v>3896</v>
      </c>
      <c r="B5114" s="26" t="s">
        <v>3903</v>
      </c>
      <c r="C5114" s="34" t="str">
        <f t="shared" si="190"/>
        <v/>
      </c>
      <c r="D5114" s="26"/>
      <c r="E5114" s="26" t="s">
        <v>6</v>
      </c>
      <c r="F5114" s="26" t="s">
        <v>6</v>
      </c>
      <c r="G5114" s="34" t="str">
        <f t="shared" si="191"/>
        <v>Thymelaea sanamunda</v>
      </c>
      <c r="H5114" s="26" t="s">
        <v>5141</v>
      </c>
      <c r="I5114" s="26"/>
      <c r="J5114" t="s">
        <v>11296</v>
      </c>
      <c r="K5114" t="s">
        <v>11752</v>
      </c>
      <c r="L5114" t="s">
        <v>12338</v>
      </c>
      <c r="M5114" t="s">
        <v>12623</v>
      </c>
    </row>
    <row r="5115" spans="1:13" x14ac:dyDescent="0.25">
      <c r="A5115" s="26" t="s">
        <v>3896</v>
      </c>
      <c r="B5115" s="26" t="s">
        <v>3901</v>
      </c>
      <c r="C5115" s="34" t="str">
        <f t="shared" si="190"/>
        <v/>
      </c>
      <c r="D5115" s="26"/>
      <c r="E5115" s="26" t="s">
        <v>31</v>
      </c>
      <c r="F5115" s="26" t="s">
        <v>6</v>
      </c>
      <c r="G5115" s="34" t="str">
        <f t="shared" si="191"/>
        <v>Thymelaea subrepens</v>
      </c>
      <c r="H5115" s="26" t="s">
        <v>5141</v>
      </c>
      <c r="I5115" s="26"/>
      <c r="J5115" t="s">
        <v>11297</v>
      </c>
      <c r="K5115" t="s">
        <v>11752</v>
      </c>
      <c r="L5115" t="s">
        <v>12338</v>
      </c>
      <c r="M5115" t="s">
        <v>12623</v>
      </c>
    </row>
    <row r="5116" spans="1:13" x14ac:dyDescent="0.25">
      <c r="A5116" s="26" t="s">
        <v>3896</v>
      </c>
      <c r="B5116" s="26" t="s">
        <v>3900</v>
      </c>
      <c r="C5116" s="34" t="str">
        <f t="shared" si="190"/>
        <v>subsp.</v>
      </c>
      <c r="D5116" s="26" t="s">
        <v>449</v>
      </c>
      <c r="E5116" s="26" t="s">
        <v>31</v>
      </c>
      <c r="F5116" s="26" t="s">
        <v>31</v>
      </c>
      <c r="G5116" s="34" t="str">
        <f t="shared" si="191"/>
        <v>Thymelaea tartonraira valentina</v>
      </c>
      <c r="H5116" s="26" t="s">
        <v>5141</v>
      </c>
      <c r="I5116" s="26"/>
      <c r="J5116" t="s">
        <v>11298</v>
      </c>
      <c r="K5116" t="s">
        <v>11752</v>
      </c>
      <c r="L5116" t="s">
        <v>12338</v>
      </c>
      <c r="M5116" t="s">
        <v>12623</v>
      </c>
    </row>
    <row r="5117" spans="1:13" x14ac:dyDescent="0.25">
      <c r="A5117" s="26" t="s">
        <v>3896</v>
      </c>
      <c r="B5117" s="26" t="s">
        <v>197</v>
      </c>
      <c r="C5117" s="34" t="str">
        <f t="shared" si="190"/>
        <v>subsp.</v>
      </c>
      <c r="D5117" s="26" t="s">
        <v>1876</v>
      </c>
      <c r="E5117" s="26" t="s">
        <v>13111</v>
      </c>
      <c r="F5117" s="26" t="s">
        <v>6</v>
      </c>
      <c r="G5117" s="34" t="str">
        <f t="shared" si="191"/>
        <v>Thymelaea tinctoria nivalis</v>
      </c>
      <c r="H5117" s="26" t="s">
        <v>5141</v>
      </c>
      <c r="I5117" s="26"/>
      <c r="J5117" t="s">
        <v>11299</v>
      </c>
      <c r="K5117" t="s">
        <v>11752</v>
      </c>
      <c r="L5117" t="s">
        <v>12338</v>
      </c>
      <c r="M5117" t="s">
        <v>12623</v>
      </c>
    </row>
    <row r="5118" spans="1:13" x14ac:dyDescent="0.25">
      <c r="A5118" s="26" t="s">
        <v>3896</v>
      </c>
      <c r="B5118" s="26" t="s">
        <v>197</v>
      </c>
      <c r="C5118" s="34" t="str">
        <f t="shared" si="190"/>
        <v>subsp.</v>
      </c>
      <c r="D5118" s="26" t="s">
        <v>197</v>
      </c>
      <c r="E5118" s="26" t="s">
        <v>13111</v>
      </c>
      <c r="F5118" s="26" t="s">
        <v>6</v>
      </c>
      <c r="G5118" s="34" t="str">
        <f t="shared" si="191"/>
        <v>Thymelaea tinctoria tinctoria</v>
      </c>
      <c r="H5118" s="26" t="s">
        <v>5141</v>
      </c>
      <c r="I5118" s="26"/>
      <c r="J5118" t="s">
        <v>11300</v>
      </c>
      <c r="K5118" t="s">
        <v>11752</v>
      </c>
      <c r="L5118" t="s">
        <v>12338</v>
      </c>
      <c r="M5118" t="s">
        <v>12623</v>
      </c>
    </row>
    <row r="5119" spans="1:13" x14ac:dyDescent="0.25">
      <c r="A5119" s="26" t="s">
        <v>3896</v>
      </c>
      <c r="B5119" s="26" t="s">
        <v>503</v>
      </c>
      <c r="C5119" s="34" t="str">
        <f t="shared" si="190"/>
        <v/>
      </c>
      <c r="D5119" s="26"/>
      <c r="E5119" s="26" t="s">
        <v>31</v>
      </c>
      <c r="F5119" s="26" t="s">
        <v>6</v>
      </c>
      <c r="G5119" s="34" t="str">
        <f t="shared" si="191"/>
        <v>Thymelaea velutina</v>
      </c>
      <c r="H5119" s="26" t="s">
        <v>5141</v>
      </c>
      <c r="I5119" s="26"/>
      <c r="J5119" t="s">
        <v>11301</v>
      </c>
      <c r="K5119" t="s">
        <v>11752</v>
      </c>
      <c r="L5119" t="s">
        <v>12338</v>
      </c>
      <c r="M5119" t="s">
        <v>12623</v>
      </c>
    </row>
    <row r="5120" spans="1:13" x14ac:dyDescent="0.25">
      <c r="A5120" s="26" t="s">
        <v>3896</v>
      </c>
      <c r="B5120" s="26" t="s">
        <v>326</v>
      </c>
      <c r="C5120" s="34" t="str">
        <f t="shared" si="190"/>
        <v/>
      </c>
      <c r="D5120" s="26"/>
      <c r="E5120" s="26" t="s">
        <v>6</v>
      </c>
      <c r="F5120" s="26" t="s">
        <v>6</v>
      </c>
      <c r="G5120" s="34" t="str">
        <f t="shared" si="191"/>
        <v>Thymelaea villosa</v>
      </c>
      <c r="H5120" s="26" t="s">
        <v>5141</v>
      </c>
      <c r="I5120" s="26"/>
      <c r="J5120" t="s">
        <v>11302</v>
      </c>
      <c r="K5120" t="s">
        <v>11752</v>
      </c>
      <c r="L5120" t="s">
        <v>12338</v>
      </c>
      <c r="M5120" t="s">
        <v>12623</v>
      </c>
    </row>
    <row r="5121" spans="1:13" x14ac:dyDescent="0.25">
      <c r="A5121" s="26" t="s">
        <v>3907</v>
      </c>
      <c r="B5121" s="26" t="s">
        <v>1583</v>
      </c>
      <c r="C5121" s="34" t="str">
        <f t="shared" si="190"/>
        <v/>
      </c>
      <c r="D5121" s="26"/>
      <c r="E5121" s="26" t="s">
        <v>31</v>
      </c>
      <c r="F5121" s="26" t="s">
        <v>6</v>
      </c>
      <c r="G5121" s="34" t="str">
        <f t="shared" si="191"/>
        <v>Thymus albicans</v>
      </c>
      <c r="H5121" s="26" t="s">
        <v>5141</v>
      </c>
      <c r="I5121" s="26"/>
      <c r="J5121" t="s">
        <v>11303</v>
      </c>
      <c r="K5121" t="s">
        <v>11752</v>
      </c>
      <c r="L5121" t="s">
        <v>12318</v>
      </c>
      <c r="M5121" t="s">
        <v>12395</v>
      </c>
    </row>
    <row r="5122" spans="1:13" x14ac:dyDescent="0.25">
      <c r="A5122" s="26" t="s">
        <v>3907</v>
      </c>
      <c r="B5122" s="26" t="s">
        <v>3915</v>
      </c>
      <c r="C5122" s="34" t="str">
        <f t="shared" si="190"/>
        <v/>
      </c>
      <c r="D5122" s="26"/>
      <c r="E5122" s="26" t="s">
        <v>31</v>
      </c>
      <c r="F5122" s="26" t="s">
        <v>6</v>
      </c>
      <c r="G5122" s="34" t="str">
        <f t="shared" si="191"/>
        <v>Thymus antoninae</v>
      </c>
      <c r="H5122" s="26" t="s">
        <v>5141</v>
      </c>
      <c r="I5122" s="26"/>
      <c r="J5122" t="s">
        <v>11304</v>
      </c>
      <c r="K5122" t="s">
        <v>11752</v>
      </c>
      <c r="L5122" t="s">
        <v>12318</v>
      </c>
      <c r="M5122" t="s">
        <v>12395</v>
      </c>
    </row>
    <row r="5123" spans="1:13" x14ac:dyDescent="0.25">
      <c r="A5123" s="26" t="s">
        <v>3907</v>
      </c>
      <c r="B5123" s="26" t="s">
        <v>3922</v>
      </c>
      <c r="C5123" s="34" t="str">
        <f t="shared" si="190"/>
        <v/>
      </c>
      <c r="D5123" s="26"/>
      <c r="E5123" s="26" t="s">
        <v>31</v>
      </c>
      <c r="F5123" s="26" t="s">
        <v>6</v>
      </c>
      <c r="G5123" s="34" t="str">
        <f t="shared" si="191"/>
        <v>Thymus baeticus</v>
      </c>
      <c r="H5123" s="26" t="s">
        <v>5141</v>
      </c>
      <c r="I5123" s="26"/>
      <c r="J5123" t="s">
        <v>11305</v>
      </c>
      <c r="K5123" t="s">
        <v>11752</v>
      </c>
      <c r="L5123" t="s">
        <v>12318</v>
      </c>
      <c r="M5123" t="s">
        <v>12395</v>
      </c>
    </row>
    <row r="5124" spans="1:13" x14ac:dyDescent="0.25">
      <c r="A5124" s="26" t="s">
        <v>3907</v>
      </c>
      <c r="B5124" s="26" t="s">
        <v>3927</v>
      </c>
      <c r="C5124" s="34" t="str">
        <f t="shared" si="190"/>
        <v/>
      </c>
      <c r="D5124" s="26"/>
      <c r="E5124" s="26" t="s">
        <v>31</v>
      </c>
      <c r="F5124" s="26" t="s">
        <v>6</v>
      </c>
      <c r="G5124" s="34" t="str">
        <f t="shared" si="191"/>
        <v>Thymus bracteatus</v>
      </c>
      <c r="H5124" s="26" t="s">
        <v>5141</v>
      </c>
      <c r="I5124" s="26"/>
      <c r="J5124" t="s">
        <v>11306</v>
      </c>
      <c r="K5124" t="s">
        <v>11752</v>
      </c>
      <c r="L5124" t="s">
        <v>12318</v>
      </c>
      <c r="M5124" t="s">
        <v>12395</v>
      </c>
    </row>
    <row r="5125" spans="1:13" x14ac:dyDescent="0.25">
      <c r="A5125" s="26" t="s">
        <v>3907</v>
      </c>
      <c r="B5125" s="26" t="s">
        <v>3909</v>
      </c>
      <c r="C5125" s="34" t="str">
        <f t="shared" si="190"/>
        <v/>
      </c>
      <c r="D5125" s="26"/>
      <c r="E5125" s="26" t="s">
        <v>6</v>
      </c>
      <c r="F5125" s="26" t="s">
        <v>6</v>
      </c>
      <c r="G5125" s="34" t="str">
        <f t="shared" si="191"/>
        <v>Thymus caespititius</v>
      </c>
      <c r="H5125" s="26" t="s">
        <v>5141</v>
      </c>
      <c r="I5125" s="26"/>
      <c r="J5125" t="s">
        <v>11307</v>
      </c>
      <c r="K5125" t="s">
        <v>11752</v>
      </c>
      <c r="L5125" t="s">
        <v>12318</v>
      </c>
      <c r="M5125" t="s">
        <v>12395</v>
      </c>
    </row>
    <row r="5126" spans="1:13" x14ac:dyDescent="0.25">
      <c r="A5126" s="26" t="s">
        <v>3907</v>
      </c>
      <c r="B5126" s="26" t="s">
        <v>3917</v>
      </c>
      <c r="C5126" s="34" t="str">
        <f t="shared" si="190"/>
        <v/>
      </c>
      <c r="D5126" s="26"/>
      <c r="E5126" s="26" t="s">
        <v>31</v>
      </c>
      <c r="F5126" s="26" t="s">
        <v>6</v>
      </c>
      <c r="G5126" s="34" t="str">
        <f t="shared" si="191"/>
        <v>Thymus camphoratus</v>
      </c>
      <c r="H5126" s="26" t="s">
        <v>5141</v>
      </c>
      <c r="I5126" s="26"/>
      <c r="J5126" t="s">
        <v>11308</v>
      </c>
      <c r="K5126" t="s">
        <v>11752</v>
      </c>
      <c r="L5126" t="s">
        <v>12318</v>
      </c>
      <c r="M5126" t="s">
        <v>12395</v>
      </c>
    </row>
    <row r="5127" spans="1:13" x14ac:dyDescent="0.25">
      <c r="A5127" s="26" t="s">
        <v>3907</v>
      </c>
      <c r="B5127" s="26" t="s">
        <v>3916</v>
      </c>
      <c r="C5127" s="34" t="str">
        <f t="shared" si="190"/>
        <v/>
      </c>
      <c r="D5127" s="26"/>
      <c r="E5127" s="26" t="s">
        <v>31</v>
      </c>
      <c r="F5127" s="26" t="s">
        <v>6</v>
      </c>
      <c r="G5127" s="34" t="str">
        <f t="shared" si="191"/>
        <v>Thymus capitellatus</v>
      </c>
      <c r="H5127" s="26" t="s">
        <v>5141</v>
      </c>
      <c r="I5127" s="26"/>
      <c r="J5127" t="s">
        <v>11309</v>
      </c>
      <c r="K5127" t="s">
        <v>11752</v>
      </c>
      <c r="L5127" t="s">
        <v>12318</v>
      </c>
      <c r="M5127" t="s">
        <v>12395</v>
      </c>
    </row>
    <row r="5128" spans="1:13" x14ac:dyDescent="0.25">
      <c r="A5128" s="26" t="s">
        <v>3907</v>
      </c>
      <c r="B5128" s="26" t="s">
        <v>3918</v>
      </c>
      <c r="C5128" s="34" t="str">
        <f t="shared" si="190"/>
        <v/>
      </c>
      <c r="D5128" s="26"/>
      <c r="E5128" s="26" t="s">
        <v>31</v>
      </c>
      <c r="F5128" s="26" t="s">
        <v>6</v>
      </c>
      <c r="G5128" s="34" t="str">
        <f t="shared" si="191"/>
        <v>Thymus carnosus</v>
      </c>
      <c r="H5128" s="26" t="s">
        <v>5141</v>
      </c>
      <c r="I5128" s="26"/>
      <c r="J5128" t="s">
        <v>11310</v>
      </c>
      <c r="K5128" t="s">
        <v>11752</v>
      </c>
      <c r="L5128" t="s">
        <v>12318</v>
      </c>
      <c r="M5128" t="s">
        <v>12395</v>
      </c>
    </row>
    <row r="5129" spans="1:13" x14ac:dyDescent="0.25">
      <c r="A5129" s="26" t="s">
        <v>3907</v>
      </c>
      <c r="B5129" s="26" t="s">
        <v>466</v>
      </c>
      <c r="C5129" s="34" t="str">
        <f t="shared" si="190"/>
        <v/>
      </c>
      <c r="D5129" s="26"/>
      <c r="E5129" s="26" t="s">
        <v>31</v>
      </c>
      <c r="F5129" s="26" t="s">
        <v>6</v>
      </c>
      <c r="G5129" s="34" t="str">
        <f t="shared" si="191"/>
        <v>Thymus fontqueri</v>
      </c>
      <c r="H5129" s="26" t="s">
        <v>5141</v>
      </c>
      <c r="I5129" s="26"/>
      <c r="J5129" t="s">
        <v>11311</v>
      </c>
      <c r="K5129" t="s">
        <v>11752</v>
      </c>
      <c r="L5129" t="s">
        <v>12318</v>
      </c>
      <c r="M5129" t="s">
        <v>12395</v>
      </c>
    </row>
    <row r="5130" spans="1:13" x14ac:dyDescent="0.25">
      <c r="A5130" s="26" t="s">
        <v>3907</v>
      </c>
      <c r="B5130" s="26" t="s">
        <v>3932</v>
      </c>
      <c r="C5130" s="34" t="str">
        <f t="shared" si="190"/>
        <v/>
      </c>
      <c r="D5130" s="26"/>
      <c r="E5130" s="26" t="s">
        <v>6</v>
      </c>
      <c r="F5130" s="26" t="s">
        <v>6</v>
      </c>
      <c r="G5130" s="34" t="str">
        <f t="shared" si="191"/>
        <v>Thymus froelichianus</v>
      </c>
      <c r="H5130" s="26" t="s">
        <v>5141</v>
      </c>
      <c r="I5130" s="26"/>
      <c r="J5130" t="s">
        <v>11312</v>
      </c>
      <c r="K5130" t="s">
        <v>11752</v>
      </c>
      <c r="L5130" t="s">
        <v>12318</v>
      </c>
      <c r="M5130" t="s">
        <v>12395</v>
      </c>
    </row>
    <row r="5131" spans="1:13" x14ac:dyDescent="0.25">
      <c r="A5131" s="26" t="s">
        <v>3907</v>
      </c>
      <c r="B5131" s="26" t="s">
        <v>2728</v>
      </c>
      <c r="C5131" s="34" t="str">
        <f t="shared" si="190"/>
        <v>subsp.</v>
      </c>
      <c r="D5131" s="26" t="s">
        <v>4676</v>
      </c>
      <c r="E5131" s="26" t="s">
        <v>31</v>
      </c>
      <c r="F5131" s="26" t="s">
        <v>6</v>
      </c>
      <c r="G5131" s="34" t="str">
        <f t="shared" si="191"/>
        <v>Thymus funkii burilloi</v>
      </c>
      <c r="H5131" s="26" t="s">
        <v>5141</v>
      </c>
      <c r="I5131" s="26"/>
      <c r="J5131" t="s">
        <v>11313</v>
      </c>
      <c r="K5131" t="s">
        <v>11752</v>
      </c>
      <c r="L5131" t="s">
        <v>12318</v>
      </c>
      <c r="M5131" t="s">
        <v>12395</v>
      </c>
    </row>
    <row r="5132" spans="1:13" x14ac:dyDescent="0.25">
      <c r="A5132" s="26" t="s">
        <v>3907</v>
      </c>
      <c r="B5132" s="26" t="s">
        <v>2728</v>
      </c>
      <c r="C5132" s="34" t="str">
        <f t="shared" si="190"/>
        <v>subsp.</v>
      </c>
      <c r="D5132" s="26" t="s">
        <v>2728</v>
      </c>
      <c r="E5132" s="26" t="s">
        <v>31</v>
      </c>
      <c r="F5132" s="26" t="s">
        <v>6</v>
      </c>
      <c r="G5132" s="34" t="str">
        <f t="shared" si="191"/>
        <v>Thymus funkii funkii</v>
      </c>
      <c r="H5132" s="26" t="s">
        <v>5141</v>
      </c>
      <c r="I5132" s="26"/>
      <c r="J5132" t="s">
        <v>11314</v>
      </c>
      <c r="K5132" t="s">
        <v>11752</v>
      </c>
      <c r="L5132" t="s">
        <v>12318</v>
      </c>
      <c r="M5132" t="s">
        <v>12395</v>
      </c>
    </row>
    <row r="5133" spans="1:13" x14ac:dyDescent="0.25">
      <c r="A5133" s="26" t="s">
        <v>3907</v>
      </c>
      <c r="B5133" s="26" t="s">
        <v>2728</v>
      </c>
      <c r="C5133" s="34" t="str">
        <f t="shared" si="190"/>
        <v>subsp.</v>
      </c>
      <c r="D5133" s="26" t="s">
        <v>1581</v>
      </c>
      <c r="E5133" s="26" t="s">
        <v>31</v>
      </c>
      <c r="F5133" s="26" t="s">
        <v>6</v>
      </c>
      <c r="G5133" s="34" t="str">
        <f t="shared" si="191"/>
        <v>Thymus funkii sabulicola</v>
      </c>
      <c r="H5133" s="26" t="s">
        <v>5141</v>
      </c>
      <c r="I5133" s="26"/>
      <c r="J5133" t="s">
        <v>11315</v>
      </c>
      <c r="K5133" t="s">
        <v>11752</v>
      </c>
      <c r="L5133" t="s">
        <v>12318</v>
      </c>
      <c r="M5133" t="s">
        <v>12395</v>
      </c>
    </row>
    <row r="5134" spans="1:13" x14ac:dyDescent="0.25">
      <c r="A5134" s="26" t="s">
        <v>3907</v>
      </c>
      <c r="B5134" s="26" t="s">
        <v>626</v>
      </c>
      <c r="C5134" s="34" t="str">
        <f t="shared" si="190"/>
        <v>subsp.</v>
      </c>
      <c r="D5134" s="26" t="s">
        <v>626</v>
      </c>
      <c r="E5134" s="26" t="s">
        <v>31</v>
      </c>
      <c r="F5134" s="26" t="s">
        <v>6</v>
      </c>
      <c r="G5134" s="34" t="str">
        <f t="shared" si="191"/>
        <v>Thymus granatensis granatensis</v>
      </c>
      <c r="H5134" s="26" t="s">
        <v>5141</v>
      </c>
      <c r="I5134" s="26"/>
      <c r="J5134" t="s">
        <v>11316</v>
      </c>
      <c r="K5134" t="s">
        <v>11752</v>
      </c>
      <c r="L5134" t="s">
        <v>12318</v>
      </c>
      <c r="M5134" t="s">
        <v>12395</v>
      </c>
    </row>
    <row r="5135" spans="1:13" x14ac:dyDescent="0.25">
      <c r="A5135" s="26" t="s">
        <v>3907</v>
      </c>
      <c r="B5135" s="26" t="s">
        <v>626</v>
      </c>
      <c r="C5135" s="34" t="str">
        <f t="shared" si="190"/>
        <v>subsp.</v>
      </c>
      <c r="D5135" s="26" t="s">
        <v>2572</v>
      </c>
      <c r="E5135" s="26" t="s">
        <v>31</v>
      </c>
      <c r="F5135" s="26" t="s">
        <v>6</v>
      </c>
      <c r="G5135" s="34" t="str">
        <f t="shared" si="191"/>
        <v>Thymus granatensis micranthus</v>
      </c>
      <c r="H5135" s="26" t="s">
        <v>5141</v>
      </c>
      <c r="I5135" s="26"/>
      <c r="J5135" t="s">
        <v>11317</v>
      </c>
      <c r="K5135" t="s">
        <v>11752</v>
      </c>
      <c r="L5135" t="s">
        <v>12318</v>
      </c>
      <c r="M5135" t="s">
        <v>12395</v>
      </c>
    </row>
    <row r="5136" spans="1:13" x14ac:dyDescent="0.25">
      <c r="A5136" s="26" t="s">
        <v>3907</v>
      </c>
      <c r="B5136" s="26" t="s">
        <v>3929</v>
      </c>
      <c r="C5136" s="34" t="str">
        <f t="shared" si="190"/>
        <v>subsp.</v>
      </c>
      <c r="D5136" s="26" t="s">
        <v>4562</v>
      </c>
      <c r="E5136" s="26" t="s">
        <v>31</v>
      </c>
      <c r="F5136" s="26" t="s">
        <v>31</v>
      </c>
      <c r="G5136" s="34" t="str">
        <f t="shared" si="191"/>
        <v>Thymus herba-barona bivalens</v>
      </c>
      <c r="H5136" s="26" t="s">
        <v>5141</v>
      </c>
      <c r="I5136" s="26"/>
      <c r="J5136" t="s">
        <v>11318</v>
      </c>
      <c r="K5136" t="s">
        <v>11752</v>
      </c>
      <c r="L5136" t="s">
        <v>12318</v>
      </c>
      <c r="M5136" t="s">
        <v>12395</v>
      </c>
    </row>
    <row r="5137" spans="1:13" x14ac:dyDescent="0.25">
      <c r="A5137" s="26" t="s">
        <v>3907</v>
      </c>
      <c r="B5137" s="26" t="s">
        <v>3920</v>
      </c>
      <c r="C5137" s="34" t="str">
        <f t="shared" si="190"/>
        <v>subsp.</v>
      </c>
      <c r="D5137" s="26" t="s">
        <v>3920</v>
      </c>
      <c r="E5137" s="26" t="s">
        <v>31</v>
      </c>
      <c r="F5137" s="26" t="s">
        <v>6</v>
      </c>
      <c r="G5137" s="34" t="str">
        <f t="shared" si="191"/>
        <v>Thymus hyemalis hyemalis</v>
      </c>
      <c r="H5137" s="26" t="s">
        <v>5141</v>
      </c>
      <c r="I5137" s="26"/>
      <c r="J5137" t="s">
        <v>11319</v>
      </c>
      <c r="K5137" t="s">
        <v>11752</v>
      </c>
      <c r="L5137" t="s">
        <v>12318</v>
      </c>
      <c r="M5137" t="s">
        <v>12395</v>
      </c>
    </row>
    <row r="5138" spans="1:13" x14ac:dyDescent="0.25">
      <c r="A5138" s="26" t="s">
        <v>3907</v>
      </c>
      <c r="B5138" s="26" t="s">
        <v>3920</v>
      </c>
      <c r="C5138" s="34" t="str">
        <f t="shared" si="190"/>
        <v>subsp.</v>
      </c>
      <c r="D5138" s="26" t="s">
        <v>4677</v>
      </c>
      <c r="E5138" s="26" t="s">
        <v>31</v>
      </c>
      <c r="F5138" s="26" t="s">
        <v>6</v>
      </c>
      <c r="G5138" s="34" t="str">
        <f t="shared" si="191"/>
        <v>Thymus hyemalis millefloris</v>
      </c>
      <c r="H5138" s="26" t="s">
        <v>5141</v>
      </c>
      <c r="I5138" s="26"/>
      <c r="J5138" t="s">
        <v>11320</v>
      </c>
      <c r="K5138" t="s">
        <v>11752</v>
      </c>
      <c r="L5138" t="s">
        <v>12318</v>
      </c>
      <c r="M5138" t="s">
        <v>12395</v>
      </c>
    </row>
    <row r="5139" spans="1:13" x14ac:dyDescent="0.25">
      <c r="A5139" s="26" t="s">
        <v>3907</v>
      </c>
      <c r="B5139" s="26" t="s">
        <v>1870</v>
      </c>
      <c r="C5139" s="34" t="str">
        <f t="shared" si="190"/>
        <v/>
      </c>
      <c r="D5139" s="26"/>
      <c r="E5139" s="26" t="s">
        <v>31</v>
      </c>
      <c r="F5139" s="26" t="s">
        <v>6</v>
      </c>
      <c r="G5139" s="34" t="str">
        <f t="shared" si="191"/>
        <v>Thymus lacaitae</v>
      </c>
      <c r="H5139" s="26" t="s">
        <v>5141</v>
      </c>
      <c r="I5139" s="26"/>
      <c r="J5139" t="s">
        <v>11321</v>
      </c>
      <c r="K5139" t="s">
        <v>11752</v>
      </c>
      <c r="L5139" t="s">
        <v>12318</v>
      </c>
      <c r="M5139" t="s">
        <v>12395</v>
      </c>
    </row>
    <row r="5140" spans="1:13" x14ac:dyDescent="0.25">
      <c r="A5140" s="26" t="s">
        <v>3907</v>
      </c>
      <c r="B5140" s="26" t="s">
        <v>3926</v>
      </c>
      <c r="C5140" s="34" t="str">
        <f t="shared" si="190"/>
        <v>subsp.</v>
      </c>
      <c r="D5140" s="26" t="s">
        <v>4678</v>
      </c>
      <c r="E5140" s="26" t="s">
        <v>31</v>
      </c>
      <c r="F5140" s="26" t="s">
        <v>6</v>
      </c>
      <c r="G5140" s="34" t="str">
        <f t="shared" si="191"/>
        <v>Thymus leptophyllus izcoi</v>
      </c>
      <c r="H5140" s="26" t="s">
        <v>5141</v>
      </c>
      <c r="I5140" s="26"/>
      <c r="J5140" t="s">
        <v>11322</v>
      </c>
      <c r="K5140" t="s">
        <v>11752</v>
      </c>
      <c r="L5140" t="s">
        <v>12318</v>
      </c>
      <c r="M5140" t="s">
        <v>12395</v>
      </c>
    </row>
    <row r="5141" spans="1:13" x14ac:dyDescent="0.25">
      <c r="A5141" s="26" t="s">
        <v>3907</v>
      </c>
      <c r="B5141" s="26" t="s">
        <v>3926</v>
      </c>
      <c r="C5141" s="34" t="str">
        <f t="shared" si="190"/>
        <v>subsp.</v>
      </c>
      <c r="D5141" s="26" t="s">
        <v>3926</v>
      </c>
      <c r="E5141" s="26" t="s">
        <v>31</v>
      </c>
      <c r="F5141" s="26" t="s">
        <v>6</v>
      </c>
      <c r="G5141" s="34" t="str">
        <f t="shared" si="191"/>
        <v>Thymus leptophyllus leptophyllus</v>
      </c>
      <c r="H5141" s="26" t="s">
        <v>5141</v>
      </c>
      <c r="I5141" s="26"/>
      <c r="J5141" t="s">
        <v>11323</v>
      </c>
      <c r="K5141" t="s">
        <v>11752</v>
      </c>
      <c r="L5141" t="s">
        <v>12318</v>
      </c>
      <c r="M5141" t="s">
        <v>12395</v>
      </c>
    </row>
    <row r="5142" spans="1:13" x14ac:dyDescent="0.25">
      <c r="A5142" s="26" t="s">
        <v>3907</v>
      </c>
      <c r="B5142" s="26" t="s">
        <v>3926</v>
      </c>
      <c r="C5142" s="34" t="str">
        <f t="shared" si="190"/>
        <v>subsp.</v>
      </c>
      <c r="D5142" s="26" t="s">
        <v>574</v>
      </c>
      <c r="E5142" s="26" t="s">
        <v>31</v>
      </c>
      <c r="F5142" s="26" t="s">
        <v>6</v>
      </c>
      <c r="G5142" s="34" t="str">
        <f t="shared" si="191"/>
        <v>Thymus leptophyllus paui</v>
      </c>
      <c r="H5142" s="26" t="s">
        <v>5141</v>
      </c>
      <c r="I5142" s="26"/>
      <c r="J5142" t="s">
        <v>11324</v>
      </c>
      <c r="K5142" t="s">
        <v>11752</v>
      </c>
      <c r="L5142" t="s">
        <v>12318</v>
      </c>
      <c r="M5142" t="s">
        <v>12395</v>
      </c>
    </row>
    <row r="5143" spans="1:13" x14ac:dyDescent="0.25">
      <c r="A5143" s="26" t="s">
        <v>3907</v>
      </c>
      <c r="B5143" s="26" t="s">
        <v>2152</v>
      </c>
      <c r="C5143" s="34" t="str">
        <f t="shared" si="190"/>
        <v/>
      </c>
      <c r="D5143" s="26"/>
      <c r="E5143" s="26" t="s">
        <v>6</v>
      </c>
      <c r="F5143" s="26" t="s">
        <v>6</v>
      </c>
      <c r="G5143" s="34" t="str">
        <f t="shared" si="191"/>
        <v>Thymus longicaulis</v>
      </c>
      <c r="H5143" s="26" t="s">
        <v>5141</v>
      </c>
      <c r="I5143" s="26"/>
      <c r="J5143" t="s">
        <v>11325</v>
      </c>
      <c r="K5143" t="s">
        <v>11752</v>
      </c>
      <c r="L5143" t="s">
        <v>12318</v>
      </c>
      <c r="M5143" t="s">
        <v>12395</v>
      </c>
    </row>
    <row r="5144" spans="1:13" x14ac:dyDescent="0.25">
      <c r="A5144" s="26" t="s">
        <v>3907</v>
      </c>
      <c r="B5144" s="26" t="s">
        <v>3912</v>
      </c>
      <c r="C5144" s="34" t="str">
        <f t="shared" si="190"/>
        <v/>
      </c>
      <c r="D5144" s="26"/>
      <c r="E5144" s="26" t="s">
        <v>31</v>
      </c>
      <c r="F5144" s="26" t="s">
        <v>6</v>
      </c>
      <c r="G5144" s="34" t="str">
        <f t="shared" si="191"/>
        <v>Thymus longiflorus</v>
      </c>
      <c r="H5144" s="26" t="s">
        <v>5141</v>
      </c>
      <c r="I5144" s="26"/>
      <c r="J5144" t="s">
        <v>11326</v>
      </c>
      <c r="K5144" t="s">
        <v>11752</v>
      </c>
      <c r="L5144" t="s">
        <v>12318</v>
      </c>
      <c r="M5144" t="s">
        <v>12395</v>
      </c>
    </row>
    <row r="5145" spans="1:13" x14ac:dyDescent="0.25">
      <c r="A5145" s="26" t="s">
        <v>3907</v>
      </c>
      <c r="B5145" s="26" t="s">
        <v>1807</v>
      </c>
      <c r="C5145" s="34" t="str">
        <f t="shared" si="190"/>
        <v/>
      </c>
      <c r="D5145" s="26"/>
      <c r="E5145" s="26" t="s">
        <v>31</v>
      </c>
      <c r="F5145" s="26" t="s">
        <v>6</v>
      </c>
      <c r="G5145" s="34" t="str">
        <f t="shared" si="191"/>
        <v>Thymus loscosii</v>
      </c>
      <c r="H5145" s="26" t="s">
        <v>5141</v>
      </c>
      <c r="I5145" s="26"/>
      <c r="J5145" t="s">
        <v>11327</v>
      </c>
      <c r="K5145" t="s">
        <v>11752</v>
      </c>
      <c r="L5145" t="s">
        <v>12318</v>
      </c>
      <c r="M5145" t="s">
        <v>12395</v>
      </c>
    </row>
    <row r="5146" spans="1:13" x14ac:dyDescent="0.25">
      <c r="A5146" s="26" t="s">
        <v>3907</v>
      </c>
      <c r="B5146" s="26" t="s">
        <v>3911</v>
      </c>
      <c r="C5146" s="34" t="str">
        <f t="shared" si="190"/>
        <v/>
      </c>
      <c r="D5146" s="26"/>
      <c r="E5146" s="26" t="s">
        <v>31</v>
      </c>
      <c r="F5146" s="26" t="s">
        <v>6</v>
      </c>
      <c r="G5146" s="34" t="str">
        <f t="shared" si="191"/>
        <v>Thymus lotocephalus</v>
      </c>
      <c r="H5146" s="26" t="s">
        <v>5141</v>
      </c>
      <c r="I5146" s="26"/>
      <c r="J5146" t="s">
        <v>11328</v>
      </c>
      <c r="K5146" t="s">
        <v>11752</v>
      </c>
      <c r="L5146" t="s">
        <v>12318</v>
      </c>
      <c r="M5146" t="s">
        <v>12395</v>
      </c>
    </row>
    <row r="5147" spans="1:13" x14ac:dyDescent="0.25">
      <c r="A5147" s="26" t="s">
        <v>3907</v>
      </c>
      <c r="B5147" s="26" t="s">
        <v>3908</v>
      </c>
      <c r="C5147" s="34" t="str">
        <f t="shared" si="190"/>
        <v>subsp.</v>
      </c>
      <c r="D5147" s="26" t="s">
        <v>4679</v>
      </c>
      <c r="E5147" s="26" t="s">
        <v>31</v>
      </c>
      <c r="F5147" s="26" t="s">
        <v>6</v>
      </c>
      <c r="G5147" s="34" t="str">
        <f t="shared" si="191"/>
        <v>Thymus mastichina donyanae</v>
      </c>
      <c r="H5147" s="26" t="s">
        <v>5141</v>
      </c>
      <c r="I5147" s="26"/>
      <c r="J5147" t="s">
        <v>11329</v>
      </c>
      <c r="K5147" t="s">
        <v>11752</v>
      </c>
      <c r="L5147" t="s">
        <v>12318</v>
      </c>
      <c r="M5147" t="s">
        <v>12395</v>
      </c>
    </row>
    <row r="5148" spans="1:13" x14ac:dyDescent="0.25">
      <c r="A5148" s="26" t="s">
        <v>3907</v>
      </c>
      <c r="B5148" s="26" t="s">
        <v>3908</v>
      </c>
      <c r="C5148" s="34" t="str">
        <f t="shared" si="190"/>
        <v>subsp.</v>
      </c>
      <c r="D5148" s="26" t="s">
        <v>3908</v>
      </c>
      <c r="E5148" s="26" t="s">
        <v>31</v>
      </c>
      <c r="F5148" s="26" t="s">
        <v>6</v>
      </c>
      <c r="G5148" s="34" t="str">
        <f t="shared" si="191"/>
        <v>Thymus mastichina mastichina</v>
      </c>
      <c r="H5148" s="26" t="s">
        <v>5141</v>
      </c>
      <c r="I5148" s="26"/>
      <c r="J5148" t="s">
        <v>11330</v>
      </c>
      <c r="K5148" t="s">
        <v>11752</v>
      </c>
      <c r="L5148" t="s">
        <v>12318</v>
      </c>
      <c r="M5148" t="s">
        <v>12395</v>
      </c>
    </row>
    <row r="5149" spans="1:13" x14ac:dyDescent="0.25">
      <c r="A5149" s="26" t="s">
        <v>3907</v>
      </c>
      <c r="B5149" s="26" t="s">
        <v>3925</v>
      </c>
      <c r="C5149" s="34" t="str">
        <f t="shared" si="190"/>
        <v/>
      </c>
      <c r="D5149" s="26"/>
      <c r="E5149" s="26" t="s">
        <v>31</v>
      </c>
      <c r="F5149" s="26" t="s">
        <v>6</v>
      </c>
      <c r="G5149" s="34" t="str">
        <f t="shared" si="191"/>
        <v>Thymus mastigophorus</v>
      </c>
      <c r="H5149" s="26" t="s">
        <v>5141</v>
      </c>
      <c r="I5149" s="26"/>
      <c r="J5149" t="s">
        <v>11331</v>
      </c>
      <c r="K5149" t="s">
        <v>11752</v>
      </c>
      <c r="L5149" t="s">
        <v>12318</v>
      </c>
      <c r="M5149" t="s">
        <v>12395</v>
      </c>
    </row>
    <row r="5150" spans="1:13" x14ac:dyDescent="0.25">
      <c r="A5150" s="26" t="s">
        <v>3907</v>
      </c>
      <c r="B5150" s="26" t="s">
        <v>3913</v>
      </c>
      <c r="C5150" s="34" t="str">
        <f t="shared" si="190"/>
        <v/>
      </c>
      <c r="D5150" s="26"/>
      <c r="E5150" s="26" t="s">
        <v>31</v>
      </c>
      <c r="F5150" s="26" t="s">
        <v>6</v>
      </c>
      <c r="G5150" s="34" t="str">
        <f t="shared" si="191"/>
        <v>Thymus membranaceus</v>
      </c>
      <c r="H5150" s="26" t="s">
        <v>5141</v>
      </c>
      <c r="I5150" s="26"/>
      <c r="J5150" t="s">
        <v>11332</v>
      </c>
      <c r="K5150" t="s">
        <v>11752</v>
      </c>
      <c r="L5150" t="s">
        <v>12318</v>
      </c>
      <c r="M5150" t="s">
        <v>12395</v>
      </c>
    </row>
    <row r="5151" spans="1:13" x14ac:dyDescent="0.25">
      <c r="A5151" s="26" t="s">
        <v>3907</v>
      </c>
      <c r="B5151" s="26" t="s">
        <v>3914</v>
      </c>
      <c r="C5151" s="34" t="str">
        <f t="shared" si="190"/>
        <v/>
      </c>
      <c r="D5151" s="26"/>
      <c r="E5151" s="26" t="s">
        <v>31</v>
      </c>
      <c r="F5151" s="26" t="s">
        <v>6</v>
      </c>
      <c r="G5151" s="34" t="str">
        <f t="shared" si="191"/>
        <v>Thymus moroderi</v>
      </c>
      <c r="H5151" s="26" t="s">
        <v>5141</v>
      </c>
      <c r="I5151" s="26"/>
      <c r="J5151" t="s">
        <v>11333</v>
      </c>
      <c r="K5151" t="s">
        <v>11752</v>
      </c>
      <c r="L5151" t="s">
        <v>12318</v>
      </c>
      <c r="M5151" t="s">
        <v>12395</v>
      </c>
    </row>
    <row r="5152" spans="1:13" x14ac:dyDescent="0.25">
      <c r="A5152" s="26" t="s">
        <v>3907</v>
      </c>
      <c r="B5152" s="26" t="s">
        <v>3930</v>
      </c>
      <c r="C5152" s="34" t="str">
        <f t="shared" si="190"/>
        <v/>
      </c>
      <c r="D5152" s="26"/>
      <c r="E5152" s="26" t="s">
        <v>6</v>
      </c>
      <c r="F5152" s="26" t="s">
        <v>6</v>
      </c>
      <c r="G5152" s="34" t="str">
        <f t="shared" si="191"/>
        <v>Thymus nervosus</v>
      </c>
      <c r="H5152" s="26" t="s">
        <v>5141</v>
      </c>
      <c r="I5152" s="26"/>
      <c r="J5152" t="s">
        <v>11334</v>
      </c>
      <c r="K5152" t="s">
        <v>11752</v>
      </c>
      <c r="L5152" t="s">
        <v>12318</v>
      </c>
      <c r="M5152" t="s">
        <v>12395</v>
      </c>
    </row>
    <row r="5153" spans="1:13" x14ac:dyDescent="0.25">
      <c r="A5153" s="26" t="s">
        <v>3907</v>
      </c>
      <c r="B5153" s="26" t="s">
        <v>3919</v>
      </c>
      <c r="C5153" s="34" t="str">
        <f t="shared" si="190"/>
        <v/>
      </c>
      <c r="D5153" s="26"/>
      <c r="E5153" s="26" t="s">
        <v>31</v>
      </c>
      <c r="F5153" s="26" t="s">
        <v>6</v>
      </c>
      <c r="G5153" s="34" t="str">
        <f t="shared" si="191"/>
        <v>Thymus orospedanus</v>
      </c>
      <c r="H5153" s="26" t="s">
        <v>5141</v>
      </c>
      <c r="I5153" s="26"/>
      <c r="J5153" t="s">
        <v>11335</v>
      </c>
      <c r="K5153" t="s">
        <v>11752</v>
      </c>
      <c r="L5153" t="s">
        <v>12318</v>
      </c>
      <c r="M5153" t="s">
        <v>12395</v>
      </c>
    </row>
    <row r="5154" spans="1:13" x14ac:dyDescent="0.25">
      <c r="A5154" s="26" t="s">
        <v>3907</v>
      </c>
      <c r="B5154" s="26" t="s">
        <v>3910</v>
      </c>
      <c r="C5154" s="34" t="str">
        <f t="shared" si="190"/>
        <v/>
      </c>
      <c r="D5154" s="26"/>
      <c r="E5154" s="26" t="s">
        <v>31</v>
      </c>
      <c r="F5154" s="26" t="s">
        <v>6</v>
      </c>
      <c r="G5154" s="34" t="str">
        <f t="shared" si="191"/>
        <v>Thymus piperella</v>
      </c>
      <c r="H5154" s="26" t="s">
        <v>5141</v>
      </c>
      <c r="I5154" s="26"/>
      <c r="J5154" t="s">
        <v>11336</v>
      </c>
      <c r="K5154" t="s">
        <v>11752</v>
      </c>
      <c r="L5154" t="s">
        <v>12318</v>
      </c>
      <c r="M5154" t="s">
        <v>12395</v>
      </c>
    </row>
    <row r="5155" spans="1:13" x14ac:dyDescent="0.25">
      <c r="A5155" s="26" t="s">
        <v>3907</v>
      </c>
      <c r="B5155" s="26" t="s">
        <v>903</v>
      </c>
      <c r="C5155" s="34" t="str">
        <f t="shared" si="190"/>
        <v>subsp.</v>
      </c>
      <c r="D5155" s="26" t="s">
        <v>4536</v>
      </c>
      <c r="E5155" s="26" t="s">
        <v>6</v>
      </c>
      <c r="F5155" s="26" t="s">
        <v>6</v>
      </c>
      <c r="G5155" s="34" t="str">
        <f t="shared" si="191"/>
        <v>Thymus praecox britannicus</v>
      </c>
      <c r="H5155" s="26" t="s">
        <v>5141</v>
      </c>
      <c r="I5155" s="26"/>
      <c r="J5155" t="s">
        <v>11337</v>
      </c>
      <c r="K5155" t="s">
        <v>11752</v>
      </c>
      <c r="L5155" t="s">
        <v>12318</v>
      </c>
      <c r="M5155" t="s">
        <v>12395</v>
      </c>
    </row>
    <row r="5156" spans="1:13" x14ac:dyDescent="0.25">
      <c r="A5156" s="26" t="s">
        <v>3907</v>
      </c>
      <c r="B5156" s="26" t="s">
        <v>903</v>
      </c>
      <c r="C5156" s="34" t="str">
        <f t="shared" si="190"/>
        <v>subsp.</v>
      </c>
      <c r="D5156" s="26" t="s">
        <v>4537</v>
      </c>
      <c r="E5156" s="26" t="s">
        <v>6</v>
      </c>
      <c r="F5156" s="26" t="s">
        <v>6</v>
      </c>
      <c r="G5156" s="34" t="str">
        <f t="shared" si="191"/>
        <v>Thymus praecox polytrichus</v>
      </c>
      <c r="H5156" s="26" t="s">
        <v>5141</v>
      </c>
      <c r="I5156" s="26"/>
      <c r="J5156" t="s">
        <v>11338</v>
      </c>
      <c r="K5156" t="s">
        <v>11752</v>
      </c>
      <c r="L5156" t="s">
        <v>12318</v>
      </c>
      <c r="M5156" t="s">
        <v>12395</v>
      </c>
    </row>
    <row r="5157" spans="1:13" x14ac:dyDescent="0.25">
      <c r="A5157" s="26" t="s">
        <v>3907</v>
      </c>
      <c r="B5157" s="26" t="s">
        <v>3931</v>
      </c>
      <c r="C5157" s="34" t="str">
        <f t="shared" si="190"/>
        <v/>
      </c>
      <c r="D5157" s="26"/>
      <c r="E5157" s="26" t="s">
        <v>6</v>
      </c>
      <c r="F5157" s="26" t="s">
        <v>6</v>
      </c>
      <c r="G5157" s="34" t="str">
        <f t="shared" si="191"/>
        <v>Thymus pulegioides</v>
      </c>
      <c r="H5157" s="26" t="s">
        <v>5141</v>
      </c>
      <c r="I5157" s="26"/>
      <c r="J5157" t="s">
        <v>11339</v>
      </c>
      <c r="K5157" t="s">
        <v>11752</v>
      </c>
      <c r="L5157" t="s">
        <v>12318</v>
      </c>
      <c r="M5157" t="s">
        <v>12395</v>
      </c>
    </row>
    <row r="5158" spans="1:13" x14ac:dyDescent="0.25">
      <c r="A5158" s="26" t="s">
        <v>3907</v>
      </c>
      <c r="B5158" s="26" t="s">
        <v>3928</v>
      </c>
      <c r="C5158" s="34" t="str">
        <f t="shared" si="190"/>
        <v>subsp.</v>
      </c>
      <c r="D5158" s="26" t="s">
        <v>4680</v>
      </c>
      <c r="E5158" s="26" t="s">
        <v>31</v>
      </c>
      <c r="F5158" s="26" t="s">
        <v>6</v>
      </c>
      <c r="G5158" s="34" t="str">
        <f t="shared" si="191"/>
        <v>Thymus richardii ebusitanus</v>
      </c>
      <c r="H5158" s="26" t="s">
        <v>5141</v>
      </c>
      <c r="I5158" s="26"/>
      <c r="J5158" t="s">
        <v>11340</v>
      </c>
      <c r="K5158" t="s">
        <v>11752</v>
      </c>
      <c r="L5158" t="s">
        <v>12318</v>
      </c>
      <c r="M5158" t="s">
        <v>12395</v>
      </c>
    </row>
    <row r="5159" spans="1:13" x14ac:dyDescent="0.25">
      <c r="A5159" s="26" t="s">
        <v>3907</v>
      </c>
      <c r="B5159" s="26" t="s">
        <v>3928</v>
      </c>
      <c r="C5159" s="34" t="str">
        <f t="shared" si="190"/>
        <v>subsp.</v>
      </c>
      <c r="D5159" s="26" t="s">
        <v>3928</v>
      </c>
      <c r="E5159" s="26" t="s">
        <v>6</v>
      </c>
      <c r="F5159" s="26" t="s">
        <v>6</v>
      </c>
      <c r="G5159" s="34" t="str">
        <f t="shared" si="191"/>
        <v>Thymus richardii richardii</v>
      </c>
      <c r="H5159" s="26" t="s">
        <v>5141</v>
      </c>
      <c r="I5159" s="26"/>
      <c r="J5159" t="s">
        <v>11341</v>
      </c>
      <c r="K5159" t="s">
        <v>11752</v>
      </c>
      <c r="L5159" t="s">
        <v>12318</v>
      </c>
      <c r="M5159" t="s">
        <v>12395</v>
      </c>
    </row>
    <row r="5160" spans="1:13" x14ac:dyDescent="0.25">
      <c r="A5160" s="26" t="s">
        <v>3907</v>
      </c>
      <c r="B5160" s="26" t="s">
        <v>3928</v>
      </c>
      <c r="C5160" s="34" t="str">
        <f t="shared" si="190"/>
        <v>subsp.</v>
      </c>
      <c r="D5160" s="26" t="s">
        <v>1484</v>
      </c>
      <c r="E5160" s="26" t="s">
        <v>31</v>
      </c>
      <c r="F5160" s="26" t="s">
        <v>6</v>
      </c>
      <c r="G5160" s="34" t="str">
        <f t="shared" si="191"/>
        <v>Thymus richardii vigoi</v>
      </c>
      <c r="H5160" s="26" t="s">
        <v>5141</v>
      </c>
      <c r="I5160" s="26"/>
      <c r="J5160" t="s">
        <v>11342</v>
      </c>
      <c r="K5160" t="s">
        <v>11752</v>
      </c>
      <c r="L5160" t="s">
        <v>12318</v>
      </c>
      <c r="M5160" t="s">
        <v>12395</v>
      </c>
    </row>
    <row r="5161" spans="1:13" x14ac:dyDescent="0.25">
      <c r="A5161" s="26" t="s">
        <v>3907</v>
      </c>
      <c r="B5161" s="26" t="s">
        <v>3924</v>
      </c>
      <c r="C5161" s="34" t="str">
        <f t="shared" si="190"/>
        <v>subsp.</v>
      </c>
      <c r="D5161" s="26" t="s">
        <v>1021</v>
      </c>
      <c r="E5161" s="26" t="s">
        <v>31</v>
      </c>
      <c r="F5161" s="26" t="s">
        <v>6</v>
      </c>
      <c r="G5161" s="34" t="str">
        <f t="shared" si="191"/>
        <v>Thymus serpylloides gadorensis</v>
      </c>
      <c r="H5161" s="26" t="s">
        <v>5141</v>
      </c>
      <c r="I5161" s="26"/>
      <c r="J5161" t="s">
        <v>11343</v>
      </c>
      <c r="K5161" t="s">
        <v>11752</v>
      </c>
      <c r="L5161" t="s">
        <v>12318</v>
      </c>
      <c r="M5161" t="s">
        <v>12395</v>
      </c>
    </row>
    <row r="5162" spans="1:13" x14ac:dyDescent="0.25">
      <c r="A5162" s="26" t="s">
        <v>3907</v>
      </c>
      <c r="B5162" s="26" t="s">
        <v>3924</v>
      </c>
      <c r="C5162" s="34" t="str">
        <f t="shared" si="190"/>
        <v>subsp.</v>
      </c>
      <c r="D5162" s="26" t="s">
        <v>3924</v>
      </c>
      <c r="E5162" s="26" t="s">
        <v>31</v>
      </c>
      <c r="F5162" s="26" t="s">
        <v>6</v>
      </c>
      <c r="G5162" s="34" t="str">
        <f t="shared" si="191"/>
        <v>Thymus serpylloides serpylloides</v>
      </c>
      <c r="H5162" s="26" t="s">
        <v>5141</v>
      </c>
      <c r="I5162" s="26"/>
      <c r="J5162" t="s">
        <v>11344</v>
      </c>
      <c r="K5162" t="s">
        <v>11752</v>
      </c>
      <c r="L5162" t="s">
        <v>12318</v>
      </c>
      <c r="M5162" t="s">
        <v>12395</v>
      </c>
    </row>
    <row r="5163" spans="1:13" x14ac:dyDescent="0.25">
      <c r="A5163" s="26" t="s">
        <v>3907</v>
      </c>
      <c r="B5163" s="26" t="s">
        <v>1431</v>
      </c>
      <c r="C5163" s="34" t="str">
        <f t="shared" si="190"/>
        <v>subsp.</v>
      </c>
      <c r="D5163" s="26" t="s">
        <v>578</v>
      </c>
      <c r="E5163" s="26" t="s">
        <v>31</v>
      </c>
      <c r="F5163" s="26" t="s">
        <v>6</v>
      </c>
      <c r="G5163" s="34" t="str">
        <f t="shared" si="191"/>
        <v>Thymus villosus lusitanicus</v>
      </c>
      <c r="H5163" s="26" t="s">
        <v>5141</v>
      </c>
      <c r="I5163" s="26"/>
      <c r="J5163" t="s">
        <v>11345</v>
      </c>
      <c r="K5163" t="s">
        <v>11752</v>
      </c>
      <c r="L5163" t="s">
        <v>12318</v>
      </c>
      <c r="M5163" t="s">
        <v>12395</v>
      </c>
    </row>
    <row r="5164" spans="1:13" x14ac:dyDescent="0.25">
      <c r="A5164" s="26" t="s">
        <v>3907</v>
      </c>
      <c r="B5164" s="26" t="s">
        <v>1431</v>
      </c>
      <c r="C5164" s="34" t="str">
        <f t="shared" si="190"/>
        <v>subsp.</v>
      </c>
      <c r="D5164" s="26" t="s">
        <v>4681</v>
      </c>
      <c r="E5164" s="26" t="s">
        <v>31</v>
      </c>
      <c r="F5164" s="26" t="s">
        <v>6</v>
      </c>
      <c r="G5164" s="34" t="str">
        <f t="shared" si="191"/>
        <v>Thymus villosus velascoi</v>
      </c>
      <c r="H5164" s="26" t="s">
        <v>5141</v>
      </c>
      <c r="I5164" s="26"/>
      <c r="J5164" t="s">
        <v>11346</v>
      </c>
      <c r="K5164" t="s">
        <v>11752</v>
      </c>
      <c r="L5164" t="s">
        <v>12318</v>
      </c>
      <c r="M5164" t="s">
        <v>12395</v>
      </c>
    </row>
    <row r="5165" spans="1:13" x14ac:dyDescent="0.25">
      <c r="A5165" s="26" t="s">
        <v>3907</v>
      </c>
      <c r="B5165" s="26" t="s">
        <v>1431</v>
      </c>
      <c r="C5165" s="34" t="str">
        <f t="shared" si="190"/>
        <v>subsp.</v>
      </c>
      <c r="D5165" s="26" t="s">
        <v>1431</v>
      </c>
      <c r="E5165" s="26" t="s">
        <v>31</v>
      </c>
      <c r="F5165" s="26" t="s">
        <v>6</v>
      </c>
      <c r="G5165" s="34" t="str">
        <f t="shared" si="191"/>
        <v>Thymus villosus villosus</v>
      </c>
      <c r="H5165" s="26" t="s">
        <v>5141</v>
      </c>
      <c r="I5165" s="26"/>
      <c r="J5165" t="s">
        <v>11347</v>
      </c>
      <c r="K5165" t="s">
        <v>11752</v>
      </c>
      <c r="L5165" t="s">
        <v>12318</v>
      </c>
      <c r="M5165" t="s">
        <v>12395</v>
      </c>
    </row>
    <row r="5166" spans="1:13" x14ac:dyDescent="0.25">
      <c r="A5166" s="26" t="s">
        <v>3907</v>
      </c>
      <c r="B5166" s="26" t="s">
        <v>414</v>
      </c>
      <c r="C5166" s="34" t="str">
        <f t="shared" ref="C5166:C5229" si="192">IF(D5166="","","subsp.")</f>
        <v>subsp.</v>
      </c>
      <c r="D5166" s="26" t="s">
        <v>579</v>
      </c>
      <c r="E5166" s="26" t="s">
        <v>31</v>
      </c>
      <c r="F5166" s="26" t="s">
        <v>6</v>
      </c>
      <c r="G5166" s="34" t="str">
        <f t="shared" si="191"/>
        <v>Thymus vulgaris aestivus</v>
      </c>
      <c r="H5166" s="26" t="s">
        <v>5141</v>
      </c>
      <c r="I5166" s="26"/>
      <c r="J5166" t="s">
        <v>11348</v>
      </c>
      <c r="K5166" t="s">
        <v>11752</v>
      </c>
      <c r="L5166" t="s">
        <v>12318</v>
      </c>
      <c r="M5166" t="s">
        <v>12395</v>
      </c>
    </row>
    <row r="5167" spans="1:13" x14ac:dyDescent="0.25">
      <c r="A5167" s="26" t="s">
        <v>3907</v>
      </c>
      <c r="B5167" s="26" t="s">
        <v>414</v>
      </c>
      <c r="C5167" s="34" t="str">
        <f t="shared" si="192"/>
        <v>subsp.</v>
      </c>
      <c r="D5167" s="26" t="s">
        <v>414</v>
      </c>
      <c r="E5167" s="26" t="s">
        <v>6</v>
      </c>
      <c r="F5167" s="26" t="s">
        <v>6</v>
      </c>
      <c r="G5167" s="34" t="str">
        <f t="shared" si="191"/>
        <v>Thymus vulgaris vulgaris</v>
      </c>
      <c r="H5167" s="26" t="s">
        <v>5141</v>
      </c>
      <c r="I5167" s="26"/>
      <c r="J5167" t="s">
        <v>11349</v>
      </c>
      <c r="K5167" t="s">
        <v>11752</v>
      </c>
      <c r="L5167" t="s">
        <v>12318</v>
      </c>
      <c r="M5167" t="s">
        <v>12395</v>
      </c>
    </row>
    <row r="5168" spans="1:13" x14ac:dyDescent="0.25">
      <c r="A5168" s="26" t="s">
        <v>3907</v>
      </c>
      <c r="B5168" s="26" t="s">
        <v>3923</v>
      </c>
      <c r="C5168" s="34" t="str">
        <f t="shared" si="192"/>
        <v/>
      </c>
      <c r="D5168" s="26"/>
      <c r="E5168" s="26" t="s">
        <v>6</v>
      </c>
      <c r="F5168" s="26" t="s">
        <v>6</v>
      </c>
      <c r="G5168" s="34" t="str">
        <f t="shared" si="191"/>
        <v>Thymus willdenowii</v>
      </c>
      <c r="H5168" s="26" t="s">
        <v>5141</v>
      </c>
      <c r="I5168" s="26"/>
      <c r="J5168" t="s">
        <v>11350</v>
      </c>
      <c r="K5168" t="s">
        <v>11752</v>
      </c>
      <c r="L5168" t="s">
        <v>12318</v>
      </c>
      <c r="M5168" t="s">
        <v>12395</v>
      </c>
    </row>
    <row r="5169" spans="1:13" x14ac:dyDescent="0.25">
      <c r="A5169" s="26" t="s">
        <v>3907</v>
      </c>
      <c r="B5169" s="26" t="s">
        <v>1785</v>
      </c>
      <c r="C5169" s="34" t="str">
        <f t="shared" si="192"/>
        <v/>
      </c>
      <c r="D5169" s="26"/>
      <c r="E5169" s="26" t="s">
        <v>31</v>
      </c>
      <c r="F5169" s="26" t="s">
        <v>6</v>
      </c>
      <c r="G5169" s="34" t="str">
        <f t="shared" si="191"/>
        <v>Thymus willkommii</v>
      </c>
      <c r="H5169" s="26" t="s">
        <v>5141</v>
      </c>
      <c r="I5169" s="26"/>
      <c r="J5169" t="s">
        <v>11351</v>
      </c>
      <c r="K5169" t="s">
        <v>11752</v>
      </c>
      <c r="L5169" t="s">
        <v>12318</v>
      </c>
      <c r="M5169" t="s">
        <v>12395</v>
      </c>
    </row>
    <row r="5170" spans="1:13" x14ac:dyDescent="0.25">
      <c r="A5170" s="26" t="s">
        <v>3907</v>
      </c>
      <c r="B5170" s="26" t="s">
        <v>3921</v>
      </c>
      <c r="C5170" s="34" t="str">
        <f t="shared" si="192"/>
        <v>subsp.</v>
      </c>
      <c r="D5170" s="26" t="s">
        <v>2975</v>
      </c>
      <c r="E5170" s="26" t="s">
        <v>6</v>
      </c>
      <c r="F5170" s="26" t="s">
        <v>6</v>
      </c>
      <c r="G5170" s="34" t="str">
        <f t="shared" si="191"/>
        <v>Thymus zygis gracilis</v>
      </c>
      <c r="H5170" s="26" t="s">
        <v>5141</v>
      </c>
      <c r="I5170" s="26"/>
      <c r="J5170" t="s">
        <v>11352</v>
      </c>
      <c r="K5170" t="s">
        <v>11752</v>
      </c>
      <c r="L5170" t="s">
        <v>12318</v>
      </c>
      <c r="M5170" t="s">
        <v>12395</v>
      </c>
    </row>
    <row r="5171" spans="1:13" x14ac:dyDescent="0.25">
      <c r="A5171" s="26" t="s">
        <v>3907</v>
      </c>
      <c r="B5171" s="26" t="s">
        <v>3921</v>
      </c>
      <c r="C5171" s="34" t="str">
        <f t="shared" si="192"/>
        <v>subsp.</v>
      </c>
      <c r="D5171" s="26" t="s">
        <v>350</v>
      </c>
      <c r="E5171" s="26" t="s">
        <v>31</v>
      </c>
      <c r="F5171" s="26" t="s">
        <v>6</v>
      </c>
      <c r="G5171" s="34" t="str">
        <f t="shared" si="191"/>
        <v>Thymus zygis sylvestris</v>
      </c>
      <c r="H5171" s="26" t="s">
        <v>5141</v>
      </c>
      <c r="I5171" s="26"/>
      <c r="J5171" t="s">
        <v>11353</v>
      </c>
      <c r="K5171" t="s">
        <v>11752</v>
      </c>
      <c r="L5171" t="s">
        <v>12318</v>
      </c>
      <c r="M5171" t="s">
        <v>12395</v>
      </c>
    </row>
    <row r="5172" spans="1:13" x14ac:dyDescent="0.25">
      <c r="A5172" s="26" t="s">
        <v>3907</v>
      </c>
      <c r="B5172" s="26" t="s">
        <v>3921</v>
      </c>
      <c r="C5172" s="34" t="str">
        <f t="shared" si="192"/>
        <v>subsp.</v>
      </c>
      <c r="D5172" s="26" t="s">
        <v>3921</v>
      </c>
      <c r="E5172" s="26" t="s">
        <v>31</v>
      </c>
      <c r="F5172" s="26" t="s">
        <v>6</v>
      </c>
      <c r="G5172" s="34" t="str">
        <f t="shared" si="191"/>
        <v>Thymus zygis zygis</v>
      </c>
      <c r="H5172" s="26" t="s">
        <v>5141</v>
      </c>
      <c r="I5172" s="26"/>
      <c r="J5172" t="s">
        <v>11354</v>
      </c>
      <c r="K5172" t="s">
        <v>11752</v>
      </c>
      <c r="L5172" t="s">
        <v>12318</v>
      </c>
      <c r="M5172" t="s">
        <v>12395</v>
      </c>
    </row>
    <row r="5173" spans="1:13" x14ac:dyDescent="0.25">
      <c r="A5173" s="26" t="s">
        <v>3933</v>
      </c>
      <c r="B5173" s="26" t="s">
        <v>239</v>
      </c>
      <c r="C5173" s="34" t="str">
        <f t="shared" si="192"/>
        <v/>
      </c>
      <c r="D5173" s="26"/>
      <c r="E5173" s="26" t="s">
        <v>6</v>
      </c>
      <c r="F5173" s="26" t="s">
        <v>6</v>
      </c>
      <c r="G5173" s="34" t="str">
        <f t="shared" si="191"/>
        <v>Tilia cordata</v>
      </c>
      <c r="H5173" s="26" t="s">
        <v>5141</v>
      </c>
      <c r="I5173" s="26"/>
      <c r="J5173" t="s">
        <v>11355</v>
      </c>
      <c r="K5173" t="s">
        <v>11752</v>
      </c>
      <c r="L5173" t="s">
        <v>12338</v>
      </c>
      <c r="M5173" t="s">
        <v>12552</v>
      </c>
    </row>
    <row r="5174" spans="1:13" x14ac:dyDescent="0.25">
      <c r="A5174" s="26" t="s">
        <v>3933</v>
      </c>
      <c r="B5174" s="26" t="s">
        <v>1755</v>
      </c>
      <c r="C5174" s="34" t="str">
        <f t="shared" si="192"/>
        <v>subsp.</v>
      </c>
      <c r="D5174" s="26" t="s">
        <v>1755</v>
      </c>
      <c r="E5174" s="26" t="s">
        <v>6</v>
      </c>
      <c r="F5174" s="26" t="s">
        <v>31</v>
      </c>
      <c r="G5174" s="34" t="str">
        <f t="shared" ref="G5174:G5237" si="193">IF(D5174="",CONCATENATE(A5174," ",B5174),CONCATENATE(A5174," ",B5174," ",D5174))</f>
        <v>Tilia platyphyllos platyphyllos</v>
      </c>
      <c r="H5174" s="26" t="s">
        <v>5141</v>
      </c>
      <c r="I5174" s="26"/>
      <c r="J5174" t="s">
        <v>11356</v>
      </c>
      <c r="K5174" t="s">
        <v>11752</v>
      </c>
      <c r="L5174" t="s">
        <v>12338</v>
      </c>
      <c r="M5174" t="s">
        <v>12552</v>
      </c>
    </row>
    <row r="5175" spans="1:13" x14ac:dyDescent="0.25">
      <c r="A5175" s="26" t="s">
        <v>3933</v>
      </c>
      <c r="B5175" s="26" t="s">
        <v>453</v>
      </c>
      <c r="C5175" s="34" t="str">
        <f t="shared" si="192"/>
        <v/>
      </c>
      <c r="D5175" s="26"/>
      <c r="E5175" s="26" t="s">
        <v>5390</v>
      </c>
      <c r="F5175" s="26" t="s">
        <v>6</v>
      </c>
      <c r="G5175" s="34" t="str">
        <f t="shared" si="193"/>
        <v>Tilia tomentosa</v>
      </c>
      <c r="H5175" s="26" t="s">
        <v>5141</v>
      </c>
      <c r="I5175" s="26"/>
      <c r="J5175" t="s">
        <v>11357</v>
      </c>
      <c r="K5175" t="s">
        <v>11752</v>
      </c>
      <c r="L5175" t="s">
        <v>12338</v>
      </c>
      <c r="M5175" t="s">
        <v>12552</v>
      </c>
    </row>
    <row r="5176" spans="1:13" x14ac:dyDescent="0.25">
      <c r="A5176" s="26" t="s">
        <v>3934</v>
      </c>
      <c r="B5176" s="26" t="s">
        <v>3935</v>
      </c>
      <c r="C5176" s="34" t="str">
        <f t="shared" si="192"/>
        <v/>
      </c>
      <c r="D5176" s="26"/>
      <c r="E5176" s="26" t="s">
        <v>6</v>
      </c>
      <c r="F5176" s="26" t="s">
        <v>6</v>
      </c>
      <c r="G5176" s="34" t="str">
        <f t="shared" si="193"/>
        <v>Tofieldia calyculata</v>
      </c>
      <c r="H5176" s="26" t="s">
        <v>5141</v>
      </c>
      <c r="I5176" s="26"/>
      <c r="J5176" t="s">
        <v>11358</v>
      </c>
      <c r="K5176" t="s">
        <v>11752</v>
      </c>
      <c r="L5176" t="s">
        <v>12560</v>
      </c>
      <c r="M5176" t="s">
        <v>12703</v>
      </c>
    </row>
    <row r="5177" spans="1:13" x14ac:dyDescent="0.25">
      <c r="A5177" s="26" t="s">
        <v>3934</v>
      </c>
      <c r="B5177" s="26" t="s">
        <v>294</v>
      </c>
      <c r="C5177" s="34" t="str">
        <f t="shared" si="192"/>
        <v>subsp.</v>
      </c>
      <c r="D5177" s="26" t="s">
        <v>294</v>
      </c>
      <c r="E5177" s="26" t="s">
        <v>6</v>
      </c>
      <c r="F5177" s="26" t="s">
        <v>31</v>
      </c>
      <c r="G5177" s="34" t="str">
        <f t="shared" si="193"/>
        <v>Tofieldia pusilla pusilla</v>
      </c>
      <c r="H5177" s="26" t="s">
        <v>5141</v>
      </c>
      <c r="I5177" s="26"/>
      <c r="J5177" t="s">
        <v>11359</v>
      </c>
      <c r="K5177" t="s">
        <v>11752</v>
      </c>
      <c r="L5177" t="s">
        <v>12560</v>
      </c>
      <c r="M5177" t="s">
        <v>12703</v>
      </c>
    </row>
    <row r="5178" spans="1:13" x14ac:dyDescent="0.25">
      <c r="A5178" s="26" t="s">
        <v>3936</v>
      </c>
      <c r="B5178" s="26" t="s">
        <v>2815</v>
      </c>
      <c r="C5178" s="34" t="str">
        <f t="shared" si="192"/>
        <v/>
      </c>
      <c r="D5178" s="26"/>
      <c r="E5178" s="26" t="s">
        <v>6</v>
      </c>
      <c r="F5178" s="26" t="s">
        <v>6</v>
      </c>
      <c r="G5178" s="34" t="str">
        <f t="shared" si="193"/>
        <v>Tordylium apulum</v>
      </c>
      <c r="H5178" s="26" t="s">
        <v>5141</v>
      </c>
      <c r="I5178" s="26"/>
      <c r="J5178" t="s">
        <v>11360</v>
      </c>
      <c r="K5178" t="s">
        <v>11752</v>
      </c>
      <c r="L5178" t="s">
        <v>12382</v>
      </c>
      <c r="M5178" t="s">
        <v>12383</v>
      </c>
    </row>
    <row r="5179" spans="1:13" x14ac:dyDescent="0.25">
      <c r="A5179" s="26" t="s">
        <v>3936</v>
      </c>
      <c r="B5179" s="26" t="s">
        <v>2172</v>
      </c>
      <c r="C5179" s="34" t="str">
        <f t="shared" si="192"/>
        <v/>
      </c>
      <c r="D5179" s="26"/>
      <c r="E5179" s="26" t="s">
        <v>6</v>
      </c>
      <c r="F5179" s="26" t="s">
        <v>6</v>
      </c>
      <c r="G5179" s="34" t="str">
        <f t="shared" si="193"/>
        <v>Tordylium maximum</v>
      </c>
      <c r="H5179" s="26" t="s">
        <v>5141</v>
      </c>
      <c r="I5179" s="26"/>
      <c r="J5179" t="s">
        <v>11361</v>
      </c>
      <c r="K5179" t="s">
        <v>11752</v>
      </c>
      <c r="L5179" t="s">
        <v>12382</v>
      </c>
      <c r="M5179" t="s">
        <v>12383</v>
      </c>
    </row>
    <row r="5180" spans="1:13" x14ac:dyDescent="0.25">
      <c r="A5180" s="26" t="s">
        <v>3936</v>
      </c>
      <c r="B5180" s="26" t="s">
        <v>1399</v>
      </c>
      <c r="C5180" s="34" t="str">
        <f t="shared" si="192"/>
        <v/>
      </c>
      <c r="D5180" s="26"/>
      <c r="E5180" s="26" t="s">
        <v>6</v>
      </c>
      <c r="F5180" s="26" t="s">
        <v>6</v>
      </c>
      <c r="G5180" s="34" t="str">
        <f t="shared" si="193"/>
        <v>Tordylium officinale</v>
      </c>
      <c r="H5180" s="26" t="s">
        <v>5141</v>
      </c>
      <c r="I5180" s="26"/>
      <c r="J5180" t="s">
        <v>11362</v>
      </c>
      <c r="K5180" t="s">
        <v>11752</v>
      </c>
      <c r="L5180" t="s">
        <v>12382</v>
      </c>
      <c r="M5180" t="s">
        <v>12383</v>
      </c>
    </row>
    <row r="5181" spans="1:13" x14ac:dyDescent="0.25">
      <c r="A5181" s="26" t="s">
        <v>3937</v>
      </c>
      <c r="B5181" s="26" t="s">
        <v>41</v>
      </c>
      <c r="C5181" s="34" t="str">
        <f t="shared" si="192"/>
        <v>subsp.</v>
      </c>
      <c r="D5181" s="26" t="s">
        <v>525</v>
      </c>
      <c r="E5181" s="26" t="s">
        <v>6</v>
      </c>
      <c r="F5181" s="26" t="s">
        <v>6</v>
      </c>
      <c r="G5181" s="34" t="str">
        <f t="shared" si="193"/>
        <v>Torilis arvensis neglecta</v>
      </c>
      <c r="H5181" s="26" t="s">
        <v>5141</v>
      </c>
      <c r="I5181" s="26"/>
      <c r="J5181" t="s">
        <v>11363</v>
      </c>
      <c r="K5181" t="s">
        <v>11752</v>
      </c>
      <c r="L5181" t="s">
        <v>12382</v>
      </c>
      <c r="M5181" t="s">
        <v>12383</v>
      </c>
    </row>
    <row r="5182" spans="1:13" x14ac:dyDescent="0.25">
      <c r="A5182" s="26" t="s">
        <v>3937</v>
      </c>
      <c r="B5182" s="26" t="s">
        <v>41</v>
      </c>
      <c r="C5182" s="34" t="str">
        <f t="shared" si="192"/>
        <v>subsp.</v>
      </c>
      <c r="D5182" s="26" t="s">
        <v>1508</v>
      </c>
      <c r="E5182" s="26" t="s">
        <v>6</v>
      </c>
      <c r="F5182" s="26" t="s">
        <v>6</v>
      </c>
      <c r="G5182" s="34" t="str">
        <f t="shared" si="193"/>
        <v>Torilis arvensis purpurea</v>
      </c>
      <c r="H5182" s="26" t="s">
        <v>5141</v>
      </c>
      <c r="I5182" s="26"/>
      <c r="J5182" t="s">
        <v>11364</v>
      </c>
      <c r="K5182" t="s">
        <v>11752</v>
      </c>
      <c r="L5182" t="s">
        <v>12382</v>
      </c>
      <c r="M5182" t="s">
        <v>12383</v>
      </c>
    </row>
    <row r="5183" spans="1:13" x14ac:dyDescent="0.25">
      <c r="A5183" s="26" t="s">
        <v>3937</v>
      </c>
      <c r="B5183" s="26" t="s">
        <v>41</v>
      </c>
      <c r="C5183" s="34" t="str">
        <f t="shared" si="192"/>
        <v>subsp.</v>
      </c>
      <c r="D5183" s="26" t="s">
        <v>1245</v>
      </c>
      <c r="E5183" s="26" t="s">
        <v>6</v>
      </c>
      <c r="F5183" s="26" t="s">
        <v>6</v>
      </c>
      <c r="G5183" s="34" t="str">
        <f t="shared" si="193"/>
        <v>Torilis arvensis recta</v>
      </c>
      <c r="H5183" s="26" t="s">
        <v>5141</v>
      </c>
      <c r="I5183" s="26"/>
      <c r="J5183" t="s">
        <v>11365</v>
      </c>
      <c r="K5183" t="s">
        <v>11752</v>
      </c>
      <c r="L5183" t="s">
        <v>12382</v>
      </c>
      <c r="M5183" t="s">
        <v>12383</v>
      </c>
    </row>
    <row r="5184" spans="1:13" x14ac:dyDescent="0.25">
      <c r="A5184" s="26" t="s">
        <v>3937</v>
      </c>
      <c r="B5184" s="26" t="s">
        <v>328</v>
      </c>
      <c r="C5184" s="34" t="str">
        <f t="shared" si="192"/>
        <v/>
      </c>
      <c r="D5184" s="26"/>
      <c r="E5184" s="26" t="s">
        <v>6</v>
      </c>
      <c r="F5184" s="26" t="s">
        <v>6</v>
      </c>
      <c r="G5184" s="34" t="str">
        <f t="shared" si="193"/>
        <v>Torilis elongata</v>
      </c>
      <c r="H5184" s="26" t="s">
        <v>5141</v>
      </c>
      <c r="I5184" s="26"/>
      <c r="J5184" t="s">
        <v>11366</v>
      </c>
      <c r="K5184" t="s">
        <v>11752</v>
      </c>
      <c r="L5184" t="s">
        <v>12382</v>
      </c>
      <c r="M5184" t="s">
        <v>12383</v>
      </c>
    </row>
    <row r="5185" spans="1:13" x14ac:dyDescent="0.25">
      <c r="A5185" s="26" t="s">
        <v>3937</v>
      </c>
      <c r="B5185" s="26" t="s">
        <v>719</v>
      </c>
      <c r="C5185" s="34" t="str">
        <f t="shared" si="192"/>
        <v/>
      </c>
      <c r="D5185" s="26"/>
      <c r="E5185" s="26" t="s">
        <v>6</v>
      </c>
      <c r="F5185" s="26" t="s">
        <v>6</v>
      </c>
      <c r="G5185" s="34" t="str">
        <f t="shared" si="193"/>
        <v>Torilis japonica</v>
      </c>
      <c r="H5185" s="26" t="s">
        <v>5141</v>
      </c>
      <c r="I5185" s="26"/>
      <c r="J5185" t="s">
        <v>11367</v>
      </c>
      <c r="K5185" t="s">
        <v>11752</v>
      </c>
      <c r="L5185" t="s">
        <v>12382</v>
      </c>
      <c r="M5185" t="s">
        <v>12383</v>
      </c>
    </row>
    <row r="5186" spans="1:13" x14ac:dyDescent="0.25">
      <c r="A5186" s="26" t="s">
        <v>3937</v>
      </c>
      <c r="B5186" s="26" t="s">
        <v>355</v>
      </c>
      <c r="C5186" s="34" t="str">
        <f t="shared" si="192"/>
        <v/>
      </c>
      <c r="D5186" s="26"/>
      <c r="E5186" s="26" t="s">
        <v>6</v>
      </c>
      <c r="F5186" s="26" t="s">
        <v>6</v>
      </c>
      <c r="G5186" s="34" t="str">
        <f t="shared" si="193"/>
        <v>Torilis leptophylla</v>
      </c>
      <c r="H5186" s="26" t="s">
        <v>5141</v>
      </c>
      <c r="I5186" s="26"/>
      <c r="J5186" t="s">
        <v>11368</v>
      </c>
      <c r="K5186" t="s">
        <v>11752</v>
      </c>
      <c r="L5186" t="s">
        <v>12382</v>
      </c>
      <c r="M5186" t="s">
        <v>12383</v>
      </c>
    </row>
    <row r="5187" spans="1:13" x14ac:dyDescent="0.25">
      <c r="A5187" s="26" t="s">
        <v>3937</v>
      </c>
      <c r="B5187" s="26" t="s">
        <v>1393</v>
      </c>
      <c r="C5187" s="34" t="str">
        <f t="shared" si="192"/>
        <v/>
      </c>
      <c r="D5187" s="26"/>
      <c r="E5187" s="26" t="s">
        <v>6</v>
      </c>
      <c r="F5187" s="26" t="s">
        <v>6</v>
      </c>
      <c r="G5187" s="34" t="str">
        <f t="shared" si="193"/>
        <v>Torilis nodosa</v>
      </c>
      <c r="H5187" s="26" t="s">
        <v>5141</v>
      </c>
      <c r="I5187" s="26"/>
      <c r="J5187" t="s">
        <v>11369</v>
      </c>
      <c r="K5187" t="s">
        <v>11752</v>
      </c>
      <c r="L5187" t="s">
        <v>12382</v>
      </c>
      <c r="M5187" t="s">
        <v>12383</v>
      </c>
    </row>
    <row r="5188" spans="1:13" x14ac:dyDescent="0.25">
      <c r="A5188" s="26" t="s">
        <v>3937</v>
      </c>
      <c r="B5188" s="26" t="s">
        <v>3458</v>
      </c>
      <c r="C5188" s="34" t="str">
        <f t="shared" si="192"/>
        <v/>
      </c>
      <c r="D5188" s="26"/>
      <c r="E5188" s="26" t="s">
        <v>6</v>
      </c>
      <c r="F5188" s="26" t="s">
        <v>6</v>
      </c>
      <c r="G5188" s="34" t="str">
        <f t="shared" si="193"/>
        <v>Torilis webbii</v>
      </c>
      <c r="H5188" s="26" t="s">
        <v>5141</v>
      </c>
      <c r="I5188" s="26"/>
      <c r="J5188" t="s">
        <v>11370</v>
      </c>
      <c r="K5188" t="s">
        <v>11752</v>
      </c>
      <c r="L5188" t="s">
        <v>12382</v>
      </c>
      <c r="M5188" t="s">
        <v>12383</v>
      </c>
    </row>
    <row r="5189" spans="1:13" x14ac:dyDescent="0.25">
      <c r="A5189" s="26" t="s">
        <v>3938</v>
      </c>
      <c r="B5189" s="26" t="s">
        <v>176</v>
      </c>
      <c r="C5189" s="34" t="str">
        <f t="shared" si="192"/>
        <v>subsp.</v>
      </c>
      <c r="D5189" s="26" t="s">
        <v>176</v>
      </c>
      <c r="E5189" s="26" t="s">
        <v>6</v>
      </c>
      <c r="F5189" s="26" t="s">
        <v>31</v>
      </c>
      <c r="G5189" s="34" t="str">
        <f t="shared" si="193"/>
        <v>Tozzia alpina alpina</v>
      </c>
      <c r="H5189" s="26" t="s">
        <v>5141</v>
      </c>
      <c r="I5189" s="26"/>
      <c r="J5189" t="s">
        <v>11371</v>
      </c>
      <c r="K5189" t="s">
        <v>11752</v>
      </c>
      <c r="L5189" t="s">
        <v>12318</v>
      </c>
      <c r="M5189" t="s">
        <v>12366</v>
      </c>
    </row>
    <row r="5190" spans="1:13" x14ac:dyDescent="0.25">
      <c r="A5190" s="26" t="s">
        <v>3939</v>
      </c>
      <c r="B5190" s="26" t="s">
        <v>3940</v>
      </c>
      <c r="C5190" s="34" t="str">
        <f t="shared" si="192"/>
        <v>subsp.</v>
      </c>
      <c r="D5190" s="26" t="s">
        <v>3940</v>
      </c>
      <c r="E5190" s="26" t="s">
        <v>6</v>
      </c>
      <c r="F5190" s="26" t="s">
        <v>31</v>
      </c>
      <c r="G5190" s="34" t="str">
        <f t="shared" si="193"/>
        <v>Trachelium caeruleum caeruleum</v>
      </c>
      <c r="H5190" s="26" t="s">
        <v>5141</v>
      </c>
      <c r="I5190" s="26"/>
      <c r="J5190" t="s">
        <v>11372</v>
      </c>
      <c r="K5190" t="s">
        <v>11752</v>
      </c>
      <c r="L5190" t="s">
        <v>11753</v>
      </c>
      <c r="M5190" t="s">
        <v>12344</v>
      </c>
    </row>
    <row r="5191" spans="1:13" x14ac:dyDescent="0.25">
      <c r="A5191" s="26" t="s">
        <v>3941</v>
      </c>
      <c r="B5191" s="26" t="s">
        <v>3942</v>
      </c>
      <c r="C5191" s="34" t="str">
        <f t="shared" si="192"/>
        <v/>
      </c>
      <c r="D5191" s="26"/>
      <c r="E5191" s="26" t="s">
        <v>5390</v>
      </c>
      <c r="F5191" s="26" t="s">
        <v>6</v>
      </c>
      <c r="G5191" s="34" t="str">
        <f t="shared" si="193"/>
        <v>Tradescantia fluminensis</v>
      </c>
      <c r="H5191" s="26" t="s">
        <v>5141</v>
      </c>
      <c r="I5191" s="26"/>
      <c r="J5191" t="s">
        <v>11373</v>
      </c>
      <c r="K5191" t="s">
        <v>11752</v>
      </c>
      <c r="L5191" t="s">
        <v>12628</v>
      </c>
      <c r="M5191" t="s">
        <v>12704</v>
      </c>
    </row>
    <row r="5192" spans="1:13" x14ac:dyDescent="0.25">
      <c r="A5192" s="26" t="s">
        <v>3943</v>
      </c>
      <c r="B5192" s="26" t="s">
        <v>2576</v>
      </c>
      <c r="C5192" s="34" t="str">
        <f t="shared" si="192"/>
        <v/>
      </c>
      <c r="D5192" s="26"/>
      <c r="E5192" s="26" t="s">
        <v>6</v>
      </c>
      <c r="F5192" s="26" t="s">
        <v>6</v>
      </c>
      <c r="G5192" s="34" t="str">
        <f t="shared" si="193"/>
        <v>Trapa natans</v>
      </c>
      <c r="H5192" s="26" t="s">
        <v>5141</v>
      </c>
      <c r="I5192" s="26"/>
      <c r="J5192" t="s">
        <v>11374</v>
      </c>
      <c r="K5192" t="s">
        <v>11752</v>
      </c>
      <c r="L5192" t="s">
        <v>12566</v>
      </c>
      <c r="M5192" t="s">
        <v>12567</v>
      </c>
    </row>
    <row r="5193" spans="1:13" x14ac:dyDescent="0.25">
      <c r="A5193" s="26" t="s">
        <v>3944</v>
      </c>
      <c r="B5193" s="26" t="s">
        <v>3945</v>
      </c>
      <c r="C5193" s="34" t="str">
        <f t="shared" si="192"/>
        <v/>
      </c>
      <c r="D5193" s="26"/>
      <c r="E5193" s="26" t="s">
        <v>6</v>
      </c>
      <c r="F5193" s="26" t="s">
        <v>6</v>
      </c>
      <c r="G5193" s="34" t="str">
        <f t="shared" si="193"/>
        <v>Tribulus terrestris</v>
      </c>
      <c r="H5193" s="26" t="s">
        <v>5141</v>
      </c>
      <c r="I5193" s="26"/>
      <c r="J5193" t="s">
        <v>11375</v>
      </c>
      <c r="K5193" t="s">
        <v>11752</v>
      </c>
      <c r="L5193" t="s">
        <v>12642</v>
      </c>
      <c r="M5193" t="s">
        <v>12643</v>
      </c>
    </row>
    <row r="5194" spans="1:13" x14ac:dyDescent="0.25">
      <c r="A5194" s="26" t="s">
        <v>3946</v>
      </c>
      <c r="B5194" s="26" t="s">
        <v>1909</v>
      </c>
      <c r="C5194" s="34" t="str">
        <f t="shared" si="192"/>
        <v/>
      </c>
      <c r="D5194" s="26"/>
      <c r="E5194" s="26" t="s">
        <v>6</v>
      </c>
      <c r="F5194" s="26" t="s">
        <v>6</v>
      </c>
      <c r="G5194" s="34" t="str">
        <f t="shared" si="193"/>
        <v>Trichophorum cespitosum</v>
      </c>
      <c r="H5194" s="26" t="s">
        <v>5141</v>
      </c>
      <c r="I5194" s="26"/>
      <c r="J5194" t="s">
        <v>11376</v>
      </c>
      <c r="K5194" t="s">
        <v>11752</v>
      </c>
      <c r="L5194" t="s">
        <v>12046</v>
      </c>
      <c r="M5194" t="s">
        <v>12316</v>
      </c>
    </row>
    <row r="5195" spans="1:13" x14ac:dyDescent="0.25">
      <c r="A5195" s="26" t="s">
        <v>3947</v>
      </c>
      <c r="B5195" s="26" t="s">
        <v>3959</v>
      </c>
      <c r="C5195" s="34" t="str">
        <f t="shared" si="192"/>
        <v/>
      </c>
      <c r="D5195" s="26"/>
      <c r="E5195" s="26" t="s">
        <v>5390</v>
      </c>
      <c r="F5195" s="26" t="s">
        <v>6</v>
      </c>
      <c r="G5195" s="34" t="str">
        <f t="shared" si="193"/>
        <v>Trifolium alexandrinum</v>
      </c>
      <c r="H5195" s="26" t="s">
        <v>5141</v>
      </c>
      <c r="I5195" s="26"/>
      <c r="J5195" t="s">
        <v>11377</v>
      </c>
      <c r="K5195" t="s">
        <v>11752</v>
      </c>
      <c r="L5195" t="s">
        <v>12304</v>
      </c>
      <c r="M5195" t="s">
        <v>12305</v>
      </c>
    </row>
    <row r="5196" spans="1:13" x14ac:dyDescent="0.25">
      <c r="A5196" s="26" t="s">
        <v>3947</v>
      </c>
      <c r="B5196" s="26" t="s">
        <v>1107</v>
      </c>
      <c r="C5196" s="34" t="str">
        <f t="shared" si="192"/>
        <v/>
      </c>
      <c r="D5196" s="26"/>
      <c r="E5196" s="26" t="s">
        <v>6</v>
      </c>
      <c r="F5196" s="26" t="s">
        <v>6</v>
      </c>
      <c r="G5196" s="34" t="str">
        <f t="shared" si="193"/>
        <v>Trifolium alpinum</v>
      </c>
      <c r="H5196" s="26" t="s">
        <v>5141</v>
      </c>
      <c r="I5196" s="26"/>
      <c r="J5196" t="s">
        <v>11378</v>
      </c>
      <c r="K5196" t="s">
        <v>11752</v>
      </c>
      <c r="L5196" t="s">
        <v>12304</v>
      </c>
      <c r="M5196" t="s">
        <v>12305</v>
      </c>
    </row>
    <row r="5197" spans="1:13" x14ac:dyDescent="0.25">
      <c r="A5197" s="26" t="s">
        <v>3947</v>
      </c>
      <c r="B5197" s="26" t="s">
        <v>1620</v>
      </c>
      <c r="C5197" s="34" t="str">
        <f t="shared" si="192"/>
        <v/>
      </c>
      <c r="D5197" s="26"/>
      <c r="E5197" s="26" t="s">
        <v>6</v>
      </c>
      <c r="F5197" s="26" t="s">
        <v>6</v>
      </c>
      <c r="G5197" s="34" t="str">
        <f t="shared" si="193"/>
        <v>Trifolium angustifolium</v>
      </c>
      <c r="H5197" s="26" t="s">
        <v>5141</v>
      </c>
      <c r="I5197" s="26"/>
      <c r="J5197" t="s">
        <v>11379</v>
      </c>
      <c r="K5197" t="s">
        <v>11752</v>
      </c>
      <c r="L5197" t="s">
        <v>12304</v>
      </c>
      <c r="M5197" t="s">
        <v>12305</v>
      </c>
    </row>
    <row r="5198" spans="1:13" x14ac:dyDescent="0.25">
      <c r="A5198" s="26" t="s">
        <v>3947</v>
      </c>
      <c r="B5198" s="26" t="s">
        <v>1106</v>
      </c>
      <c r="C5198" s="34" t="str">
        <f t="shared" si="192"/>
        <v/>
      </c>
      <c r="D5198" s="26"/>
      <c r="E5198" s="26" t="s">
        <v>6</v>
      </c>
      <c r="F5198" s="26" t="s">
        <v>6</v>
      </c>
      <c r="G5198" s="34" t="str">
        <f t="shared" si="193"/>
        <v>Trifolium arvense</v>
      </c>
      <c r="H5198" s="26" t="s">
        <v>5141</v>
      </c>
      <c r="I5198" s="26"/>
      <c r="J5198" t="s">
        <v>11380</v>
      </c>
      <c r="K5198" t="s">
        <v>11752</v>
      </c>
      <c r="L5198" t="s">
        <v>12304</v>
      </c>
      <c r="M5198" t="s">
        <v>12305</v>
      </c>
    </row>
    <row r="5199" spans="1:13" x14ac:dyDescent="0.25">
      <c r="A5199" s="26" t="s">
        <v>3947</v>
      </c>
      <c r="B5199" s="26" t="s">
        <v>1148</v>
      </c>
      <c r="C5199" s="34" t="str">
        <f t="shared" si="192"/>
        <v/>
      </c>
      <c r="D5199" s="26"/>
      <c r="E5199" s="26" t="s">
        <v>6</v>
      </c>
      <c r="F5199" s="26" t="s">
        <v>6</v>
      </c>
      <c r="G5199" s="34" t="str">
        <f t="shared" si="193"/>
        <v>Trifolium aureum</v>
      </c>
      <c r="H5199" s="26" t="s">
        <v>5141</v>
      </c>
      <c r="I5199" s="26"/>
      <c r="J5199" t="s">
        <v>11381</v>
      </c>
      <c r="K5199" t="s">
        <v>11752</v>
      </c>
      <c r="L5199" t="s">
        <v>12304</v>
      </c>
      <c r="M5199" t="s">
        <v>12305</v>
      </c>
    </row>
    <row r="5200" spans="1:13" x14ac:dyDescent="0.25">
      <c r="A5200" s="26" t="s">
        <v>3947</v>
      </c>
      <c r="B5200" s="26" t="s">
        <v>3964</v>
      </c>
      <c r="C5200" s="34" t="str">
        <f t="shared" si="192"/>
        <v/>
      </c>
      <c r="D5200" s="26"/>
      <c r="E5200" s="26" t="s">
        <v>6</v>
      </c>
      <c r="F5200" s="26" t="s">
        <v>6</v>
      </c>
      <c r="G5200" s="34" t="str">
        <f t="shared" si="193"/>
        <v>Trifolium badium</v>
      </c>
      <c r="H5200" s="26" t="s">
        <v>5141</v>
      </c>
      <c r="I5200" s="26"/>
      <c r="J5200" t="s">
        <v>11382</v>
      </c>
      <c r="K5200" t="s">
        <v>11752</v>
      </c>
      <c r="L5200" t="s">
        <v>12304</v>
      </c>
      <c r="M5200" t="s">
        <v>12305</v>
      </c>
    </row>
    <row r="5201" spans="1:13" x14ac:dyDescent="0.25">
      <c r="A5201" s="26" t="s">
        <v>3947</v>
      </c>
      <c r="B5201" s="26" t="s">
        <v>3726</v>
      </c>
      <c r="C5201" s="34" t="str">
        <f t="shared" si="192"/>
        <v/>
      </c>
      <c r="D5201" s="26"/>
      <c r="E5201" s="26" t="s">
        <v>6</v>
      </c>
      <c r="F5201" s="26" t="s">
        <v>6</v>
      </c>
      <c r="G5201" s="34" t="str">
        <f t="shared" si="193"/>
        <v>Trifolium bocconei</v>
      </c>
      <c r="H5201" s="26" t="s">
        <v>5141</v>
      </c>
      <c r="I5201" s="26"/>
      <c r="J5201" t="s">
        <v>11383</v>
      </c>
      <c r="K5201" t="s">
        <v>11752</v>
      </c>
      <c r="L5201" t="s">
        <v>12304</v>
      </c>
      <c r="M5201" t="s">
        <v>12305</v>
      </c>
    </row>
    <row r="5202" spans="1:13" x14ac:dyDescent="0.25">
      <c r="A5202" s="26" t="s">
        <v>3947</v>
      </c>
      <c r="B5202" s="26" t="s">
        <v>1008</v>
      </c>
      <c r="C5202" s="34" t="str">
        <f t="shared" si="192"/>
        <v/>
      </c>
      <c r="D5202" s="26"/>
      <c r="E5202" s="26" t="s">
        <v>6</v>
      </c>
      <c r="F5202" s="26" t="s">
        <v>6</v>
      </c>
      <c r="G5202" s="34" t="str">
        <f t="shared" si="193"/>
        <v>Trifolium boissieri</v>
      </c>
      <c r="H5202" s="26" t="s">
        <v>5141</v>
      </c>
      <c r="I5202" s="26"/>
      <c r="J5202" t="s">
        <v>11384</v>
      </c>
      <c r="K5202" t="s">
        <v>11752</v>
      </c>
      <c r="L5202" t="s">
        <v>12304</v>
      </c>
      <c r="M5202" t="s">
        <v>12305</v>
      </c>
    </row>
    <row r="5203" spans="1:13" x14ac:dyDescent="0.25">
      <c r="A5203" s="26" t="s">
        <v>3947</v>
      </c>
      <c r="B5203" s="26" t="s">
        <v>33</v>
      </c>
      <c r="C5203" s="34" t="str">
        <f t="shared" si="192"/>
        <v/>
      </c>
      <c r="D5203" s="26"/>
      <c r="E5203" s="26" t="s">
        <v>6</v>
      </c>
      <c r="F5203" s="26" t="s">
        <v>6</v>
      </c>
      <c r="G5203" s="34" t="str">
        <f t="shared" si="193"/>
        <v>Trifolium campestre</v>
      </c>
      <c r="H5203" s="26" t="s">
        <v>5141</v>
      </c>
      <c r="I5203" s="26"/>
      <c r="J5203" t="s">
        <v>11385</v>
      </c>
      <c r="K5203" t="s">
        <v>11752</v>
      </c>
      <c r="L5203" t="s">
        <v>12304</v>
      </c>
      <c r="M5203" t="s">
        <v>12305</v>
      </c>
    </row>
    <row r="5204" spans="1:13" x14ac:dyDescent="0.25">
      <c r="A5204" s="26" t="s">
        <v>3947</v>
      </c>
      <c r="B5204" s="26" t="s">
        <v>3974</v>
      </c>
      <c r="C5204" s="34" t="str">
        <f t="shared" si="192"/>
        <v/>
      </c>
      <c r="D5204" s="26"/>
      <c r="E5204" s="26" t="s">
        <v>6</v>
      </c>
      <c r="F5204" s="26" t="s">
        <v>6</v>
      </c>
      <c r="G5204" s="34" t="str">
        <f t="shared" si="193"/>
        <v>Trifolium cernuum</v>
      </c>
      <c r="H5204" s="26" t="s">
        <v>5141</v>
      </c>
      <c r="I5204" s="26"/>
      <c r="J5204" t="s">
        <v>11386</v>
      </c>
      <c r="K5204" t="s">
        <v>11752</v>
      </c>
      <c r="L5204" t="s">
        <v>12304</v>
      </c>
      <c r="M5204" t="s">
        <v>12305</v>
      </c>
    </row>
    <row r="5205" spans="1:13" x14ac:dyDescent="0.25">
      <c r="A5205" s="26" t="s">
        <v>3947</v>
      </c>
      <c r="B5205" s="26" t="s">
        <v>3957</v>
      </c>
      <c r="C5205" s="34" t="str">
        <f t="shared" si="192"/>
        <v/>
      </c>
      <c r="D5205" s="26"/>
      <c r="E5205" s="26" t="s">
        <v>6</v>
      </c>
      <c r="F5205" s="26" t="s">
        <v>6</v>
      </c>
      <c r="G5205" s="34" t="str">
        <f t="shared" si="193"/>
        <v>Trifolium cherleri</v>
      </c>
      <c r="H5205" s="26" t="s">
        <v>5141</v>
      </c>
      <c r="I5205" s="26"/>
      <c r="J5205" t="s">
        <v>11387</v>
      </c>
      <c r="K5205" t="s">
        <v>11752</v>
      </c>
      <c r="L5205" t="s">
        <v>12304</v>
      </c>
      <c r="M5205" t="s">
        <v>12305</v>
      </c>
    </row>
    <row r="5206" spans="1:13" x14ac:dyDescent="0.25">
      <c r="A5206" s="26" t="s">
        <v>3947</v>
      </c>
      <c r="B5206" s="26" t="s">
        <v>1113</v>
      </c>
      <c r="C5206" s="34" t="str">
        <f t="shared" si="192"/>
        <v/>
      </c>
      <c r="D5206" s="26"/>
      <c r="E5206" s="26" t="s">
        <v>6</v>
      </c>
      <c r="F5206" s="26" t="s">
        <v>6</v>
      </c>
      <c r="G5206" s="34" t="str">
        <f t="shared" si="193"/>
        <v>Trifolium diffusum</v>
      </c>
      <c r="H5206" s="26" t="s">
        <v>5141</v>
      </c>
      <c r="I5206" s="26"/>
      <c r="J5206" t="s">
        <v>11388</v>
      </c>
      <c r="K5206" t="s">
        <v>11752</v>
      </c>
      <c r="L5206" t="s">
        <v>12304</v>
      </c>
      <c r="M5206" t="s">
        <v>12305</v>
      </c>
    </row>
    <row r="5207" spans="1:13" x14ac:dyDescent="0.25">
      <c r="A5207" s="26" t="s">
        <v>3947</v>
      </c>
      <c r="B5207" s="26" t="s">
        <v>1103</v>
      </c>
      <c r="C5207" s="34" t="str">
        <f t="shared" si="192"/>
        <v/>
      </c>
      <c r="D5207" s="26"/>
      <c r="E5207" s="26" t="s">
        <v>6</v>
      </c>
      <c r="F5207" s="26" t="s">
        <v>6</v>
      </c>
      <c r="G5207" s="34" t="str">
        <f t="shared" si="193"/>
        <v>Trifolium dubium</v>
      </c>
      <c r="H5207" s="26" t="s">
        <v>5141</v>
      </c>
      <c r="I5207" s="26"/>
      <c r="J5207" t="s">
        <v>11389</v>
      </c>
      <c r="K5207" t="s">
        <v>11752</v>
      </c>
      <c r="L5207" t="s">
        <v>12304</v>
      </c>
      <c r="M5207" t="s">
        <v>12305</v>
      </c>
    </row>
    <row r="5208" spans="1:13" x14ac:dyDescent="0.25">
      <c r="A5208" s="26" t="s">
        <v>3947</v>
      </c>
      <c r="B5208" s="26" t="s">
        <v>3966</v>
      </c>
      <c r="C5208" s="34" t="str">
        <f t="shared" si="192"/>
        <v/>
      </c>
      <c r="D5208" s="26"/>
      <c r="E5208" s="26" t="s">
        <v>6</v>
      </c>
      <c r="F5208" s="26" t="s">
        <v>6</v>
      </c>
      <c r="G5208" s="34" t="str">
        <f t="shared" si="193"/>
        <v>Trifolium fragiferum</v>
      </c>
      <c r="H5208" s="26" t="s">
        <v>5141</v>
      </c>
      <c r="I5208" s="26"/>
      <c r="J5208" t="s">
        <v>11390</v>
      </c>
      <c r="K5208" t="s">
        <v>11752</v>
      </c>
      <c r="L5208" t="s">
        <v>12304</v>
      </c>
      <c r="M5208" t="s">
        <v>12305</v>
      </c>
    </row>
    <row r="5209" spans="1:13" x14ac:dyDescent="0.25">
      <c r="A5209" s="26" t="s">
        <v>3947</v>
      </c>
      <c r="B5209" s="26" t="s">
        <v>3954</v>
      </c>
      <c r="C5209" s="34" t="str">
        <f t="shared" si="192"/>
        <v/>
      </c>
      <c r="D5209" s="26"/>
      <c r="E5209" s="26" t="s">
        <v>6</v>
      </c>
      <c r="F5209" s="26" t="s">
        <v>6</v>
      </c>
      <c r="G5209" s="34" t="str">
        <f t="shared" si="193"/>
        <v>Trifolium gemellum</v>
      </c>
      <c r="H5209" s="26" t="s">
        <v>5141</v>
      </c>
      <c r="I5209" s="26"/>
      <c r="J5209" t="s">
        <v>11391</v>
      </c>
      <c r="K5209" t="s">
        <v>11752</v>
      </c>
      <c r="L5209" t="s">
        <v>12304</v>
      </c>
      <c r="M5209" t="s">
        <v>12305</v>
      </c>
    </row>
    <row r="5210" spans="1:13" x14ac:dyDescent="0.25">
      <c r="A5210" s="26" t="s">
        <v>3947</v>
      </c>
      <c r="B5210" s="26" t="s">
        <v>1110</v>
      </c>
      <c r="C5210" s="34" t="str">
        <f t="shared" si="192"/>
        <v/>
      </c>
      <c r="D5210" s="26"/>
      <c r="E5210" s="26" t="s">
        <v>6</v>
      </c>
      <c r="F5210" s="26" t="s">
        <v>6</v>
      </c>
      <c r="G5210" s="34" t="str">
        <f t="shared" si="193"/>
        <v>Trifolium glomeratum</v>
      </c>
      <c r="H5210" s="26" t="s">
        <v>5141</v>
      </c>
      <c r="I5210" s="26"/>
      <c r="J5210" t="s">
        <v>11392</v>
      </c>
      <c r="K5210" t="s">
        <v>11752</v>
      </c>
      <c r="L5210" t="s">
        <v>12304</v>
      </c>
      <c r="M5210" t="s">
        <v>12305</v>
      </c>
    </row>
    <row r="5211" spans="1:13" x14ac:dyDescent="0.25">
      <c r="A5211" s="26" t="s">
        <v>3947</v>
      </c>
      <c r="B5211" s="26" t="s">
        <v>2064</v>
      </c>
      <c r="C5211" s="34" t="str">
        <f t="shared" si="192"/>
        <v/>
      </c>
      <c r="D5211" s="26"/>
      <c r="E5211" s="26" t="s">
        <v>6</v>
      </c>
      <c r="F5211" s="26" t="s">
        <v>6</v>
      </c>
      <c r="G5211" s="34" t="str">
        <f t="shared" si="193"/>
        <v>Trifolium hirtum</v>
      </c>
      <c r="H5211" s="26" t="s">
        <v>5141</v>
      </c>
      <c r="I5211" s="26"/>
      <c r="J5211" t="s">
        <v>11393</v>
      </c>
      <c r="K5211" t="s">
        <v>11752</v>
      </c>
      <c r="L5211" t="s">
        <v>12304</v>
      </c>
      <c r="M5211" t="s">
        <v>12305</v>
      </c>
    </row>
    <row r="5212" spans="1:13" x14ac:dyDescent="0.25">
      <c r="A5212" s="26" t="s">
        <v>3947</v>
      </c>
      <c r="B5212" s="26" t="s">
        <v>1186</v>
      </c>
      <c r="C5212" s="34" t="str">
        <f t="shared" si="192"/>
        <v/>
      </c>
      <c r="D5212" s="26"/>
      <c r="E5212" s="26" t="s">
        <v>6</v>
      </c>
      <c r="F5212" s="26" t="s">
        <v>6</v>
      </c>
      <c r="G5212" s="34" t="str">
        <f t="shared" si="193"/>
        <v>Trifolium hybridum</v>
      </c>
      <c r="H5212" s="26" t="s">
        <v>5141</v>
      </c>
      <c r="I5212" s="26"/>
      <c r="J5212" t="s">
        <v>11394</v>
      </c>
      <c r="K5212" t="s">
        <v>11752</v>
      </c>
      <c r="L5212" t="s">
        <v>12304</v>
      </c>
      <c r="M5212" t="s">
        <v>12305</v>
      </c>
    </row>
    <row r="5213" spans="1:13" x14ac:dyDescent="0.25">
      <c r="A5213" s="26" t="s">
        <v>3947</v>
      </c>
      <c r="B5213" s="26" t="s">
        <v>3951</v>
      </c>
      <c r="C5213" s="34" t="str">
        <f t="shared" si="192"/>
        <v/>
      </c>
      <c r="D5213" s="26"/>
      <c r="E5213" s="26" t="s">
        <v>6</v>
      </c>
      <c r="F5213" s="26" t="s">
        <v>6</v>
      </c>
      <c r="G5213" s="34" t="str">
        <f t="shared" si="193"/>
        <v>Trifolium incarnatum</v>
      </c>
      <c r="H5213" s="26" t="s">
        <v>5141</v>
      </c>
      <c r="I5213" s="26"/>
      <c r="J5213" t="s">
        <v>11395</v>
      </c>
      <c r="K5213" t="s">
        <v>11752</v>
      </c>
      <c r="L5213" t="s">
        <v>12304</v>
      </c>
      <c r="M5213" t="s">
        <v>12305</v>
      </c>
    </row>
    <row r="5214" spans="1:13" x14ac:dyDescent="0.25">
      <c r="A5214" s="26" t="s">
        <v>3947</v>
      </c>
      <c r="B5214" s="26" t="s">
        <v>3973</v>
      </c>
      <c r="C5214" s="34" t="str">
        <f t="shared" si="192"/>
        <v/>
      </c>
      <c r="D5214" s="26"/>
      <c r="E5214" s="26" t="s">
        <v>6</v>
      </c>
      <c r="F5214" s="26" t="s">
        <v>6</v>
      </c>
      <c r="G5214" s="34" t="str">
        <f t="shared" si="193"/>
        <v>Trifolium isthmocarpum</v>
      </c>
      <c r="H5214" s="26" t="s">
        <v>5141</v>
      </c>
      <c r="I5214" s="26"/>
      <c r="J5214" t="s">
        <v>11396</v>
      </c>
      <c r="K5214" t="s">
        <v>11752</v>
      </c>
      <c r="L5214" t="s">
        <v>12304</v>
      </c>
      <c r="M5214" t="s">
        <v>12305</v>
      </c>
    </row>
    <row r="5215" spans="1:13" x14ac:dyDescent="0.25">
      <c r="A5215" s="26" t="s">
        <v>3947</v>
      </c>
      <c r="B5215" s="26" t="s">
        <v>3958</v>
      </c>
      <c r="C5215" s="34" t="str">
        <f t="shared" si="192"/>
        <v/>
      </c>
      <c r="D5215" s="26"/>
      <c r="E5215" s="26" t="s">
        <v>6</v>
      </c>
      <c r="F5215" s="26" t="s">
        <v>6</v>
      </c>
      <c r="G5215" s="34" t="str">
        <f t="shared" si="193"/>
        <v>Trifolium lappaceum</v>
      </c>
      <c r="H5215" s="26" t="s">
        <v>5141</v>
      </c>
      <c r="I5215" s="26"/>
      <c r="J5215" t="s">
        <v>11397</v>
      </c>
      <c r="K5215" t="s">
        <v>11752</v>
      </c>
      <c r="L5215" t="s">
        <v>12304</v>
      </c>
      <c r="M5215" t="s">
        <v>12305</v>
      </c>
    </row>
    <row r="5216" spans="1:13" x14ac:dyDescent="0.25">
      <c r="A5216" s="26" t="s">
        <v>3947</v>
      </c>
      <c r="B5216" s="26" t="s">
        <v>3961</v>
      </c>
      <c r="C5216" s="34" t="str">
        <f t="shared" si="192"/>
        <v/>
      </c>
      <c r="D5216" s="26"/>
      <c r="E5216" s="26" t="s">
        <v>6</v>
      </c>
      <c r="F5216" s="26" t="s">
        <v>6</v>
      </c>
      <c r="G5216" s="34" t="str">
        <f t="shared" si="193"/>
        <v>Trifolium leucanthum</v>
      </c>
      <c r="H5216" s="26" t="s">
        <v>5141</v>
      </c>
      <c r="I5216" s="26"/>
      <c r="J5216" t="s">
        <v>11398</v>
      </c>
      <c r="K5216" t="s">
        <v>11752</v>
      </c>
      <c r="L5216" t="s">
        <v>12304</v>
      </c>
      <c r="M5216" t="s">
        <v>12305</v>
      </c>
    </row>
    <row r="5217" spans="1:13" x14ac:dyDescent="0.25">
      <c r="A5217" s="26" t="s">
        <v>3947</v>
      </c>
      <c r="B5217" s="26" t="s">
        <v>3956</v>
      </c>
      <c r="C5217" s="34" t="str">
        <f t="shared" si="192"/>
        <v/>
      </c>
      <c r="D5217" s="26"/>
      <c r="E5217" s="26" t="s">
        <v>6</v>
      </c>
      <c r="F5217" s="26" t="s">
        <v>6</v>
      </c>
      <c r="G5217" s="34" t="str">
        <f t="shared" si="193"/>
        <v>Trifolium ligusticum</v>
      </c>
      <c r="H5217" s="26" t="s">
        <v>5141</v>
      </c>
      <c r="I5217" s="26"/>
      <c r="J5217" t="s">
        <v>11399</v>
      </c>
      <c r="K5217" t="s">
        <v>11752</v>
      </c>
      <c r="L5217" t="s">
        <v>12304</v>
      </c>
      <c r="M5217" t="s">
        <v>12305</v>
      </c>
    </row>
    <row r="5218" spans="1:13" x14ac:dyDescent="0.25">
      <c r="A5218" s="26" t="s">
        <v>3947</v>
      </c>
      <c r="B5218" s="26" t="s">
        <v>3953</v>
      </c>
      <c r="C5218" s="34" t="str">
        <f t="shared" si="192"/>
        <v/>
      </c>
      <c r="D5218" s="26"/>
      <c r="E5218" s="26" t="s">
        <v>6</v>
      </c>
      <c r="F5218" s="26" t="s">
        <v>6</v>
      </c>
      <c r="G5218" s="34" t="str">
        <f t="shared" si="193"/>
        <v>Trifolium lucanicum</v>
      </c>
      <c r="H5218" s="26" t="s">
        <v>5141</v>
      </c>
      <c r="I5218" s="26"/>
      <c r="J5218" t="s">
        <v>11400</v>
      </c>
      <c r="K5218" t="s">
        <v>11752</v>
      </c>
      <c r="L5218" t="s">
        <v>12304</v>
      </c>
      <c r="M5218" t="s">
        <v>12305</v>
      </c>
    </row>
    <row r="5219" spans="1:13" x14ac:dyDescent="0.25">
      <c r="A5219" s="26" t="s">
        <v>3947</v>
      </c>
      <c r="B5219" s="26" t="s">
        <v>3949</v>
      </c>
      <c r="C5219" s="34" t="str">
        <f t="shared" si="192"/>
        <v>subsp.</v>
      </c>
      <c r="D5219" s="26" t="s">
        <v>3949</v>
      </c>
      <c r="E5219" s="26" t="s">
        <v>6</v>
      </c>
      <c r="F5219" s="26" t="s">
        <v>31</v>
      </c>
      <c r="G5219" s="34" t="str">
        <f t="shared" si="193"/>
        <v>Trifolium medium medium</v>
      </c>
      <c r="H5219" s="26" t="s">
        <v>5141</v>
      </c>
      <c r="I5219" s="26"/>
      <c r="J5219" t="s">
        <v>11401</v>
      </c>
      <c r="K5219" t="s">
        <v>11752</v>
      </c>
      <c r="L5219" t="s">
        <v>12304</v>
      </c>
      <c r="M5219" t="s">
        <v>12305</v>
      </c>
    </row>
    <row r="5220" spans="1:13" x14ac:dyDescent="0.25">
      <c r="A5220" s="26" t="s">
        <v>3947</v>
      </c>
      <c r="B5220" s="26" t="s">
        <v>3970</v>
      </c>
      <c r="C5220" s="34" t="str">
        <f t="shared" si="192"/>
        <v/>
      </c>
      <c r="D5220" s="26"/>
      <c r="E5220" s="26" t="s">
        <v>6</v>
      </c>
      <c r="F5220" s="26" t="s">
        <v>6</v>
      </c>
      <c r="G5220" s="34" t="str">
        <f t="shared" si="193"/>
        <v>Trifolium michelianum</v>
      </c>
      <c r="H5220" s="26" t="s">
        <v>5141</v>
      </c>
      <c r="I5220" s="26"/>
      <c r="J5220" t="s">
        <v>11402</v>
      </c>
      <c r="K5220" t="s">
        <v>11752</v>
      </c>
      <c r="L5220" t="s">
        <v>12304</v>
      </c>
      <c r="M5220" t="s">
        <v>12305</v>
      </c>
    </row>
    <row r="5221" spans="1:13" x14ac:dyDescent="0.25">
      <c r="A5221" s="26" t="s">
        <v>3947</v>
      </c>
      <c r="B5221" s="26" t="s">
        <v>3965</v>
      </c>
      <c r="C5221" s="34" t="str">
        <f t="shared" si="192"/>
        <v/>
      </c>
      <c r="D5221" s="26"/>
      <c r="E5221" s="26" t="s">
        <v>6</v>
      </c>
      <c r="F5221" s="26" t="s">
        <v>6</v>
      </c>
      <c r="G5221" s="34" t="str">
        <f t="shared" si="193"/>
        <v>Trifolium micranthum</v>
      </c>
      <c r="H5221" s="26" t="s">
        <v>5141</v>
      </c>
      <c r="I5221" s="26"/>
      <c r="J5221" t="s">
        <v>11403</v>
      </c>
      <c r="K5221" t="s">
        <v>11752</v>
      </c>
      <c r="L5221" t="s">
        <v>12304</v>
      </c>
      <c r="M5221" t="s">
        <v>12305</v>
      </c>
    </row>
    <row r="5222" spans="1:13" x14ac:dyDescent="0.25">
      <c r="A5222" s="26" t="s">
        <v>3947</v>
      </c>
      <c r="B5222" s="26" t="s">
        <v>257</v>
      </c>
      <c r="C5222" s="34" t="str">
        <f t="shared" si="192"/>
        <v/>
      </c>
      <c r="D5222" s="26"/>
      <c r="E5222" s="26" t="s">
        <v>6</v>
      </c>
      <c r="F5222" s="26" t="s">
        <v>6</v>
      </c>
      <c r="G5222" s="34" t="str">
        <f t="shared" si="193"/>
        <v>Trifolium montanum</v>
      </c>
      <c r="H5222" s="26" t="s">
        <v>5141</v>
      </c>
      <c r="I5222" s="26"/>
      <c r="J5222" t="s">
        <v>11404</v>
      </c>
      <c r="K5222" t="s">
        <v>11752</v>
      </c>
      <c r="L5222" t="s">
        <v>12304</v>
      </c>
      <c r="M5222" t="s">
        <v>12305</v>
      </c>
    </row>
    <row r="5223" spans="1:13" x14ac:dyDescent="0.25">
      <c r="A5223" s="26" t="s">
        <v>3947</v>
      </c>
      <c r="B5223" s="26" t="s">
        <v>3969</v>
      </c>
      <c r="C5223" s="34" t="str">
        <f t="shared" si="192"/>
        <v/>
      </c>
      <c r="D5223" s="26"/>
      <c r="E5223" s="26" t="s">
        <v>6</v>
      </c>
      <c r="F5223" s="26" t="s">
        <v>6</v>
      </c>
      <c r="G5223" s="34" t="str">
        <f t="shared" si="193"/>
        <v>Trifolium mutabile</v>
      </c>
      <c r="H5223" s="26" t="s">
        <v>5141</v>
      </c>
      <c r="I5223" s="26"/>
      <c r="J5223" t="s">
        <v>11405</v>
      </c>
      <c r="K5223" t="s">
        <v>11752</v>
      </c>
      <c r="L5223" t="s">
        <v>12304</v>
      </c>
      <c r="M5223" t="s">
        <v>12305</v>
      </c>
    </row>
    <row r="5224" spans="1:13" x14ac:dyDescent="0.25">
      <c r="A5224" s="26" t="s">
        <v>3947</v>
      </c>
      <c r="B5224" s="26" t="s">
        <v>882</v>
      </c>
      <c r="C5224" s="34" t="str">
        <f t="shared" si="192"/>
        <v>subsp.</v>
      </c>
      <c r="D5224" s="26" t="s">
        <v>882</v>
      </c>
      <c r="E5224" s="26" t="s">
        <v>6</v>
      </c>
      <c r="F5224" s="26" t="s">
        <v>31</v>
      </c>
      <c r="G5224" s="34" t="str">
        <f t="shared" si="193"/>
        <v>Trifolium nigrescens nigrescens</v>
      </c>
      <c r="H5224" s="26" t="s">
        <v>5141</v>
      </c>
      <c r="I5224" s="26"/>
      <c r="J5224" t="s">
        <v>11406</v>
      </c>
      <c r="K5224" t="s">
        <v>11752</v>
      </c>
      <c r="L5224" t="s">
        <v>12304</v>
      </c>
      <c r="M5224" t="s">
        <v>12305</v>
      </c>
    </row>
    <row r="5225" spans="1:13" x14ac:dyDescent="0.25">
      <c r="A5225" s="26" t="s">
        <v>3947</v>
      </c>
      <c r="B5225" s="26" t="s">
        <v>1623</v>
      </c>
      <c r="C5225" s="34" t="str">
        <f t="shared" si="192"/>
        <v/>
      </c>
      <c r="D5225" s="26"/>
      <c r="E5225" s="26" t="s">
        <v>6</v>
      </c>
      <c r="F5225" s="26" t="s">
        <v>6</v>
      </c>
      <c r="G5225" s="34" t="str">
        <f t="shared" si="193"/>
        <v>Trifolium obscurum</v>
      </c>
      <c r="H5225" s="26" t="s">
        <v>5141</v>
      </c>
      <c r="I5225" s="26"/>
      <c r="J5225" t="s">
        <v>11407</v>
      </c>
      <c r="K5225" t="s">
        <v>11752</v>
      </c>
      <c r="L5225" t="s">
        <v>12304</v>
      </c>
      <c r="M5225" t="s">
        <v>12305</v>
      </c>
    </row>
    <row r="5226" spans="1:13" x14ac:dyDescent="0.25">
      <c r="A5226" s="26" t="s">
        <v>3947</v>
      </c>
      <c r="B5226" s="26" t="s">
        <v>3971</v>
      </c>
      <c r="C5226" s="34" t="str">
        <f t="shared" si="192"/>
        <v/>
      </c>
      <c r="D5226" s="26"/>
      <c r="E5226" s="26" t="s">
        <v>6</v>
      </c>
      <c r="F5226" s="26" t="s">
        <v>6</v>
      </c>
      <c r="G5226" s="34" t="str">
        <f t="shared" si="193"/>
        <v>Trifolium occidentale</v>
      </c>
      <c r="H5226" s="26" t="s">
        <v>5141</v>
      </c>
      <c r="I5226" s="26"/>
      <c r="J5226" t="s">
        <v>11408</v>
      </c>
      <c r="K5226" t="s">
        <v>11752</v>
      </c>
      <c r="L5226" t="s">
        <v>12304</v>
      </c>
      <c r="M5226" t="s">
        <v>12305</v>
      </c>
    </row>
    <row r="5227" spans="1:13" x14ac:dyDescent="0.25">
      <c r="A5227" s="26" t="s">
        <v>3947</v>
      </c>
      <c r="B5227" s="26" t="s">
        <v>3950</v>
      </c>
      <c r="C5227" s="34" t="str">
        <f t="shared" si="192"/>
        <v/>
      </c>
      <c r="D5227" s="26"/>
      <c r="E5227" s="26" t="s">
        <v>6</v>
      </c>
      <c r="F5227" s="26" t="s">
        <v>6</v>
      </c>
      <c r="G5227" s="34" t="str">
        <f t="shared" si="193"/>
        <v>Trifolium ochroleucon</v>
      </c>
      <c r="H5227" s="26" t="s">
        <v>5141</v>
      </c>
      <c r="I5227" s="26"/>
      <c r="J5227" t="s">
        <v>11409</v>
      </c>
      <c r="K5227" t="s">
        <v>11752</v>
      </c>
      <c r="L5227" t="s">
        <v>12304</v>
      </c>
      <c r="M5227" t="s">
        <v>12305</v>
      </c>
    </row>
    <row r="5228" spans="1:13" x14ac:dyDescent="0.25">
      <c r="A5228" s="26" t="s">
        <v>3947</v>
      </c>
      <c r="B5228" s="26" t="s">
        <v>2561</v>
      </c>
      <c r="C5228" s="34" t="str">
        <f t="shared" si="192"/>
        <v/>
      </c>
      <c r="D5228" s="26"/>
      <c r="E5228" s="26" t="s">
        <v>6</v>
      </c>
      <c r="F5228" s="26" t="s">
        <v>6</v>
      </c>
      <c r="G5228" s="34" t="str">
        <f t="shared" si="193"/>
        <v>Trifolium ornithopodioides</v>
      </c>
      <c r="H5228" s="26" t="s">
        <v>5141</v>
      </c>
      <c r="I5228" s="26"/>
      <c r="J5228" t="s">
        <v>11410</v>
      </c>
      <c r="K5228" t="s">
        <v>11752</v>
      </c>
      <c r="L5228" t="s">
        <v>12304</v>
      </c>
      <c r="M5228" t="s">
        <v>12305</v>
      </c>
    </row>
    <row r="5229" spans="1:13" x14ac:dyDescent="0.25">
      <c r="A5229" s="26" t="s">
        <v>3947</v>
      </c>
      <c r="B5229" s="26" t="s">
        <v>942</v>
      </c>
      <c r="C5229" s="34" t="str">
        <f t="shared" si="192"/>
        <v/>
      </c>
      <c r="D5229" s="26"/>
      <c r="E5229" s="26" t="s">
        <v>6</v>
      </c>
      <c r="F5229" s="26" t="s">
        <v>6</v>
      </c>
      <c r="G5229" s="34" t="str">
        <f t="shared" si="193"/>
        <v>Trifolium pallescens</v>
      </c>
      <c r="H5229" s="26" t="s">
        <v>5141</v>
      </c>
      <c r="I5229" s="26"/>
      <c r="J5229" t="s">
        <v>11411</v>
      </c>
      <c r="K5229" t="s">
        <v>11752</v>
      </c>
      <c r="L5229" t="s">
        <v>12304</v>
      </c>
      <c r="M5229" t="s">
        <v>12305</v>
      </c>
    </row>
    <row r="5230" spans="1:13" x14ac:dyDescent="0.25">
      <c r="A5230" s="26" t="s">
        <v>3947</v>
      </c>
      <c r="B5230" s="26" t="s">
        <v>3948</v>
      </c>
      <c r="C5230" s="34" t="str">
        <f t="shared" ref="C5230:C5293" si="194">IF(D5230="","","subsp.")</f>
        <v/>
      </c>
      <c r="D5230" s="26"/>
      <c r="E5230" s="26" t="s">
        <v>6</v>
      </c>
      <c r="F5230" s="26" t="s">
        <v>6</v>
      </c>
      <c r="G5230" s="34" t="str">
        <f t="shared" si="193"/>
        <v>Trifolium pallidum</v>
      </c>
      <c r="H5230" s="26" t="s">
        <v>5141</v>
      </c>
      <c r="I5230" s="26"/>
      <c r="J5230" t="s">
        <v>11412</v>
      </c>
      <c r="K5230" t="s">
        <v>11752</v>
      </c>
      <c r="L5230" t="s">
        <v>12304</v>
      </c>
      <c r="M5230" t="s">
        <v>12305</v>
      </c>
    </row>
    <row r="5231" spans="1:13" x14ac:dyDescent="0.25">
      <c r="A5231" s="26" t="s">
        <v>3947</v>
      </c>
      <c r="B5231" s="26" t="s">
        <v>1211</v>
      </c>
      <c r="C5231" s="34" t="str">
        <f t="shared" si="194"/>
        <v>subsp.</v>
      </c>
      <c r="D5231" s="26" t="s">
        <v>1211</v>
      </c>
      <c r="E5231" s="26" t="s">
        <v>5390</v>
      </c>
      <c r="F5231" s="26" t="s">
        <v>31</v>
      </c>
      <c r="G5231" s="34" t="str">
        <f t="shared" si="193"/>
        <v>Trifolium pannonicum pannonicum</v>
      </c>
      <c r="H5231" s="26" t="s">
        <v>5141</v>
      </c>
      <c r="I5231" s="26"/>
      <c r="J5231" t="s">
        <v>11413</v>
      </c>
      <c r="K5231" t="s">
        <v>11752</v>
      </c>
      <c r="L5231" t="s">
        <v>12304</v>
      </c>
      <c r="M5231" t="s">
        <v>12305</v>
      </c>
    </row>
    <row r="5232" spans="1:13" x14ac:dyDescent="0.25">
      <c r="A5232" s="26" t="s">
        <v>3947</v>
      </c>
      <c r="B5232" s="26" t="s">
        <v>3824</v>
      </c>
      <c r="C5232" s="34" t="str">
        <f t="shared" si="194"/>
        <v/>
      </c>
      <c r="D5232" s="26"/>
      <c r="E5232" s="26" t="s">
        <v>6</v>
      </c>
      <c r="F5232" s="26" t="s">
        <v>6</v>
      </c>
      <c r="G5232" s="34" t="str">
        <f t="shared" si="193"/>
        <v>Trifolium patens</v>
      </c>
      <c r="H5232" s="26" t="s">
        <v>5141</v>
      </c>
      <c r="I5232" s="26"/>
      <c r="J5232" t="s">
        <v>11414</v>
      </c>
      <c r="K5232" t="s">
        <v>11752</v>
      </c>
      <c r="L5232" t="s">
        <v>12304</v>
      </c>
      <c r="M5232" t="s">
        <v>12305</v>
      </c>
    </row>
    <row r="5233" spans="1:13" x14ac:dyDescent="0.25">
      <c r="A5233" s="26" t="s">
        <v>3947</v>
      </c>
      <c r="B5233" s="26" t="s">
        <v>3955</v>
      </c>
      <c r="C5233" s="34" t="str">
        <f t="shared" si="194"/>
        <v>subsp.</v>
      </c>
      <c r="D5233" s="26" t="s">
        <v>3955</v>
      </c>
      <c r="E5233" s="26" t="s">
        <v>6</v>
      </c>
      <c r="F5233" s="26" t="s">
        <v>6</v>
      </c>
      <c r="G5233" s="34" t="str">
        <f t="shared" si="193"/>
        <v>Trifolium phleoides phleoides</v>
      </c>
      <c r="H5233" s="26" t="s">
        <v>5141</v>
      </c>
      <c r="I5233" s="26"/>
      <c r="J5233" t="s">
        <v>11415</v>
      </c>
      <c r="K5233" t="s">
        <v>11752</v>
      </c>
      <c r="L5233" t="s">
        <v>12304</v>
      </c>
      <c r="M5233" t="s">
        <v>12305</v>
      </c>
    </row>
    <row r="5234" spans="1:13" x14ac:dyDescent="0.25">
      <c r="A5234" s="26" t="s">
        <v>3947</v>
      </c>
      <c r="B5234" s="26" t="s">
        <v>3955</v>
      </c>
      <c r="C5234" s="34" t="str">
        <f t="shared" si="194"/>
        <v>subsp.</v>
      </c>
      <c r="D5234" s="26" t="s">
        <v>1785</v>
      </c>
      <c r="E5234" s="26" t="s">
        <v>6</v>
      </c>
      <c r="F5234" s="26" t="s">
        <v>6</v>
      </c>
      <c r="G5234" s="34" t="str">
        <f t="shared" si="193"/>
        <v>Trifolium phleoides willkommii</v>
      </c>
      <c r="H5234" s="26" t="s">
        <v>5141</v>
      </c>
      <c r="I5234" s="26"/>
      <c r="J5234" t="s">
        <v>11416</v>
      </c>
      <c r="K5234" t="s">
        <v>11752</v>
      </c>
      <c r="L5234" t="s">
        <v>12304</v>
      </c>
      <c r="M5234" t="s">
        <v>12305</v>
      </c>
    </row>
    <row r="5235" spans="1:13" x14ac:dyDescent="0.25">
      <c r="A5235" s="26" t="s">
        <v>3947</v>
      </c>
      <c r="B5235" s="26" t="s">
        <v>3967</v>
      </c>
      <c r="C5235" s="34" t="str">
        <f t="shared" si="194"/>
        <v/>
      </c>
      <c r="D5235" s="26"/>
      <c r="E5235" s="26" t="s">
        <v>6</v>
      </c>
      <c r="F5235" s="26" t="s">
        <v>6</v>
      </c>
      <c r="G5235" s="34" t="str">
        <f t="shared" si="193"/>
        <v>Trifolium physodes</v>
      </c>
      <c r="H5235" s="26" t="s">
        <v>5141</v>
      </c>
      <c r="I5235" s="26"/>
      <c r="J5235" t="s">
        <v>11417</v>
      </c>
      <c r="K5235" t="s">
        <v>11752</v>
      </c>
      <c r="L5235" t="s">
        <v>12304</v>
      </c>
      <c r="M5235" t="s">
        <v>12305</v>
      </c>
    </row>
    <row r="5236" spans="1:13" x14ac:dyDescent="0.25">
      <c r="A5236" s="26" t="s">
        <v>3947</v>
      </c>
      <c r="B5236" s="26" t="s">
        <v>1970</v>
      </c>
      <c r="C5236" s="34" t="str">
        <f t="shared" si="194"/>
        <v>subsp.</v>
      </c>
      <c r="D5236" s="26" t="s">
        <v>204</v>
      </c>
      <c r="E5236" s="26" t="s">
        <v>6</v>
      </c>
      <c r="F5236" s="26" t="s">
        <v>6</v>
      </c>
      <c r="G5236" s="34" t="str">
        <f t="shared" si="193"/>
        <v>Trifolium pratense baeticum</v>
      </c>
      <c r="H5236" s="26" t="s">
        <v>5141</v>
      </c>
      <c r="I5236" s="26"/>
      <c r="J5236" t="s">
        <v>11418</v>
      </c>
      <c r="K5236" t="s">
        <v>11752</v>
      </c>
      <c r="L5236" t="s">
        <v>12304</v>
      </c>
      <c r="M5236" t="s">
        <v>12305</v>
      </c>
    </row>
    <row r="5237" spans="1:13" x14ac:dyDescent="0.25">
      <c r="A5237" s="26" t="s">
        <v>3947</v>
      </c>
      <c r="B5237" s="26" t="s">
        <v>1970</v>
      </c>
      <c r="C5237" s="34" t="str">
        <f t="shared" si="194"/>
        <v>subsp.</v>
      </c>
      <c r="D5237" s="26" t="s">
        <v>1970</v>
      </c>
      <c r="E5237" s="26" t="s">
        <v>6</v>
      </c>
      <c r="F5237" s="26" t="s">
        <v>6</v>
      </c>
      <c r="G5237" s="34" t="str">
        <f t="shared" si="193"/>
        <v>Trifolium pratense pratense</v>
      </c>
      <c r="H5237" s="26" t="s">
        <v>5141</v>
      </c>
      <c r="I5237" s="26"/>
      <c r="J5237" t="s">
        <v>11419</v>
      </c>
      <c r="K5237" t="s">
        <v>11752</v>
      </c>
      <c r="L5237" t="s">
        <v>12304</v>
      </c>
      <c r="M5237" t="s">
        <v>12305</v>
      </c>
    </row>
    <row r="5238" spans="1:13" x14ac:dyDescent="0.25">
      <c r="A5238" s="26" t="s">
        <v>3947</v>
      </c>
      <c r="B5238" s="26" t="s">
        <v>408</v>
      </c>
      <c r="C5238" s="34" t="str">
        <f t="shared" si="194"/>
        <v/>
      </c>
      <c r="D5238" s="26"/>
      <c r="E5238" s="26" t="s">
        <v>6</v>
      </c>
      <c r="F5238" s="26" t="s">
        <v>6</v>
      </c>
      <c r="G5238" s="34" t="str">
        <f t="shared" ref="G5238:G5301" si="195">IF(D5238="",CONCATENATE(A5238," ",B5238),CONCATENATE(A5238," ",B5238," ",D5238))</f>
        <v>Trifolium repens</v>
      </c>
      <c r="H5238" s="26" t="s">
        <v>5141</v>
      </c>
      <c r="I5238" s="26"/>
      <c r="J5238" t="s">
        <v>11420</v>
      </c>
      <c r="K5238" t="s">
        <v>11752</v>
      </c>
      <c r="L5238" t="s">
        <v>12304</v>
      </c>
      <c r="M5238" t="s">
        <v>12305</v>
      </c>
    </row>
    <row r="5239" spans="1:13" x14ac:dyDescent="0.25">
      <c r="A5239" s="26" t="s">
        <v>3947</v>
      </c>
      <c r="B5239" s="26" t="s">
        <v>3878</v>
      </c>
      <c r="C5239" s="34" t="str">
        <f t="shared" si="194"/>
        <v/>
      </c>
      <c r="D5239" s="26"/>
      <c r="E5239" s="26" t="s">
        <v>6</v>
      </c>
      <c r="F5239" s="26" t="s">
        <v>6</v>
      </c>
      <c r="G5239" s="34" t="str">
        <f t="shared" si="195"/>
        <v>Trifolium resupinatum</v>
      </c>
      <c r="H5239" s="26" t="s">
        <v>5141</v>
      </c>
      <c r="I5239" s="26"/>
      <c r="J5239" t="s">
        <v>11421</v>
      </c>
      <c r="K5239" t="s">
        <v>11752</v>
      </c>
      <c r="L5239" t="s">
        <v>12304</v>
      </c>
      <c r="M5239" t="s">
        <v>12305</v>
      </c>
    </row>
    <row r="5240" spans="1:13" x14ac:dyDescent="0.25">
      <c r="A5240" s="26" t="s">
        <v>3947</v>
      </c>
      <c r="B5240" s="26" t="s">
        <v>2485</v>
      </c>
      <c r="C5240" s="34" t="str">
        <f t="shared" si="194"/>
        <v/>
      </c>
      <c r="D5240" s="26"/>
      <c r="E5240" s="26" t="s">
        <v>6</v>
      </c>
      <c r="F5240" s="26" t="s">
        <v>6</v>
      </c>
      <c r="G5240" s="34" t="str">
        <f t="shared" si="195"/>
        <v>Trifolium retusum</v>
      </c>
      <c r="H5240" s="26" t="s">
        <v>5141</v>
      </c>
      <c r="I5240" s="26"/>
      <c r="J5240" t="s">
        <v>11422</v>
      </c>
      <c r="K5240" t="s">
        <v>11752</v>
      </c>
      <c r="L5240" t="s">
        <v>12304</v>
      </c>
      <c r="M5240" t="s">
        <v>12305</v>
      </c>
    </row>
    <row r="5241" spans="1:13" x14ac:dyDescent="0.25">
      <c r="A5241" s="26" t="s">
        <v>3947</v>
      </c>
      <c r="B5241" s="26" t="s">
        <v>3571</v>
      </c>
      <c r="C5241" s="34" t="str">
        <f t="shared" si="194"/>
        <v/>
      </c>
      <c r="D5241" s="26"/>
      <c r="E5241" s="26" t="s">
        <v>6</v>
      </c>
      <c r="F5241" s="26" t="s">
        <v>6</v>
      </c>
      <c r="G5241" s="34" t="str">
        <f t="shared" si="195"/>
        <v>Trifolium rubens</v>
      </c>
      <c r="H5241" s="26" t="s">
        <v>5141</v>
      </c>
      <c r="I5241" s="26"/>
      <c r="J5241" t="s">
        <v>11423</v>
      </c>
      <c r="K5241" t="s">
        <v>11752</v>
      </c>
      <c r="L5241" t="s">
        <v>12304</v>
      </c>
      <c r="M5241" t="s">
        <v>12305</v>
      </c>
    </row>
    <row r="5242" spans="1:13" x14ac:dyDescent="0.25">
      <c r="A5242" s="26" t="s">
        <v>3947</v>
      </c>
      <c r="B5242" s="26" t="s">
        <v>1227</v>
      </c>
      <c r="C5242" s="34" t="str">
        <f t="shared" si="194"/>
        <v/>
      </c>
      <c r="D5242" s="26"/>
      <c r="E5242" s="26" t="s">
        <v>6</v>
      </c>
      <c r="F5242" s="26" t="s">
        <v>6</v>
      </c>
      <c r="G5242" s="34" t="str">
        <f t="shared" si="195"/>
        <v>Trifolium scabrum</v>
      </c>
      <c r="H5242" s="26" t="s">
        <v>5141</v>
      </c>
      <c r="I5242" s="26"/>
      <c r="J5242" t="s">
        <v>11424</v>
      </c>
      <c r="K5242" t="s">
        <v>11752</v>
      </c>
      <c r="L5242" t="s">
        <v>12304</v>
      </c>
      <c r="M5242" t="s">
        <v>12305</v>
      </c>
    </row>
    <row r="5243" spans="1:13" x14ac:dyDescent="0.25">
      <c r="A5243" s="26" t="s">
        <v>3947</v>
      </c>
      <c r="B5243" s="26" t="s">
        <v>3963</v>
      </c>
      <c r="C5243" s="34" t="str">
        <f t="shared" si="194"/>
        <v/>
      </c>
      <c r="D5243" s="26"/>
      <c r="E5243" s="26" t="s">
        <v>6</v>
      </c>
      <c r="F5243" s="26" t="s">
        <v>6</v>
      </c>
      <c r="G5243" s="34" t="str">
        <f t="shared" si="195"/>
        <v>Trifolium spadiceum</v>
      </c>
      <c r="H5243" s="26" t="s">
        <v>5141</v>
      </c>
      <c r="I5243" s="26"/>
      <c r="J5243" t="s">
        <v>11425</v>
      </c>
      <c r="K5243" t="s">
        <v>11752</v>
      </c>
      <c r="L5243" t="s">
        <v>12304</v>
      </c>
      <c r="M5243" t="s">
        <v>12305</v>
      </c>
    </row>
    <row r="5244" spans="1:13" x14ac:dyDescent="0.25">
      <c r="A5244" s="26" t="s">
        <v>3947</v>
      </c>
      <c r="B5244" s="26" t="s">
        <v>3968</v>
      </c>
      <c r="C5244" s="34" t="str">
        <f t="shared" si="194"/>
        <v/>
      </c>
      <c r="D5244" s="26"/>
      <c r="E5244" s="26" t="s">
        <v>6</v>
      </c>
      <c r="F5244" s="26" t="s">
        <v>6</v>
      </c>
      <c r="G5244" s="34" t="str">
        <f t="shared" si="195"/>
        <v>Trifolium spumosum</v>
      </c>
      <c r="H5244" s="26" t="s">
        <v>5141</v>
      </c>
      <c r="I5244" s="26"/>
      <c r="J5244" t="s">
        <v>11426</v>
      </c>
      <c r="K5244" t="s">
        <v>11752</v>
      </c>
      <c r="L5244" t="s">
        <v>12304</v>
      </c>
      <c r="M5244" t="s">
        <v>12305</v>
      </c>
    </row>
    <row r="5245" spans="1:13" x14ac:dyDescent="0.25">
      <c r="A5245" s="26" t="s">
        <v>3947</v>
      </c>
      <c r="B5245" s="26" t="s">
        <v>3960</v>
      </c>
      <c r="C5245" s="34" t="str">
        <f t="shared" si="194"/>
        <v/>
      </c>
      <c r="D5245" s="26"/>
      <c r="E5245" s="26" t="s">
        <v>6</v>
      </c>
      <c r="F5245" s="26" t="s">
        <v>6</v>
      </c>
      <c r="G5245" s="34" t="str">
        <f t="shared" si="195"/>
        <v>Trifolium squamosum</v>
      </c>
      <c r="H5245" s="26" t="s">
        <v>5141</v>
      </c>
      <c r="I5245" s="26"/>
      <c r="J5245" t="s">
        <v>11427</v>
      </c>
      <c r="K5245" t="s">
        <v>11752</v>
      </c>
      <c r="L5245" t="s">
        <v>12304</v>
      </c>
      <c r="M5245" t="s">
        <v>12305</v>
      </c>
    </row>
    <row r="5246" spans="1:13" x14ac:dyDescent="0.25">
      <c r="A5246" s="26" t="s">
        <v>3947</v>
      </c>
      <c r="B5246" s="26" t="s">
        <v>2447</v>
      </c>
      <c r="C5246" s="34" t="str">
        <f t="shared" si="194"/>
        <v/>
      </c>
      <c r="D5246" s="26"/>
      <c r="E5246" s="26" t="s">
        <v>6</v>
      </c>
      <c r="F5246" s="26" t="s">
        <v>6</v>
      </c>
      <c r="G5246" s="34" t="str">
        <f t="shared" si="195"/>
        <v>Trifolium squarrosum</v>
      </c>
      <c r="H5246" s="26" t="s">
        <v>5141</v>
      </c>
      <c r="I5246" s="26"/>
      <c r="J5246" t="s">
        <v>11428</v>
      </c>
      <c r="K5246" t="s">
        <v>11752</v>
      </c>
      <c r="L5246" t="s">
        <v>12304</v>
      </c>
      <c r="M5246" t="s">
        <v>12305</v>
      </c>
    </row>
    <row r="5247" spans="1:13" x14ac:dyDescent="0.25">
      <c r="A5247" s="26" t="s">
        <v>3947</v>
      </c>
      <c r="B5247" s="26" t="s">
        <v>3579</v>
      </c>
      <c r="C5247" s="34" t="str">
        <f t="shared" si="194"/>
        <v/>
      </c>
      <c r="D5247" s="26"/>
      <c r="E5247" s="26" t="s">
        <v>6</v>
      </c>
      <c r="F5247" s="26" t="s">
        <v>6</v>
      </c>
      <c r="G5247" s="34" t="str">
        <f t="shared" si="195"/>
        <v>Trifolium stellatum</v>
      </c>
      <c r="H5247" s="26" t="s">
        <v>5141</v>
      </c>
      <c r="I5247" s="26"/>
      <c r="J5247" t="s">
        <v>11429</v>
      </c>
      <c r="K5247" t="s">
        <v>11752</v>
      </c>
      <c r="L5247" t="s">
        <v>12304</v>
      </c>
      <c r="M5247" t="s">
        <v>12305</v>
      </c>
    </row>
    <row r="5248" spans="1:13" x14ac:dyDescent="0.25">
      <c r="A5248" s="26" t="s">
        <v>3947</v>
      </c>
      <c r="B5248" s="26" t="s">
        <v>3952</v>
      </c>
      <c r="C5248" s="34" t="str">
        <f t="shared" si="194"/>
        <v>subsp.</v>
      </c>
      <c r="D5248" s="26" t="s">
        <v>4538</v>
      </c>
      <c r="E5248" s="26" t="s">
        <v>6</v>
      </c>
      <c r="F5248" s="26" t="s">
        <v>6</v>
      </c>
      <c r="G5248" s="34" t="str">
        <f t="shared" si="195"/>
        <v>Trifolium striatum brevidens</v>
      </c>
      <c r="H5248" s="26" t="s">
        <v>5141</v>
      </c>
      <c r="I5248" s="26"/>
      <c r="J5248" t="s">
        <v>11430</v>
      </c>
      <c r="K5248" t="s">
        <v>11752</v>
      </c>
      <c r="L5248" t="s">
        <v>12304</v>
      </c>
      <c r="M5248" t="s">
        <v>12305</v>
      </c>
    </row>
    <row r="5249" spans="1:13" x14ac:dyDescent="0.25">
      <c r="A5249" s="26" t="s">
        <v>3947</v>
      </c>
      <c r="B5249" s="26" t="s">
        <v>3952</v>
      </c>
      <c r="C5249" s="34" t="str">
        <f t="shared" si="194"/>
        <v>subsp.</v>
      </c>
      <c r="D5249" s="26" t="s">
        <v>3952</v>
      </c>
      <c r="E5249" s="26" t="s">
        <v>6</v>
      </c>
      <c r="F5249" s="26" t="s">
        <v>6</v>
      </c>
      <c r="G5249" s="34" t="str">
        <f t="shared" si="195"/>
        <v>Trifolium striatum striatum</v>
      </c>
      <c r="H5249" s="26" t="s">
        <v>5141</v>
      </c>
      <c r="I5249" s="26"/>
      <c r="J5249" t="s">
        <v>11431</v>
      </c>
      <c r="K5249" t="s">
        <v>11752</v>
      </c>
      <c r="L5249" t="s">
        <v>12304</v>
      </c>
      <c r="M5249" t="s">
        <v>12305</v>
      </c>
    </row>
    <row r="5250" spans="1:13" x14ac:dyDescent="0.25">
      <c r="A5250" s="26" t="s">
        <v>3947</v>
      </c>
      <c r="B5250" s="26" t="s">
        <v>2521</v>
      </c>
      <c r="C5250" s="34" t="str">
        <f t="shared" si="194"/>
        <v/>
      </c>
      <c r="D5250" s="26"/>
      <c r="E5250" s="26" t="s">
        <v>6</v>
      </c>
      <c r="F5250" s="26" t="s">
        <v>6</v>
      </c>
      <c r="G5250" s="34" t="str">
        <f t="shared" si="195"/>
        <v>Trifolium strictum</v>
      </c>
      <c r="H5250" s="26" t="s">
        <v>5141</v>
      </c>
      <c r="I5250" s="26"/>
      <c r="J5250" t="s">
        <v>11432</v>
      </c>
      <c r="K5250" t="s">
        <v>11752</v>
      </c>
      <c r="L5250" t="s">
        <v>12304</v>
      </c>
      <c r="M5250" t="s">
        <v>12305</v>
      </c>
    </row>
    <row r="5251" spans="1:13" x14ac:dyDescent="0.25">
      <c r="A5251" s="26" t="s">
        <v>3947</v>
      </c>
      <c r="B5251" s="26" t="s">
        <v>2695</v>
      </c>
      <c r="C5251" s="34" t="str">
        <f t="shared" si="194"/>
        <v/>
      </c>
      <c r="D5251" s="26"/>
      <c r="E5251" s="26" t="s">
        <v>5390</v>
      </c>
      <c r="F5251" s="26" t="s">
        <v>6</v>
      </c>
      <c r="G5251" s="34" t="str">
        <f t="shared" si="195"/>
        <v>Trifolium suaveolens</v>
      </c>
      <c r="H5251" s="26" t="s">
        <v>5141</v>
      </c>
      <c r="I5251" s="26"/>
      <c r="J5251" t="s">
        <v>11433</v>
      </c>
      <c r="K5251" t="s">
        <v>11752</v>
      </c>
      <c r="L5251" t="s">
        <v>12304</v>
      </c>
      <c r="M5251" t="s">
        <v>12305</v>
      </c>
    </row>
    <row r="5252" spans="1:13" x14ac:dyDescent="0.25">
      <c r="A5252" s="26" t="s">
        <v>3947</v>
      </c>
      <c r="B5252" s="26" t="s">
        <v>3962</v>
      </c>
      <c r="C5252" s="34" t="str">
        <f t="shared" si="194"/>
        <v>subsp.</v>
      </c>
      <c r="D5252" s="26" t="s">
        <v>4539</v>
      </c>
      <c r="E5252" s="26" t="s">
        <v>6</v>
      </c>
      <c r="F5252" s="26" t="s">
        <v>6</v>
      </c>
      <c r="G5252" s="34" t="str">
        <f t="shared" si="195"/>
        <v>Trifolium subterraneum oxaloides</v>
      </c>
      <c r="H5252" s="26" t="s">
        <v>5141</v>
      </c>
      <c r="I5252" s="26"/>
      <c r="J5252" t="s">
        <v>11434</v>
      </c>
      <c r="K5252" t="s">
        <v>11752</v>
      </c>
      <c r="L5252" t="s">
        <v>12304</v>
      </c>
      <c r="M5252" t="s">
        <v>12305</v>
      </c>
    </row>
    <row r="5253" spans="1:13" x14ac:dyDescent="0.25">
      <c r="A5253" s="26" t="s">
        <v>3947</v>
      </c>
      <c r="B5253" s="26" t="s">
        <v>3962</v>
      </c>
      <c r="C5253" s="34" t="str">
        <f t="shared" si="194"/>
        <v>subsp.</v>
      </c>
      <c r="D5253" s="26" t="s">
        <v>3962</v>
      </c>
      <c r="E5253" s="26" t="s">
        <v>6</v>
      </c>
      <c r="F5253" s="26" t="s">
        <v>6</v>
      </c>
      <c r="G5253" s="34" t="str">
        <f t="shared" si="195"/>
        <v>Trifolium subterraneum subterraneum</v>
      </c>
      <c r="H5253" s="26" t="s">
        <v>5141</v>
      </c>
      <c r="I5253" s="26"/>
      <c r="J5253" t="s">
        <v>11435</v>
      </c>
      <c r="K5253" t="s">
        <v>11752</v>
      </c>
      <c r="L5253" t="s">
        <v>12304</v>
      </c>
      <c r="M5253" t="s">
        <v>12305</v>
      </c>
    </row>
    <row r="5254" spans="1:13" x14ac:dyDescent="0.25">
      <c r="A5254" s="26" t="s">
        <v>3947</v>
      </c>
      <c r="B5254" s="26" t="s">
        <v>3975</v>
      </c>
      <c r="C5254" s="34" t="str">
        <f t="shared" si="194"/>
        <v/>
      </c>
      <c r="D5254" s="26"/>
      <c r="E5254" s="26" t="s">
        <v>6</v>
      </c>
      <c r="F5254" s="26" t="s">
        <v>6</v>
      </c>
      <c r="G5254" s="34" t="str">
        <f t="shared" si="195"/>
        <v>Trifolium suffocatum</v>
      </c>
      <c r="H5254" s="26" t="s">
        <v>5141</v>
      </c>
      <c r="I5254" s="26"/>
      <c r="J5254" t="s">
        <v>11436</v>
      </c>
      <c r="K5254" t="s">
        <v>11752</v>
      </c>
      <c r="L5254" t="s">
        <v>12304</v>
      </c>
      <c r="M5254" t="s">
        <v>12305</v>
      </c>
    </row>
    <row r="5255" spans="1:13" x14ac:dyDescent="0.25">
      <c r="A5255" s="26" t="s">
        <v>3947</v>
      </c>
      <c r="B5255" s="26" t="s">
        <v>1642</v>
      </c>
      <c r="C5255" s="34" t="str">
        <f t="shared" si="194"/>
        <v/>
      </c>
      <c r="D5255" s="26"/>
      <c r="E5255" s="26" t="s">
        <v>6</v>
      </c>
      <c r="F5255" s="26" t="s">
        <v>6</v>
      </c>
      <c r="G5255" s="34" t="str">
        <f t="shared" si="195"/>
        <v>Trifolium sylvaticum</v>
      </c>
      <c r="H5255" s="26" t="s">
        <v>5141</v>
      </c>
      <c r="I5255" s="26"/>
      <c r="J5255" t="s">
        <v>11437</v>
      </c>
      <c r="K5255" t="s">
        <v>11752</v>
      </c>
      <c r="L5255" t="s">
        <v>12304</v>
      </c>
      <c r="M5255" t="s">
        <v>12305</v>
      </c>
    </row>
    <row r="5256" spans="1:13" x14ac:dyDescent="0.25">
      <c r="A5256" s="26" t="s">
        <v>3947</v>
      </c>
      <c r="B5256" s="26" t="s">
        <v>3972</v>
      </c>
      <c r="C5256" s="34" t="str">
        <f t="shared" si="194"/>
        <v/>
      </c>
      <c r="D5256" s="26"/>
      <c r="E5256" s="26" t="s">
        <v>6</v>
      </c>
      <c r="F5256" s="26" t="s">
        <v>6</v>
      </c>
      <c r="G5256" s="34" t="str">
        <f t="shared" si="195"/>
        <v>Trifolium thalii</v>
      </c>
      <c r="H5256" s="26" t="s">
        <v>5141</v>
      </c>
      <c r="I5256" s="26"/>
      <c r="J5256" t="s">
        <v>11438</v>
      </c>
      <c r="K5256" t="s">
        <v>11752</v>
      </c>
      <c r="L5256" t="s">
        <v>12304</v>
      </c>
      <c r="M5256" t="s">
        <v>12305</v>
      </c>
    </row>
    <row r="5257" spans="1:13" x14ac:dyDescent="0.25">
      <c r="A5257" s="26" t="s">
        <v>3947</v>
      </c>
      <c r="B5257" s="26" t="s">
        <v>2197</v>
      </c>
      <c r="C5257" s="34" t="str">
        <f t="shared" si="194"/>
        <v/>
      </c>
      <c r="D5257" s="26"/>
      <c r="E5257" s="26" t="s">
        <v>6</v>
      </c>
      <c r="F5257" s="26" t="s">
        <v>6</v>
      </c>
      <c r="G5257" s="34" t="str">
        <f t="shared" si="195"/>
        <v>Trifolium tomentosum</v>
      </c>
      <c r="H5257" s="26" t="s">
        <v>5141</v>
      </c>
      <c r="I5257" s="26"/>
      <c r="J5257" t="s">
        <v>11439</v>
      </c>
      <c r="K5257" t="s">
        <v>11752</v>
      </c>
      <c r="L5257" t="s">
        <v>12304</v>
      </c>
      <c r="M5257" t="s">
        <v>12305</v>
      </c>
    </row>
    <row r="5258" spans="1:13" x14ac:dyDescent="0.25">
      <c r="A5258" s="26" t="s">
        <v>3947</v>
      </c>
      <c r="B5258" s="26" t="s">
        <v>6119</v>
      </c>
      <c r="C5258" s="34" t="str">
        <f t="shared" si="194"/>
        <v/>
      </c>
      <c r="D5258" s="26"/>
      <c r="E5258" s="26" t="s">
        <v>6</v>
      </c>
      <c r="F5258" s="26" t="s">
        <v>6</v>
      </c>
      <c r="G5258" s="34" t="str">
        <f t="shared" si="195"/>
        <v>Trifolium vesiculosum</v>
      </c>
      <c r="H5258" s="26" t="s">
        <v>5141</v>
      </c>
      <c r="I5258" s="26"/>
      <c r="J5258" t="s">
        <v>11740</v>
      </c>
      <c r="K5258" t="s">
        <v>11752</v>
      </c>
      <c r="L5258" t="s">
        <v>12304</v>
      </c>
      <c r="M5258" t="s">
        <v>12305</v>
      </c>
    </row>
    <row r="5259" spans="1:13" x14ac:dyDescent="0.25">
      <c r="A5259" s="26" t="s">
        <v>3976</v>
      </c>
      <c r="B5259" s="26" t="s">
        <v>740</v>
      </c>
      <c r="C5259" s="34" t="str">
        <f t="shared" si="194"/>
        <v/>
      </c>
      <c r="D5259" s="26"/>
      <c r="E5259" s="26" t="s">
        <v>6</v>
      </c>
      <c r="F5259" s="26" t="s">
        <v>6</v>
      </c>
      <c r="G5259" s="34" t="str">
        <f t="shared" si="195"/>
        <v>Triglochin barrelieri</v>
      </c>
      <c r="H5259" s="26" t="s">
        <v>5141</v>
      </c>
      <c r="I5259" s="26"/>
      <c r="J5259" t="s">
        <v>11440</v>
      </c>
      <c r="K5259" t="s">
        <v>11752</v>
      </c>
      <c r="L5259" t="s">
        <v>12560</v>
      </c>
      <c r="M5259" t="s">
        <v>12705</v>
      </c>
    </row>
    <row r="5260" spans="1:13" x14ac:dyDescent="0.25">
      <c r="A5260" s="26" t="s">
        <v>3976</v>
      </c>
      <c r="B5260" s="26" t="s">
        <v>2903</v>
      </c>
      <c r="C5260" s="34" t="str">
        <f t="shared" si="194"/>
        <v/>
      </c>
      <c r="D5260" s="26"/>
      <c r="E5260" s="26" t="s">
        <v>6</v>
      </c>
      <c r="F5260" s="26" t="s">
        <v>6</v>
      </c>
      <c r="G5260" s="34" t="str">
        <f t="shared" si="195"/>
        <v>Triglochin laxiflora</v>
      </c>
      <c r="H5260" s="26" t="s">
        <v>5141</v>
      </c>
      <c r="I5260" s="26"/>
      <c r="J5260" t="s">
        <v>11441</v>
      </c>
      <c r="K5260" t="s">
        <v>11752</v>
      </c>
      <c r="L5260" t="s">
        <v>12560</v>
      </c>
      <c r="M5260" t="s">
        <v>12705</v>
      </c>
    </row>
    <row r="5261" spans="1:13" x14ac:dyDescent="0.25">
      <c r="A5261" s="26" t="s">
        <v>3976</v>
      </c>
      <c r="B5261" s="26" t="s">
        <v>514</v>
      </c>
      <c r="C5261" s="34" t="str">
        <f t="shared" si="194"/>
        <v/>
      </c>
      <c r="D5261" s="26"/>
      <c r="E5261" s="26" t="s">
        <v>6</v>
      </c>
      <c r="F5261" s="26" t="s">
        <v>6</v>
      </c>
      <c r="G5261" s="34" t="str">
        <f t="shared" si="195"/>
        <v>Triglochin maritima</v>
      </c>
      <c r="H5261" s="26" t="s">
        <v>5141</v>
      </c>
      <c r="I5261" s="26"/>
      <c r="J5261" t="s">
        <v>11442</v>
      </c>
      <c r="K5261" t="s">
        <v>11752</v>
      </c>
      <c r="L5261" t="s">
        <v>12560</v>
      </c>
      <c r="M5261" t="s">
        <v>12705</v>
      </c>
    </row>
    <row r="5262" spans="1:13" x14ac:dyDescent="0.25">
      <c r="A5262" s="26" t="s">
        <v>3976</v>
      </c>
      <c r="B5262" s="26" t="s">
        <v>802</v>
      </c>
      <c r="C5262" s="34" t="str">
        <f t="shared" si="194"/>
        <v/>
      </c>
      <c r="D5262" s="26"/>
      <c r="E5262" s="26" t="s">
        <v>6</v>
      </c>
      <c r="F5262" s="26" t="s">
        <v>6</v>
      </c>
      <c r="G5262" s="34" t="str">
        <f t="shared" si="195"/>
        <v>Triglochin palustris</v>
      </c>
      <c r="H5262" s="26" t="s">
        <v>5141</v>
      </c>
      <c r="I5262" s="26"/>
      <c r="J5262" t="s">
        <v>11443</v>
      </c>
      <c r="K5262" t="s">
        <v>11752</v>
      </c>
      <c r="L5262" t="s">
        <v>12560</v>
      </c>
      <c r="M5262" t="s">
        <v>12705</v>
      </c>
    </row>
    <row r="5263" spans="1:13" x14ac:dyDescent="0.25">
      <c r="A5263" s="26" t="s">
        <v>3976</v>
      </c>
      <c r="B5263" s="26" t="s">
        <v>2889</v>
      </c>
      <c r="C5263" s="34" t="str">
        <f t="shared" si="194"/>
        <v/>
      </c>
      <c r="D5263" s="26"/>
      <c r="E5263" s="26" t="s">
        <v>6</v>
      </c>
      <c r="F5263" s="26" t="s">
        <v>6</v>
      </c>
      <c r="G5263" s="34" t="str">
        <f t="shared" si="195"/>
        <v>Triglochin striata</v>
      </c>
      <c r="H5263" s="26" t="s">
        <v>5141</v>
      </c>
      <c r="I5263" s="26"/>
      <c r="J5263" t="s">
        <v>11444</v>
      </c>
      <c r="K5263" t="s">
        <v>11752</v>
      </c>
      <c r="L5263" t="s">
        <v>12560</v>
      </c>
      <c r="M5263" t="s">
        <v>12705</v>
      </c>
    </row>
    <row r="5264" spans="1:13" x14ac:dyDescent="0.25">
      <c r="A5264" s="26" t="s">
        <v>3977</v>
      </c>
      <c r="B5264" s="26" t="s">
        <v>2824</v>
      </c>
      <c r="C5264" s="34" t="str">
        <f t="shared" si="194"/>
        <v/>
      </c>
      <c r="D5264" s="26"/>
      <c r="E5264" s="26" t="s">
        <v>5390</v>
      </c>
      <c r="F5264" s="26" t="s">
        <v>6</v>
      </c>
      <c r="G5264" s="34" t="str">
        <f t="shared" si="195"/>
        <v>Trigonella caerulea</v>
      </c>
      <c r="H5264" s="26" t="s">
        <v>5141</v>
      </c>
      <c r="I5264" s="26"/>
      <c r="J5264" t="s">
        <v>11445</v>
      </c>
      <c r="K5264" t="s">
        <v>11752</v>
      </c>
      <c r="L5264" t="s">
        <v>12304</v>
      </c>
      <c r="M5264" t="s">
        <v>12305</v>
      </c>
    </row>
    <row r="5265" spans="1:13" x14ac:dyDescent="0.25">
      <c r="A5265" s="26" t="s">
        <v>3977</v>
      </c>
      <c r="B5265" s="26" t="s">
        <v>3980</v>
      </c>
      <c r="C5265" s="34" t="str">
        <f t="shared" si="194"/>
        <v/>
      </c>
      <c r="D5265" s="26"/>
      <c r="E5265" s="26" t="s">
        <v>6</v>
      </c>
      <c r="F5265" s="26" t="s">
        <v>6</v>
      </c>
      <c r="G5265" s="34" t="str">
        <f t="shared" si="195"/>
        <v>Trigonella foenum-graecum</v>
      </c>
      <c r="H5265" s="26" t="s">
        <v>5141</v>
      </c>
      <c r="I5265" s="26"/>
      <c r="J5265" t="s">
        <v>11446</v>
      </c>
      <c r="K5265" t="s">
        <v>11752</v>
      </c>
      <c r="L5265" t="s">
        <v>12304</v>
      </c>
      <c r="M5265" t="s">
        <v>12305</v>
      </c>
    </row>
    <row r="5266" spans="1:13" x14ac:dyDescent="0.25">
      <c r="A5266" s="26" t="s">
        <v>3977</v>
      </c>
      <c r="B5266" s="26" t="s">
        <v>3979</v>
      </c>
      <c r="C5266" s="34" t="str">
        <f t="shared" si="194"/>
        <v/>
      </c>
      <c r="D5266" s="26"/>
      <c r="E5266" s="26" t="s">
        <v>6</v>
      </c>
      <c r="F5266" s="26" t="s">
        <v>6</v>
      </c>
      <c r="G5266" s="34" t="str">
        <f t="shared" si="195"/>
        <v>Trigonella gladiata</v>
      </c>
      <c r="H5266" s="26" t="s">
        <v>5141</v>
      </c>
      <c r="I5266" s="26"/>
      <c r="J5266" t="s">
        <v>11447</v>
      </c>
      <c r="K5266" t="s">
        <v>11752</v>
      </c>
      <c r="L5266" t="s">
        <v>12304</v>
      </c>
      <c r="M5266" t="s">
        <v>12305</v>
      </c>
    </row>
    <row r="5267" spans="1:13" x14ac:dyDescent="0.25">
      <c r="A5267" s="26" t="s">
        <v>3977</v>
      </c>
      <c r="B5267" s="26" t="s">
        <v>841</v>
      </c>
      <c r="C5267" s="34" t="str">
        <f t="shared" si="194"/>
        <v/>
      </c>
      <c r="D5267" s="26"/>
      <c r="E5267" s="26" t="s">
        <v>6</v>
      </c>
      <c r="F5267" s="26" t="s">
        <v>6</v>
      </c>
      <c r="G5267" s="34" t="str">
        <f t="shared" si="195"/>
        <v>Trigonella monspeliaca</v>
      </c>
      <c r="H5267" s="26" t="s">
        <v>5141</v>
      </c>
      <c r="I5267" s="26"/>
      <c r="J5267" t="s">
        <v>11448</v>
      </c>
      <c r="K5267" t="s">
        <v>11752</v>
      </c>
      <c r="L5267" t="s">
        <v>12304</v>
      </c>
      <c r="M5267" t="s">
        <v>12305</v>
      </c>
    </row>
    <row r="5268" spans="1:13" x14ac:dyDescent="0.25">
      <c r="A5268" s="26" t="s">
        <v>3977</v>
      </c>
      <c r="B5268" s="26" t="s">
        <v>285</v>
      </c>
      <c r="C5268" s="34" t="str">
        <f t="shared" si="194"/>
        <v/>
      </c>
      <c r="D5268" s="26"/>
      <c r="E5268" s="26" t="s">
        <v>6</v>
      </c>
      <c r="F5268" s="26" t="s">
        <v>6</v>
      </c>
      <c r="G5268" s="34" t="str">
        <f t="shared" si="195"/>
        <v>Trigonella ovalis</v>
      </c>
      <c r="H5268" s="26" t="s">
        <v>5141</v>
      </c>
      <c r="I5268" s="26"/>
      <c r="J5268" t="s">
        <v>11449</v>
      </c>
      <c r="K5268" t="s">
        <v>11752</v>
      </c>
      <c r="L5268" t="s">
        <v>12304</v>
      </c>
      <c r="M5268" t="s">
        <v>12305</v>
      </c>
    </row>
    <row r="5269" spans="1:13" x14ac:dyDescent="0.25">
      <c r="A5269" s="26" t="s">
        <v>3977</v>
      </c>
      <c r="B5269" s="26" t="s">
        <v>3978</v>
      </c>
      <c r="C5269" s="34" t="str">
        <f t="shared" si="194"/>
        <v/>
      </c>
      <c r="D5269" s="26"/>
      <c r="E5269" s="26" t="s">
        <v>6</v>
      </c>
      <c r="F5269" s="26" t="s">
        <v>6</v>
      </c>
      <c r="G5269" s="34" t="str">
        <f t="shared" si="195"/>
        <v>Trigonella polyceratia</v>
      </c>
      <c r="H5269" s="26" t="s">
        <v>5141</v>
      </c>
      <c r="I5269" s="26"/>
      <c r="J5269" t="s">
        <v>11450</v>
      </c>
      <c r="K5269" t="s">
        <v>11752</v>
      </c>
      <c r="L5269" t="s">
        <v>12304</v>
      </c>
      <c r="M5269" t="s">
        <v>12305</v>
      </c>
    </row>
    <row r="5270" spans="1:13" x14ac:dyDescent="0.25">
      <c r="A5270" s="26" t="s">
        <v>3981</v>
      </c>
      <c r="B5270" s="26" t="s">
        <v>3982</v>
      </c>
      <c r="C5270" s="34" t="str">
        <f t="shared" si="194"/>
        <v/>
      </c>
      <c r="D5270" s="26"/>
      <c r="E5270" s="26" t="s">
        <v>6</v>
      </c>
      <c r="F5270" s="26" t="s">
        <v>6</v>
      </c>
      <c r="G5270" s="34" t="str">
        <f t="shared" si="195"/>
        <v>Triguera osbeckii</v>
      </c>
      <c r="H5270" s="26" t="s">
        <v>5141</v>
      </c>
      <c r="I5270" s="26"/>
      <c r="J5270" t="s">
        <v>11451</v>
      </c>
      <c r="K5270" t="s">
        <v>11752</v>
      </c>
      <c r="L5270" t="s">
        <v>12577</v>
      </c>
      <c r="M5270" t="s">
        <v>12578</v>
      </c>
    </row>
    <row r="5271" spans="1:13" x14ac:dyDescent="0.25">
      <c r="A5271" s="26" t="s">
        <v>3983</v>
      </c>
      <c r="B5271" s="26" t="s">
        <v>2419</v>
      </c>
      <c r="C5271" s="34" t="str">
        <f t="shared" si="194"/>
        <v/>
      </c>
      <c r="D5271" s="26"/>
      <c r="E5271" s="26" t="s">
        <v>31</v>
      </c>
      <c r="F5271" s="26" t="s">
        <v>6</v>
      </c>
      <c r="G5271" s="34" t="str">
        <f t="shared" si="195"/>
        <v>Trinia dufourii</v>
      </c>
      <c r="H5271" s="26" t="s">
        <v>5141</v>
      </c>
      <c r="I5271" s="26"/>
      <c r="J5271" t="s">
        <v>11452</v>
      </c>
      <c r="K5271" t="s">
        <v>11752</v>
      </c>
      <c r="L5271" t="s">
        <v>12382</v>
      </c>
      <c r="M5271" t="s">
        <v>12383</v>
      </c>
    </row>
    <row r="5272" spans="1:13" x14ac:dyDescent="0.25">
      <c r="A5272" s="26" t="s">
        <v>3983</v>
      </c>
      <c r="B5272" s="26" t="s">
        <v>653</v>
      </c>
      <c r="C5272" s="34" t="str">
        <f t="shared" si="194"/>
        <v/>
      </c>
      <c r="D5272" s="26"/>
      <c r="E5272" s="26" t="s">
        <v>6</v>
      </c>
      <c r="F5272" s="26" t="s">
        <v>6</v>
      </c>
      <c r="G5272" s="34" t="str">
        <f t="shared" si="195"/>
        <v>Trinia glauca</v>
      </c>
      <c r="H5272" s="26" t="s">
        <v>5141</v>
      </c>
      <c r="I5272" s="26"/>
      <c r="J5272" t="s">
        <v>11453</v>
      </c>
      <c r="K5272" t="s">
        <v>11752</v>
      </c>
      <c r="L5272" t="s">
        <v>12382</v>
      </c>
      <c r="M5272" t="s">
        <v>12383</v>
      </c>
    </row>
    <row r="5273" spans="1:13" x14ac:dyDescent="0.25">
      <c r="A5273" s="26" t="s">
        <v>3984</v>
      </c>
      <c r="B5273" s="26" t="s">
        <v>3147</v>
      </c>
      <c r="C5273" s="34" t="str">
        <f t="shared" si="194"/>
        <v/>
      </c>
      <c r="D5273" s="26"/>
      <c r="E5273" s="26" t="s">
        <v>6</v>
      </c>
      <c r="F5273" s="26" t="s">
        <v>6</v>
      </c>
      <c r="G5273" s="34" t="str">
        <f t="shared" si="195"/>
        <v>Tripodion tetraphyllum</v>
      </c>
      <c r="H5273" s="26" t="s">
        <v>5141</v>
      </c>
      <c r="I5273" s="26"/>
      <c r="J5273" t="s">
        <v>11454</v>
      </c>
      <c r="K5273" t="s">
        <v>11752</v>
      </c>
      <c r="L5273" t="s">
        <v>12304</v>
      </c>
      <c r="M5273" t="s">
        <v>12305</v>
      </c>
    </row>
    <row r="5274" spans="1:13" x14ac:dyDescent="0.25">
      <c r="A5274" s="26" t="s">
        <v>3985</v>
      </c>
      <c r="B5274" s="26" t="s">
        <v>1738</v>
      </c>
      <c r="C5274" s="34" t="str">
        <f t="shared" si="194"/>
        <v/>
      </c>
      <c r="D5274" s="26"/>
      <c r="E5274" s="26" t="s">
        <v>6</v>
      </c>
      <c r="F5274" s="26" t="s">
        <v>6</v>
      </c>
      <c r="G5274" s="34" t="str">
        <f t="shared" si="195"/>
        <v>Trollius europaeus</v>
      </c>
      <c r="H5274" s="26" t="s">
        <v>5141</v>
      </c>
      <c r="I5274" s="26"/>
      <c r="J5274" t="s">
        <v>11455</v>
      </c>
      <c r="K5274" t="s">
        <v>11752</v>
      </c>
      <c r="L5274" t="s">
        <v>12329</v>
      </c>
      <c r="M5274" t="s">
        <v>12330</v>
      </c>
    </row>
    <row r="5275" spans="1:13" x14ac:dyDescent="0.25">
      <c r="A5275" s="26" t="s">
        <v>3986</v>
      </c>
      <c r="B5275" s="26" t="s">
        <v>291</v>
      </c>
      <c r="C5275" s="34" t="str">
        <f t="shared" si="194"/>
        <v/>
      </c>
      <c r="D5275" s="26"/>
      <c r="E5275" s="26" t="s">
        <v>5390</v>
      </c>
      <c r="F5275" s="26" t="s">
        <v>6</v>
      </c>
      <c r="G5275" s="34" t="str">
        <f t="shared" si="195"/>
        <v>Tropaeolum majus</v>
      </c>
      <c r="H5275" s="26" t="s">
        <v>5141</v>
      </c>
      <c r="I5275" s="26"/>
      <c r="J5275" t="s">
        <v>11456</v>
      </c>
      <c r="K5275" t="s">
        <v>11752</v>
      </c>
      <c r="L5275" t="s">
        <v>12287</v>
      </c>
      <c r="M5275" t="s">
        <v>12706</v>
      </c>
    </row>
    <row r="5276" spans="1:13" x14ac:dyDescent="0.25">
      <c r="A5276" s="26" t="s">
        <v>3987</v>
      </c>
      <c r="B5276" s="26" t="s">
        <v>350</v>
      </c>
      <c r="C5276" s="34" t="str">
        <f t="shared" si="194"/>
        <v>subsp.</v>
      </c>
      <c r="D5276" s="26" t="s">
        <v>403</v>
      </c>
      <c r="E5276" s="26" t="s">
        <v>6</v>
      </c>
      <c r="F5276" s="26" t="s">
        <v>6</v>
      </c>
      <c r="G5276" s="34" t="str">
        <f t="shared" si="195"/>
        <v>Tulipa sylvestris australis</v>
      </c>
      <c r="H5276" s="26" t="s">
        <v>5141</v>
      </c>
      <c r="I5276" s="26"/>
      <c r="J5276" t="s">
        <v>11457</v>
      </c>
      <c r="K5276" t="s">
        <v>11752</v>
      </c>
      <c r="L5276" t="s">
        <v>12569</v>
      </c>
      <c r="M5276" t="s">
        <v>12636</v>
      </c>
    </row>
    <row r="5277" spans="1:13" x14ac:dyDescent="0.25">
      <c r="A5277" s="26" t="s">
        <v>3987</v>
      </c>
      <c r="B5277" s="26" t="s">
        <v>350</v>
      </c>
      <c r="C5277" s="34" t="str">
        <f t="shared" si="194"/>
        <v>subsp.</v>
      </c>
      <c r="D5277" s="26" t="s">
        <v>350</v>
      </c>
      <c r="E5277" s="26" t="s">
        <v>6</v>
      </c>
      <c r="F5277" s="26" t="s">
        <v>6</v>
      </c>
      <c r="G5277" s="34" t="str">
        <f t="shared" si="195"/>
        <v>Tulipa sylvestris sylvestris</v>
      </c>
      <c r="H5277" s="26" t="s">
        <v>5141</v>
      </c>
      <c r="I5277" s="26"/>
      <c r="J5277" t="s">
        <v>11458</v>
      </c>
      <c r="K5277" t="s">
        <v>11752</v>
      </c>
      <c r="L5277" t="s">
        <v>12569</v>
      </c>
      <c r="M5277" t="s">
        <v>12636</v>
      </c>
    </row>
    <row r="5278" spans="1:13" x14ac:dyDescent="0.25">
      <c r="A5278" s="26" t="s">
        <v>3988</v>
      </c>
      <c r="B5278" s="26" t="s">
        <v>821</v>
      </c>
      <c r="C5278" s="34" t="str">
        <f t="shared" si="194"/>
        <v/>
      </c>
      <c r="D5278" s="26"/>
      <c r="E5278" s="26" t="s">
        <v>6</v>
      </c>
      <c r="F5278" s="26" t="s">
        <v>6</v>
      </c>
      <c r="G5278" s="34" t="str">
        <f t="shared" si="195"/>
        <v>Turgenia latifolia</v>
      </c>
      <c r="H5278" s="26" t="s">
        <v>5141</v>
      </c>
      <c r="I5278" s="26"/>
      <c r="J5278" t="s">
        <v>11459</v>
      </c>
      <c r="K5278" t="s">
        <v>11752</v>
      </c>
      <c r="L5278" t="s">
        <v>12382</v>
      </c>
      <c r="M5278" t="s">
        <v>12383</v>
      </c>
    </row>
    <row r="5279" spans="1:13" x14ac:dyDescent="0.25">
      <c r="A5279" s="26" t="s">
        <v>3989</v>
      </c>
      <c r="B5279" s="26" t="s">
        <v>1353</v>
      </c>
      <c r="C5279" s="34" t="str">
        <f t="shared" si="194"/>
        <v/>
      </c>
      <c r="D5279" s="26"/>
      <c r="E5279" s="26" t="s">
        <v>6</v>
      </c>
      <c r="F5279" s="26" t="s">
        <v>6</v>
      </c>
      <c r="G5279" s="34" t="str">
        <f t="shared" si="195"/>
        <v>Typha angustifolia</v>
      </c>
      <c r="H5279" s="26" t="s">
        <v>5141</v>
      </c>
      <c r="I5279" s="26"/>
      <c r="J5279" t="s">
        <v>11460</v>
      </c>
      <c r="K5279" t="s">
        <v>11752</v>
      </c>
      <c r="L5279" t="s">
        <v>12046</v>
      </c>
      <c r="M5279" t="s">
        <v>12700</v>
      </c>
    </row>
    <row r="5280" spans="1:13" x14ac:dyDescent="0.25">
      <c r="A5280" s="26" t="s">
        <v>3989</v>
      </c>
      <c r="B5280" s="26" t="s">
        <v>3990</v>
      </c>
      <c r="C5280" s="34" t="str">
        <f t="shared" si="194"/>
        <v/>
      </c>
      <c r="D5280" s="26"/>
      <c r="E5280" s="26" t="s">
        <v>6</v>
      </c>
      <c r="F5280" s="26" t="s">
        <v>6</v>
      </c>
      <c r="G5280" s="34" t="str">
        <f t="shared" si="195"/>
        <v>Typha domingensis</v>
      </c>
      <c r="H5280" s="26" t="s">
        <v>5141</v>
      </c>
      <c r="I5280" s="26"/>
      <c r="J5280" t="s">
        <v>11461</v>
      </c>
      <c r="K5280" t="s">
        <v>11752</v>
      </c>
      <c r="L5280" t="s">
        <v>12046</v>
      </c>
      <c r="M5280" t="s">
        <v>12700</v>
      </c>
    </row>
    <row r="5281" spans="1:13" x14ac:dyDescent="0.25">
      <c r="A5281" s="26" t="s">
        <v>3989</v>
      </c>
      <c r="B5281" s="26" t="s">
        <v>821</v>
      </c>
      <c r="C5281" s="34" t="str">
        <f t="shared" si="194"/>
        <v/>
      </c>
      <c r="D5281" s="26"/>
      <c r="E5281" s="26" t="s">
        <v>6</v>
      </c>
      <c r="F5281" s="26" t="s">
        <v>6</v>
      </c>
      <c r="G5281" s="34" t="str">
        <f t="shared" si="195"/>
        <v>Typha latifolia</v>
      </c>
      <c r="H5281" s="26" t="s">
        <v>5141</v>
      </c>
      <c r="I5281" s="26"/>
      <c r="J5281" t="s">
        <v>11462</v>
      </c>
      <c r="K5281" t="s">
        <v>11752</v>
      </c>
      <c r="L5281" t="s">
        <v>12046</v>
      </c>
      <c r="M5281" t="s">
        <v>12700</v>
      </c>
    </row>
    <row r="5282" spans="1:13" x14ac:dyDescent="0.25">
      <c r="A5282" s="26" t="s">
        <v>3991</v>
      </c>
      <c r="B5282" s="26" t="s">
        <v>3992</v>
      </c>
      <c r="C5282" s="34" t="str">
        <f t="shared" si="194"/>
        <v/>
      </c>
      <c r="D5282" s="26"/>
      <c r="E5282" s="26" t="s">
        <v>6</v>
      </c>
      <c r="F5282" s="26" t="s">
        <v>6</v>
      </c>
      <c r="G5282" s="34" t="str">
        <f t="shared" si="195"/>
        <v>Tyrimnus leucographus</v>
      </c>
      <c r="H5282" s="26" t="s">
        <v>5141</v>
      </c>
      <c r="I5282" s="26"/>
      <c r="J5282" t="s">
        <v>11463</v>
      </c>
      <c r="K5282" t="s">
        <v>11752</v>
      </c>
      <c r="L5282" t="s">
        <v>11753</v>
      </c>
      <c r="M5282" t="s">
        <v>11754</v>
      </c>
    </row>
    <row r="5283" spans="1:13" x14ac:dyDescent="0.25">
      <c r="A5283" s="26" t="s">
        <v>3993</v>
      </c>
      <c r="B5283" s="26" t="s">
        <v>3999</v>
      </c>
      <c r="C5283" s="34" t="str">
        <f t="shared" si="194"/>
        <v/>
      </c>
      <c r="D5283" s="26"/>
      <c r="E5283" s="26" t="s">
        <v>31</v>
      </c>
      <c r="F5283" s="26" t="s">
        <v>6</v>
      </c>
      <c r="G5283" s="34" t="str">
        <f t="shared" si="195"/>
        <v>Ulex airensis</v>
      </c>
      <c r="H5283" s="26" t="s">
        <v>5141</v>
      </c>
      <c r="I5283" s="26"/>
      <c r="J5283" t="s">
        <v>11464</v>
      </c>
      <c r="K5283" t="s">
        <v>11752</v>
      </c>
      <c r="L5283" t="s">
        <v>12304</v>
      </c>
      <c r="M5283" t="s">
        <v>12305</v>
      </c>
    </row>
    <row r="5284" spans="1:13" x14ac:dyDescent="0.25">
      <c r="A5284" s="26" t="s">
        <v>3993</v>
      </c>
      <c r="B5284" s="26" t="s">
        <v>3997</v>
      </c>
      <c r="C5284" s="34" t="str">
        <f t="shared" si="194"/>
        <v>subsp.</v>
      </c>
      <c r="D5284" s="26" t="s">
        <v>3997</v>
      </c>
      <c r="E5284" s="26" t="s">
        <v>31</v>
      </c>
      <c r="F5284" s="26" t="s">
        <v>6</v>
      </c>
      <c r="G5284" s="34" t="str">
        <f t="shared" si="195"/>
        <v>Ulex argenteus argenteus</v>
      </c>
      <c r="H5284" s="26" t="s">
        <v>5141</v>
      </c>
      <c r="I5284" s="26"/>
      <c r="J5284" t="s">
        <v>11465</v>
      </c>
      <c r="K5284" t="s">
        <v>11752</v>
      </c>
      <c r="L5284" t="s">
        <v>12304</v>
      </c>
      <c r="M5284" t="s">
        <v>12305</v>
      </c>
    </row>
    <row r="5285" spans="1:13" x14ac:dyDescent="0.25">
      <c r="A5285" s="26" t="s">
        <v>3993</v>
      </c>
      <c r="B5285" s="26" t="s">
        <v>3997</v>
      </c>
      <c r="C5285" s="34" t="str">
        <f t="shared" si="194"/>
        <v>subsp.</v>
      </c>
      <c r="D5285" s="26" t="s">
        <v>4682</v>
      </c>
      <c r="E5285" s="26" t="s">
        <v>31</v>
      </c>
      <c r="F5285" s="26" t="s">
        <v>6</v>
      </c>
      <c r="G5285" s="34" t="str">
        <f t="shared" si="195"/>
        <v>Ulex argenteus subsericeus</v>
      </c>
      <c r="H5285" s="26" t="s">
        <v>5141</v>
      </c>
      <c r="I5285" s="26"/>
      <c r="J5285" t="s">
        <v>11466</v>
      </c>
      <c r="K5285" t="s">
        <v>11752</v>
      </c>
      <c r="L5285" t="s">
        <v>12304</v>
      </c>
      <c r="M5285" t="s">
        <v>12305</v>
      </c>
    </row>
    <row r="5286" spans="1:13" x14ac:dyDescent="0.25">
      <c r="A5286" s="26" t="s">
        <v>3993</v>
      </c>
      <c r="B5286" s="26" t="s">
        <v>403</v>
      </c>
      <c r="C5286" s="34" t="str">
        <f t="shared" si="194"/>
        <v>subsp.</v>
      </c>
      <c r="D5286" s="26" t="s">
        <v>403</v>
      </c>
      <c r="E5286" s="26" t="s">
        <v>31</v>
      </c>
      <c r="F5286" s="26" t="s">
        <v>6</v>
      </c>
      <c r="G5286" s="34" t="str">
        <f t="shared" si="195"/>
        <v>Ulex australis australis</v>
      </c>
      <c r="H5286" s="26" t="s">
        <v>5141</v>
      </c>
      <c r="I5286" s="26"/>
      <c r="J5286" t="s">
        <v>11467</v>
      </c>
      <c r="K5286" t="s">
        <v>11752</v>
      </c>
      <c r="L5286" t="s">
        <v>12304</v>
      </c>
      <c r="M5286" t="s">
        <v>12305</v>
      </c>
    </row>
    <row r="5287" spans="1:13" x14ac:dyDescent="0.25">
      <c r="A5287" s="26" t="s">
        <v>3993</v>
      </c>
      <c r="B5287" s="26" t="s">
        <v>403</v>
      </c>
      <c r="C5287" s="34" t="str">
        <f t="shared" si="194"/>
        <v>subsp.</v>
      </c>
      <c r="D5287" s="26" t="s">
        <v>4683</v>
      </c>
      <c r="E5287" s="26" t="s">
        <v>31</v>
      </c>
      <c r="F5287" s="26" t="s">
        <v>6</v>
      </c>
      <c r="G5287" s="34" t="str">
        <f t="shared" si="195"/>
        <v>Ulex australis welwitschianus</v>
      </c>
      <c r="H5287" s="26" t="s">
        <v>5141</v>
      </c>
      <c r="I5287" s="26"/>
      <c r="J5287" t="s">
        <v>11468</v>
      </c>
      <c r="K5287" t="s">
        <v>11752</v>
      </c>
      <c r="L5287" t="s">
        <v>12304</v>
      </c>
      <c r="M5287" t="s">
        <v>12305</v>
      </c>
    </row>
    <row r="5288" spans="1:13" x14ac:dyDescent="0.25">
      <c r="A5288" s="26" t="s">
        <v>3993</v>
      </c>
      <c r="B5288" s="26" t="s">
        <v>3922</v>
      </c>
      <c r="C5288" s="34" t="str">
        <f t="shared" si="194"/>
        <v>subsp.</v>
      </c>
      <c r="D5288" s="26" t="s">
        <v>3922</v>
      </c>
      <c r="E5288" s="26" t="s">
        <v>31</v>
      </c>
      <c r="F5288" s="26" t="s">
        <v>6</v>
      </c>
      <c r="G5288" s="34" t="str">
        <f t="shared" si="195"/>
        <v>Ulex baeticus baeticus</v>
      </c>
      <c r="H5288" s="26" t="s">
        <v>5141</v>
      </c>
      <c r="I5288" s="26"/>
      <c r="J5288" t="s">
        <v>11469</v>
      </c>
      <c r="K5288" t="s">
        <v>11752</v>
      </c>
      <c r="L5288" t="s">
        <v>12304</v>
      </c>
      <c r="M5288" t="s">
        <v>12305</v>
      </c>
    </row>
    <row r="5289" spans="1:13" x14ac:dyDescent="0.25">
      <c r="A5289" s="26" t="s">
        <v>3993</v>
      </c>
      <c r="B5289" s="26" t="s">
        <v>3922</v>
      </c>
      <c r="C5289" s="34" t="str">
        <f t="shared" si="194"/>
        <v>subsp.</v>
      </c>
      <c r="D5289" s="26" t="s">
        <v>4540</v>
      </c>
      <c r="E5289" s="26" t="s">
        <v>6</v>
      </c>
      <c r="F5289" s="26" t="s">
        <v>6</v>
      </c>
      <c r="G5289" s="34" t="str">
        <f t="shared" si="195"/>
        <v>Ulex baeticus scaber</v>
      </c>
      <c r="H5289" s="26" t="s">
        <v>5141</v>
      </c>
      <c r="I5289" s="26"/>
      <c r="J5289" t="s">
        <v>11470</v>
      </c>
      <c r="K5289" t="s">
        <v>11752</v>
      </c>
      <c r="L5289" t="s">
        <v>12304</v>
      </c>
      <c r="M5289" t="s">
        <v>12305</v>
      </c>
    </row>
    <row r="5290" spans="1:13" x14ac:dyDescent="0.25">
      <c r="A5290" s="26" t="s">
        <v>3993</v>
      </c>
      <c r="B5290" s="26" t="s">
        <v>4000</v>
      </c>
      <c r="C5290" s="34" t="str">
        <f t="shared" si="194"/>
        <v/>
      </c>
      <c r="D5290" s="26"/>
      <c r="E5290" s="26" t="s">
        <v>31</v>
      </c>
      <c r="F5290" s="26" t="s">
        <v>6</v>
      </c>
      <c r="G5290" s="34" t="str">
        <f t="shared" si="195"/>
        <v>Ulex borgiae</v>
      </c>
      <c r="H5290" s="26" t="s">
        <v>5141</v>
      </c>
      <c r="I5290" s="26"/>
      <c r="J5290" t="s">
        <v>11471</v>
      </c>
      <c r="K5290" t="s">
        <v>11752</v>
      </c>
      <c r="L5290" t="s">
        <v>12304</v>
      </c>
      <c r="M5290" t="s">
        <v>12305</v>
      </c>
    </row>
    <row r="5291" spans="1:13" x14ac:dyDescent="0.25">
      <c r="A5291" s="26" t="s">
        <v>3993</v>
      </c>
      <c r="B5291" s="26" t="s">
        <v>913</v>
      </c>
      <c r="C5291" s="34" t="str">
        <f t="shared" si="194"/>
        <v/>
      </c>
      <c r="D5291" s="26"/>
      <c r="E5291" s="26" t="s">
        <v>31</v>
      </c>
      <c r="F5291" s="26" t="s">
        <v>6</v>
      </c>
      <c r="G5291" s="34" t="str">
        <f t="shared" si="195"/>
        <v>Ulex canescens</v>
      </c>
      <c r="H5291" s="26" t="s">
        <v>5141</v>
      </c>
      <c r="I5291" s="26"/>
      <c r="J5291" t="s">
        <v>11472</v>
      </c>
      <c r="K5291" t="s">
        <v>11752</v>
      </c>
      <c r="L5291" t="s">
        <v>12304</v>
      </c>
      <c r="M5291" t="s">
        <v>12305</v>
      </c>
    </row>
    <row r="5292" spans="1:13" x14ac:dyDescent="0.25">
      <c r="A5292" s="26" t="s">
        <v>3993</v>
      </c>
      <c r="B5292" s="26" t="s">
        <v>3995</v>
      </c>
      <c r="C5292" s="34" t="str">
        <f t="shared" si="194"/>
        <v/>
      </c>
      <c r="D5292" s="26"/>
      <c r="E5292" s="26" t="s">
        <v>31</v>
      </c>
      <c r="F5292" s="26" t="s">
        <v>6</v>
      </c>
      <c r="G5292" s="34" t="str">
        <f t="shared" si="195"/>
        <v>Ulex densus</v>
      </c>
      <c r="H5292" s="26" t="s">
        <v>5141</v>
      </c>
      <c r="I5292" s="26"/>
      <c r="J5292" t="s">
        <v>11473</v>
      </c>
      <c r="K5292" t="s">
        <v>11752</v>
      </c>
      <c r="L5292" t="s">
        <v>12304</v>
      </c>
      <c r="M5292" t="s">
        <v>12305</v>
      </c>
    </row>
    <row r="5293" spans="1:13" x14ac:dyDescent="0.25">
      <c r="A5293" s="26" t="s">
        <v>3993</v>
      </c>
      <c r="B5293" s="26" t="s">
        <v>3996</v>
      </c>
      <c r="C5293" s="34" t="str">
        <f t="shared" si="194"/>
        <v/>
      </c>
      <c r="D5293" s="26"/>
      <c r="E5293" s="26" t="s">
        <v>31</v>
      </c>
      <c r="F5293" s="26" t="s">
        <v>6</v>
      </c>
      <c r="G5293" s="34" t="str">
        <f t="shared" si="195"/>
        <v>Ulex erinaceus</v>
      </c>
      <c r="H5293" s="26" t="s">
        <v>5141</v>
      </c>
      <c r="I5293" s="26"/>
      <c r="J5293" t="s">
        <v>11474</v>
      </c>
      <c r="K5293" t="s">
        <v>11752</v>
      </c>
      <c r="L5293" t="s">
        <v>12304</v>
      </c>
      <c r="M5293" t="s">
        <v>12305</v>
      </c>
    </row>
    <row r="5294" spans="1:13" x14ac:dyDescent="0.25">
      <c r="A5294" s="26" t="s">
        <v>3993</v>
      </c>
      <c r="B5294" s="26" t="s">
        <v>3998</v>
      </c>
      <c r="C5294" s="34" t="str">
        <f t="shared" ref="C5294:C5357" si="196">IF(D5294="","","subsp.")</f>
        <v/>
      </c>
      <c r="D5294" s="26"/>
      <c r="E5294" s="26" t="s">
        <v>31</v>
      </c>
      <c r="F5294" s="26" t="s">
        <v>6</v>
      </c>
      <c r="G5294" s="34" t="str">
        <f t="shared" si="195"/>
        <v>Ulex eriocladus</v>
      </c>
      <c r="H5294" s="26" t="s">
        <v>5141</v>
      </c>
      <c r="I5294" s="26"/>
      <c r="J5294" t="s">
        <v>11475</v>
      </c>
      <c r="K5294" t="s">
        <v>11752</v>
      </c>
      <c r="L5294" t="s">
        <v>12304</v>
      </c>
      <c r="M5294" t="s">
        <v>12305</v>
      </c>
    </row>
    <row r="5295" spans="1:13" x14ac:dyDescent="0.25">
      <c r="A5295" s="26" t="s">
        <v>3993</v>
      </c>
      <c r="B5295" s="26" t="s">
        <v>1738</v>
      </c>
      <c r="C5295" s="34" t="str">
        <f t="shared" si="196"/>
        <v>subsp.</v>
      </c>
      <c r="D5295" s="26" t="s">
        <v>1738</v>
      </c>
      <c r="E5295" s="26" t="s">
        <v>6</v>
      </c>
      <c r="F5295" s="26" t="s">
        <v>6</v>
      </c>
      <c r="G5295" s="34" t="str">
        <f t="shared" si="195"/>
        <v>Ulex europaeus europaeus</v>
      </c>
      <c r="H5295" s="26" t="s">
        <v>5141</v>
      </c>
      <c r="I5295" s="26"/>
      <c r="J5295" t="s">
        <v>11476</v>
      </c>
      <c r="K5295" t="s">
        <v>11752</v>
      </c>
      <c r="L5295" t="s">
        <v>12304</v>
      </c>
      <c r="M5295" t="s">
        <v>12305</v>
      </c>
    </row>
    <row r="5296" spans="1:13" x14ac:dyDescent="0.25">
      <c r="A5296" s="26" t="s">
        <v>3993</v>
      </c>
      <c r="B5296" s="26" t="s">
        <v>1738</v>
      </c>
      <c r="C5296" s="34" t="str">
        <f t="shared" si="196"/>
        <v>subsp.</v>
      </c>
      <c r="D5296" s="26" t="s">
        <v>4684</v>
      </c>
      <c r="E5296" s="26" t="s">
        <v>31</v>
      </c>
      <c r="F5296" s="26" t="s">
        <v>6</v>
      </c>
      <c r="G5296" s="34" t="str">
        <f t="shared" si="195"/>
        <v>Ulex europaeus latebracteatus</v>
      </c>
      <c r="H5296" s="26" t="s">
        <v>5141</v>
      </c>
      <c r="I5296" s="26"/>
      <c r="J5296" t="s">
        <v>11477</v>
      </c>
      <c r="K5296" t="s">
        <v>11752</v>
      </c>
      <c r="L5296" t="s">
        <v>12304</v>
      </c>
      <c r="M5296" t="s">
        <v>12305</v>
      </c>
    </row>
    <row r="5297" spans="1:13" x14ac:dyDescent="0.25">
      <c r="A5297" s="26" t="s">
        <v>3993</v>
      </c>
      <c r="B5297" s="26" t="s">
        <v>3994</v>
      </c>
      <c r="C5297" s="34" t="str">
        <f t="shared" si="196"/>
        <v>subsp.</v>
      </c>
      <c r="D5297" s="26" t="s">
        <v>4685</v>
      </c>
      <c r="E5297" s="26" t="s">
        <v>31</v>
      </c>
      <c r="F5297" s="26" t="s">
        <v>6</v>
      </c>
      <c r="G5297" s="34" t="str">
        <f t="shared" si="195"/>
        <v>Ulex gallii breoganii</v>
      </c>
      <c r="H5297" s="26" t="s">
        <v>5141</v>
      </c>
      <c r="I5297" s="26"/>
      <c r="J5297" t="s">
        <v>11478</v>
      </c>
      <c r="K5297" t="s">
        <v>11752</v>
      </c>
      <c r="L5297" t="s">
        <v>12304</v>
      </c>
      <c r="M5297" t="s">
        <v>12305</v>
      </c>
    </row>
    <row r="5298" spans="1:13" x14ac:dyDescent="0.25">
      <c r="A5298" s="26" t="s">
        <v>3993</v>
      </c>
      <c r="B5298" s="26" t="s">
        <v>3994</v>
      </c>
      <c r="C5298" s="34" t="str">
        <f t="shared" si="196"/>
        <v>subsp.</v>
      </c>
      <c r="D5298" s="26" t="s">
        <v>3994</v>
      </c>
      <c r="E5298" s="26" t="s">
        <v>6</v>
      </c>
      <c r="F5298" s="26" t="s">
        <v>6</v>
      </c>
      <c r="G5298" s="34" t="str">
        <f t="shared" si="195"/>
        <v>Ulex gallii gallii</v>
      </c>
      <c r="H5298" s="26" t="s">
        <v>5141</v>
      </c>
      <c r="I5298" s="26"/>
      <c r="J5298" t="s">
        <v>11479</v>
      </c>
      <c r="K5298" t="s">
        <v>11752</v>
      </c>
      <c r="L5298" t="s">
        <v>12304</v>
      </c>
      <c r="M5298" t="s">
        <v>12305</v>
      </c>
    </row>
    <row r="5299" spans="1:13" x14ac:dyDescent="0.25">
      <c r="A5299" s="26" t="s">
        <v>3993</v>
      </c>
      <c r="B5299" s="26" t="s">
        <v>4001</v>
      </c>
      <c r="C5299" s="34" t="str">
        <f t="shared" si="196"/>
        <v/>
      </c>
      <c r="D5299" s="26"/>
      <c r="E5299" s="26" t="s">
        <v>31</v>
      </c>
      <c r="F5299" s="26" t="s">
        <v>6</v>
      </c>
      <c r="G5299" s="34" t="str">
        <f t="shared" si="195"/>
        <v>Ulex jussiaei</v>
      </c>
      <c r="H5299" s="26" t="s">
        <v>5141</v>
      </c>
      <c r="I5299" s="26"/>
      <c r="J5299" t="s">
        <v>11480</v>
      </c>
      <c r="K5299" t="s">
        <v>11752</v>
      </c>
      <c r="L5299" t="s">
        <v>12304</v>
      </c>
      <c r="M5299" t="s">
        <v>12305</v>
      </c>
    </row>
    <row r="5300" spans="1:13" x14ac:dyDescent="0.25">
      <c r="A5300" s="26" t="s">
        <v>3993</v>
      </c>
      <c r="B5300" s="26" t="s">
        <v>2572</v>
      </c>
      <c r="C5300" s="34" t="str">
        <f t="shared" si="196"/>
        <v/>
      </c>
      <c r="D5300" s="26"/>
      <c r="E5300" s="26" t="s">
        <v>31</v>
      </c>
      <c r="F5300" s="26" t="s">
        <v>6</v>
      </c>
      <c r="G5300" s="34" t="str">
        <f t="shared" si="195"/>
        <v>Ulex micranthus</v>
      </c>
      <c r="H5300" s="26" t="s">
        <v>5141</v>
      </c>
      <c r="I5300" s="26"/>
      <c r="J5300" t="s">
        <v>11481</v>
      </c>
      <c r="K5300" t="s">
        <v>11752</v>
      </c>
      <c r="L5300" t="s">
        <v>12304</v>
      </c>
      <c r="M5300" t="s">
        <v>12305</v>
      </c>
    </row>
    <row r="5301" spans="1:13" x14ac:dyDescent="0.25">
      <c r="A5301" s="26" t="s">
        <v>3993</v>
      </c>
      <c r="B5301" s="26" t="s">
        <v>643</v>
      </c>
      <c r="C5301" s="34" t="str">
        <f t="shared" si="196"/>
        <v/>
      </c>
      <c r="D5301" s="26"/>
      <c r="E5301" s="26" t="s">
        <v>6</v>
      </c>
      <c r="F5301" s="26" t="s">
        <v>6</v>
      </c>
      <c r="G5301" s="34" t="str">
        <f t="shared" si="195"/>
        <v>Ulex minor</v>
      </c>
      <c r="H5301" s="26" t="s">
        <v>5141</v>
      </c>
      <c r="I5301" s="26"/>
      <c r="J5301" t="s">
        <v>11482</v>
      </c>
      <c r="K5301" t="s">
        <v>11752</v>
      </c>
      <c r="L5301" t="s">
        <v>12304</v>
      </c>
      <c r="M5301" t="s">
        <v>12305</v>
      </c>
    </row>
    <row r="5302" spans="1:13" x14ac:dyDescent="0.25">
      <c r="A5302" s="26" t="s">
        <v>3993</v>
      </c>
      <c r="B5302" s="26" t="s">
        <v>2560</v>
      </c>
      <c r="C5302" s="34" t="str">
        <f t="shared" si="196"/>
        <v>subsp.</v>
      </c>
      <c r="D5302" s="26" t="s">
        <v>2560</v>
      </c>
      <c r="E5302" s="26" t="s">
        <v>6</v>
      </c>
      <c r="F5302" s="26" t="s">
        <v>6</v>
      </c>
      <c r="G5302" s="34" t="str">
        <f t="shared" ref="G5302:G5365" si="197">IF(D5302="",CONCATENATE(A5302," ",B5302),CONCATENATE(A5302," ",B5302," ",D5302))</f>
        <v>Ulex parviflorus parviflorus</v>
      </c>
      <c r="H5302" s="26" t="s">
        <v>5141</v>
      </c>
      <c r="I5302" s="26"/>
      <c r="J5302" t="s">
        <v>11483</v>
      </c>
      <c r="K5302" t="s">
        <v>11752</v>
      </c>
      <c r="L5302" t="s">
        <v>12304</v>
      </c>
      <c r="M5302" t="s">
        <v>12305</v>
      </c>
    </row>
    <row r="5303" spans="1:13" x14ac:dyDescent="0.25">
      <c r="A5303" s="26" t="s">
        <v>3993</v>
      </c>
      <c r="B5303" s="26" t="s">
        <v>2560</v>
      </c>
      <c r="C5303" s="34" t="str">
        <f t="shared" si="196"/>
        <v>subsp.</v>
      </c>
      <c r="D5303" s="26" t="s">
        <v>881</v>
      </c>
      <c r="E5303" s="26" t="s">
        <v>31</v>
      </c>
      <c r="F5303" s="26" t="s">
        <v>6</v>
      </c>
      <c r="G5303" s="34" t="str">
        <f t="shared" si="197"/>
        <v>Ulex parviflorus rivasgodayanus</v>
      </c>
      <c r="H5303" s="26" t="s">
        <v>5141</v>
      </c>
      <c r="I5303" s="26"/>
      <c r="J5303" t="s">
        <v>11484</v>
      </c>
      <c r="K5303" t="s">
        <v>11752</v>
      </c>
      <c r="L5303" t="s">
        <v>12304</v>
      </c>
      <c r="M5303" t="s">
        <v>12305</v>
      </c>
    </row>
    <row r="5304" spans="1:13" x14ac:dyDescent="0.25">
      <c r="A5304" s="26" t="s">
        <v>4002</v>
      </c>
      <c r="B5304" s="26" t="s">
        <v>125</v>
      </c>
      <c r="C5304" s="34" t="str">
        <f t="shared" si="196"/>
        <v/>
      </c>
      <c r="D5304" s="26"/>
      <c r="E5304" s="26" t="s">
        <v>6</v>
      </c>
      <c r="F5304" s="26" t="s">
        <v>6</v>
      </c>
      <c r="G5304" s="34" t="str">
        <f t="shared" si="197"/>
        <v>Ulmus glabra</v>
      </c>
      <c r="H5304" s="26" t="s">
        <v>5141</v>
      </c>
      <c r="I5304" s="26"/>
      <c r="J5304" t="s">
        <v>11485</v>
      </c>
      <c r="K5304" t="s">
        <v>11752</v>
      </c>
      <c r="L5304" t="s">
        <v>12323</v>
      </c>
      <c r="M5304" t="s">
        <v>12707</v>
      </c>
    </row>
    <row r="5305" spans="1:13" x14ac:dyDescent="0.25">
      <c r="A5305" s="26" t="s">
        <v>4002</v>
      </c>
      <c r="B5305" s="26" t="s">
        <v>1831</v>
      </c>
      <c r="C5305" s="34" t="str">
        <f t="shared" si="196"/>
        <v/>
      </c>
      <c r="D5305" s="26"/>
      <c r="E5305" s="26" t="s">
        <v>5390</v>
      </c>
      <c r="F5305" s="26" t="s">
        <v>6</v>
      </c>
      <c r="G5305" s="34" t="str">
        <f t="shared" si="197"/>
        <v>Ulmus laevis</v>
      </c>
      <c r="H5305" s="26" t="s">
        <v>5141</v>
      </c>
      <c r="I5305" s="26"/>
      <c r="J5305" t="s">
        <v>11486</v>
      </c>
      <c r="K5305" t="s">
        <v>11752</v>
      </c>
      <c r="L5305" t="s">
        <v>12323</v>
      </c>
      <c r="M5305" t="s">
        <v>12707</v>
      </c>
    </row>
    <row r="5306" spans="1:13" x14ac:dyDescent="0.25">
      <c r="A5306" s="26" t="s">
        <v>4002</v>
      </c>
      <c r="B5306" s="26" t="s">
        <v>643</v>
      </c>
      <c r="C5306" s="34" t="str">
        <f t="shared" si="196"/>
        <v/>
      </c>
      <c r="D5306" s="26"/>
      <c r="E5306" s="26" t="s">
        <v>6</v>
      </c>
      <c r="F5306" s="26" t="s">
        <v>6</v>
      </c>
      <c r="G5306" s="34" t="str">
        <f t="shared" si="197"/>
        <v>Ulmus minor</v>
      </c>
      <c r="H5306" s="26" t="s">
        <v>5141</v>
      </c>
      <c r="I5306" s="26"/>
      <c r="J5306" t="s">
        <v>11487</v>
      </c>
      <c r="K5306" t="s">
        <v>11752</v>
      </c>
      <c r="L5306" t="s">
        <v>12323</v>
      </c>
      <c r="M5306" t="s">
        <v>12707</v>
      </c>
    </row>
    <row r="5307" spans="1:13" x14ac:dyDescent="0.25">
      <c r="A5307" s="26" t="s">
        <v>4003</v>
      </c>
      <c r="B5307" s="26" t="s">
        <v>2804</v>
      </c>
      <c r="C5307" s="34" t="str">
        <f t="shared" si="196"/>
        <v/>
      </c>
      <c r="D5307" s="26"/>
      <c r="E5307" s="26" t="s">
        <v>6</v>
      </c>
      <c r="F5307" s="26" t="s">
        <v>6</v>
      </c>
      <c r="G5307" s="34" t="str">
        <f t="shared" si="197"/>
        <v>Umbilicus gaditanus</v>
      </c>
      <c r="H5307" s="26" t="s">
        <v>5141</v>
      </c>
      <c r="I5307" s="26"/>
      <c r="J5307" t="s">
        <v>11488</v>
      </c>
      <c r="K5307" t="s">
        <v>11752</v>
      </c>
      <c r="L5307" t="s">
        <v>12390</v>
      </c>
      <c r="M5307" t="s">
        <v>12391</v>
      </c>
    </row>
    <row r="5308" spans="1:13" x14ac:dyDescent="0.25">
      <c r="A5308" s="26" t="s">
        <v>4003</v>
      </c>
      <c r="B5308" s="26" t="s">
        <v>4004</v>
      </c>
      <c r="C5308" s="34" t="str">
        <f t="shared" si="196"/>
        <v/>
      </c>
      <c r="D5308" s="26"/>
      <c r="E5308" s="26" t="s">
        <v>6</v>
      </c>
      <c r="F5308" s="26" t="s">
        <v>6</v>
      </c>
      <c r="G5308" s="34" t="str">
        <f t="shared" si="197"/>
        <v>Umbilicus heylandianus</v>
      </c>
      <c r="H5308" s="26" t="s">
        <v>5141</v>
      </c>
      <c r="I5308" s="26"/>
      <c r="J5308" t="s">
        <v>11489</v>
      </c>
      <c r="K5308" t="s">
        <v>11752</v>
      </c>
      <c r="L5308" t="s">
        <v>12390</v>
      </c>
      <c r="M5308" t="s">
        <v>12391</v>
      </c>
    </row>
    <row r="5309" spans="1:13" x14ac:dyDescent="0.25">
      <c r="A5309" s="26" t="s">
        <v>4003</v>
      </c>
      <c r="B5309" s="26" t="s">
        <v>374</v>
      </c>
      <c r="C5309" s="34" t="str">
        <f t="shared" si="196"/>
        <v/>
      </c>
      <c r="D5309" s="26"/>
      <c r="E5309" s="26" t="s">
        <v>6</v>
      </c>
      <c r="F5309" s="26" t="s">
        <v>6</v>
      </c>
      <c r="G5309" s="34" t="str">
        <f t="shared" si="197"/>
        <v>Umbilicus rupestris</v>
      </c>
      <c r="H5309" s="26" t="s">
        <v>5141</v>
      </c>
      <c r="I5309" s="26"/>
      <c r="J5309" t="s">
        <v>11490</v>
      </c>
      <c r="K5309" t="s">
        <v>11752</v>
      </c>
      <c r="L5309" t="s">
        <v>12390</v>
      </c>
      <c r="M5309" t="s">
        <v>12391</v>
      </c>
    </row>
    <row r="5310" spans="1:13" x14ac:dyDescent="0.25">
      <c r="A5310" s="26" t="s">
        <v>4005</v>
      </c>
      <c r="B5310" s="26" t="s">
        <v>2597</v>
      </c>
      <c r="C5310" s="34" t="str">
        <f t="shared" si="196"/>
        <v/>
      </c>
      <c r="D5310" s="26"/>
      <c r="E5310" s="26" t="s">
        <v>6</v>
      </c>
      <c r="F5310" s="26" t="s">
        <v>6</v>
      </c>
      <c r="G5310" s="34" t="str">
        <f t="shared" si="197"/>
        <v>Urginea fugax</v>
      </c>
      <c r="H5310" s="26" t="s">
        <v>5141</v>
      </c>
      <c r="I5310" s="26"/>
      <c r="J5310" t="s">
        <v>11491</v>
      </c>
      <c r="K5310" t="s">
        <v>11752</v>
      </c>
      <c r="L5310" t="s">
        <v>12327</v>
      </c>
      <c r="M5310" t="s">
        <v>12581</v>
      </c>
    </row>
    <row r="5311" spans="1:13" x14ac:dyDescent="0.25">
      <c r="A5311" s="26" t="s">
        <v>4005</v>
      </c>
      <c r="B5311" s="26" t="s">
        <v>514</v>
      </c>
      <c r="C5311" s="34" t="str">
        <f t="shared" si="196"/>
        <v/>
      </c>
      <c r="D5311" s="26"/>
      <c r="E5311" s="26" t="s">
        <v>6</v>
      </c>
      <c r="F5311" s="26" t="s">
        <v>6</v>
      </c>
      <c r="G5311" s="34" t="str">
        <f t="shared" si="197"/>
        <v>Urginea maritima</v>
      </c>
      <c r="H5311" s="26" t="s">
        <v>5141</v>
      </c>
      <c r="I5311" s="26"/>
      <c r="J5311" t="s">
        <v>11492</v>
      </c>
      <c r="K5311" t="s">
        <v>11752</v>
      </c>
      <c r="L5311" t="s">
        <v>12327</v>
      </c>
      <c r="M5311" t="s">
        <v>12581</v>
      </c>
    </row>
    <row r="5312" spans="1:13" x14ac:dyDescent="0.25">
      <c r="A5312" s="26" t="s">
        <v>4005</v>
      </c>
      <c r="B5312" s="26" t="s">
        <v>315</v>
      </c>
      <c r="C5312" s="34" t="str">
        <f t="shared" si="196"/>
        <v/>
      </c>
      <c r="D5312" s="26"/>
      <c r="E5312" s="26" t="s">
        <v>6</v>
      </c>
      <c r="F5312" s="26" t="s">
        <v>6</v>
      </c>
      <c r="G5312" s="34" t="str">
        <f t="shared" si="197"/>
        <v>Urginea undulata</v>
      </c>
      <c r="H5312" s="26" t="s">
        <v>5141</v>
      </c>
      <c r="I5312" s="26"/>
      <c r="J5312" t="s">
        <v>11493</v>
      </c>
      <c r="K5312" t="s">
        <v>11752</v>
      </c>
      <c r="L5312" t="s">
        <v>12327</v>
      </c>
      <c r="M5312" t="s">
        <v>12581</v>
      </c>
    </row>
    <row r="5313" spans="1:13" x14ac:dyDescent="0.25">
      <c r="A5313" s="26" t="s">
        <v>4006</v>
      </c>
      <c r="B5313" s="26" t="s">
        <v>499</v>
      </c>
      <c r="C5313" s="34" t="str">
        <f t="shared" si="196"/>
        <v/>
      </c>
      <c r="D5313" s="26"/>
      <c r="E5313" s="26" t="s">
        <v>31</v>
      </c>
      <c r="F5313" s="26" t="s">
        <v>6</v>
      </c>
      <c r="G5313" s="34" t="str">
        <f t="shared" si="197"/>
        <v>Urtica bianorii</v>
      </c>
      <c r="H5313" s="26" t="s">
        <v>5141</v>
      </c>
      <c r="I5313" s="26"/>
      <c r="J5313" t="s">
        <v>11494</v>
      </c>
      <c r="K5313" t="s">
        <v>11752</v>
      </c>
      <c r="L5313" t="s">
        <v>12323</v>
      </c>
      <c r="M5313" t="s">
        <v>12415</v>
      </c>
    </row>
    <row r="5314" spans="1:13" x14ac:dyDescent="0.25">
      <c r="A5314" s="26" t="s">
        <v>4006</v>
      </c>
      <c r="B5314" s="26" t="s">
        <v>749</v>
      </c>
      <c r="C5314" s="34" t="str">
        <f t="shared" si="196"/>
        <v/>
      </c>
      <c r="D5314" s="26"/>
      <c r="E5314" s="26" t="s">
        <v>6</v>
      </c>
      <c r="F5314" s="26" t="s">
        <v>6</v>
      </c>
      <c r="G5314" s="34" t="str">
        <f t="shared" si="197"/>
        <v>Urtica dioica</v>
      </c>
      <c r="H5314" s="26" t="s">
        <v>5141</v>
      </c>
      <c r="I5314" s="26"/>
      <c r="J5314" t="s">
        <v>11495</v>
      </c>
      <c r="K5314" t="s">
        <v>11752</v>
      </c>
      <c r="L5314" t="s">
        <v>12323</v>
      </c>
      <c r="M5314" t="s">
        <v>12415</v>
      </c>
    </row>
    <row r="5315" spans="1:13" x14ac:dyDescent="0.25">
      <c r="A5315" s="26" t="s">
        <v>4006</v>
      </c>
      <c r="B5315" s="26" t="s">
        <v>4007</v>
      </c>
      <c r="C5315" s="34" t="str">
        <f t="shared" si="196"/>
        <v/>
      </c>
      <c r="D5315" s="26"/>
      <c r="E5315" s="26" t="s">
        <v>6</v>
      </c>
      <c r="F5315" s="26" t="s">
        <v>6</v>
      </c>
      <c r="G5315" s="34" t="str">
        <f t="shared" si="197"/>
        <v>Urtica membranacea</v>
      </c>
      <c r="H5315" s="26" t="s">
        <v>5141</v>
      </c>
      <c r="I5315" s="26"/>
      <c r="J5315" t="s">
        <v>11496</v>
      </c>
      <c r="K5315" t="s">
        <v>11752</v>
      </c>
      <c r="L5315" t="s">
        <v>12323</v>
      </c>
      <c r="M5315" t="s">
        <v>12415</v>
      </c>
    </row>
    <row r="5316" spans="1:13" x14ac:dyDescent="0.25">
      <c r="A5316" s="26" t="s">
        <v>4006</v>
      </c>
      <c r="B5316" s="26" t="s">
        <v>951</v>
      </c>
      <c r="C5316" s="34" t="str">
        <f t="shared" si="196"/>
        <v/>
      </c>
      <c r="D5316" s="26"/>
      <c r="E5316" s="26" t="s">
        <v>6</v>
      </c>
      <c r="F5316" s="26" t="s">
        <v>6</v>
      </c>
      <c r="G5316" s="34" t="str">
        <f t="shared" si="197"/>
        <v>Urtica pilulifera</v>
      </c>
      <c r="H5316" s="26" t="s">
        <v>5141</v>
      </c>
      <c r="I5316" s="26"/>
      <c r="J5316" t="s">
        <v>11497</v>
      </c>
      <c r="K5316" t="s">
        <v>11752</v>
      </c>
      <c r="L5316" t="s">
        <v>12323</v>
      </c>
      <c r="M5316" t="s">
        <v>12415</v>
      </c>
    </row>
    <row r="5317" spans="1:13" x14ac:dyDescent="0.25">
      <c r="A5317" s="26" t="s">
        <v>4006</v>
      </c>
      <c r="B5317" s="26" t="s">
        <v>2536</v>
      </c>
      <c r="C5317" s="34" t="str">
        <f t="shared" si="196"/>
        <v/>
      </c>
      <c r="D5317" s="26"/>
      <c r="E5317" s="26" t="s">
        <v>6</v>
      </c>
      <c r="F5317" s="26" t="s">
        <v>6</v>
      </c>
      <c r="G5317" s="34" t="str">
        <f t="shared" si="197"/>
        <v>Urtica urens</v>
      </c>
      <c r="H5317" s="26" t="s">
        <v>5141</v>
      </c>
      <c r="I5317" s="26"/>
      <c r="J5317" t="s">
        <v>11498</v>
      </c>
      <c r="K5317" t="s">
        <v>11752</v>
      </c>
      <c r="L5317" t="s">
        <v>12323</v>
      </c>
      <c r="M5317" t="s">
        <v>12415</v>
      </c>
    </row>
    <row r="5318" spans="1:13" x14ac:dyDescent="0.25">
      <c r="A5318" s="26" t="s">
        <v>4008</v>
      </c>
      <c r="B5318" s="26" t="s">
        <v>403</v>
      </c>
      <c r="C5318" s="34" t="str">
        <f t="shared" si="196"/>
        <v/>
      </c>
      <c r="D5318" s="26"/>
      <c r="E5318" s="26" t="s">
        <v>6</v>
      </c>
      <c r="F5318" s="26" t="s">
        <v>6</v>
      </c>
      <c r="G5318" s="34" t="str">
        <f t="shared" si="197"/>
        <v>Utricularia australis</v>
      </c>
      <c r="H5318" s="26" t="s">
        <v>5141</v>
      </c>
      <c r="I5318" s="26"/>
      <c r="J5318" t="s">
        <v>11499</v>
      </c>
      <c r="K5318" t="s">
        <v>11752</v>
      </c>
      <c r="L5318" t="s">
        <v>12318</v>
      </c>
      <c r="M5318" t="s">
        <v>12502</v>
      </c>
    </row>
    <row r="5319" spans="1:13" x14ac:dyDescent="0.25">
      <c r="A5319" s="26" t="s">
        <v>4008</v>
      </c>
      <c r="B5319" s="26" t="s">
        <v>2370</v>
      </c>
      <c r="C5319" s="34" t="str">
        <f t="shared" si="196"/>
        <v/>
      </c>
      <c r="D5319" s="26"/>
      <c r="E5319" s="26" t="s">
        <v>6</v>
      </c>
      <c r="F5319" s="26" t="s">
        <v>6</v>
      </c>
      <c r="G5319" s="34" t="str">
        <f t="shared" si="197"/>
        <v>Utricularia gibba</v>
      </c>
      <c r="H5319" s="26" t="s">
        <v>5141</v>
      </c>
      <c r="I5319" s="26"/>
      <c r="J5319" t="s">
        <v>11500</v>
      </c>
      <c r="K5319" t="s">
        <v>11752</v>
      </c>
      <c r="L5319" t="s">
        <v>12318</v>
      </c>
      <c r="M5319" t="s">
        <v>12502</v>
      </c>
    </row>
    <row r="5320" spans="1:13" x14ac:dyDescent="0.25">
      <c r="A5320" s="26" t="s">
        <v>4008</v>
      </c>
      <c r="B5320" s="26" t="s">
        <v>643</v>
      </c>
      <c r="C5320" s="34" t="str">
        <f t="shared" si="196"/>
        <v/>
      </c>
      <c r="D5320" s="26"/>
      <c r="E5320" s="26" t="s">
        <v>6</v>
      </c>
      <c r="F5320" s="26" t="s">
        <v>6</v>
      </c>
      <c r="G5320" s="34" t="str">
        <f t="shared" si="197"/>
        <v>Utricularia minor</v>
      </c>
      <c r="H5320" s="26" t="s">
        <v>5141</v>
      </c>
      <c r="I5320" s="26"/>
      <c r="J5320" t="s">
        <v>11501</v>
      </c>
      <c r="K5320" t="s">
        <v>11752</v>
      </c>
      <c r="L5320" t="s">
        <v>12318</v>
      </c>
      <c r="M5320" t="s">
        <v>12502</v>
      </c>
    </row>
    <row r="5321" spans="1:13" x14ac:dyDescent="0.25">
      <c r="A5321" s="26" t="s">
        <v>4008</v>
      </c>
      <c r="B5321" s="26" t="s">
        <v>2931</v>
      </c>
      <c r="C5321" s="34" t="str">
        <f t="shared" si="196"/>
        <v/>
      </c>
      <c r="D5321" s="26"/>
      <c r="E5321" s="26" t="s">
        <v>6</v>
      </c>
      <c r="F5321" s="26" t="s">
        <v>6</v>
      </c>
      <c r="G5321" s="34" t="str">
        <f t="shared" si="197"/>
        <v>Utricularia subulata</v>
      </c>
      <c r="H5321" s="26" t="s">
        <v>5141</v>
      </c>
      <c r="I5321" s="26"/>
      <c r="J5321" t="s">
        <v>11502</v>
      </c>
      <c r="K5321" t="s">
        <v>11752</v>
      </c>
      <c r="L5321" t="s">
        <v>12318</v>
      </c>
      <c r="M5321" t="s">
        <v>12502</v>
      </c>
    </row>
    <row r="5322" spans="1:13" x14ac:dyDescent="0.25">
      <c r="A5322" s="26" t="s">
        <v>4008</v>
      </c>
      <c r="B5322" s="26" t="s">
        <v>414</v>
      </c>
      <c r="C5322" s="34" t="str">
        <f t="shared" si="196"/>
        <v/>
      </c>
      <c r="D5322" s="26"/>
      <c r="E5322" s="26" t="s">
        <v>6</v>
      </c>
      <c r="F5322" s="26" t="s">
        <v>6</v>
      </c>
      <c r="G5322" s="34" t="str">
        <f t="shared" si="197"/>
        <v>Utricularia vulgaris</v>
      </c>
      <c r="H5322" s="26" t="s">
        <v>5141</v>
      </c>
      <c r="I5322" s="26"/>
      <c r="J5322" t="s">
        <v>11503</v>
      </c>
      <c r="K5322" t="s">
        <v>11752</v>
      </c>
      <c r="L5322" t="s">
        <v>12318</v>
      </c>
      <c r="M5322" t="s">
        <v>12502</v>
      </c>
    </row>
    <row r="5323" spans="1:13" x14ac:dyDescent="0.25">
      <c r="A5323" s="26" t="s">
        <v>4009</v>
      </c>
      <c r="B5323" s="26" t="s">
        <v>164</v>
      </c>
      <c r="C5323" s="34" t="str">
        <f t="shared" si="196"/>
        <v/>
      </c>
      <c r="D5323" s="26"/>
      <c r="E5323" s="26" t="s">
        <v>6</v>
      </c>
      <c r="F5323" s="26" t="s">
        <v>6</v>
      </c>
      <c r="G5323" s="34" t="str">
        <f t="shared" si="197"/>
        <v>Vaccaria hispanica</v>
      </c>
      <c r="H5323" s="26" t="s">
        <v>5141</v>
      </c>
      <c r="I5323" s="26"/>
      <c r="J5323" t="s">
        <v>11504</v>
      </c>
      <c r="K5323" t="s">
        <v>11752</v>
      </c>
      <c r="L5323" t="s">
        <v>12295</v>
      </c>
      <c r="M5323" t="s">
        <v>12331</v>
      </c>
    </row>
    <row r="5324" spans="1:13" x14ac:dyDescent="0.25">
      <c r="A5324" s="26" t="s">
        <v>4010</v>
      </c>
      <c r="B5324" s="26" t="s">
        <v>4011</v>
      </c>
      <c r="C5324" s="34" t="str">
        <f t="shared" si="196"/>
        <v/>
      </c>
      <c r="D5324" s="26"/>
      <c r="E5324" s="26" t="s">
        <v>6</v>
      </c>
      <c r="F5324" s="26" t="s">
        <v>6</v>
      </c>
      <c r="G5324" s="34" t="str">
        <f t="shared" si="197"/>
        <v>Vaccinium myrtillus</v>
      </c>
      <c r="H5324" s="26" t="s">
        <v>5141</v>
      </c>
      <c r="I5324" s="26"/>
      <c r="J5324" t="s">
        <v>11505</v>
      </c>
      <c r="K5324" t="s">
        <v>11752</v>
      </c>
      <c r="L5324" t="s">
        <v>12290</v>
      </c>
      <c r="M5324" t="s">
        <v>12333</v>
      </c>
    </row>
    <row r="5325" spans="1:13" x14ac:dyDescent="0.25">
      <c r="A5325" s="26" t="s">
        <v>4010</v>
      </c>
      <c r="B5325" s="26" t="s">
        <v>1897</v>
      </c>
      <c r="C5325" s="34" t="str">
        <f t="shared" si="196"/>
        <v/>
      </c>
      <c r="D5325" s="26"/>
      <c r="E5325" s="26" t="s">
        <v>6</v>
      </c>
      <c r="F5325" s="26" t="s">
        <v>6</v>
      </c>
      <c r="G5325" s="34" t="str">
        <f t="shared" si="197"/>
        <v>Vaccinium uliginosum</v>
      </c>
      <c r="H5325" s="26" t="s">
        <v>5141</v>
      </c>
      <c r="I5325" s="26"/>
      <c r="J5325" t="s">
        <v>11506</v>
      </c>
      <c r="K5325" t="s">
        <v>11752</v>
      </c>
      <c r="L5325" t="s">
        <v>12290</v>
      </c>
      <c r="M5325" t="s">
        <v>12333</v>
      </c>
    </row>
    <row r="5326" spans="1:13" x14ac:dyDescent="0.25">
      <c r="A5326" s="26" t="s">
        <v>4010</v>
      </c>
      <c r="B5326" s="26" t="s">
        <v>4012</v>
      </c>
      <c r="C5326" s="34" t="str">
        <f t="shared" si="196"/>
        <v/>
      </c>
      <c r="D5326" s="26"/>
      <c r="E5326" s="26" t="s">
        <v>6</v>
      </c>
      <c r="F5326" s="26" t="s">
        <v>6</v>
      </c>
      <c r="G5326" s="34" t="str">
        <f t="shared" si="197"/>
        <v>Vaccinium vitis-idaea</v>
      </c>
      <c r="H5326" s="26" t="s">
        <v>5141</v>
      </c>
      <c r="I5326" s="26"/>
      <c r="J5326" t="s">
        <v>11507</v>
      </c>
      <c r="K5326" t="s">
        <v>11752</v>
      </c>
      <c r="L5326" t="s">
        <v>12290</v>
      </c>
      <c r="M5326" t="s">
        <v>12333</v>
      </c>
    </row>
    <row r="5327" spans="1:13" x14ac:dyDescent="0.25">
      <c r="A5327" s="26" t="s">
        <v>4013</v>
      </c>
      <c r="B5327" s="26" t="s">
        <v>924</v>
      </c>
      <c r="C5327" s="34" t="str">
        <f t="shared" si="196"/>
        <v/>
      </c>
      <c r="D5327" s="26"/>
      <c r="E5327" s="26" t="s">
        <v>6</v>
      </c>
      <c r="F5327" s="26" t="s">
        <v>6</v>
      </c>
      <c r="G5327" s="34" t="str">
        <f t="shared" si="197"/>
        <v>Valantia hispida</v>
      </c>
      <c r="H5327" s="26" t="s">
        <v>5141</v>
      </c>
      <c r="I5327" s="26"/>
      <c r="J5327" t="s">
        <v>11508</v>
      </c>
      <c r="K5327" t="s">
        <v>11752</v>
      </c>
      <c r="L5327" t="s">
        <v>12417</v>
      </c>
      <c r="M5327" t="s">
        <v>12418</v>
      </c>
    </row>
    <row r="5328" spans="1:13" x14ac:dyDescent="0.25">
      <c r="A5328" s="26" t="s">
        <v>4013</v>
      </c>
      <c r="B5328" s="26" t="s">
        <v>53</v>
      </c>
      <c r="C5328" s="34" t="str">
        <f t="shared" si="196"/>
        <v/>
      </c>
      <c r="D5328" s="26"/>
      <c r="E5328" s="26" t="s">
        <v>31</v>
      </c>
      <c r="F5328" s="26" t="s">
        <v>6</v>
      </c>
      <c r="G5328" s="34" t="str">
        <f t="shared" si="197"/>
        <v>Valantia lainzii</v>
      </c>
      <c r="H5328" s="26" t="s">
        <v>5141</v>
      </c>
      <c r="I5328" s="26"/>
      <c r="J5328" t="s">
        <v>11509</v>
      </c>
      <c r="K5328" t="s">
        <v>11752</v>
      </c>
      <c r="L5328" t="s">
        <v>12417</v>
      </c>
      <c r="M5328" t="s">
        <v>12418</v>
      </c>
    </row>
    <row r="5329" spans="1:13" x14ac:dyDescent="0.25">
      <c r="A5329" s="26" t="s">
        <v>4013</v>
      </c>
      <c r="B5329" s="26" t="s">
        <v>1389</v>
      </c>
      <c r="C5329" s="34" t="str">
        <f t="shared" si="196"/>
        <v/>
      </c>
      <c r="D5329" s="26"/>
      <c r="E5329" s="26" t="s">
        <v>6</v>
      </c>
      <c r="F5329" s="26" t="s">
        <v>6</v>
      </c>
      <c r="G5329" s="34" t="str">
        <f t="shared" si="197"/>
        <v>Valantia muralis</v>
      </c>
      <c r="H5329" s="26" t="s">
        <v>5141</v>
      </c>
      <c r="I5329" s="26"/>
      <c r="J5329" t="s">
        <v>11510</v>
      </c>
      <c r="K5329" t="s">
        <v>11752</v>
      </c>
      <c r="L5329" t="s">
        <v>12417</v>
      </c>
      <c r="M5329" t="s">
        <v>12418</v>
      </c>
    </row>
    <row r="5330" spans="1:13" x14ac:dyDescent="0.25">
      <c r="A5330" s="26" t="s">
        <v>4014</v>
      </c>
      <c r="B5330" s="26" t="s">
        <v>4016</v>
      </c>
      <c r="C5330" s="34" t="str">
        <f t="shared" si="196"/>
        <v/>
      </c>
      <c r="D5330" s="26"/>
      <c r="E5330" s="26" t="s">
        <v>6</v>
      </c>
      <c r="F5330" s="26" t="s">
        <v>6</v>
      </c>
      <c r="G5330" s="34" t="str">
        <f t="shared" si="197"/>
        <v>Valeriana apula</v>
      </c>
      <c r="H5330" s="26" t="s">
        <v>5141</v>
      </c>
      <c r="I5330" s="26"/>
      <c r="J5330" t="s">
        <v>11511</v>
      </c>
      <c r="K5330" t="s">
        <v>11752</v>
      </c>
      <c r="L5330" t="s">
        <v>12602</v>
      </c>
      <c r="M5330" t="s">
        <v>12603</v>
      </c>
    </row>
    <row r="5331" spans="1:13" x14ac:dyDescent="0.25">
      <c r="A5331" s="26" t="s">
        <v>4014</v>
      </c>
      <c r="B5331" s="26" t="s">
        <v>749</v>
      </c>
      <c r="C5331" s="34" t="str">
        <f t="shared" si="196"/>
        <v/>
      </c>
      <c r="D5331" s="26"/>
      <c r="E5331" s="26" t="s">
        <v>6</v>
      </c>
      <c r="F5331" s="26" t="s">
        <v>6</v>
      </c>
      <c r="G5331" s="34" t="str">
        <f t="shared" si="197"/>
        <v>Valeriana dioica</v>
      </c>
      <c r="H5331" s="26" t="s">
        <v>5141</v>
      </c>
      <c r="I5331" s="26"/>
      <c r="J5331" t="s">
        <v>11512</v>
      </c>
      <c r="K5331" t="s">
        <v>11752</v>
      </c>
      <c r="L5331" t="s">
        <v>12602</v>
      </c>
      <c r="M5331" t="s">
        <v>12603</v>
      </c>
    </row>
    <row r="5332" spans="1:13" x14ac:dyDescent="0.25">
      <c r="A5332" s="26" t="s">
        <v>4014</v>
      </c>
      <c r="B5332" s="26" t="s">
        <v>251</v>
      </c>
      <c r="C5332" s="34" t="str">
        <f t="shared" si="196"/>
        <v>subsp.</v>
      </c>
      <c r="D5332" s="26" t="s">
        <v>251</v>
      </c>
      <c r="E5332" s="26" t="s">
        <v>31</v>
      </c>
      <c r="F5332" s="26" t="s">
        <v>6</v>
      </c>
      <c r="G5332" s="34" t="str">
        <f t="shared" si="197"/>
        <v>Valeriana longiflora longiflora</v>
      </c>
      <c r="H5332" s="26" t="s">
        <v>5141</v>
      </c>
      <c r="I5332" s="26"/>
      <c r="J5332" t="s">
        <v>11513</v>
      </c>
      <c r="K5332" t="s">
        <v>11752</v>
      </c>
      <c r="L5332" t="s">
        <v>12602</v>
      </c>
      <c r="M5332" t="s">
        <v>12603</v>
      </c>
    </row>
    <row r="5333" spans="1:13" x14ac:dyDescent="0.25">
      <c r="A5333" s="26" t="s">
        <v>4014</v>
      </c>
      <c r="B5333" s="26" t="s">
        <v>251</v>
      </c>
      <c r="C5333" s="34" t="str">
        <f t="shared" si="196"/>
        <v>subsp.</v>
      </c>
      <c r="D5333" s="26" t="s">
        <v>574</v>
      </c>
      <c r="E5333" s="26" t="s">
        <v>31</v>
      </c>
      <c r="F5333" s="26" t="s">
        <v>6</v>
      </c>
      <c r="G5333" s="34" t="str">
        <f t="shared" si="197"/>
        <v>Valeriana longiflora paui</v>
      </c>
      <c r="H5333" s="26" t="s">
        <v>5141</v>
      </c>
      <c r="I5333" s="26"/>
      <c r="J5333" t="s">
        <v>11514</v>
      </c>
      <c r="K5333" t="s">
        <v>11752</v>
      </c>
      <c r="L5333" t="s">
        <v>12602</v>
      </c>
      <c r="M5333" t="s">
        <v>12603</v>
      </c>
    </row>
    <row r="5334" spans="1:13" x14ac:dyDescent="0.25">
      <c r="A5334" s="26" t="s">
        <v>4014</v>
      </c>
      <c r="B5334" s="26" t="s">
        <v>368</v>
      </c>
      <c r="C5334" s="34" t="str">
        <f t="shared" si="196"/>
        <v/>
      </c>
      <c r="D5334" s="26"/>
      <c r="E5334" s="26" t="s">
        <v>6</v>
      </c>
      <c r="F5334" s="26" t="s">
        <v>6</v>
      </c>
      <c r="G5334" s="34" t="str">
        <f t="shared" si="197"/>
        <v>Valeriana montana</v>
      </c>
      <c r="H5334" s="26" t="s">
        <v>5141</v>
      </c>
      <c r="I5334" s="26"/>
      <c r="J5334" t="s">
        <v>11515</v>
      </c>
      <c r="K5334" t="s">
        <v>11752</v>
      </c>
      <c r="L5334" t="s">
        <v>12602</v>
      </c>
      <c r="M5334" t="s">
        <v>12603</v>
      </c>
    </row>
    <row r="5335" spans="1:13" x14ac:dyDescent="0.25">
      <c r="A5335" s="26" t="s">
        <v>4014</v>
      </c>
      <c r="B5335" s="26" t="s">
        <v>253</v>
      </c>
      <c r="C5335" s="34" t="str">
        <f t="shared" si="196"/>
        <v>subsp.</v>
      </c>
      <c r="D5335" s="26" t="s">
        <v>253</v>
      </c>
      <c r="E5335" s="26" t="s">
        <v>6</v>
      </c>
      <c r="F5335" s="26" t="s">
        <v>6</v>
      </c>
      <c r="G5335" s="34" t="str">
        <f t="shared" si="197"/>
        <v>Valeriana officinalis officinalis</v>
      </c>
      <c r="H5335" s="26" t="s">
        <v>5141</v>
      </c>
      <c r="I5335" s="26"/>
      <c r="J5335" t="s">
        <v>11516</v>
      </c>
      <c r="K5335" t="s">
        <v>11752</v>
      </c>
      <c r="L5335" t="s">
        <v>12602</v>
      </c>
      <c r="M5335" t="s">
        <v>12603</v>
      </c>
    </row>
    <row r="5336" spans="1:13" x14ac:dyDescent="0.25">
      <c r="A5336" s="26" t="s">
        <v>4014</v>
      </c>
      <c r="B5336" s="26" t="s">
        <v>253</v>
      </c>
      <c r="C5336" s="34" t="str">
        <f t="shared" si="196"/>
        <v>subsp.</v>
      </c>
      <c r="D5336" s="26" t="s">
        <v>3557</v>
      </c>
      <c r="E5336" s="26" t="s">
        <v>6</v>
      </c>
      <c r="F5336" s="26" t="s">
        <v>6</v>
      </c>
      <c r="G5336" s="34" t="str">
        <f t="shared" si="197"/>
        <v>Valeriana officinalis sambucifolia</v>
      </c>
      <c r="H5336" s="26" t="s">
        <v>5141</v>
      </c>
      <c r="I5336" s="26"/>
      <c r="J5336" t="s">
        <v>11517</v>
      </c>
      <c r="K5336" t="s">
        <v>11752</v>
      </c>
      <c r="L5336" t="s">
        <v>12602</v>
      </c>
      <c r="M5336" t="s">
        <v>12603</v>
      </c>
    </row>
    <row r="5337" spans="1:13" x14ac:dyDescent="0.25">
      <c r="A5337" s="26" t="s">
        <v>4014</v>
      </c>
      <c r="B5337" s="26" t="s">
        <v>253</v>
      </c>
      <c r="C5337" s="34" t="str">
        <f t="shared" si="196"/>
        <v>subsp.</v>
      </c>
      <c r="D5337" s="26" t="s">
        <v>753</v>
      </c>
      <c r="E5337" s="26" t="s">
        <v>6</v>
      </c>
      <c r="F5337" s="26" t="s">
        <v>6</v>
      </c>
      <c r="G5337" s="34" t="str">
        <f t="shared" si="197"/>
        <v>Valeriana officinalis tenuifolia</v>
      </c>
      <c r="H5337" s="26" t="s">
        <v>5141</v>
      </c>
      <c r="I5337" s="26"/>
      <c r="J5337" t="s">
        <v>11518</v>
      </c>
      <c r="K5337" t="s">
        <v>11752</v>
      </c>
      <c r="L5337" t="s">
        <v>12602</v>
      </c>
      <c r="M5337" t="s">
        <v>12603</v>
      </c>
    </row>
    <row r="5338" spans="1:13" x14ac:dyDescent="0.25">
      <c r="A5338" s="26" t="s">
        <v>4014</v>
      </c>
      <c r="B5338" s="26" t="s">
        <v>66</v>
      </c>
      <c r="C5338" s="34" t="str">
        <f t="shared" si="196"/>
        <v/>
      </c>
      <c r="D5338" s="26"/>
      <c r="E5338" s="26" t="s">
        <v>6</v>
      </c>
      <c r="F5338" s="26" t="s">
        <v>6</v>
      </c>
      <c r="G5338" s="34" t="str">
        <f t="shared" si="197"/>
        <v>Valeriana pyrenaica</v>
      </c>
      <c r="H5338" s="26" t="s">
        <v>5141</v>
      </c>
      <c r="I5338" s="26"/>
      <c r="J5338" t="s">
        <v>11519</v>
      </c>
      <c r="K5338" t="s">
        <v>11752</v>
      </c>
      <c r="L5338" t="s">
        <v>12602</v>
      </c>
      <c r="M5338" t="s">
        <v>12603</v>
      </c>
    </row>
    <row r="5339" spans="1:13" x14ac:dyDescent="0.25">
      <c r="A5339" s="26" t="s">
        <v>4014</v>
      </c>
      <c r="B5339" s="26" t="s">
        <v>4015</v>
      </c>
      <c r="C5339" s="34" t="str">
        <f t="shared" si="196"/>
        <v>subsp.</v>
      </c>
      <c r="D5339" s="26" t="s">
        <v>3447</v>
      </c>
      <c r="E5339" s="26" t="s">
        <v>31</v>
      </c>
      <c r="F5339" s="26" t="s">
        <v>6</v>
      </c>
      <c r="G5339" s="34" t="str">
        <f t="shared" si="197"/>
        <v>Valeriana tripteris tarraconensis</v>
      </c>
      <c r="H5339" s="26" t="s">
        <v>5141</v>
      </c>
      <c r="I5339" s="26"/>
      <c r="J5339" t="s">
        <v>11520</v>
      </c>
      <c r="K5339" t="s">
        <v>11752</v>
      </c>
      <c r="L5339" t="s">
        <v>12602</v>
      </c>
      <c r="M5339" t="s">
        <v>12603</v>
      </c>
    </row>
    <row r="5340" spans="1:13" x14ac:dyDescent="0.25">
      <c r="A5340" s="26" t="s">
        <v>4014</v>
      </c>
      <c r="B5340" s="26" t="s">
        <v>4015</v>
      </c>
      <c r="C5340" s="34" t="str">
        <f t="shared" si="196"/>
        <v>subsp.</v>
      </c>
      <c r="D5340" s="26" t="s">
        <v>4015</v>
      </c>
      <c r="E5340" s="26" t="s">
        <v>6</v>
      </c>
      <c r="F5340" s="26" t="s">
        <v>6</v>
      </c>
      <c r="G5340" s="34" t="str">
        <f t="shared" si="197"/>
        <v>Valeriana tripteris tripteris</v>
      </c>
      <c r="H5340" s="26" t="s">
        <v>5141</v>
      </c>
      <c r="I5340" s="26"/>
      <c r="J5340" t="s">
        <v>11521</v>
      </c>
      <c r="K5340" t="s">
        <v>11752</v>
      </c>
      <c r="L5340" t="s">
        <v>12602</v>
      </c>
      <c r="M5340" t="s">
        <v>12603</v>
      </c>
    </row>
    <row r="5341" spans="1:13" x14ac:dyDescent="0.25">
      <c r="A5341" s="26" t="s">
        <v>4014</v>
      </c>
      <c r="B5341" s="26" t="s">
        <v>2827</v>
      </c>
      <c r="C5341" s="34" t="str">
        <f t="shared" si="196"/>
        <v/>
      </c>
      <c r="D5341" s="26"/>
      <c r="E5341" s="26" t="s">
        <v>6</v>
      </c>
      <c r="F5341" s="26" t="s">
        <v>6</v>
      </c>
      <c r="G5341" s="34" t="str">
        <f t="shared" si="197"/>
        <v>Valeriana tuberosa</v>
      </c>
      <c r="H5341" s="26" t="s">
        <v>5141</v>
      </c>
      <c r="I5341" s="26"/>
      <c r="J5341" t="s">
        <v>11522</v>
      </c>
      <c r="K5341" t="s">
        <v>11752</v>
      </c>
      <c r="L5341" t="s">
        <v>12602</v>
      </c>
      <c r="M5341" t="s">
        <v>12603</v>
      </c>
    </row>
    <row r="5342" spans="1:13" x14ac:dyDescent="0.25">
      <c r="A5342" s="26" t="s">
        <v>4017</v>
      </c>
      <c r="B5342" s="26" t="s">
        <v>2666</v>
      </c>
      <c r="C5342" s="34" t="str">
        <f t="shared" si="196"/>
        <v/>
      </c>
      <c r="D5342" s="26"/>
      <c r="E5342" s="26" t="s">
        <v>6</v>
      </c>
      <c r="F5342" s="26" t="s">
        <v>6</v>
      </c>
      <c r="G5342" s="34" t="str">
        <f t="shared" si="197"/>
        <v>Valerianella coronata</v>
      </c>
      <c r="H5342" s="26" t="s">
        <v>5141</v>
      </c>
      <c r="I5342" s="26"/>
      <c r="J5342" t="s">
        <v>11523</v>
      </c>
      <c r="K5342" t="s">
        <v>11752</v>
      </c>
      <c r="L5342" t="s">
        <v>12602</v>
      </c>
      <c r="M5342" t="s">
        <v>12603</v>
      </c>
    </row>
    <row r="5343" spans="1:13" x14ac:dyDescent="0.25">
      <c r="A5343" s="26" t="s">
        <v>4017</v>
      </c>
      <c r="B5343" s="26" t="s">
        <v>1196</v>
      </c>
      <c r="C5343" s="34" t="str">
        <f t="shared" si="196"/>
        <v/>
      </c>
      <c r="D5343" s="26"/>
      <c r="E5343" s="26" t="s">
        <v>6</v>
      </c>
      <c r="F5343" s="26" t="s">
        <v>6</v>
      </c>
      <c r="G5343" s="34" t="str">
        <f t="shared" si="197"/>
        <v>Valerianella dentata</v>
      </c>
      <c r="H5343" s="26" t="s">
        <v>5141</v>
      </c>
      <c r="I5343" s="26"/>
      <c r="J5343" t="s">
        <v>11524</v>
      </c>
      <c r="K5343" t="s">
        <v>11752</v>
      </c>
      <c r="L5343" t="s">
        <v>12602</v>
      </c>
      <c r="M5343" t="s">
        <v>12603</v>
      </c>
    </row>
    <row r="5344" spans="1:13" x14ac:dyDescent="0.25">
      <c r="A5344" s="26" t="s">
        <v>4017</v>
      </c>
      <c r="B5344" s="26" t="s">
        <v>4020</v>
      </c>
      <c r="C5344" s="34" t="str">
        <f t="shared" si="196"/>
        <v/>
      </c>
      <c r="D5344" s="26"/>
      <c r="E5344" s="26" t="s">
        <v>6</v>
      </c>
      <c r="F5344" s="26" t="s">
        <v>6</v>
      </c>
      <c r="G5344" s="34" t="str">
        <f t="shared" si="197"/>
        <v>Valerianella discoidea</v>
      </c>
      <c r="H5344" s="26" t="s">
        <v>5141</v>
      </c>
      <c r="I5344" s="26"/>
      <c r="J5344" t="s">
        <v>11525</v>
      </c>
      <c r="K5344" t="s">
        <v>11752</v>
      </c>
      <c r="L5344" t="s">
        <v>12602</v>
      </c>
      <c r="M5344" t="s">
        <v>12603</v>
      </c>
    </row>
    <row r="5345" spans="1:13" x14ac:dyDescent="0.25">
      <c r="A5345" s="26" t="s">
        <v>4017</v>
      </c>
      <c r="B5345" s="26" t="s">
        <v>909</v>
      </c>
      <c r="C5345" s="34" t="str">
        <f t="shared" si="196"/>
        <v/>
      </c>
      <c r="D5345" s="26"/>
      <c r="E5345" s="26" t="s">
        <v>6</v>
      </c>
      <c r="F5345" s="26" t="s">
        <v>6</v>
      </c>
      <c r="G5345" s="34" t="str">
        <f t="shared" si="197"/>
        <v>Valerianella echinata</v>
      </c>
      <c r="H5345" s="26" t="s">
        <v>5141</v>
      </c>
      <c r="I5345" s="26"/>
      <c r="J5345" t="s">
        <v>11526</v>
      </c>
      <c r="K5345" t="s">
        <v>11752</v>
      </c>
      <c r="L5345" t="s">
        <v>12602</v>
      </c>
      <c r="M5345" t="s">
        <v>12603</v>
      </c>
    </row>
    <row r="5346" spans="1:13" x14ac:dyDescent="0.25">
      <c r="A5346" s="26" t="s">
        <v>4017</v>
      </c>
      <c r="B5346" s="26" t="s">
        <v>1255</v>
      </c>
      <c r="C5346" s="34" t="str">
        <f t="shared" si="196"/>
        <v/>
      </c>
      <c r="D5346" s="26"/>
      <c r="E5346" s="26" t="s">
        <v>6</v>
      </c>
      <c r="F5346" s="26" t="s">
        <v>6</v>
      </c>
      <c r="G5346" s="34" t="str">
        <f t="shared" si="197"/>
        <v>Valerianella eriocarpa</v>
      </c>
      <c r="H5346" s="26" t="s">
        <v>5141</v>
      </c>
      <c r="I5346" s="26"/>
      <c r="J5346" t="s">
        <v>11527</v>
      </c>
      <c r="K5346" t="s">
        <v>11752</v>
      </c>
      <c r="L5346" t="s">
        <v>12602</v>
      </c>
      <c r="M5346" t="s">
        <v>12603</v>
      </c>
    </row>
    <row r="5347" spans="1:13" x14ac:dyDescent="0.25">
      <c r="A5347" s="26" t="s">
        <v>4017</v>
      </c>
      <c r="B5347" s="26" t="s">
        <v>4022</v>
      </c>
      <c r="C5347" s="34" t="str">
        <f t="shared" si="196"/>
        <v/>
      </c>
      <c r="D5347" s="26"/>
      <c r="E5347" s="26" t="s">
        <v>31</v>
      </c>
      <c r="F5347" s="26" t="s">
        <v>6</v>
      </c>
      <c r="G5347" s="34" t="str">
        <f t="shared" si="197"/>
        <v>Valerianella fusiformis</v>
      </c>
      <c r="H5347" s="26" t="s">
        <v>5141</v>
      </c>
      <c r="I5347" s="26"/>
      <c r="J5347" t="s">
        <v>11528</v>
      </c>
      <c r="K5347" t="s">
        <v>11752</v>
      </c>
      <c r="L5347" t="s">
        <v>12602</v>
      </c>
      <c r="M5347" t="s">
        <v>12603</v>
      </c>
    </row>
    <row r="5348" spans="1:13" x14ac:dyDescent="0.25">
      <c r="A5348" s="26" t="s">
        <v>4017</v>
      </c>
      <c r="B5348" s="26" t="s">
        <v>4018</v>
      </c>
      <c r="C5348" s="34" t="str">
        <f t="shared" si="196"/>
        <v>subsp.</v>
      </c>
      <c r="D5348" s="26" t="s">
        <v>4018</v>
      </c>
      <c r="E5348" s="26" t="s">
        <v>6</v>
      </c>
      <c r="F5348" s="26" t="s">
        <v>6</v>
      </c>
      <c r="G5348" s="34" t="str">
        <f t="shared" si="197"/>
        <v>Valerianella locusta locusta</v>
      </c>
      <c r="H5348" s="26" t="s">
        <v>5141</v>
      </c>
      <c r="I5348" s="26"/>
      <c r="J5348" t="s">
        <v>11529</v>
      </c>
      <c r="K5348" t="s">
        <v>11752</v>
      </c>
      <c r="L5348" t="s">
        <v>12602</v>
      </c>
      <c r="M5348" t="s">
        <v>12603</v>
      </c>
    </row>
    <row r="5349" spans="1:13" x14ac:dyDescent="0.25">
      <c r="A5349" s="26" t="s">
        <v>4017</v>
      </c>
      <c r="B5349" s="26" t="s">
        <v>4018</v>
      </c>
      <c r="C5349" s="34" t="str">
        <f t="shared" si="196"/>
        <v>subsp.</v>
      </c>
      <c r="D5349" s="26" t="s">
        <v>402</v>
      </c>
      <c r="E5349" s="26" t="s">
        <v>31</v>
      </c>
      <c r="F5349" s="26" t="s">
        <v>6</v>
      </c>
      <c r="G5349" s="34" t="str">
        <f t="shared" si="197"/>
        <v>Valerianella locusta lusitanica</v>
      </c>
      <c r="H5349" s="26" t="s">
        <v>5141</v>
      </c>
      <c r="I5349" s="26"/>
      <c r="J5349" t="s">
        <v>11530</v>
      </c>
      <c r="K5349" t="s">
        <v>11752</v>
      </c>
      <c r="L5349" t="s">
        <v>12602</v>
      </c>
      <c r="M5349" t="s">
        <v>12603</v>
      </c>
    </row>
    <row r="5350" spans="1:13" x14ac:dyDescent="0.25">
      <c r="A5350" s="26" t="s">
        <v>4017</v>
      </c>
      <c r="B5350" s="26" t="s">
        <v>4019</v>
      </c>
      <c r="C5350" s="34" t="str">
        <f t="shared" si="196"/>
        <v/>
      </c>
      <c r="D5350" s="26"/>
      <c r="E5350" s="26" t="s">
        <v>31</v>
      </c>
      <c r="F5350" s="26" t="s">
        <v>6</v>
      </c>
      <c r="G5350" s="34" t="str">
        <f t="shared" si="197"/>
        <v>Valerianella martinii</v>
      </c>
      <c r="H5350" s="26" t="s">
        <v>5141</v>
      </c>
      <c r="I5350" s="26"/>
      <c r="J5350" t="s">
        <v>11531</v>
      </c>
      <c r="K5350" t="s">
        <v>11752</v>
      </c>
      <c r="L5350" t="s">
        <v>12602</v>
      </c>
      <c r="M5350" t="s">
        <v>12603</v>
      </c>
    </row>
    <row r="5351" spans="1:13" x14ac:dyDescent="0.25">
      <c r="A5351" s="26" t="s">
        <v>4017</v>
      </c>
      <c r="B5351" s="26" t="s">
        <v>70</v>
      </c>
      <c r="C5351" s="34" t="str">
        <f t="shared" si="196"/>
        <v/>
      </c>
      <c r="D5351" s="26"/>
      <c r="E5351" s="26" t="s">
        <v>6</v>
      </c>
      <c r="F5351" s="26" t="s">
        <v>6</v>
      </c>
      <c r="G5351" s="34" t="str">
        <f t="shared" si="197"/>
        <v>Valerianella microcarpa</v>
      </c>
      <c r="H5351" s="26" t="s">
        <v>5141</v>
      </c>
      <c r="I5351" s="26"/>
      <c r="J5351" t="s">
        <v>11532</v>
      </c>
      <c r="K5351" t="s">
        <v>11752</v>
      </c>
      <c r="L5351" t="s">
        <v>12602</v>
      </c>
      <c r="M5351" t="s">
        <v>12603</v>
      </c>
    </row>
    <row r="5352" spans="1:13" x14ac:dyDescent="0.25">
      <c r="A5352" s="26" t="s">
        <v>4017</v>
      </c>
      <c r="B5352" s="26" t="s">
        <v>4021</v>
      </c>
      <c r="C5352" s="34" t="str">
        <f t="shared" si="196"/>
        <v/>
      </c>
      <c r="D5352" s="26"/>
      <c r="E5352" s="26" t="s">
        <v>31</v>
      </c>
      <c r="F5352" s="26" t="s">
        <v>6</v>
      </c>
      <c r="G5352" s="34" t="str">
        <f t="shared" si="197"/>
        <v>Valerianella multidentata</v>
      </c>
      <c r="H5352" s="26" t="s">
        <v>5141</v>
      </c>
      <c r="I5352" s="26"/>
      <c r="J5352" t="s">
        <v>11533</v>
      </c>
      <c r="K5352" t="s">
        <v>11752</v>
      </c>
      <c r="L5352" t="s">
        <v>12602</v>
      </c>
      <c r="M5352" t="s">
        <v>12603</v>
      </c>
    </row>
    <row r="5353" spans="1:13" x14ac:dyDescent="0.25">
      <c r="A5353" s="26" t="s">
        <v>4017</v>
      </c>
      <c r="B5353" s="26" t="s">
        <v>255</v>
      </c>
      <c r="C5353" s="34" t="str">
        <f t="shared" si="196"/>
        <v/>
      </c>
      <c r="D5353" s="26"/>
      <c r="E5353" s="26" t="s">
        <v>6</v>
      </c>
      <c r="F5353" s="26" t="s">
        <v>6</v>
      </c>
      <c r="G5353" s="34" t="str">
        <f t="shared" si="197"/>
        <v>Valerianella orientalis</v>
      </c>
      <c r="H5353" s="26" t="s">
        <v>5141</v>
      </c>
      <c r="I5353" s="26"/>
      <c r="J5353" t="s">
        <v>11534</v>
      </c>
      <c r="K5353" t="s">
        <v>11752</v>
      </c>
      <c r="L5353" t="s">
        <v>12602</v>
      </c>
      <c r="M5353" t="s">
        <v>12603</v>
      </c>
    </row>
    <row r="5354" spans="1:13" x14ac:dyDescent="0.25">
      <c r="A5354" s="26" t="s">
        <v>4023</v>
      </c>
      <c r="B5354" s="26" t="s">
        <v>3732</v>
      </c>
      <c r="C5354" s="34" t="str">
        <f t="shared" si="196"/>
        <v/>
      </c>
      <c r="D5354" s="26"/>
      <c r="E5354" s="26" t="s">
        <v>6</v>
      </c>
      <c r="F5354" s="26" t="s">
        <v>6</v>
      </c>
      <c r="G5354" s="34" t="str">
        <f t="shared" si="197"/>
        <v>Vallisneria spiralis</v>
      </c>
      <c r="H5354" s="26" t="s">
        <v>5141</v>
      </c>
      <c r="I5354" s="26"/>
      <c r="J5354" t="s">
        <v>11535</v>
      </c>
      <c r="K5354" t="s">
        <v>11752</v>
      </c>
      <c r="L5354" t="s">
        <v>12560</v>
      </c>
      <c r="M5354" t="s">
        <v>12585</v>
      </c>
    </row>
    <row r="5355" spans="1:13" x14ac:dyDescent="0.25">
      <c r="A5355" s="26" t="s">
        <v>4024</v>
      </c>
      <c r="B5355" s="26" t="s">
        <v>832</v>
      </c>
      <c r="C5355" s="34" t="str">
        <f t="shared" si="196"/>
        <v/>
      </c>
      <c r="D5355" s="26"/>
      <c r="E5355" s="26" t="s">
        <v>6</v>
      </c>
      <c r="F5355" s="26" t="s">
        <v>6</v>
      </c>
      <c r="G5355" s="34" t="str">
        <f t="shared" si="197"/>
        <v>Vandenboschia speciosa</v>
      </c>
      <c r="H5355" s="26" t="s">
        <v>5141</v>
      </c>
      <c r="I5355" s="26"/>
      <c r="J5355" t="s">
        <v>11536</v>
      </c>
      <c r="K5355" t="s">
        <v>12300</v>
      </c>
      <c r="L5355" t="s">
        <v>12419</v>
      </c>
      <c r="M5355" t="s">
        <v>12420</v>
      </c>
    </row>
    <row r="5356" spans="1:13" x14ac:dyDescent="0.25">
      <c r="A5356" s="26" t="s">
        <v>4025</v>
      </c>
      <c r="B5356" s="26" t="s">
        <v>4026</v>
      </c>
      <c r="C5356" s="34" t="str">
        <f t="shared" si="196"/>
        <v/>
      </c>
      <c r="D5356" s="26"/>
      <c r="E5356" s="26" t="s">
        <v>6</v>
      </c>
      <c r="F5356" s="26" t="s">
        <v>6</v>
      </c>
      <c r="G5356" s="34" t="str">
        <f t="shared" si="197"/>
        <v>Velezia rigida</v>
      </c>
      <c r="H5356" s="26" t="s">
        <v>5141</v>
      </c>
      <c r="I5356" s="26"/>
      <c r="J5356" t="s">
        <v>11537</v>
      </c>
      <c r="K5356" t="s">
        <v>11752</v>
      </c>
      <c r="L5356" t="s">
        <v>12295</v>
      </c>
      <c r="M5356" t="s">
        <v>12331</v>
      </c>
    </row>
    <row r="5357" spans="1:13" x14ac:dyDescent="0.25">
      <c r="A5357" s="26" t="s">
        <v>4027</v>
      </c>
      <c r="B5357" s="26" t="s">
        <v>4029</v>
      </c>
      <c r="C5357" s="34" t="str">
        <f t="shared" si="196"/>
        <v/>
      </c>
      <c r="D5357" s="26"/>
      <c r="E5357" s="26" t="s">
        <v>31</v>
      </c>
      <c r="F5357" s="26" t="s">
        <v>6</v>
      </c>
      <c r="G5357" s="34" t="str">
        <f t="shared" si="197"/>
        <v>Vella lucentina</v>
      </c>
      <c r="H5357" s="26" t="s">
        <v>5141</v>
      </c>
      <c r="I5357" s="26"/>
      <c r="J5357" t="s">
        <v>11538</v>
      </c>
      <c r="K5357" t="s">
        <v>11752</v>
      </c>
      <c r="L5357" t="s">
        <v>12287</v>
      </c>
      <c r="M5357" t="s">
        <v>12288</v>
      </c>
    </row>
    <row r="5358" spans="1:13" x14ac:dyDescent="0.25">
      <c r="A5358" s="26" t="s">
        <v>4027</v>
      </c>
      <c r="B5358" s="26" t="s">
        <v>4028</v>
      </c>
      <c r="C5358" s="34" t="str">
        <f t="shared" ref="C5358:C5421" si="198">IF(D5358="","","subsp.")</f>
        <v>subsp.</v>
      </c>
      <c r="D5358" s="26" t="s">
        <v>574</v>
      </c>
      <c r="E5358" s="26" t="s">
        <v>31</v>
      </c>
      <c r="F5358" s="26" t="s">
        <v>6</v>
      </c>
      <c r="G5358" s="34" t="str">
        <f t="shared" si="197"/>
        <v>Vella pseudocytisus paui</v>
      </c>
      <c r="H5358" s="26" t="s">
        <v>5141</v>
      </c>
      <c r="I5358" s="26"/>
      <c r="J5358" t="s">
        <v>11539</v>
      </c>
      <c r="K5358" t="s">
        <v>11752</v>
      </c>
      <c r="L5358" t="s">
        <v>12287</v>
      </c>
      <c r="M5358" t="s">
        <v>12288</v>
      </c>
    </row>
    <row r="5359" spans="1:13" x14ac:dyDescent="0.25">
      <c r="A5359" s="26" t="s">
        <v>4027</v>
      </c>
      <c r="B5359" s="26" t="s">
        <v>4028</v>
      </c>
      <c r="C5359" s="34" t="str">
        <f t="shared" si="198"/>
        <v>subsp.</v>
      </c>
      <c r="D5359" s="26" t="s">
        <v>4028</v>
      </c>
      <c r="E5359" s="26" t="s">
        <v>31</v>
      </c>
      <c r="F5359" s="26" t="s">
        <v>6</v>
      </c>
      <c r="G5359" s="34" t="str">
        <f t="shared" si="197"/>
        <v>Vella pseudocytisus pseudocytisus</v>
      </c>
      <c r="H5359" s="26" t="s">
        <v>5141</v>
      </c>
      <c r="I5359" s="26"/>
      <c r="J5359" t="s">
        <v>11540</v>
      </c>
      <c r="K5359" t="s">
        <v>11752</v>
      </c>
      <c r="L5359" t="s">
        <v>12287</v>
      </c>
      <c r="M5359" t="s">
        <v>12288</v>
      </c>
    </row>
    <row r="5360" spans="1:13" x14ac:dyDescent="0.25">
      <c r="A5360" s="26" t="s">
        <v>4027</v>
      </c>
      <c r="B5360" s="26" t="s">
        <v>481</v>
      </c>
      <c r="C5360" s="34" t="str">
        <f t="shared" si="198"/>
        <v/>
      </c>
      <c r="D5360" s="26"/>
      <c r="E5360" s="26" t="s">
        <v>31</v>
      </c>
      <c r="F5360" s="26" t="s">
        <v>6</v>
      </c>
      <c r="G5360" s="34" t="str">
        <f t="shared" si="197"/>
        <v>Vella spinosa</v>
      </c>
      <c r="H5360" s="26" t="s">
        <v>5141</v>
      </c>
      <c r="I5360" s="26"/>
      <c r="J5360" t="s">
        <v>11541</v>
      </c>
      <c r="K5360" t="s">
        <v>11752</v>
      </c>
      <c r="L5360" t="s">
        <v>12287</v>
      </c>
      <c r="M5360" t="s">
        <v>12288</v>
      </c>
    </row>
    <row r="5361" spans="1:13" x14ac:dyDescent="0.25">
      <c r="A5361" s="26" t="s">
        <v>4030</v>
      </c>
      <c r="B5361" s="26" t="s">
        <v>1190</v>
      </c>
      <c r="C5361" s="34" t="str">
        <f t="shared" si="198"/>
        <v/>
      </c>
      <c r="D5361" s="26"/>
      <c r="E5361" s="26" t="s">
        <v>6</v>
      </c>
      <c r="F5361" s="26" t="s">
        <v>6</v>
      </c>
      <c r="G5361" s="34" t="str">
        <f t="shared" si="197"/>
        <v>Veratrum album</v>
      </c>
      <c r="H5361" s="26" t="s">
        <v>5141</v>
      </c>
      <c r="I5361" s="26"/>
      <c r="J5361" t="s">
        <v>11542</v>
      </c>
      <c r="K5361" t="s">
        <v>11752</v>
      </c>
      <c r="L5361" t="s">
        <v>12569</v>
      </c>
      <c r="M5361" t="s">
        <v>12680</v>
      </c>
    </row>
    <row r="5362" spans="1:13" x14ac:dyDescent="0.25">
      <c r="A5362" s="26" t="s">
        <v>4031</v>
      </c>
      <c r="B5362" s="26" t="s">
        <v>1576</v>
      </c>
      <c r="C5362" s="34" t="str">
        <f t="shared" si="198"/>
        <v/>
      </c>
      <c r="D5362" s="26"/>
      <c r="E5362" s="26" t="s">
        <v>31</v>
      </c>
      <c r="F5362" s="26" t="s">
        <v>6</v>
      </c>
      <c r="G5362" s="34" t="str">
        <f t="shared" si="197"/>
        <v>Verbascum barnadesii</v>
      </c>
      <c r="H5362" s="26" t="s">
        <v>5141</v>
      </c>
      <c r="I5362" s="26"/>
      <c r="J5362" t="s">
        <v>11543</v>
      </c>
      <c r="K5362" t="s">
        <v>11752</v>
      </c>
      <c r="L5362" t="s">
        <v>12318</v>
      </c>
      <c r="M5362" t="s">
        <v>12592</v>
      </c>
    </row>
    <row r="5363" spans="1:13" x14ac:dyDescent="0.25">
      <c r="A5363" s="26" t="s">
        <v>4031</v>
      </c>
      <c r="B5363" s="26" t="s">
        <v>4038</v>
      </c>
      <c r="C5363" s="34" t="str">
        <f t="shared" si="198"/>
        <v/>
      </c>
      <c r="D5363" s="26"/>
      <c r="E5363" s="26" t="s">
        <v>6</v>
      </c>
      <c r="F5363" s="26" t="s">
        <v>6</v>
      </c>
      <c r="G5363" s="34" t="str">
        <f t="shared" si="197"/>
        <v>Verbascum blattaria</v>
      </c>
      <c r="H5363" s="26" t="s">
        <v>5141</v>
      </c>
      <c r="I5363" s="26"/>
      <c r="J5363" t="s">
        <v>11544</v>
      </c>
      <c r="K5363" t="s">
        <v>11752</v>
      </c>
      <c r="L5363" t="s">
        <v>12318</v>
      </c>
      <c r="M5363" t="s">
        <v>12592</v>
      </c>
    </row>
    <row r="5364" spans="1:13" x14ac:dyDescent="0.25">
      <c r="A5364" s="26" t="s">
        <v>4031</v>
      </c>
      <c r="B5364" s="26" t="s">
        <v>4039</v>
      </c>
      <c r="C5364" s="34" t="str">
        <f t="shared" si="198"/>
        <v/>
      </c>
      <c r="D5364" s="26"/>
      <c r="E5364" s="26" t="s">
        <v>6</v>
      </c>
      <c r="F5364" s="26" t="s">
        <v>6</v>
      </c>
      <c r="G5364" s="34" t="str">
        <f t="shared" si="197"/>
        <v>Verbascum boerhavii</v>
      </c>
      <c r="H5364" s="26" t="s">
        <v>5141</v>
      </c>
      <c r="I5364" s="26"/>
      <c r="J5364" t="s">
        <v>11545</v>
      </c>
      <c r="K5364" t="s">
        <v>11752</v>
      </c>
      <c r="L5364" t="s">
        <v>12318</v>
      </c>
      <c r="M5364" t="s">
        <v>12592</v>
      </c>
    </row>
    <row r="5365" spans="1:13" x14ac:dyDescent="0.25">
      <c r="A5365" s="26" t="s">
        <v>4031</v>
      </c>
      <c r="B5365" s="26" t="s">
        <v>4042</v>
      </c>
      <c r="C5365" s="34" t="str">
        <f t="shared" si="198"/>
        <v>subsp.</v>
      </c>
      <c r="D5365" s="26" t="s">
        <v>4042</v>
      </c>
      <c r="E5365" s="26" t="s">
        <v>6</v>
      </c>
      <c r="F5365" s="26" t="s">
        <v>31</v>
      </c>
      <c r="G5365" s="34" t="str">
        <f t="shared" si="197"/>
        <v>Verbascum chaixii chaixii</v>
      </c>
      <c r="H5365" s="26" t="s">
        <v>5141</v>
      </c>
      <c r="I5365" s="26"/>
      <c r="J5365" t="s">
        <v>11546</v>
      </c>
      <c r="K5365" t="s">
        <v>11752</v>
      </c>
      <c r="L5365" t="s">
        <v>12318</v>
      </c>
      <c r="M5365" t="s">
        <v>12592</v>
      </c>
    </row>
    <row r="5366" spans="1:13" x14ac:dyDescent="0.25">
      <c r="A5366" s="26" t="s">
        <v>4031</v>
      </c>
      <c r="B5366" s="26" t="s">
        <v>383</v>
      </c>
      <c r="C5366" s="34" t="str">
        <f t="shared" si="198"/>
        <v/>
      </c>
      <c r="D5366" s="26"/>
      <c r="E5366" s="26" t="s">
        <v>31</v>
      </c>
      <c r="F5366" s="26" t="s">
        <v>6</v>
      </c>
      <c r="G5366" s="34" t="str">
        <f t="shared" ref="G5366:G5429" si="199">IF(D5366="",CONCATENATE(A5366," ",B5366),CONCATENATE(A5366," ",B5366," ",D5366))</f>
        <v>Verbascum charidemi</v>
      </c>
      <c r="H5366" s="26" t="s">
        <v>5141</v>
      </c>
      <c r="I5366" s="26"/>
      <c r="J5366" t="s">
        <v>11547</v>
      </c>
      <c r="K5366" t="s">
        <v>11752</v>
      </c>
      <c r="L5366" t="s">
        <v>12318</v>
      </c>
      <c r="M5366" t="s">
        <v>12592</v>
      </c>
    </row>
    <row r="5367" spans="1:13" x14ac:dyDescent="0.25">
      <c r="A5367" s="26" t="s">
        <v>4031</v>
      </c>
      <c r="B5367" s="26" t="s">
        <v>1403</v>
      </c>
      <c r="C5367" s="34" t="str">
        <f t="shared" si="198"/>
        <v/>
      </c>
      <c r="D5367" s="26"/>
      <c r="E5367" s="26" t="s">
        <v>6</v>
      </c>
      <c r="F5367" s="26" t="s">
        <v>6</v>
      </c>
      <c r="G5367" s="34" t="str">
        <f t="shared" si="199"/>
        <v>Verbascum creticum</v>
      </c>
      <c r="H5367" s="26" t="s">
        <v>5141</v>
      </c>
      <c r="I5367" s="26"/>
      <c r="J5367" t="s">
        <v>11548</v>
      </c>
      <c r="K5367" t="s">
        <v>11752</v>
      </c>
      <c r="L5367" t="s">
        <v>12318</v>
      </c>
      <c r="M5367" t="s">
        <v>12592</v>
      </c>
    </row>
    <row r="5368" spans="1:13" x14ac:dyDescent="0.25">
      <c r="A5368" s="26" t="s">
        <v>4031</v>
      </c>
      <c r="B5368" s="26" t="s">
        <v>4043</v>
      </c>
      <c r="C5368" s="34" t="str">
        <f t="shared" si="198"/>
        <v/>
      </c>
      <c r="D5368" s="26"/>
      <c r="E5368" s="26" t="s">
        <v>6</v>
      </c>
      <c r="F5368" s="26" t="s">
        <v>6</v>
      </c>
      <c r="G5368" s="34" t="str">
        <f t="shared" si="199"/>
        <v>Verbascum dentifolium</v>
      </c>
      <c r="H5368" s="26" t="s">
        <v>5141</v>
      </c>
      <c r="I5368" s="26"/>
      <c r="J5368" t="s">
        <v>11549</v>
      </c>
      <c r="K5368" t="s">
        <v>11752</v>
      </c>
      <c r="L5368" t="s">
        <v>12318</v>
      </c>
      <c r="M5368" t="s">
        <v>12592</v>
      </c>
    </row>
    <row r="5369" spans="1:13" x14ac:dyDescent="0.25">
      <c r="A5369" s="26" t="s">
        <v>4031</v>
      </c>
      <c r="B5369" s="26" t="s">
        <v>4035</v>
      </c>
      <c r="C5369" s="34" t="str">
        <f t="shared" si="198"/>
        <v/>
      </c>
      <c r="D5369" s="26"/>
      <c r="E5369" s="26" t="s">
        <v>6</v>
      </c>
      <c r="F5369" s="26" t="s">
        <v>6</v>
      </c>
      <c r="G5369" s="34" t="str">
        <f t="shared" si="199"/>
        <v>Verbascum erosum</v>
      </c>
      <c r="H5369" s="26" t="s">
        <v>5141</v>
      </c>
      <c r="I5369" s="26"/>
      <c r="J5369" t="s">
        <v>11550</v>
      </c>
      <c r="K5369" t="s">
        <v>11752</v>
      </c>
      <c r="L5369" t="s">
        <v>12318</v>
      </c>
      <c r="M5369" t="s">
        <v>12592</v>
      </c>
    </row>
    <row r="5370" spans="1:13" x14ac:dyDescent="0.25">
      <c r="A5370" s="26" t="s">
        <v>4031</v>
      </c>
      <c r="B5370" s="26" t="s">
        <v>1861</v>
      </c>
      <c r="C5370" s="34" t="str">
        <f t="shared" si="198"/>
        <v>subsp.</v>
      </c>
      <c r="D5370" s="26" t="s">
        <v>4541</v>
      </c>
      <c r="E5370" s="26" t="s">
        <v>6</v>
      </c>
      <c r="F5370" s="26" t="s">
        <v>31</v>
      </c>
      <c r="G5370" s="34" t="str">
        <f t="shared" si="199"/>
        <v>Verbascum faurei commixtum</v>
      </c>
      <c r="H5370" s="26" t="s">
        <v>5141</v>
      </c>
      <c r="I5370" s="26"/>
      <c r="J5370" t="s">
        <v>11551</v>
      </c>
      <c r="K5370" t="s">
        <v>11752</v>
      </c>
      <c r="L5370" t="s">
        <v>12318</v>
      </c>
      <c r="M5370" t="s">
        <v>12592</v>
      </c>
    </row>
    <row r="5371" spans="1:13" x14ac:dyDescent="0.25">
      <c r="A5371" s="26" t="s">
        <v>4031</v>
      </c>
      <c r="B5371" s="26" t="s">
        <v>466</v>
      </c>
      <c r="C5371" s="34" t="str">
        <f t="shared" si="198"/>
        <v/>
      </c>
      <c r="D5371" s="26"/>
      <c r="E5371" s="26" t="s">
        <v>31</v>
      </c>
      <c r="F5371" s="26" t="s">
        <v>6</v>
      </c>
      <c r="G5371" s="34" t="str">
        <f t="shared" si="199"/>
        <v>Verbascum fontqueri</v>
      </c>
      <c r="H5371" s="26" t="s">
        <v>5141</v>
      </c>
      <c r="I5371" s="26"/>
      <c r="J5371" t="s">
        <v>11552</v>
      </c>
      <c r="K5371" t="s">
        <v>11752</v>
      </c>
      <c r="L5371" t="s">
        <v>12318</v>
      </c>
      <c r="M5371" t="s">
        <v>12592</v>
      </c>
    </row>
    <row r="5372" spans="1:13" x14ac:dyDescent="0.25">
      <c r="A5372" s="26" t="s">
        <v>4031</v>
      </c>
      <c r="B5372" s="26" t="s">
        <v>4041</v>
      </c>
      <c r="C5372" s="34" t="str">
        <f t="shared" si="198"/>
        <v>subsp.</v>
      </c>
      <c r="D5372" s="26" t="s">
        <v>4041</v>
      </c>
      <c r="E5372" s="26" t="s">
        <v>31</v>
      </c>
      <c r="F5372" s="26" t="s">
        <v>6</v>
      </c>
      <c r="G5372" s="34" t="str">
        <f t="shared" si="199"/>
        <v>Verbascum giganteum giganteum</v>
      </c>
      <c r="H5372" s="26" t="s">
        <v>5141</v>
      </c>
      <c r="I5372" s="26"/>
      <c r="J5372" t="s">
        <v>11553</v>
      </c>
      <c r="K5372" t="s">
        <v>11752</v>
      </c>
      <c r="L5372" t="s">
        <v>12318</v>
      </c>
      <c r="M5372" t="s">
        <v>12592</v>
      </c>
    </row>
    <row r="5373" spans="1:13" x14ac:dyDescent="0.25">
      <c r="A5373" s="26" t="s">
        <v>4031</v>
      </c>
      <c r="B5373" s="26" t="s">
        <v>4041</v>
      </c>
      <c r="C5373" s="34" t="str">
        <f t="shared" si="198"/>
        <v>subsp.</v>
      </c>
      <c r="D5373" s="26" t="s">
        <v>2321</v>
      </c>
      <c r="E5373" s="26" t="s">
        <v>31</v>
      </c>
      <c r="F5373" s="26" t="s">
        <v>6</v>
      </c>
      <c r="G5373" s="34" t="str">
        <f t="shared" si="199"/>
        <v>Verbascum giganteum martinezii</v>
      </c>
      <c r="H5373" s="26" t="s">
        <v>5141</v>
      </c>
      <c r="I5373" s="26"/>
      <c r="J5373" t="s">
        <v>11554</v>
      </c>
      <c r="K5373" t="s">
        <v>11752</v>
      </c>
      <c r="L5373" t="s">
        <v>12318</v>
      </c>
      <c r="M5373" t="s">
        <v>12592</v>
      </c>
    </row>
    <row r="5374" spans="1:13" x14ac:dyDescent="0.25">
      <c r="A5374" s="26" t="s">
        <v>4031</v>
      </c>
      <c r="B5374" s="26" t="s">
        <v>4037</v>
      </c>
      <c r="C5374" s="34" t="str">
        <f t="shared" si="198"/>
        <v/>
      </c>
      <c r="D5374" s="26"/>
      <c r="E5374" s="26" t="s">
        <v>31</v>
      </c>
      <c r="F5374" s="26" t="s">
        <v>6</v>
      </c>
      <c r="G5374" s="34" t="str">
        <f t="shared" si="199"/>
        <v>Verbascum hervieri</v>
      </c>
      <c r="H5374" s="26" t="s">
        <v>5141</v>
      </c>
      <c r="I5374" s="26"/>
      <c r="J5374" t="s">
        <v>11555</v>
      </c>
      <c r="K5374" t="s">
        <v>11752</v>
      </c>
      <c r="L5374" t="s">
        <v>12318</v>
      </c>
      <c r="M5374" t="s">
        <v>12592</v>
      </c>
    </row>
    <row r="5375" spans="1:13" x14ac:dyDescent="0.25">
      <c r="A5375" s="26" t="s">
        <v>4031</v>
      </c>
      <c r="B5375" s="26" t="s">
        <v>4036</v>
      </c>
      <c r="C5375" s="34" t="str">
        <f t="shared" si="198"/>
        <v/>
      </c>
      <c r="D5375" s="26"/>
      <c r="E5375" s="26" t="s">
        <v>5390</v>
      </c>
      <c r="F5375" s="26" t="s">
        <v>6</v>
      </c>
      <c r="G5375" s="34" t="str">
        <f t="shared" si="199"/>
        <v>Verbascum levanticum</v>
      </c>
      <c r="H5375" s="26" t="s">
        <v>5141</v>
      </c>
      <c r="I5375" s="26"/>
      <c r="J5375" t="s">
        <v>11556</v>
      </c>
      <c r="K5375" t="s">
        <v>11752</v>
      </c>
      <c r="L5375" t="s">
        <v>12318</v>
      </c>
      <c r="M5375" t="s">
        <v>12592</v>
      </c>
    </row>
    <row r="5376" spans="1:13" x14ac:dyDescent="0.25">
      <c r="A5376" s="26" t="s">
        <v>4031</v>
      </c>
      <c r="B5376" s="26" t="s">
        <v>396</v>
      </c>
      <c r="C5376" s="34" t="str">
        <f t="shared" si="198"/>
        <v/>
      </c>
      <c r="D5376" s="26"/>
      <c r="E5376" s="26" t="s">
        <v>31</v>
      </c>
      <c r="F5376" s="26" t="s">
        <v>6</v>
      </c>
      <c r="G5376" s="34" t="str">
        <f t="shared" si="199"/>
        <v>Verbascum litigiosum</v>
      </c>
      <c r="H5376" s="26" t="s">
        <v>5141</v>
      </c>
      <c r="I5376" s="26"/>
      <c r="J5376" t="s">
        <v>11557</v>
      </c>
      <c r="K5376" t="s">
        <v>11752</v>
      </c>
      <c r="L5376" t="s">
        <v>12318</v>
      </c>
      <c r="M5376" t="s">
        <v>12592</v>
      </c>
    </row>
    <row r="5377" spans="1:13" x14ac:dyDescent="0.25">
      <c r="A5377" s="26" t="s">
        <v>4031</v>
      </c>
      <c r="B5377" s="26" t="s">
        <v>3060</v>
      </c>
      <c r="C5377" s="34" t="str">
        <f t="shared" si="198"/>
        <v/>
      </c>
      <c r="D5377" s="26"/>
      <c r="E5377" s="26" t="s">
        <v>6</v>
      </c>
      <c r="F5377" s="26" t="s">
        <v>6</v>
      </c>
      <c r="G5377" s="34" t="str">
        <f t="shared" si="199"/>
        <v>Verbascum lychnitis</v>
      </c>
      <c r="H5377" s="26" t="s">
        <v>5141</v>
      </c>
      <c r="I5377" s="26"/>
      <c r="J5377" t="s">
        <v>11558</v>
      </c>
      <c r="K5377" t="s">
        <v>11752</v>
      </c>
      <c r="L5377" t="s">
        <v>12318</v>
      </c>
      <c r="M5377" t="s">
        <v>12592</v>
      </c>
    </row>
    <row r="5378" spans="1:13" x14ac:dyDescent="0.25">
      <c r="A5378" s="26" t="s">
        <v>4031</v>
      </c>
      <c r="B5378" s="26" t="s">
        <v>4034</v>
      </c>
      <c r="C5378" s="34" t="str">
        <f t="shared" si="198"/>
        <v/>
      </c>
      <c r="D5378" s="26"/>
      <c r="E5378" s="26" t="s">
        <v>6</v>
      </c>
      <c r="F5378" s="26" t="s">
        <v>6</v>
      </c>
      <c r="G5378" s="34" t="str">
        <f t="shared" si="199"/>
        <v>Verbascum masguindalii</v>
      </c>
      <c r="H5378" s="26" t="s">
        <v>5141</v>
      </c>
      <c r="I5378" s="26"/>
      <c r="J5378" t="s">
        <v>11559</v>
      </c>
      <c r="K5378" t="s">
        <v>11752</v>
      </c>
      <c r="L5378" t="s">
        <v>12318</v>
      </c>
      <c r="M5378" t="s">
        <v>12592</v>
      </c>
    </row>
    <row r="5379" spans="1:13" x14ac:dyDescent="0.25">
      <c r="A5379" s="26" t="s">
        <v>4031</v>
      </c>
      <c r="B5379" s="26" t="s">
        <v>261</v>
      </c>
      <c r="C5379" s="34" t="str">
        <f t="shared" si="198"/>
        <v/>
      </c>
      <c r="D5379" s="26"/>
      <c r="E5379" s="26" t="s">
        <v>31</v>
      </c>
      <c r="F5379" s="26" t="s">
        <v>6</v>
      </c>
      <c r="G5379" s="34" t="str">
        <f t="shared" si="199"/>
        <v>Verbascum nevadense</v>
      </c>
      <c r="H5379" s="26" t="s">
        <v>5141</v>
      </c>
      <c r="I5379" s="26"/>
      <c r="J5379" t="s">
        <v>11560</v>
      </c>
      <c r="K5379" t="s">
        <v>11752</v>
      </c>
      <c r="L5379" t="s">
        <v>12318</v>
      </c>
      <c r="M5379" t="s">
        <v>12592</v>
      </c>
    </row>
    <row r="5380" spans="1:13" x14ac:dyDescent="0.25">
      <c r="A5380" s="26" t="s">
        <v>4031</v>
      </c>
      <c r="B5380" s="26" t="s">
        <v>236</v>
      </c>
      <c r="C5380" s="34" t="str">
        <f t="shared" si="198"/>
        <v>subsp.</v>
      </c>
      <c r="D5380" s="26" t="s">
        <v>236</v>
      </c>
      <c r="E5380" s="26" t="s">
        <v>6</v>
      </c>
      <c r="F5380" s="26" t="s">
        <v>31</v>
      </c>
      <c r="G5380" s="34" t="str">
        <f t="shared" si="199"/>
        <v>Verbascum nigrum nigrum</v>
      </c>
      <c r="H5380" s="26" t="s">
        <v>5141</v>
      </c>
      <c r="I5380" s="26"/>
      <c r="J5380" t="s">
        <v>11561</v>
      </c>
      <c r="K5380" t="s">
        <v>11752</v>
      </c>
      <c r="L5380" t="s">
        <v>12318</v>
      </c>
      <c r="M5380" t="s">
        <v>12592</v>
      </c>
    </row>
    <row r="5381" spans="1:13" x14ac:dyDescent="0.25">
      <c r="A5381" s="26" t="s">
        <v>4031</v>
      </c>
      <c r="B5381" s="26" t="s">
        <v>4032</v>
      </c>
      <c r="C5381" s="34" t="str">
        <f t="shared" si="198"/>
        <v/>
      </c>
      <c r="D5381" s="26"/>
      <c r="E5381" s="26" t="s">
        <v>31</v>
      </c>
      <c r="F5381" s="26" t="s">
        <v>6</v>
      </c>
      <c r="G5381" s="34" t="str">
        <f t="shared" si="199"/>
        <v>Verbascum prunellii</v>
      </c>
      <c r="H5381" s="26" t="s">
        <v>5141</v>
      </c>
      <c r="I5381" s="26"/>
      <c r="J5381" t="s">
        <v>11562</v>
      </c>
      <c r="K5381" t="s">
        <v>11752</v>
      </c>
      <c r="L5381" t="s">
        <v>12318</v>
      </c>
      <c r="M5381" t="s">
        <v>12592</v>
      </c>
    </row>
    <row r="5382" spans="1:13" x14ac:dyDescent="0.25">
      <c r="A5382" s="26" t="s">
        <v>4031</v>
      </c>
      <c r="B5382" s="26" t="s">
        <v>4033</v>
      </c>
      <c r="C5382" s="34" t="str">
        <f t="shared" si="198"/>
        <v/>
      </c>
      <c r="D5382" s="26"/>
      <c r="E5382" s="26" t="s">
        <v>6</v>
      </c>
      <c r="F5382" s="26" t="s">
        <v>6</v>
      </c>
      <c r="G5382" s="34" t="str">
        <f t="shared" si="199"/>
        <v>Verbascum pseudocreticum</v>
      </c>
      <c r="H5382" s="26" t="s">
        <v>5141</v>
      </c>
      <c r="I5382" s="26"/>
      <c r="J5382" t="s">
        <v>11563</v>
      </c>
      <c r="K5382" t="s">
        <v>11752</v>
      </c>
      <c r="L5382" t="s">
        <v>12318</v>
      </c>
      <c r="M5382" t="s">
        <v>12592</v>
      </c>
    </row>
    <row r="5383" spans="1:13" x14ac:dyDescent="0.25">
      <c r="A5383" s="26" t="s">
        <v>4031</v>
      </c>
      <c r="B5383" s="26" t="s">
        <v>379</v>
      </c>
      <c r="C5383" s="34" t="str">
        <f t="shared" si="198"/>
        <v/>
      </c>
      <c r="D5383" s="26"/>
      <c r="E5383" s="26" t="s">
        <v>6</v>
      </c>
      <c r="F5383" s="26" t="s">
        <v>6</v>
      </c>
      <c r="G5383" s="34" t="str">
        <f t="shared" si="199"/>
        <v>Verbascum pulverulentum</v>
      </c>
      <c r="H5383" s="26" t="s">
        <v>5141</v>
      </c>
      <c r="I5383" s="26"/>
      <c r="J5383" t="s">
        <v>11564</v>
      </c>
      <c r="K5383" t="s">
        <v>11752</v>
      </c>
      <c r="L5383" t="s">
        <v>12318</v>
      </c>
      <c r="M5383" t="s">
        <v>12592</v>
      </c>
    </row>
    <row r="5384" spans="1:13" x14ac:dyDescent="0.25">
      <c r="A5384" s="26" t="s">
        <v>4031</v>
      </c>
      <c r="B5384" s="26" t="s">
        <v>770</v>
      </c>
      <c r="C5384" s="34" t="str">
        <f t="shared" si="198"/>
        <v>subsp.</v>
      </c>
      <c r="D5384" s="26" t="s">
        <v>1065</v>
      </c>
      <c r="E5384" s="26" t="s">
        <v>6</v>
      </c>
      <c r="F5384" s="26" t="s">
        <v>6</v>
      </c>
      <c r="G5384" s="34" t="str">
        <f t="shared" si="199"/>
        <v>Verbascum rotundifolium haenseleri</v>
      </c>
      <c r="H5384" s="26" t="s">
        <v>5141</v>
      </c>
      <c r="I5384" s="26"/>
      <c r="J5384" t="s">
        <v>11565</v>
      </c>
      <c r="K5384" t="s">
        <v>11752</v>
      </c>
      <c r="L5384" t="s">
        <v>12318</v>
      </c>
      <c r="M5384" t="s">
        <v>12592</v>
      </c>
    </row>
    <row r="5385" spans="1:13" x14ac:dyDescent="0.25">
      <c r="A5385" s="26" t="s">
        <v>4031</v>
      </c>
      <c r="B5385" s="26" t="s">
        <v>770</v>
      </c>
      <c r="C5385" s="34" t="str">
        <f t="shared" si="198"/>
        <v>subsp.</v>
      </c>
      <c r="D5385" s="26" t="s">
        <v>4686</v>
      </c>
      <c r="E5385" s="26" t="s">
        <v>31</v>
      </c>
      <c r="F5385" s="26" t="s">
        <v>6</v>
      </c>
      <c r="G5385" s="34" t="str">
        <f t="shared" si="199"/>
        <v>Verbascum rotundifolium ripacurcicum</v>
      </c>
      <c r="H5385" s="26" t="s">
        <v>5141</v>
      </c>
      <c r="I5385" s="26"/>
      <c r="J5385" t="s">
        <v>11566</v>
      </c>
      <c r="K5385" t="s">
        <v>11752</v>
      </c>
      <c r="L5385" t="s">
        <v>12318</v>
      </c>
      <c r="M5385" t="s">
        <v>12592</v>
      </c>
    </row>
    <row r="5386" spans="1:13" x14ac:dyDescent="0.25">
      <c r="A5386" s="26" t="s">
        <v>4031</v>
      </c>
      <c r="B5386" s="26" t="s">
        <v>268</v>
      </c>
      <c r="C5386" s="34" t="str">
        <f t="shared" si="198"/>
        <v/>
      </c>
      <c r="D5386" s="26"/>
      <c r="E5386" s="26" t="s">
        <v>6</v>
      </c>
      <c r="F5386" s="26" t="s">
        <v>6</v>
      </c>
      <c r="G5386" s="34" t="str">
        <f t="shared" si="199"/>
        <v>Verbascum simplex</v>
      </c>
      <c r="H5386" s="26" t="s">
        <v>5141</v>
      </c>
      <c r="I5386" s="26"/>
      <c r="J5386" t="s">
        <v>11567</v>
      </c>
      <c r="K5386" t="s">
        <v>11752</v>
      </c>
      <c r="L5386" t="s">
        <v>12318</v>
      </c>
      <c r="M5386" t="s">
        <v>12592</v>
      </c>
    </row>
    <row r="5387" spans="1:13" x14ac:dyDescent="0.25">
      <c r="A5387" s="26" t="s">
        <v>4031</v>
      </c>
      <c r="B5387" s="26" t="s">
        <v>2410</v>
      </c>
      <c r="C5387" s="34" t="str">
        <f t="shared" si="198"/>
        <v/>
      </c>
      <c r="D5387" s="26"/>
      <c r="E5387" s="26" t="s">
        <v>6</v>
      </c>
      <c r="F5387" s="26" t="s">
        <v>6</v>
      </c>
      <c r="G5387" s="34" t="str">
        <f t="shared" si="199"/>
        <v>Verbascum sinuatum</v>
      </c>
      <c r="H5387" s="26" t="s">
        <v>5141</v>
      </c>
      <c r="I5387" s="26"/>
      <c r="J5387" t="s">
        <v>11568</v>
      </c>
      <c r="K5387" t="s">
        <v>11752</v>
      </c>
      <c r="L5387" t="s">
        <v>12318</v>
      </c>
      <c r="M5387" t="s">
        <v>12592</v>
      </c>
    </row>
    <row r="5388" spans="1:13" x14ac:dyDescent="0.25">
      <c r="A5388" s="26" t="s">
        <v>4031</v>
      </c>
      <c r="B5388" s="26" t="s">
        <v>4040</v>
      </c>
      <c r="C5388" s="34" t="str">
        <f t="shared" si="198"/>
        <v/>
      </c>
      <c r="D5388" s="26"/>
      <c r="E5388" s="26" t="s">
        <v>6</v>
      </c>
      <c r="F5388" s="26" t="s">
        <v>6</v>
      </c>
      <c r="G5388" s="34" t="str">
        <f t="shared" si="199"/>
        <v>Verbascum thapsus</v>
      </c>
      <c r="H5388" s="26" t="s">
        <v>5141</v>
      </c>
      <c r="I5388" s="26"/>
      <c r="J5388" t="s">
        <v>11569</v>
      </c>
      <c r="K5388" t="s">
        <v>11752</v>
      </c>
      <c r="L5388" t="s">
        <v>12318</v>
      </c>
      <c r="M5388" t="s">
        <v>12592</v>
      </c>
    </row>
    <row r="5389" spans="1:13" x14ac:dyDescent="0.25">
      <c r="A5389" s="26" t="s">
        <v>4031</v>
      </c>
      <c r="B5389" s="26" t="s">
        <v>1694</v>
      </c>
      <c r="C5389" s="34" t="str">
        <f t="shared" si="198"/>
        <v/>
      </c>
      <c r="D5389" s="26"/>
      <c r="E5389" s="26" t="s">
        <v>6</v>
      </c>
      <c r="F5389" s="26" t="s">
        <v>6</v>
      </c>
      <c r="G5389" s="34" t="str">
        <f t="shared" si="199"/>
        <v>Verbascum virgatum</v>
      </c>
      <c r="H5389" s="26" t="s">
        <v>5141</v>
      </c>
      <c r="I5389" s="26"/>
      <c r="J5389" t="s">
        <v>11570</v>
      </c>
      <c r="K5389" t="s">
        <v>11752</v>
      </c>
      <c r="L5389" t="s">
        <v>12318</v>
      </c>
      <c r="M5389" t="s">
        <v>12592</v>
      </c>
    </row>
    <row r="5390" spans="1:13" x14ac:dyDescent="0.25">
      <c r="A5390" s="26" t="s">
        <v>4044</v>
      </c>
      <c r="B5390" s="26" t="s">
        <v>1606</v>
      </c>
      <c r="C5390" s="34" t="str">
        <f t="shared" si="198"/>
        <v/>
      </c>
      <c r="D5390" s="26"/>
      <c r="E5390" s="26" t="s">
        <v>5390</v>
      </c>
      <c r="F5390" s="26" t="s">
        <v>6</v>
      </c>
      <c r="G5390" s="34" t="str">
        <f t="shared" si="199"/>
        <v>Verbena bonariensis</v>
      </c>
      <c r="H5390" s="26" t="s">
        <v>5141</v>
      </c>
      <c r="I5390" s="26"/>
      <c r="J5390" t="s">
        <v>11571</v>
      </c>
      <c r="K5390" t="s">
        <v>11752</v>
      </c>
      <c r="L5390" t="s">
        <v>12318</v>
      </c>
      <c r="M5390" t="s">
        <v>12564</v>
      </c>
    </row>
    <row r="5391" spans="1:13" x14ac:dyDescent="0.25">
      <c r="A5391" s="26" t="s">
        <v>4044</v>
      </c>
      <c r="B5391" s="26" t="s">
        <v>1323</v>
      </c>
      <c r="C5391" s="34" t="str">
        <f t="shared" si="198"/>
        <v/>
      </c>
      <c r="D5391" s="26"/>
      <c r="E5391" s="26" t="s">
        <v>5390</v>
      </c>
      <c r="F5391" s="26" t="s">
        <v>6</v>
      </c>
      <c r="G5391" s="34" t="str">
        <f t="shared" si="199"/>
        <v>Verbena litoralis</v>
      </c>
      <c r="H5391" s="26" t="s">
        <v>5141</v>
      </c>
      <c r="I5391" s="26"/>
      <c r="J5391" t="s">
        <v>11572</v>
      </c>
      <c r="K5391" t="s">
        <v>11752</v>
      </c>
      <c r="L5391" t="s">
        <v>12318</v>
      </c>
      <c r="M5391" t="s">
        <v>12564</v>
      </c>
    </row>
    <row r="5392" spans="1:13" x14ac:dyDescent="0.25">
      <c r="A5392" s="26" t="s">
        <v>4044</v>
      </c>
      <c r="B5392" s="26" t="s">
        <v>253</v>
      </c>
      <c r="C5392" s="34" t="str">
        <f t="shared" si="198"/>
        <v/>
      </c>
      <c r="D5392" s="26"/>
      <c r="E5392" s="26" t="s">
        <v>6</v>
      </c>
      <c r="F5392" s="26" t="s">
        <v>6</v>
      </c>
      <c r="G5392" s="34" t="str">
        <f t="shared" si="199"/>
        <v>Verbena officinalis</v>
      </c>
      <c r="H5392" s="26" t="s">
        <v>5141</v>
      </c>
      <c r="I5392" s="26"/>
      <c r="J5392" t="s">
        <v>11573</v>
      </c>
      <c r="K5392" t="s">
        <v>11752</v>
      </c>
      <c r="L5392" t="s">
        <v>12318</v>
      </c>
      <c r="M5392" t="s">
        <v>12564</v>
      </c>
    </row>
    <row r="5393" spans="1:13" x14ac:dyDescent="0.25">
      <c r="A5393" s="26" t="s">
        <v>4044</v>
      </c>
      <c r="B5393" s="26" t="s">
        <v>4026</v>
      </c>
      <c r="C5393" s="34" t="str">
        <f t="shared" si="198"/>
        <v/>
      </c>
      <c r="D5393" s="26"/>
      <c r="E5393" s="26" t="s">
        <v>5390</v>
      </c>
      <c r="F5393" s="26" t="s">
        <v>6</v>
      </c>
      <c r="G5393" s="34" t="str">
        <f t="shared" si="199"/>
        <v>Verbena rigida</v>
      </c>
      <c r="H5393" s="26" t="s">
        <v>5141</v>
      </c>
      <c r="I5393" s="26"/>
      <c r="J5393" t="s">
        <v>11574</v>
      </c>
      <c r="K5393" t="s">
        <v>11752</v>
      </c>
      <c r="L5393" t="s">
        <v>12318</v>
      </c>
      <c r="M5393" t="s">
        <v>12564</v>
      </c>
    </row>
    <row r="5394" spans="1:13" x14ac:dyDescent="0.25">
      <c r="A5394" s="26" t="s">
        <v>4044</v>
      </c>
      <c r="B5394" s="26" t="s">
        <v>2492</v>
      </c>
      <c r="C5394" s="34" t="str">
        <f t="shared" si="198"/>
        <v/>
      </c>
      <c r="D5394" s="26"/>
      <c r="E5394" s="26" t="s">
        <v>6</v>
      </c>
      <c r="F5394" s="26" t="s">
        <v>6</v>
      </c>
      <c r="G5394" s="34" t="str">
        <f t="shared" si="199"/>
        <v>Verbena supina</v>
      </c>
      <c r="H5394" s="26" t="s">
        <v>5141</v>
      </c>
      <c r="I5394" s="26"/>
      <c r="J5394" t="s">
        <v>11575</v>
      </c>
      <c r="K5394" t="s">
        <v>11752</v>
      </c>
      <c r="L5394" t="s">
        <v>12318</v>
      </c>
      <c r="M5394" t="s">
        <v>12564</v>
      </c>
    </row>
    <row r="5395" spans="1:13" x14ac:dyDescent="0.25">
      <c r="A5395" s="26" t="s">
        <v>4045</v>
      </c>
      <c r="B5395" s="26" t="s">
        <v>4062</v>
      </c>
      <c r="C5395" s="34" t="str">
        <f t="shared" si="198"/>
        <v/>
      </c>
      <c r="D5395" s="26"/>
      <c r="E5395" s="26" t="s">
        <v>6</v>
      </c>
      <c r="F5395" s="26" t="s">
        <v>6</v>
      </c>
      <c r="G5395" s="34" t="str">
        <f t="shared" si="199"/>
        <v>Veronica acinifolia</v>
      </c>
      <c r="H5395" s="26" t="s">
        <v>5141</v>
      </c>
      <c r="I5395" s="26"/>
      <c r="J5395" t="s">
        <v>11576</v>
      </c>
      <c r="K5395" t="s">
        <v>11752</v>
      </c>
      <c r="L5395" t="s">
        <v>12318</v>
      </c>
      <c r="M5395" t="s">
        <v>12319</v>
      </c>
    </row>
    <row r="5396" spans="1:13" x14ac:dyDescent="0.25">
      <c r="A5396" s="26" t="s">
        <v>4045</v>
      </c>
      <c r="B5396" s="26" t="s">
        <v>3380</v>
      </c>
      <c r="C5396" s="34" t="str">
        <f t="shared" si="198"/>
        <v/>
      </c>
      <c r="D5396" s="26"/>
      <c r="E5396" s="26" t="s">
        <v>6</v>
      </c>
      <c r="F5396" s="26" t="s">
        <v>6</v>
      </c>
      <c r="G5396" s="34" t="str">
        <f t="shared" si="199"/>
        <v>Veronica agrestis</v>
      </c>
      <c r="H5396" s="26" t="s">
        <v>5141</v>
      </c>
      <c r="I5396" s="26"/>
      <c r="J5396" t="s">
        <v>11577</v>
      </c>
      <c r="K5396" t="s">
        <v>11752</v>
      </c>
      <c r="L5396" t="s">
        <v>12318</v>
      </c>
      <c r="M5396" t="s">
        <v>12319</v>
      </c>
    </row>
    <row r="5397" spans="1:13" x14ac:dyDescent="0.25">
      <c r="A5397" s="26" t="s">
        <v>4045</v>
      </c>
      <c r="B5397" s="26" t="s">
        <v>176</v>
      </c>
      <c r="C5397" s="34" t="str">
        <f t="shared" si="198"/>
        <v/>
      </c>
      <c r="D5397" s="26"/>
      <c r="E5397" s="26" t="s">
        <v>6</v>
      </c>
      <c r="F5397" s="26" t="s">
        <v>6</v>
      </c>
      <c r="G5397" s="34" t="str">
        <f t="shared" si="199"/>
        <v>Veronica alpina</v>
      </c>
      <c r="H5397" s="26" t="s">
        <v>5141</v>
      </c>
      <c r="I5397" s="26"/>
      <c r="J5397" t="s">
        <v>11578</v>
      </c>
      <c r="K5397" t="s">
        <v>11752</v>
      </c>
      <c r="L5397" t="s">
        <v>12318</v>
      </c>
      <c r="M5397" t="s">
        <v>12319</v>
      </c>
    </row>
    <row r="5398" spans="1:13" x14ac:dyDescent="0.25">
      <c r="A5398" s="26" t="s">
        <v>4045</v>
      </c>
      <c r="B5398" s="26" t="s">
        <v>4064</v>
      </c>
      <c r="C5398" s="34" t="str">
        <f t="shared" si="198"/>
        <v>subsp.</v>
      </c>
      <c r="D5398" s="26" t="s">
        <v>4064</v>
      </c>
      <c r="E5398" s="26" t="s">
        <v>6</v>
      </c>
      <c r="F5398" s="26" t="s">
        <v>31</v>
      </c>
      <c r="G5398" s="34" t="str">
        <f t="shared" si="199"/>
        <v>Veronica anagallis-aquatica anagallis-aquatica</v>
      </c>
      <c r="H5398" s="26" t="s">
        <v>5141</v>
      </c>
      <c r="I5398" s="26"/>
      <c r="J5398" t="s">
        <v>11579</v>
      </c>
      <c r="K5398" t="s">
        <v>11752</v>
      </c>
      <c r="L5398" t="s">
        <v>12318</v>
      </c>
      <c r="M5398" t="s">
        <v>12319</v>
      </c>
    </row>
    <row r="5399" spans="1:13" x14ac:dyDescent="0.25">
      <c r="A5399" s="26" t="s">
        <v>4045</v>
      </c>
      <c r="B5399" s="26" t="s">
        <v>4065</v>
      </c>
      <c r="C5399" s="34" t="str">
        <f t="shared" si="198"/>
        <v>subsp.</v>
      </c>
      <c r="D5399" s="26" t="s">
        <v>4065</v>
      </c>
      <c r="E5399" s="26" t="s">
        <v>6</v>
      </c>
      <c r="F5399" s="26" t="s">
        <v>31</v>
      </c>
      <c r="G5399" s="34" t="str">
        <f t="shared" si="199"/>
        <v>Veronica anagalloides anagalloides</v>
      </c>
      <c r="H5399" s="26" t="s">
        <v>5141</v>
      </c>
      <c r="I5399" s="26"/>
      <c r="J5399" t="s">
        <v>11580</v>
      </c>
      <c r="K5399" t="s">
        <v>11752</v>
      </c>
      <c r="L5399" t="s">
        <v>12318</v>
      </c>
      <c r="M5399" t="s">
        <v>12319</v>
      </c>
    </row>
    <row r="5400" spans="1:13" x14ac:dyDescent="0.25">
      <c r="A5400" s="26" t="s">
        <v>4045</v>
      </c>
      <c r="B5400" s="26" t="s">
        <v>4050</v>
      </c>
      <c r="C5400" s="34" t="str">
        <f t="shared" si="198"/>
        <v/>
      </c>
      <c r="D5400" s="26"/>
      <c r="E5400" s="26" t="s">
        <v>6</v>
      </c>
      <c r="F5400" s="26" t="s">
        <v>6</v>
      </c>
      <c r="G5400" s="34" t="str">
        <f t="shared" si="199"/>
        <v>Veronica aphylla</v>
      </c>
      <c r="H5400" s="26" t="s">
        <v>5141</v>
      </c>
      <c r="I5400" s="26"/>
      <c r="J5400" t="s">
        <v>11581</v>
      </c>
      <c r="K5400" t="s">
        <v>11752</v>
      </c>
      <c r="L5400" t="s">
        <v>12318</v>
      </c>
      <c r="M5400" t="s">
        <v>12319</v>
      </c>
    </row>
    <row r="5401" spans="1:13" x14ac:dyDescent="0.25">
      <c r="A5401" s="26" t="s">
        <v>4045</v>
      </c>
      <c r="B5401" s="26" t="s">
        <v>1262</v>
      </c>
      <c r="C5401" s="34" t="str">
        <f t="shared" si="198"/>
        <v/>
      </c>
      <c r="D5401" s="26"/>
      <c r="E5401" s="26" t="s">
        <v>31</v>
      </c>
      <c r="F5401" s="26" t="s">
        <v>6</v>
      </c>
      <c r="G5401" s="34" t="str">
        <f t="shared" si="199"/>
        <v>Veronica aragonensis</v>
      </c>
      <c r="H5401" s="26" t="s">
        <v>5141</v>
      </c>
      <c r="I5401" s="26"/>
      <c r="J5401" t="s">
        <v>11582</v>
      </c>
      <c r="K5401" t="s">
        <v>11752</v>
      </c>
      <c r="L5401" t="s">
        <v>12318</v>
      </c>
      <c r="M5401" t="s">
        <v>12319</v>
      </c>
    </row>
    <row r="5402" spans="1:13" x14ac:dyDescent="0.25">
      <c r="A5402" s="26" t="s">
        <v>4045</v>
      </c>
      <c r="B5402" s="26" t="s">
        <v>41</v>
      </c>
      <c r="C5402" s="34" t="str">
        <f t="shared" si="198"/>
        <v/>
      </c>
      <c r="D5402" s="26"/>
      <c r="E5402" s="26" t="s">
        <v>6</v>
      </c>
      <c r="F5402" s="26" t="s">
        <v>6</v>
      </c>
      <c r="G5402" s="34" t="str">
        <f t="shared" si="199"/>
        <v>Veronica arvensis</v>
      </c>
      <c r="H5402" s="26" t="s">
        <v>5141</v>
      </c>
      <c r="I5402" s="26"/>
      <c r="J5402" t="s">
        <v>11583</v>
      </c>
      <c r="K5402" t="s">
        <v>11752</v>
      </c>
      <c r="L5402" t="s">
        <v>12318</v>
      </c>
      <c r="M5402" t="s">
        <v>12319</v>
      </c>
    </row>
    <row r="5403" spans="1:13" x14ac:dyDescent="0.25">
      <c r="A5403" s="26" t="s">
        <v>4045</v>
      </c>
      <c r="B5403" s="26" t="s">
        <v>4063</v>
      </c>
      <c r="C5403" s="34" t="str">
        <f t="shared" si="198"/>
        <v>subsp.</v>
      </c>
      <c r="D5403" s="26" t="s">
        <v>4063</v>
      </c>
      <c r="E5403" s="26" t="s">
        <v>6</v>
      </c>
      <c r="F5403" s="26" t="s">
        <v>31</v>
      </c>
      <c r="G5403" s="34" t="str">
        <f t="shared" si="199"/>
        <v>Veronica beccabunga beccabunga</v>
      </c>
      <c r="H5403" s="26" t="s">
        <v>5141</v>
      </c>
      <c r="I5403" s="26"/>
      <c r="J5403" t="s">
        <v>11584</v>
      </c>
      <c r="K5403" t="s">
        <v>11752</v>
      </c>
      <c r="L5403" t="s">
        <v>12318</v>
      </c>
      <c r="M5403" t="s">
        <v>12319</v>
      </c>
    </row>
    <row r="5404" spans="1:13" x14ac:dyDescent="0.25">
      <c r="A5404" s="26" t="s">
        <v>4045</v>
      </c>
      <c r="B5404" s="26" t="s">
        <v>4046</v>
      </c>
      <c r="C5404" s="34" t="str">
        <f t="shared" si="198"/>
        <v/>
      </c>
      <c r="D5404" s="26"/>
      <c r="E5404" s="26" t="s">
        <v>6</v>
      </c>
      <c r="F5404" s="26" t="s">
        <v>6</v>
      </c>
      <c r="G5404" s="34" t="str">
        <f t="shared" si="199"/>
        <v>Veronica bellidioides</v>
      </c>
      <c r="H5404" s="26" t="s">
        <v>5141</v>
      </c>
      <c r="I5404" s="26"/>
      <c r="J5404" t="s">
        <v>11585</v>
      </c>
      <c r="K5404" t="s">
        <v>11752</v>
      </c>
      <c r="L5404" t="s">
        <v>12318</v>
      </c>
      <c r="M5404" t="s">
        <v>12319</v>
      </c>
    </row>
    <row r="5405" spans="1:13" x14ac:dyDescent="0.25">
      <c r="A5405" s="26" t="s">
        <v>4045</v>
      </c>
      <c r="B5405" s="26" t="s">
        <v>4066</v>
      </c>
      <c r="C5405" s="34" t="str">
        <f t="shared" si="198"/>
        <v/>
      </c>
      <c r="D5405" s="26"/>
      <c r="E5405" s="26" t="s">
        <v>6</v>
      </c>
      <c r="F5405" s="26" t="s">
        <v>6</v>
      </c>
      <c r="G5405" s="34" t="str">
        <f t="shared" si="199"/>
        <v>Veronica catenata</v>
      </c>
      <c r="H5405" s="26" t="s">
        <v>5141</v>
      </c>
      <c r="I5405" s="26"/>
      <c r="J5405" t="s">
        <v>11586</v>
      </c>
      <c r="K5405" t="s">
        <v>11752</v>
      </c>
      <c r="L5405" t="s">
        <v>12318</v>
      </c>
      <c r="M5405" t="s">
        <v>12319</v>
      </c>
    </row>
    <row r="5406" spans="1:13" x14ac:dyDescent="0.25">
      <c r="A5406" s="26" t="s">
        <v>4045</v>
      </c>
      <c r="B5406" s="26" t="s">
        <v>3836</v>
      </c>
      <c r="C5406" s="34" t="str">
        <f t="shared" si="198"/>
        <v>subsp.</v>
      </c>
      <c r="D5406" s="26" t="s">
        <v>3836</v>
      </c>
      <c r="E5406" s="26" t="s">
        <v>6</v>
      </c>
      <c r="F5406" s="26" t="s">
        <v>31</v>
      </c>
      <c r="G5406" s="34" t="str">
        <f t="shared" si="199"/>
        <v>Veronica chamaedrys chamaedrys</v>
      </c>
      <c r="H5406" s="26" t="s">
        <v>5141</v>
      </c>
      <c r="I5406" s="26"/>
      <c r="J5406" t="s">
        <v>11587</v>
      </c>
      <c r="K5406" t="s">
        <v>11752</v>
      </c>
      <c r="L5406" t="s">
        <v>12318</v>
      </c>
      <c r="M5406" t="s">
        <v>12319</v>
      </c>
    </row>
    <row r="5407" spans="1:13" x14ac:dyDescent="0.25">
      <c r="A5407" s="26" t="s">
        <v>4045</v>
      </c>
      <c r="B5407" s="26" t="s">
        <v>4054</v>
      </c>
      <c r="C5407" s="34" t="str">
        <f t="shared" si="198"/>
        <v/>
      </c>
      <c r="D5407" s="26"/>
      <c r="E5407" s="26" t="s">
        <v>31</v>
      </c>
      <c r="F5407" s="26" t="s">
        <v>6</v>
      </c>
      <c r="G5407" s="34" t="str">
        <f t="shared" si="199"/>
        <v>Veronica chamaepithyoides</v>
      </c>
      <c r="H5407" s="26" t="s">
        <v>5141</v>
      </c>
      <c r="I5407" s="26"/>
      <c r="J5407" t="s">
        <v>11588</v>
      </c>
      <c r="K5407" t="s">
        <v>11752</v>
      </c>
      <c r="L5407" t="s">
        <v>12318</v>
      </c>
      <c r="M5407" t="s">
        <v>12319</v>
      </c>
    </row>
    <row r="5408" spans="1:13" x14ac:dyDescent="0.25">
      <c r="A5408" s="26" t="s">
        <v>4045</v>
      </c>
      <c r="B5408" s="26" t="s">
        <v>4059</v>
      </c>
      <c r="C5408" s="34" t="str">
        <f t="shared" si="198"/>
        <v/>
      </c>
      <c r="D5408" s="26"/>
      <c r="E5408" s="26" t="s">
        <v>6</v>
      </c>
      <c r="F5408" s="26" t="s">
        <v>6</v>
      </c>
      <c r="G5408" s="34" t="str">
        <f t="shared" si="199"/>
        <v>Veronica cymbalaria</v>
      </c>
      <c r="H5408" s="26" t="s">
        <v>5141</v>
      </c>
      <c r="I5408" s="26"/>
      <c r="J5408" t="s">
        <v>11589</v>
      </c>
      <c r="K5408" t="s">
        <v>11752</v>
      </c>
      <c r="L5408" t="s">
        <v>12318</v>
      </c>
      <c r="M5408" t="s">
        <v>12319</v>
      </c>
    </row>
    <row r="5409" spans="1:13" x14ac:dyDescent="0.25">
      <c r="A5409" s="26" t="s">
        <v>4045</v>
      </c>
      <c r="B5409" s="26" t="s">
        <v>2932</v>
      </c>
      <c r="C5409" s="34" t="str">
        <f t="shared" si="198"/>
        <v/>
      </c>
      <c r="D5409" s="26"/>
      <c r="E5409" s="26" t="s">
        <v>6</v>
      </c>
      <c r="F5409" s="26" t="s">
        <v>6</v>
      </c>
      <c r="G5409" s="34" t="str">
        <f t="shared" si="199"/>
        <v>Veronica dillenii</v>
      </c>
      <c r="H5409" s="26" t="s">
        <v>5141</v>
      </c>
      <c r="I5409" s="26"/>
      <c r="J5409" t="s">
        <v>11590</v>
      </c>
      <c r="K5409" t="s">
        <v>11752</v>
      </c>
      <c r="L5409" t="s">
        <v>12318</v>
      </c>
      <c r="M5409" t="s">
        <v>12319</v>
      </c>
    </row>
    <row r="5410" spans="1:13" x14ac:dyDescent="0.25">
      <c r="A5410" s="26" t="s">
        <v>4045</v>
      </c>
      <c r="B5410" s="26" t="s">
        <v>1203</v>
      </c>
      <c r="C5410" s="34" t="str">
        <f t="shared" si="198"/>
        <v/>
      </c>
      <c r="D5410" s="26"/>
      <c r="E5410" s="26" t="s">
        <v>5390</v>
      </c>
      <c r="F5410" s="26" t="s">
        <v>6</v>
      </c>
      <c r="G5410" s="34" t="str">
        <f t="shared" si="199"/>
        <v>Veronica filiformis</v>
      </c>
      <c r="H5410" s="26" t="s">
        <v>5141</v>
      </c>
      <c r="I5410" s="26"/>
      <c r="J5410" t="s">
        <v>11591</v>
      </c>
      <c r="K5410" t="s">
        <v>11752</v>
      </c>
      <c r="L5410" t="s">
        <v>12318</v>
      </c>
      <c r="M5410" t="s">
        <v>12319</v>
      </c>
    </row>
    <row r="5411" spans="1:13" x14ac:dyDescent="0.25">
      <c r="A5411" s="26" t="s">
        <v>4045</v>
      </c>
      <c r="B5411" s="26" t="s">
        <v>2238</v>
      </c>
      <c r="C5411" s="34" t="str">
        <f t="shared" si="198"/>
        <v>subsp.</v>
      </c>
      <c r="D5411" s="26" t="s">
        <v>331</v>
      </c>
      <c r="E5411" s="26" t="s">
        <v>13111</v>
      </c>
      <c r="F5411" s="26" t="s">
        <v>6</v>
      </c>
      <c r="G5411" s="34" t="str">
        <f t="shared" si="199"/>
        <v>Veronica fruticans cantabrica</v>
      </c>
      <c r="H5411" s="26" t="s">
        <v>5141</v>
      </c>
      <c r="I5411" s="26"/>
      <c r="J5411" t="s">
        <v>11592</v>
      </c>
      <c r="K5411" t="s">
        <v>11752</v>
      </c>
      <c r="L5411" t="s">
        <v>12318</v>
      </c>
      <c r="M5411" t="s">
        <v>12319</v>
      </c>
    </row>
    <row r="5412" spans="1:13" x14ac:dyDescent="0.25">
      <c r="A5412" s="26" t="s">
        <v>4045</v>
      </c>
      <c r="B5412" s="26" t="s">
        <v>2238</v>
      </c>
      <c r="C5412" s="34" t="str">
        <f t="shared" si="198"/>
        <v>subsp.</v>
      </c>
      <c r="D5412" s="26" t="s">
        <v>2238</v>
      </c>
      <c r="E5412" s="26" t="s">
        <v>6</v>
      </c>
      <c r="F5412" s="26" t="s">
        <v>6</v>
      </c>
      <c r="G5412" s="34" t="str">
        <f t="shared" si="199"/>
        <v>Veronica fruticans fruticans</v>
      </c>
      <c r="H5412" s="26" t="s">
        <v>5141</v>
      </c>
      <c r="I5412" s="26"/>
      <c r="J5412" t="s">
        <v>11593</v>
      </c>
      <c r="K5412" t="s">
        <v>11752</v>
      </c>
      <c r="L5412" t="s">
        <v>12318</v>
      </c>
      <c r="M5412" t="s">
        <v>12319</v>
      </c>
    </row>
    <row r="5413" spans="1:13" x14ac:dyDescent="0.25">
      <c r="A5413" s="26" t="s">
        <v>4045</v>
      </c>
      <c r="B5413" s="26" t="s">
        <v>739</v>
      </c>
      <c r="C5413" s="34" t="str">
        <f t="shared" si="198"/>
        <v/>
      </c>
      <c r="D5413" s="26"/>
      <c r="E5413" s="26" t="s">
        <v>6</v>
      </c>
      <c r="F5413" s="26" t="s">
        <v>6</v>
      </c>
      <c r="G5413" s="34" t="str">
        <f t="shared" si="199"/>
        <v>Veronica fruticulosa</v>
      </c>
      <c r="H5413" s="26" t="s">
        <v>5141</v>
      </c>
      <c r="I5413" s="26"/>
      <c r="J5413" t="s">
        <v>11594</v>
      </c>
      <c r="K5413" t="s">
        <v>11752</v>
      </c>
      <c r="L5413" t="s">
        <v>12318</v>
      </c>
      <c r="M5413" t="s">
        <v>12319</v>
      </c>
    </row>
    <row r="5414" spans="1:13" x14ac:dyDescent="0.25">
      <c r="A5414" s="26" t="s">
        <v>4045</v>
      </c>
      <c r="B5414" s="26" t="s">
        <v>4061</v>
      </c>
      <c r="C5414" s="34" t="str">
        <f t="shared" si="198"/>
        <v/>
      </c>
      <c r="D5414" s="26"/>
      <c r="E5414" s="26" t="s">
        <v>6</v>
      </c>
      <c r="F5414" s="26" t="s">
        <v>6</v>
      </c>
      <c r="G5414" s="34" t="str">
        <f t="shared" si="199"/>
        <v>Veronica hederifolia</v>
      </c>
      <c r="H5414" s="26" t="s">
        <v>5141</v>
      </c>
      <c r="I5414" s="26"/>
      <c r="J5414" t="s">
        <v>11595</v>
      </c>
      <c r="K5414" t="s">
        <v>11752</v>
      </c>
      <c r="L5414" t="s">
        <v>12318</v>
      </c>
      <c r="M5414" t="s">
        <v>12319</v>
      </c>
    </row>
    <row r="5415" spans="1:13" x14ac:dyDescent="0.25">
      <c r="A5415" s="26" t="s">
        <v>4045</v>
      </c>
      <c r="B5415" s="26" t="s">
        <v>4048</v>
      </c>
      <c r="C5415" s="34" t="str">
        <f t="shared" si="198"/>
        <v/>
      </c>
      <c r="D5415" s="26"/>
      <c r="E5415" s="26" t="s">
        <v>31</v>
      </c>
      <c r="F5415" s="26" t="s">
        <v>6</v>
      </c>
      <c r="G5415" s="34" t="str">
        <f t="shared" si="199"/>
        <v>Veronica mampodrensis</v>
      </c>
      <c r="H5415" s="26" t="s">
        <v>5141</v>
      </c>
      <c r="I5415" s="26"/>
      <c r="J5415" t="s">
        <v>11596</v>
      </c>
      <c r="K5415" t="s">
        <v>11752</v>
      </c>
      <c r="L5415" t="s">
        <v>12318</v>
      </c>
      <c r="M5415" t="s">
        <v>12319</v>
      </c>
    </row>
    <row r="5416" spans="1:13" x14ac:dyDescent="0.25">
      <c r="A5416" s="26" t="s">
        <v>4045</v>
      </c>
      <c r="B5416" s="26" t="s">
        <v>655</v>
      </c>
      <c r="C5416" s="34" t="str">
        <f t="shared" si="198"/>
        <v/>
      </c>
      <c r="D5416" s="26"/>
      <c r="E5416" s="26" t="s">
        <v>31</v>
      </c>
      <c r="F5416" s="26" t="s">
        <v>6</v>
      </c>
      <c r="G5416" s="34" t="str">
        <f t="shared" si="199"/>
        <v>Veronica micrantha</v>
      </c>
      <c r="H5416" s="26" t="s">
        <v>5141</v>
      </c>
      <c r="I5416" s="26"/>
      <c r="J5416" t="s">
        <v>11597</v>
      </c>
      <c r="K5416" t="s">
        <v>11752</v>
      </c>
      <c r="L5416" t="s">
        <v>12318</v>
      </c>
      <c r="M5416" t="s">
        <v>12319</v>
      </c>
    </row>
    <row r="5417" spans="1:13" x14ac:dyDescent="0.25">
      <c r="A5417" s="26" t="s">
        <v>4045</v>
      </c>
      <c r="B5417" s="26" t="s">
        <v>368</v>
      </c>
      <c r="C5417" s="34" t="str">
        <f t="shared" si="198"/>
        <v/>
      </c>
      <c r="D5417" s="26"/>
      <c r="E5417" s="26" t="s">
        <v>6</v>
      </c>
      <c r="F5417" s="26" t="s">
        <v>6</v>
      </c>
      <c r="G5417" s="34" t="str">
        <f t="shared" si="199"/>
        <v>Veronica montana</v>
      </c>
      <c r="H5417" s="26" t="s">
        <v>5141</v>
      </c>
      <c r="I5417" s="26"/>
      <c r="J5417" t="s">
        <v>11598</v>
      </c>
      <c r="K5417" t="s">
        <v>11752</v>
      </c>
      <c r="L5417" t="s">
        <v>12318</v>
      </c>
      <c r="M5417" t="s">
        <v>12319</v>
      </c>
    </row>
    <row r="5418" spans="1:13" x14ac:dyDescent="0.25">
      <c r="A5418" s="26" t="s">
        <v>4045</v>
      </c>
      <c r="B5418" s="26" t="s">
        <v>479</v>
      </c>
      <c r="C5418" s="34" t="str">
        <f t="shared" si="198"/>
        <v/>
      </c>
      <c r="D5418" s="26"/>
      <c r="E5418" s="26" t="s">
        <v>31</v>
      </c>
      <c r="F5418" s="26" t="s">
        <v>6</v>
      </c>
      <c r="G5418" s="34" t="str">
        <f t="shared" si="199"/>
        <v>Veronica nevadensis</v>
      </c>
      <c r="H5418" s="26" t="s">
        <v>5141</v>
      </c>
      <c r="I5418" s="26"/>
      <c r="J5418" t="s">
        <v>11599</v>
      </c>
      <c r="K5418" t="s">
        <v>11752</v>
      </c>
      <c r="L5418" t="s">
        <v>12318</v>
      </c>
      <c r="M5418" t="s">
        <v>12319</v>
      </c>
    </row>
    <row r="5419" spans="1:13" x14ac:dyDescent="0.25">
      <c r="A5419" s="26" t="s">
        <v>4045</v>
      </c>
      <c r="B5419" s="26" t="s">
        <v>4049</v>
      </c>
      <c r="C5419" s="34" t="str">
        <f t="shared" si="198"/>
        <v/>
      </c>
      <c r="D5419" s="26"/>
      <c r="E5419" s="26" t="s">
        <v>13111</v>
      </c>
      <c r="F5419" s="26" t="s">
        <v>6</v>
      </c>
      <c r="G5419" s="34" t="str">
        <f t="shared" si="199"/>
        <v>Veronica nummularia</v>
      </c>
      <c r="H5419" s="26" t="s">
        <v>5141</v>
      </c>
      <c r="I5419" s="26"/>
      <c r="J5419" t="s">
        <v>11600</v>
      </c>
      <c r="K5419" t="s">
        <v>11752</v>
      </c>
      <c r="L5419" t="s">
        <v>12318</v>
      </c>
      <c r="M5419" t="s">
        <v>12319</v>
      </c>
    </row>
    <row r="5420" spans="1:13" x14ac:dyDescent="0.25">
      <c r="A5420" s="26" t="s">
        <v>4045</v>
      </c>
      <c r="B5420" s="26" t="s">
        <v>253</v>
      </c>
      <c r="C5420" s="34" t="str">
        <f t="shared" si="198"/>
        <v/>
      </c>
      <c r="D5420" s="26"/>
      <c r="E5420" s="26" t="s">
        <v>6</v>
      </c>
      <c r="F5420" s="26" t="s">
        <v>6</v>
      </c>
      <c r="G5420" s="34" t="str">
        <f t="shared" si="199"/>
        <v>Veronica officinalis</v>
      </c>
      <c r="H5420" s="26" t="s">
        <v>5141</v>
      </c>
      <c r="I5420" s="26"/>
      <c r="J5420" t="s">
        <v>11601</v>
      </c>
      <c r="K5420" t="s">
        <v>11752</v>
      </c>
      <c r="L5420" t="s">
        <v>12318</v>
      </c>
      <c r="M5420" t="s">
        <v>12319</v>
      </c>
    </row>
    <row r="5421" spans="1:13" x14ac:dyDescent="0.25">
      <c r="A5421" s="26" t="s">
        <v>4045</v>
      </c>
      <c r="B5421" s="26" t="s">
        <v>4052</v>
      </c>
      <c r="C5421" s="34" t="str">
        <f t="shared" si="198"/>
        <v/>
      </c>
      <c r="D5421" s="26"/>
      <c r="E5421" s="26" t="s">
        <v>13111</v>
      </c>
      <c r="F5421" s="26" t="s">
        <v>6</v>
      </c>
      <c r="G5421" s="34" t="str">
        <f t="shared" si="199"/>
        <v>Veronica orsiniana</v>
      </c>
      <c r="H5421" s="26" t="s">
        <v>5141</v>
      </c>
      <c r="I5421" s="26"/>
      <c r="J5421" t="s">
        <v>11602</v>
      </c>
      <c r="K5421" t="s">
        <v>11752</v>
      </c>
      <c r="L5421" t="s">
        <v>12318</v>
      </c>
      <c r="M5421" t="s">
        <v>12319</v>
      </c>
    </row>
    <row r="5422" spans="1:13" x14ac:dyDescent="0.25">
      <c r="A5422" s="26" t="s">
        <v>4045</v>
      </c>
      <c r="B5422" s="26" t="s">
        <v>4057</v>
      </c>
      <c r="C5422" s="34" t="str">
        <f t="shared" ref="C5422:C5485" si="200">IF(D5422="","","subsp.")</f>
        <v>subsp.</v>
      </c>
      <c r="D5422" s="26" t="s">
        <v>4057</v>
      </c>
      <c r="E5422" s="26" t="s">
        <v>6</v>
      </c>
      <c r="F5422" s="26" t="s">
        <v>31</v>
      </c>
      <c r="G5422" s="34" t="str">
        <f t="shared" si="199"/>
        <v>Veronica panormitana panormitana</v>
      </c>
      <c r="H5422" s="26" t="s">
        <v>5141</v>
      </c>
      <c r="I5422" s="26"/>
      <c r="J5422" t="s">
        <v>11603</v>
      </c>
      <c r="K5422" t="s">
        <v>11752</v>
      </c>
      <c r="L5422" t="s">
        <v>12318</v>
      </c>
      <c r="M5422" t="s">
        <v>12319</v>
      </c>
    </row>
    <row r="5423" spans="1:13" x14ac:dyDescent="0.25">
      <c r="A5423" s="26" t="s">
        <v>4045</v>
      </c>
      <c r="B5423" s="26" t="s">
        <v>2305</v>
      </c>
      <c r="C5423" s="34" t="str">
        <f t="shared" si="200"/>
        <v>subsp.</v>
      </c>
      <c r="D5423" s="26" t="s">
        <v>2305</v>
      </c>
      <c r="E5423" s="26" t="s">
        <v>5390</v>
      </c>
      <c r="F5423" s="26" t="s">
        <v>31</v>
      </c>
      <c r="G5423" s="34" t="str">
        <f t="shared" si="199"/>
        <v>Veronica peregrina peregrina</v>
      </c>
      <c r="H5423" s="26" t="s">
        <v>5141</v>
      </c>
      <c r="I5423" s="26"/>
      <c r="J5423" t="s">
        <v>11604</v>
      </c>
      <c r="K5423" t="s">
        <v>11752</v>
      </c>
      <c r="L5423" t="s">
        <v>12318</v>
      </c>
      <c r="M5423" t="s">
        <v>12319</v>
      </c>
    </row>
    <row r="5424" spans="1:13" x14ac:dyDescent="0.25">
      <c r="A5424" s="26" t="s">
        <v>4045</v>
      </c>
      <c r="B5424" s="26" t="s">
        <v>4056</v>
      </c>
      <c r="C5424" s="34" t="str">
        <f t="shared" si="200"/>
        <v/>
      </c>
      <c r="D5424" s="26"/>
      <c r="E5424" s="26" t="s">
        <v>5390</v>
      </c>
      <c r="F5424" s="26" t="s">
        <v>6</v>
      </c>
      <c r="G5424" s="34" t="str">
        <f t="shared" si="199"/>
        <v>Veronica persica</v>
      </c>
      <c r="H5424" s="26" t="s">
        <v>5141</v>
      </c>
      <c r="I5424" s="26" t="s">
        <v>13597</v>
      </c>
      <c r="J5424" t="s">
        <v>11605</v>
      </c>
      <c r="K5424" t="s">
        <v>11752</v>
      </c>
      <c r="L5424" t="s">
        <v>12318</v>
      </c>
      <c r="M5424" t="s">
        <v>12319</v>
      </c>
    </row>
    <row r="5425" spans="1:13" x14ac:dyDescent="0.25">
      <c r="A5425" s="26" t="s">
        <v>4045</v>
      </c>
      <c r="B5425" s="26" t="s">
        <v>144</v>
      </c>
      <c r="C5425" s="34" t="str">
        <f t="shared" si="200"/>
        <v/>
      </c>
      <c r="D5425" s="26"/>
      <c r="E5425" s="26" t="s">
        <v>6</v>
      </c>
      <c r="F5425" s="26" t="s">
        <v>6</v>
      </c>
      <c r="G5425" s="34" t="str">
        <f t="shared" si="199"/>
        <v>Veronica polita</v>
      </c>
      <c r="H5425" s="26" t="s">
        <v>5141</v>
      </c>
      <c r="I5425" s="26"/>
      <c r="J5425" t="s">
        <v>11606</v>
      </c>
      <c r="K5425" t="s">
        <v>11752</v>
      </c>
      <c r="L5425" t="s">
        <v>12318</v>
      </c>
      <c r="M5425" t="s">
        <v>12319</v>
      </c>
    </row>
    <row r="5426" spans="1:13" x14ac:dyDescent="0.25">
      <c r="A5426" s="26" t="s">
        <v>4045</v>
      </c>
      <c r="B5426" s="26" t="s">
        <v>4047</v>
      </c>
      <c r="C5426" s="34" t="str">
        <f t="shared" si="200"/>
        <v/>
      </c>
      <c r="D5426" s="26"/>
      <c r="E5426" s="26" t="s">
        <v>13111</v>
      </c>
      <c r="F5426" s="26" t="s">
        <v>6</v>
      </c>
      <c r="G5426" s="34" t="str">
        <f t="shared" si="199"/>
        <v>Veronica ponae</v>
      </c>
      <c r="H5426" s="26" t="s">
        <v>5141</v>
      </c>
      <c r="I5426" s="26"/>
      <c r="J5426" t="s">
        <v>11607</v>
      </c>
      <c r="K5426" t="s">
        <v>11752</v>
      </c>
      <c r="L5426" t="s">
        <v>12318</v>
      </c>
      <c r="M5426" t="s">
        <v>12319</v>
      </c>
    </row>
    <row r="5427" spans="1:13" x14ac:dyDescent="0.25">
      <c r="A5427" s="26" t="s">
        <v>4045</v>
      </c>
      <c r="B5427" s="26" t="s">
        <v>903</v>
      </c>
      <c r="C5427" s="34" t="str">
        <f t="shared" si="200"/>
        <v/>
      </c>
      <c r="D5427" s="26"/>
      <c r="E5427" s="26" t="s">
        <v>6</v>
      </c>
      <c r="F5427" s="26" t="s">
        <v>6</v>
      </c>
      <c r="G5427" s="34" t="str">
        <f t="shared" si="199"/>
        <v>Veronica praecox</v>
      </c>
      <c r="H5427" s="26" t="s">
        <v>5141</v>
      </c>
      <c r="I5427" s="26"/>
      <c r="J5427" t="s">
        <v>11608</v>
      </c>
      <c r="K5427" t="s">
        <v>11752</v>
      </c>
      <c r="L5427" t="s">
        <v>12318</v>
      </c>
      <c r="M5427" t="s">
        <v>12319</v>
      </c>
    </row>
    <row r="5428" spans="1:13" x14ac:dyDescent="0.25">
      <c r="A5428" s="26" t="s">
        <v>4045</v>
      </c>
      <c r="B5428" s="26" t="s">
        <v>4053</v>
      </c>
      <c r="C5428" s="34" t="str">
        <f t="shared" si="200"/>
        <v/>
      </c>
      <c r="D5428" s="26"/>
      <c r="E5428" s="26" t="s">
        <v>6</v>
      </c>
      <c r="F5428" s="26" t="s">
        <v>6</v>
      </c>
      <c r="G5428" s="34" t="str">
        <f t="shared" si="199"/>
        <v>Veronica scheereri</v>
      </c>
      <c r="H5428" s="26" t="s">
        <v>5141</v>
      </c>
      <c r="I5428" s="26"/>
      <c r="J5428" t="s">
        <v>11609</v>
      </c>
      <c r="K5428" t="s">
        <v>11752</v>
      </c>
      <c r="L5428" t="s">
        <v>12318</v>
      </c>
      <c r="M5428" t="s">
        <v>12319</v>
      </c>
    </row>
    <row r="5429" spans="1:13" x14ac:dyDescent="0.25">
      <c r="A5429" s="26" t="s">
        <v>4045</v>
      </c>
      <c r="B5429" s="26" t="s">
        <v>2663</v>
      </c>
      <c r="C5429" s="34" t="str">
        <f t="shared" si="200"/>
        <v/>
      </c>
      <c r="D5429" s="26"/>
      <c r="E5429" s="26" t="s">
        <v>6</v>
      </c>
      <c r="F5429" s="26" t="s">
        <v>6</v>
      </c>
      <c r="G5429" s="34" t="str">
        <f t="shared" si="199"/>
        <v>Veronica scutellata</v>
      </c>
      <c r="H5429" s="26" t="s">
        <v>5141</v>
      </c>
      <c r="I5429" s="26"/>
      <c r="J5429" t="s">
        <v>11610</v>
      </c>
      <c r="K5429" t="s">
        <v>11752</v>
      </c>
      <c r="L5429" t="s">
        <v>12318</v>
      </c>
      <c r="M5429" t="s">
        <v>12319</v>
      </c>
    </row>
    <row r="5430" spans="1:13" x14ac:dyDescent="0.25">
      <c r="A5430" s="26" t="s">
        <v>4045</v>
      </c>
      <c r="B5430" s="26" t="s">
        <v>3664</v>
      </c>
      <c r="C5430" s="34" t="str">
        <f t="shared" si="200"/>
        <v/>
      </c>
      <c r="D5430" s="26"/>
      <c r="E5430" s="26" t="s">
        <v>31</v>
      </c>
      <c r="F5430" s="26" t="s">
        <v>6</v>
      </c>
      <c r="G5430" s="34" t="str">
        <f t="shared" ref="G5430:G5493" si="201">IF(D5430="",CONCATENATE(A5430," ",B5430),CONCATENATE(A5430," ",B5430," ",D5430))</f>
        <v>Veronica sennenii</v>
      </c>
      <c r="H5430" s="26" t="s">
        <v>5141</v>
      </c>
      <c r="I5430" s="26"/>
      <c r="J5430" t="s">
        <v>11611</v>
      </c>
      <c r="K5430" t="s">
        <v>11752</v>
      </c>
      <c r="L5430" t="s">
        <v>12318</v>
      </c>
      <c r="M5430" t="s">
        <v>12319</v>
      </c>
    </row>
    <row r="5431" spans="1:13" x14ac:dyDescent="0.25">
      <c r="A5431" s="26" t="s">
        <v>4045</v>
      </c>
      <c r="B5431" s="26" t="s">
        <v>476</v>
      </c>
      <c r="C5431" s="34" t="str">
        <f t="shared" si="200"/>
        <v>subsp.</v>
      </c>
      <c r="D5431" s="26" t="s">
        <v>476</v>
      </c>
      <c r="E5431" s="26" t="s">
        <v>6</v>
      </c>
      <c r="F5431" s="26" t="s">
        <v>31</v>
      </c>
      <c r="G5431" s="34" t="str">
        <f t="shared" si="201"/>
        <v>Veronica serpyllifolia serpyllifolia</v>
      </c>
      <c r="H5431" s="26" t="s">
        <v>5141</v>
      </c>
      <c r="I5431" s="26"/>
      <c r="J5431" t="s">
        <v>11612</v>
      </c>
      <c r="K5431" t="s">
        <v>11752</v>
      </c>
      <c r="L5431" t="s">
        <v>12318</v>
      </c>
      <c r="M5431" t="s">
        <v>12319</v>
      </c>
    </row>
    <row r="5432" spans="1:13" x14ac:dyDescent="0.25">
      <c r="A5432" s="26" t="s">
        <v>4045</v>
      </c>
      <c r="B5432" s="26" t="s">
        <v>4060</v>
      </c>
      <c r="C5432" s="34" t="str">
        <f t="shared" si="200"/>
        <v/>
      </c>
      <c r="D5432" s="26"/>
      <c r="E5432" s="26" t="s">
        <v>6</v>
      </c>
      <c r="F5432" s="26" t="s">
        <v>6</v>
      </c>
      <c r="G5432" s="34" t="str">
        <f t="shared" si="201"/>
        <v>Veronica sibthorpioides</v>
      </c>
      <c r="H5432" s="26" t="s">
        <v>5141</v>
      </c>
      <c r="I5432" s="26"/>
      <c r="J5432" t="s">
        <v>11613</v>
      </c>
      <c r="K5432" t="s">
        <v>11752</v>
      </c>
      <c r="L5432" t="s">
        <v>12318</v>
      </c>
      <c r="M5432" t="s">
        <v>12319</v>
      </c>
    </row>
    <row r="5433" spans="1:13" x14ac:dyDescent="0.25">
      <c r="A5433" s="26" t="s">
        <v>4045</v>
      </c>
      <c r="B5433" s="26" t="s">
        <v>50</v>
      </c>
      <c r="C5433" s="34" t="str">
        <f t="shared" si="200"/>
        <v>subsp.</v>
      </c>
      <c r="D5433" s="26" t="s">
        <v>50</v>
      </c>
      <c r="E5433" s="26" t="s">
        <v>6</v>
      </c>
      <c r="F5433" s="26" t="s">
        <v>31</v>
      </c>
      <c r="G5433" s="34" t="str">
        <f t="shared" si="201"/>
        <v>Veronica spicata spicata</v>
      </c>
      <c r="H5433" s="26" t="s">
        <v>5141</v>
      </c>
      <c r="I5433" s="26"/>
      <c r="J5433" t="s">
        <v>11614</v>
      </c>
      <c r="K5433" t="s">
        <v>11752</v>
      </c>
      <c r="L5433" t="s">
        <v>12318</v>
      </c>
      <c r="M5433" t="s">
        <v>12319</v>
      </c>
    </row>
    <row r="5434" spans="1:13" x14ac:dyDescent="0.25">
      <c r="A5434" s="26" t="s">
        <v>4045</v>
      </c>
      <c r="B5434" s="26" t="s">
        <v>753</v>
      </c>
      <c r="C5434" s="34" t="str">
        <f t="shared" si="200"/>
        <v>subsp.</v>
      </c>
      <c r="D5434" s="26" t="s">
        <v>466</v>
      </c>
      <c r="E5434" s="26" t="s">
        <v>31</v>
      </c>
      <c r="F5434" s="26" t="s">
        <v>6</v>
      </c>
      <c r="G5434" s="34" t="str">
        <f t="shared" si="201"/>
        <v>Veronica tenuifolia fontqueri</v>
      </c>
      <c r="H5434" s="26" t="s">
        <v>5141</v>
      </c>
      <c r="I5434" s="26"/>
      <c r="J5434" t="s">
        <v>11615</v>
      </c>
      <c r="K5434" t="s">
        <v>11752</v>
      </c>
      <c r="L5434" t="s">
        <v>12318</v>
      </c>
      <c r="M5434" t="s">
        <v>12319</v>
      </c>
    </row>
    <row r="5435" spans="1:13" x14ac:dyDescent="0.25">
      <c r="A5435" s="26" t="s">
        <v>4045</v>
      </c>
      <c r="B5435" s="26" t="s">
        <v>753</v>
      </c>
      <c r="C5435" s="34" t="str">
        <f t="shared" si="200"/>
        <v>subsp.</v>
      </c>
      <c r="D5435" s="26" t="s">
        <v>4687</v>
      </c>
      <c r="E5435" s="26" t="s">
        <v>31</v>
      </c>
      <c r="F5435" s="26" t="s">
        <v>6</v>
      </c>
      <c r="G5435" s="34" t="str">
        <f t="shared" si="201"/>
        <v>Veronica tenuifolia javalambrensis</v>
      </c>
      <c r="H5435" s="26" t="s">
        <v>5141</v>
      </c>
      <c r="I5435" s="26"/>
      <c r="J5435" t="s">
        <v>11616</v>
      </c>
      <c r="K5435" t="s">
        <v>11752</v>
      </c>
      <c r="L5435" t="s">
        <v>12318</v>
      </c>
      <c r="M5435" t="s">
        <v>12319</v>
      </c>
    </row>
    <row r="5436" spans="1:13" x14ac:dyDescent="0.25">
      <c r="A5436" s="26" t="s">
        <v>4045</v>
      </c>
      <c r="B5436" s="26" t="s">
        <v>753</v>
      </c>
      <c r="C5436" s="34" t="str">
        <f t="shared" si="200"/>
        <v>subsp.</v>
      </c>
      <c r="D5436" s="26" t="s">
        <v>753</v>
      </c>
      <c r="E5436" s="26" t="s">
        <v>31</v>
      </c>
      <c r="F5436" s="26" t="s">
        <v>6</v>
      </c>
      <c r="G5436" s="34" t="str">
        <f t="shared" si="201"/>
        <v>Veronica tenuifolia tenuifolia</v>
      </c>
      <c r="H5436" s="26" t="s">
        <v>5141</v>
      </c>
      <c r="I5436" s="26"/>
      <c r="J5436" t="s">
        <v>11617</v>
      </c>
      <c r="K5436" t="s">
        <v>11752</v>
      </c>
      <c r="L5436" t="s">
        <v>12318</v>
      </c>
      <c r="M5436" t="s">
        <v>12319</v>
      </c>
    </row>
    <row r="5437" spans="1:13" x14ac:dyDescent="0.25">
      <c r="A5437" s="26" t="s">
        <v>4045</v>
      </c>
      <c r="B5437" s="26" t="s">
        <v>4058</v>
      </c>
      <c r="C5437" s="34" t="str">
        <f t="shared" si="200"/>
        <v/>
      </c>
      <c r="D5437" s="26"/>
      <c r="E5437" s="26" t="s">
        <v>6</v>
      </c>
      <c r="F5437" s="26" t="s">
        <v>6</v>
      </c>
      <c r="G5437" s="34" t="str">
        <f t="shared" si="201"/>
        <v>Veronica trichadena</v>
      </c>
      <c r="H5437" s="26" t="s">
        <v>5141</v>
      </c>
      <c r="I5437" s="26"/>
      <c r="J5437" t="s">
        <v>11618</v>
      </c>
      <c r="K5437" t="s">
        <v>11752</v>
      </c>
      <c r="L5437" t="s">
        <v>12318</v>
      </c>
      <c r="M5437" t="s">
        <v>12319</v>
      </c>
    </row>
    <row r="5438" spans="1:13" x14ac:dyDescent="0.25">
      <c r="A5438" s="26" t="s">
        <v>4045</v>
      </c>
      <c r="B5438" s="26" t="s">
        <v>2212</v>
      </c>
      <c r="C5438" s="34" t="str">
        <f t="shared" si="200"/>
        <v/>
      </c>
      <c r="D5438" s="26"/>
      <c r="E5438" s="26" t="s">
        <v>6</v>
      </c>
      <c r="F5438" s="26" t="s">
        <v>6</v>
      </c>
      <c r="G5438" s="34" t="str">
        <f t="shared" si="201"/>
        <v>Veronica triloba</v>
      </c>
      <c r="H5438" s="26" t="s">
        <v>5141</v>
      </c>
      <c r="I5438" s="26"/>
      <c r="J5438" t="s">
        <v>11619</v>
      </c>
      <c r="K5438" t="s">
        <v>11752</v>
      </c>
      <c r="L5438" t="s">
        <v>12318</v>
      </c>
      <c r="M5438" t="s">
        <v>12319</v>
      </c>
    </row>
    <row r="5439" spans="1:13" x14ac:dyDescent="0.25">
      <c r="A5439" s="26" t="s">
        <v>4045</v>
      </c>
      <c r="B5439" s="26" t="s">
        <v>4055</v>
      </c>
      <c r="C5439" s="34" t="str">
        <f t="shared" si="200"/>
        <v/>
      </c>
      <c r="D5439" s="26"/>
      <c r="E5439" s="26" t="s">
        <v>6</v>
      </c>
      <c r="F5439" s="26" t="s">
        <v>6</v>
      </c>
      <c r="G5439" s="34" t="str">
        <f t="shared" si="201"/>
        <v>Veronica triphyllos</v>
      </c>
      <c r="H5439" s="26" t="s">
        <v>5141</v>
      </c>
      <c r="I5439" s="26"/>
      <c r="J5439" t="s">
        <v>11620</v>
      </c>
      <c r="K5439" t="s">
        <v>11752</v>
      </c>
      <c r="L5439" t="s">
        <v>12318</v>
      </c>
      <c r="M5439" t="s">
        <v>12319</v>
      </c>
    </row>
    <row r="5440" spans="1:13" x14ac:dyDescent="0.25">
      <c r="A5440" s="26" t="s">
        <v>4045</v>
      </c>
      <c r="B5440" s="26" t="s">
        <v>4051</v>
      </c>
      <c r="C5440" s="34" t="str">
        <f t="shared" si="200"/>
        <v/>
      </c>
      <c r="D5440" s="26"/>
      <c r="E5440" s="26" t="s">
        <v>6</v>
      </c>
      <c r="F5440" s="26" t="s">
        <v>6</v>
      </c>
      <c r="G5440" s="34" t="str">
        <f t="shared" si="201"/>
        <v>Veronica urticifolia</v>
      </c>
      <c r="H5440" s="26" t="s">
        <v>5141</v>
      </c>
      <c r="I5440" s="26"/>
      <c r="J5440" t="s">
        <v>11621</v>
      </c>
      <c r="K5440" t="s">
        <v>11752</v>
      </c>
      <c r="L5440" t="s">
        <v>12318</v>
      </c>
      <c r="M5440" t="s">
        <v>12319</v>
      </c>
    </row>
    <row r="5441" spans="1:13" x14ac:dyDescent="0.25">
      <c r="A5441" s="26" t="s">
        <v>4045</v>
      </c>
      <c r="B5441" s="26" t="s">
        <v>421</v>
      </c>
      <c r="C5441" s="34" t="str">
        <f t="shared" si="200"/>
        <v/>
      </c>
      <c r="D5441" s="26"/>
      <c r="E5441" s="26" t="s">
        <v>6</v>
      </c>
      <c r="F5441" s="26" t="s">
        <v>6</v>
      </c>
      <c r="G5441" s="34" t="str">
        <f t="shared" si="201"/>
        <v>Veronica verna</v>
      </c>
      <c r="H5441" s="26" t="s">
        <v>5141</v>
      </c>
      <c r="I5441" s="26"/>
      <c r="J5441" t="s">
        <v>11622</v>
      </c>
      <c r="K5441" t="s">
        <v>11752</v>
      </c>
      <c r="L5441" t="s">
        <v>12318</v>
      </c>
      <c r="M5441" t="s">
        <v>12319</v>
      </c>
    </row>
    <row r="5442" spans="1:13" x14ac:dyDescent="0.25">
      <c r="A5442" s="26" t="s">
        <v>4067</v>
      </c>
      <c r="B5442" s="26" t="s">
        <v>4068</v>
      </c>
      <c r="C5442" s="34" t="str">
        <f t="shared" si="200"/>
        <v/>
      </c>
      <c r="D5442" s="26"/>
      <c r="E5442" s="26" t="s">
        <v>6</v>
      </c>
      <c r="F5442" s="26" t="s">
        <v>6</v>
      </c>
      <c r="G5442" s="34" t="str">
        <f t="shared" si="201"/>
        <v>Viburnum lantana</v>
      </c>
      <c r="H5442" s="26" t="s">
        <v>5141</v>
      </c>
      <c r="I5442" s="26"/>
      <c r="J5442" t="s">
        <v>11623</v>
      </c>
      <c r="K5442" t="s">
        <v>11752</v>
      </c>
      <c r="L5442" t="s">
        <v>12602</v>
      </c>
      <c r="M5442" t="s">
        <v>12696</v>
      </c>
    </row>
    <row r="5443" spans="1:13" x14ac:dyDescent="0.25">
      <c r="A5443" s="26" t="s">
        <v>4067</v>
      </c>
      <c r="B5443" s="26" t="s">
        <v>4069</v>
      </c>
      <c r="C5443" s="34" t="str">
        <f t="shared" si="200"/>
        <v/>
      </c>
      <c r="D5443" s="26"/>
      <c r="E5443" s="26" t="s">
        <v>6</v>
      </c>
      <c r="F5443" s="26" t="s">
        <v>6</v>
      </c>
      <c r="G5443" s="34" t="str">
        <f t="shared" si="201"/>
        <v>Viburnum opulus</v>
      </c>
      <c r="H5443" s="26" t="s">
        <v>5141</v>
      </c>
      <c r="I5443" s="26"/>
      <c r="J5443" t="s">
        <v>11624</v>
      </c>
      <c r="K5443" t="s">
        <v>11752</v>
      </c>
      <c r="L5443" t="s">
        <v>12602</v>
      </c>
      <c r="M5443" t="s">
        <v>12696</v>
      </c>
    </row>
    <row r="5444" spans="1:13" x14ac:dyDescent="0.25">
      <c r="A5444" s="26" t="s">
        <v>4067</v>
      </c>
      <c r="B5444" s="26" t="s">
        <v>4070</v>
      </c>
      <c r="C5444" s="34" t="str">
        <f t="shared" si="200"/>
        <v/>
      </c>
      <c r="D5444" s="26"/>
      <c r="E5444" s="26" t="s">
        <v>6</v>
      </c>
      <c r="F5444" s="26" t="s">
        <v>6</v>
      </c>
      <c r="G5444" s="34" t="str">
        <f t="shared" si="201"/>
        <v>Viburnum tinus</v>
      </c>
      <c r="H5444" s="26" t="s">
        <v>5141</v>
      </c>
      <c r="I5444" s="26"/>
      <c r="J5444" t="s">
        <v>11625</v>
      </c>
      <c r="K5444" t="s">
        <v>11752</v>
      </c>
      <c r="L5444" t="s">
        <v>12602</v>
      </c>
      <c r="M5444" t="s">
        <v>12696</v>
      </c>
    </row>
    <row r="5445" spans="1:13" x14ac:dyDescent="0.25">
      <c r="A5445" s="26" t="s">
        <v>4071</v>
      </c>
      <c r="B5445" s="26" t="s">
        <v>100</v>
      </c>
      <c r="C5445" s="34" t="str">
        <f t="shared" si="200"/>
        <v/>
      </c>
      <c r="D5445" s="26"/>
      <c r="E5445" s="26" t="s">
        <v>6</v>
      </c>
      <c r="F5445" s="26" t="s">
        <v>6</v>
      </c>
      <c r="G5445" s="34" t="str">
        <f t="shared" si="201"/>
        <v>Vicia altissima</v>
      </c>
      <c r="H5445" s="26" t="s">
        <v>5141</v>
      </c>
      <c r="I5445" s="26"/>
      <c r="J5445" t="s">
        <v>11626</v>
      </c>
      <c r="K5445" t="s">
        <v>11752</v>
      </c>
      <c r="L5445" t="s">
        <v>12304</v>
      </c>
      <c r="M5445" t="s">
        <v>12305</v>
      </c>
    </row>
    <row r="5446" spans="1:13" x14ac:dyDescent="0.25">
      <c r="A5446" s="26" t="s">
        <v>4071</v>
      </c>
      <c r="B5446" s="26" t="s">
        <v>4072</v>
      </c>
      <c r="C5446" s="34" t="str">
        <f t="shared" si="200"/>
        <v/>
      </c>
      <c r="D5446" s="26"/>
      <c r="E5446" s="26" t="s">
        <v>6</v>
      </c>
      <c r="F5446" s="26" t="s">
        <v>6</v>
      </c>
      <c r="G5446" s="34" t="str">
        <f t="shared" si="201"/>
        <v>Vicia amphicarpa</v>
      </c>
      <c r="H5446" s="26" t="s">
        <v>5141</v>
      </c>
      <c r="I5446" s="26"/>
      <c r="J5446" t="s">
        <v>11627</v>
      </c>
      <c r="K5446" t="s">
        <v>11752</v>
      </c>
      <c r="L5446" t="s">
        <v>12304</v>
      </c>
      <c r="M5446" t="s">
        <v>12305</v>
      </c>
    </row>
    <row r="5447" spans="1:13" x14ac:dyDescent="0.25">
      <c r="A5447" s="26" t="s">
        <v>4071</v>
      </c>
      <c r="B5447" s="26" t="s">
        <v>1353</v>
      </c>
      <c r="C5447" s="34" t="str">
        <f t="shared" si="200"/>
        <v/>
      </c>
      <c r="D5447" s="26"/>
      <c r="E5447" s="26" t="s">
        <v>6</v>
      </c>
      <c r="F5447" s="26" t="s">
        <v>6</v>
      </c>
      <c r="G5447" s="34" t="str">
        <f t="shared" si="201"/>
        <v>Vicia angustifolia</v>
      </c>
      <c r="H5447" s="26" t="s">
        <v>5141</v>
      </c>
      <c r="I5447" s="26"/>
      <c r="J5447" t="s">
        <v>11628</v>
      </c>
      <c r="K5447" t="s">
        <v>11752</v>
      </c>
      <c r="L5447" t="s">
        <v>12304</v>
      </c>
      <c r="M5447" t="s">
        <v>12305</v>
      </c>
    </row>
    <row r="5448" spans="1:13" x14ac:dyDescent="0.25">
      <c r="A5448" s="26" t="s">
        <v>4071</v>
      </c>
      <c r="B5448" s="26" t="s">
        <v>2880</v>
      </c>
      <c r="C5448" s="34" t="str">
        <f t="shared" si="200"/>
        <v/>
      </c>
      <c r="D5448" s="26"/>
      <c r="E5448" s="26" t="s">
        <v>13111</v>
      </c>
      <c r="F5448" s="26" t="s">
        <v>6</v>
      </c>
      <c r="G5448" s="34" t="str">
        <f t="shared" si="201"/>
        <v>Vicia argentea</v>
      </c>
      <c r="H5448" s="26" t="s">
        <v>5141</v>
      </c>
      <c r="I5448" s="26"/>
      <c r="J5448" t="s">
        <v>11629</v>
      </c>
      <c r="K5448" t="s">
        <v>11752</v>
      </c>
      <c r="L5448" t="s">
        <v>12304</v>
      </c>
      <c r="M5448" t="s">
        <v>12305</v>
      </c>
    </row>
    <row r="5449" spans="1:13" x14ac:dyDescent="0.25">
      <c r="A5449" s="26" t="s">
        <v>4071</v>
      </c>
      <c r="B5449" s="26" t="s">
        <v>299</v>
      </c>
      <c r="C5449" s="34" t="str">
        <f t="shared" si="200"/>
        <v/>
      </c>
      <c r="D5449" s="26"/>
      <c r="E5449" s="26" t="s">
        <v>6</v>
      </c>
      <c r="F5449" s="26" t="s">
        <v>6</v>
      </c>
      <c r="G5449" s="34" t="str">
        <f t="shared" si="201"/>
        <v>Vicia articulata</v>
      </c>
      <c r="H5449" s="26" t="s">
        <v>5141</v>
      </c>
      <c r="I5449" s="26"/>
      <c r="J5449" t="s">
        <v>11630</v>
      </c>
      <c r="K5449" t="s">
        <v>11752</v>
      </c>
      <c r="L5449" t="s">
        <v>12304</v>
      </c>
      <c r="M5449" t="s">
        <v>12305</v>
      </c>
    </row>
    <row r="5450" spans="1:13" x14ac:dyDescent="0.25">
      <c r="A5450" s="26" t="s">
        <v>4071</v>
      </c>
      <c r="B5450" s="26" t="s">
        <v>4084</v>
      </c>
      <c r="C5450" s="34" t="str">
        <f t="shared" si="200"/>
        <v/>
      </c>
      <c r="D5450" s="26"/>
      <c r="E5450" s="26" t="s">
        <v>6</v>
      </c>
      <c r="F5450" s="26" t="s">
        <v>6</v>
      </c>
      <c r="G5450" s="34" t="str">
        <f t="shared" si="201"/>
        <v>Vicia benghalensis</v>
      </c>
      <c r="H5450" s="26" t="s">
        <v>5141</v>
      </c>
      <c r="I5450" s="26"/>
      <c r="J5450" t="s">
        <v>11631</v>
      </c>
      <c r="K5450" t="s">
        <v>11752</v>
      </c>
      <c r="L5450" t="s">
        <v>12304</v>
      </c>
      <c r="M5450" t="s">
        <v>12305</v>
      </c>
    </row>
    <row r="5451" spans="1:13" x14ac:dyDescent="0.25">
      <c r="A5451" s="26" t="s">
        <v>4071</v>
      </c>
      <c r="B5451" s="26" t="s">
        <v>4088</v>
      </c>
      <c r="C5451" s="34" t="str">
        <f t="shared" si="200"/>
        <v/>
      </c>
      <c r="D5451" s="26"/>
      <c r="E5451" s="26" t="s">
        <v>31</v>
      </c>
      <c r="F5451" s="26" t="s">
        <v>6</v>
      </c>
      <c r="G5451" s="34" t="str">
        <f t="shared" si="201"/>
        <v>Vicia bifoliolata</v>
      </c>
      <c r="H5451" s="26" t="s">
        <v>5141</v>
      </c>
      <c r="I5451" s="26"/>
      <c r="J5451" t="s">
        <v>11632</v>
      </c>
      <c r="K5451" t="s">
        <v>11752</v>
      </c>
      <c r="L5451" t="s">
        <v>12304</v>
      </c>
      <c r="M5451" t="s">
        <v>12305</v>
      </c>
    </row>
    <row r="5452" spans="1:13" x14ac:dyDescent="0.25">
      <c r="A5452" s="26" t="s">
        <v>4071</v>
      </c>
      <c r="B5452" s="26" t="s">
        <v>4078</v>
      </c>
      <c r="C5452" s="34" t="str">
        <f t="shared" si="200"/>
        <v/>
      </c>
      <c r="D5452" s="26"/>
      <c r="E5452" s="26" t="s">
        <v>6</v>
      </c>
      <c r="F5452" s="26" t="s">
        <v>6</v>
      </c>
      <c r="G5452" s="34" t="str">
        <f t="shared" si="201"/>
        <v>Vicia bithynica</v>
      </c>
      <c r="H5452" s="26" t="s">
        <v>5141</v>
      </c>
      <c r="I5452" s="26"/>
      <c r="J5452" t="s">
        <v>11633</v>
      </c>
      <c r="K5452" t="s">
        <v>11752</v>
      </c>
      <c r="L5452" t="s">
        <v>12304</v>
      </c>
      <c r="M5452" t="s">
        <v>12305</v>
      </c>
    </row>
    <row r="5453" spans="1:13" x14ac:dyDescent="0.25">
      <c r="A5453" s="26" t="s">
        <v>4071</v>
      </c>
      <c r="B5453" s="26" t="s">
        <v>239</v>
      </c>
      <c r="C5453" s="34" t="str">
        <f t="shared" si="200"/>
        <v/>
      </c>
      <c r="D5453" s="26"/>
      <c r="E5453" s="26" t="s">
        <v>6</v>
      </c>
      <c r="F5453" s="26" t="s">
        <v>6</v>
      </c>
      <c r="G5453" s="34" t="str">
        <f t="shared" si="201"/>
        <v>Vicia cordata</v>
      </c>
      <c r="H5453" s="26" t="s">
        <v>5141</v>
      </c>
      <c r="I5453" s="26"/>
      <c r="J5453" t="s">
        <v>11634</v>
      </c>
      <c r="K5453" t="s">
        <v>11752</v>
      </c>
      <c r="L5453" t="s">
        <v>12304</v>
      </c>
      <c r="M5453" t="s">
        <v>12305</v>
      </c>
    </row>
    <row r="5454" spans="1:13" x14ac:dyDescent="0.25">
      <c r="A5454" s="26" t="s">
        <v>4071</v>
      </c>
      <c r="B5454" s="26" t="s">
        <v>4080</v>
      </c>
      <c r="C5454" s="34" t="str">
        <f t="shared" si="200"/>
        <v/>
      </c>
      <c r="D5454" s="26"/>
      <c r="E5454" s="26" t="s">
        <v>6</v>
      </c>
      <c r="F5454" s="26" t="s">
        <v>6</v>
      </c>
      <c r="G5454" s="34" t="str">
        <f t="shared" si="201"/>
        <v>Vicia cracca</v>
      </c>
      <c r="H5454" s="26" t="s">
        <v>5141</v>
      </c>
      <c r="I5454" s="26"/>
      <c r="J5454" t="s">
        <v>11635</v>
      </c>
      <c r="K5454" t="s">
        <v>11752</v>
      </c>
      <c r="L5454" t="s">
        <v>12304</v>
      </c>
      <c r="M5454" t="s">
        <v>12305</v>
      </c>
    </row>
    <row r="5455" spans="1:13" x14ac:dyDescent="0.25">
      <c r="A5455" s="26" t="s">
        <v>4071</v>
      </c>
      <c r="B5455" s="26" t="s">
        <v>4082</v>
      </c>
      <c r="C5455" s="34" t="str">
        <f t="shared" si="200"/>
        <v/>
      </c>
      <c r="D5455" s="26"/>
      <c r="E5455" s="26" t="s">
        <v>6</v>
      </c>
      <c r="F5455" s="26" t="s">
        <v>6</v>
      </c>
      <c r="G5455" s="34" t="str">
        <f t="shared" si="201"/>
        <v>Vicia dasycarpa</v>
      </c>
      <c r="H5455" s="26" t="s">
        <v>5141</v>
      </c>
      <c r="I5455" s="26"/>
      <c r="J5455" t="s">
        <v>11636</v>
      </c>
      <c r="K5455" t="s">
        <v>11752</v>
      </c>
      <c r="L5455" t="s">
        <v>12304</v>
      </c>
      <c r="M5455" t="s">
        <v>12305</v>
      </c>
    </row>
    <row r="5456" spans="1:13" x14ac:dyDescent="0.25">
      <c r="A5456" s="26" t="s">
        <v>4071</v>
      </c>
      <c r="B5456" s="26" t="s">
        <v>3363</v>
      </c>
      <c r="C5456" s="34" t="str">
        <f t="shared" si="200"/>
        <v/>
      </c>
      <c r="D5456" s="26"/>
      <c r="E5456" s="26" t="s">
        <v>6</v>
      </c>
      <c r="F5456" s="26" t="s">
        <v>6</v>
      </c>
      <c r="G5456" s="34" t="str">
        <f t="shared" si="201"/>
        <v>Vicia disperma</v>
      </c>
      <c r="H5456" s="26" t="s">
        <v>5141</v>
      </c>
      <c r="I5456" s="26"/>
      <c r="J5456" t="s">
        <v>11637</v>
      </c>
      <c r="K5456" t="s">
        <v>11752</v>
      </c>
      <c r="L5456" t="s">
        <v>12304</v>
      </c>
      <c r="M5456" t="s">
        <v>12305</v>
      </c>
    </row>
    <row r="5457" spans="1:13" x14ac:dyDescent="0.25">
      <c r="A5457" s="26" t="s">
        <v>4071</v>
      </c>
      <c r="B5457" s="26" t="s">
        <v>1255</v>
      </c>
      <c r="C5457" s="34" t="str">
        <f t="shared" si="200"/>
        <v/>
      </c>
      <c r="D5457" s="26"/>
      <c r="E5457" s="26" t="s">
        <v>6</v>
      </c>
      <c r="F5457" s="26" t="s">
        <v>6</v>
      </c>
      <c r="G5457" s="34" t="str">
        <f t="shared" si="201"/>
        <v>Vicia eriocarpa</v>
      </c>
      <c r="H5457" s="26" t="s">
        <v>5141</v>
      </c>
      <c r="I5457" s="26"/>
      <c r="J5457" t="s">
        <v>11638</v>
      </c>
      <c r="K5457" t="s">
        <v>11752</v>
      </c>
      <c r="L5457" t="s">
        <v>12304</v>
      </c>
      <c r="M5457" t="s">
        <v>12305</v>
      </c>
    </row>
    <row r="5458" spans="1:13" x14ac:dyDescent="0.25">
      <c r="A5458" s="26" t="s">
        <v>4071</v>
      </c>
      <c r="B5458" s="26" t="s">
        <v>4089</v>
      </c>
      <c r="C5458" s="34" t="str">
        <f t="shared" si="200"/>
        <v/>
      </c>
      <c r="D5458" s="26"/>
      <c r="E5458" s="26" t="s">
        <v>5390</v>
      </c>
      <c r="F5458" s="26" t="s">
        <v>6</v>
      </c>
      <c r="G5458" s="34" t="str">
        <f t="shared" si="201"/>
        <v>Vicia ervilia</v>
      </c>
      <c r="H5458" s="26" t="s">
        <v>5141</v>
      </c>
      <c r="I5458" s="26" t="s">
        <v>13597</v>
      </c>
      <c r="J5458" t="s">
        <v>11639</v>
      </c>
      <c r="K5458" t="s">
        <v>11752</v>
      </c>
      <c r="L5458" t="s">
        <v>12304</v>
      </c>
      <c r="M5458" t="s">
        <v>12305</v>
      </c>
    </row>
    <row r="5459" spans="1:13" x14ac:dyDescent="0.25">
      <c r="A5459" s="26" t="s">
        <v>4071</v>
      </c>
      <c r="B5459" s="26" t="s">
        <v>4076</v>
      </c>
      <c r="C5459" s="34" t="str">
        <f t="shared" si="200"/>
        <v/>
      </c>
      <c r="D5459" s="26"/>
      <c r="E5459" s="26" t="s">
        <v>5390</v>
      </c>
      <c r="F5459" s="26" t="s">
        <v>6</v>
      </c>
      <c r="G5459" s="34" t="str">
        <f t="shared" si="201"/>
        <v>Vicia faba</v>
      </c>
      <c r="H5459" s="26" t="s">
        <v>5141</v>
      </c>
      <c r="I5459" s="26"/>
      <c r="J5459" t="s">
        <v>11640</v>
      </c>
      <c r="K5459" t="s">
        <v>11752</v>
      </c>
      <c r="L5459" t="s">
        <v>12304</v>
      </c>
      <c r="M5459" t="s">
        <v>12305</v>
      </c>
    </row>
    <row r="5460" spans="1:13" x14ac:dyDescent="0.25">
      <c r="A5460" s="26" t="s">
        <v>4071</v>
      </c>
      <c r="B5460" s="26" t="s">
        <v>653</v>
      </c>
      <c r="C5460" s="34" t="str">
        <f t="shared" si="200"/>
        <v>subsp.</v>
      </c>
      <c r="D5460" s="26" t="s">
        <v>4635</v>
      </c>
      <c r="E5460" s="26" t="s">
        <v>31</v>
      </c>
      <c r="F5460" s="26" t="s">
        <v>31</v>
      </c>
      <c r="G5460" s="34" t="str">
        <f t="shared" si="201"/>
        <v>Vicia glauca giennensis</v>
      </c>
      <c r="H5460" s="26" t="s">
        <v>5141</v>
      </c>
      <c r="I5460" s="26"/>
      <c r="J5460" t="s">
        <v>11641</v>
      </c>
      <c r="K5460" t="s">
        <v>11752</v>
      </c>
      <c r="L5460" t="s">
        <v>12304</v>
      </c>
      <c r="M5460" t="s">
        <v>12305</v>
      </c>
    </row>
    <row r="5461" spans="1:13" x14ac:dyDescent="0.25">
      <c r="A5461" s="26" t="s">
        <v>4071</v>
      </c>
      <c r="B5461" s="26" t="s">
        <v>250</v>
      </c>
      <c r="C5461" s="34" t="str">
        <f t="shared" si="200"/>
        <v/>
      </c>
      <c r="D5461" s="26"/>
      <c r="E5461" s="26" t="s">
        <v>6</v>
      </c>
      <c r="F5461" s="26" t="s">
        <v>6</v>
      </c>
      <c r="G5461" s="34" t="str">
        <f t="shared" si="201"/>
        <v>Vicia hirsuta</v>
      </c>
      <c r="H5461" s="26" t="s">
        <v>5141</v>
      </c>
      <c r="I5461" s="26"/>
      <c r="J5461" t="s">
        <v>11642</v>
      </c>
      <c r="K5461" t="s">
        <v>11752</v>
      </c>
      <c r="L5461" t="s">
        <v>12304</v>
      </c>
      <c r="M5461" t="s">
        <v>12305</v>
      </c>
    </row>
    <row r="5462" spans="1:13" x14ac:dyDescent="0.25">
      <c r="A5462" s="26" t="s">
        <v>4071</v>
      </c>
      <c r="B5462" s="26" t="s">
        <v>2366</v>
      </c>
      <c r="C5462" s="34" t="str">
        <f t="shared" si="200"/>
        <v/>
      </c>
      <c r="D5462" s="26"/>
      <c r="E5462" s="26" t="s">
        <v>6</v>
      </c>
      <c r="F5462" s="26" t="s">
        <v>6</v>
      </c>
      <c r="G5462" s="34" t="str">
        <f t="shared" si="201"/>
        <v>Vicia hybrida</v>
      </c>
      <c r="H5462" s="26" t="s">
        <v>5141</v>
      </c>
      <c r="I5462" s="26"/>
      <c r="J5462" t="s">
        <v>11643</v>
      </c>
      <c r="K5462" t="s">
        <v>11752</v>
      </c>
      <c r="L5462" t="s">
        <v>12304</v>
      </c>
      <c r="M5462" t="s">
        <v>12305</v>
      </c>
    </row>
    <row r="5463" spans="1:13" x14ac:dyDescent="0.25">
      <c r="A5463" s="26" t="s">
        <v>4071</v>
      </c>
      <c r="B5463" s="26" t="s">
        <v>734</v>
      </c>
      <c r="C5463" s="34" t="str">
        <f t="shared" si="200"/>
        <v/>
      </c>
      <c r="D5463" s="26"/>
      <c r="E5463" s="26" t="s">
        <v>6</v>
      </c>
      <c r="F5463" s="26" t="s">
        <v>6</v>
      </c>
      <c r="G5463" s="34" t="str">
        <f t="shared" si="201"/>
        <v>Vicia incana</v>
      </c>
      <c r="H5463" s="26" t="s">
        <v>5141</v>
      </c>
      <c r="I5463" s="26"/>
      <c r="J5463" t="s">
        <v>11644</v>
      </c>
      <c r="K5463" t="s">
        <v>11752</v>
      </c>
      <c r="L5463" t="s">
        <v>12304</v>
      </c>
      <c r="M5463" t="s">
        <v>12305</v>
      </c>
    </row>
    <row r="5464" spans="1:13" x14ac:dyDescent="0.25">
      <c r="A5464" s="26" t="s">
        <v>4071</v>
      </c>
      <c r="B5464" s="26" t="s">
        <v>4073</v>
      </c>
      <c r="C5464" s="34" t="str">
        <f t="shared" si="200"/>
        <v/>
      </c>
      <c r="D5464" s="26"/>
      <c r="E5464" s="26" t="s">
        <v>6</v>
      </c>
      <c r="F5464" s="26" t="s">
        <v>6</v>
      </c>
      <c r="G5464" s="34" t="str">
        <f t="shared" si="201"/>
        <v>Vicia lathyroides</v>
      </c>
      <c r="H5464" s="26" t="s">
        <v>5141</v>
      </c>
      <c r="I5464" s="26"/>
      <c r="J5464" t="s">
        <v>11645</v>
      </c>
      <c r="K5464" t="s">
        <v>11752</v>
      </c>
      <c r="L5464" t="s">
        <v>12304</v>
      </c>
      <c r="M5464" t="s">
        <v>12305</v>
      </c>
    </row>
    <row r="5465" spans="1:13" x14ac:dyDescent="0.25">
      <c r="A5465" s="26" t="s">
        <v>4071</v>
      </c>
      <c r="B5465" s="26" t="s">
        <v>1097</v>
      </c>
      <c r="C5465" s="34" t="str">
        <f t="shared" si="200"/>
        <v/>
      </c>
      <c r="D5465" s="26"/>
      <c r="E5465" s="26" t="s">
        <v>6</v>
      </c>
      <c r="F5465" s="26" t="s">
        <v>6</v>
      </c>
      <c r="G5465" s="34" t="str">
        <f t="shared" si="201"/>
        <v>Vicia leucantha</v>
      </c>
      <c r="H5465" s="26" t="s">
        <v>5141</v>
      </c>
      <c r="I5465" s="26"/>
      <c r="J5465" t="s">
        <v>11646</v>
      </c>
      <c r="K5465" t="s">
        <v>11752</v>
      </c>
      <c r="L5465" t="s">
        <v>12304</v>
      </c>
      <c r="M5465" t="s">
        <v>12305</v>
      </c>
    </row>
    <row r="5466" spans="1:13" x14ac:dyDescent="0.25">
      <c r="A5466" s="26" t="s">
        <v>4071</v>
      </c>
      <c r="B5466" s="26" t="s">
        <v>260</v>
      </c>
      <c r="C5466" s="34" t="str">
        <f t="shared" si="200"/>
        <v/>
      </c>
      <c r="D5466" s="26"/>
      <c r="E5466" s="26" t="s">
        <v>6</v>
      </c>
      <c r="F5466" s="26" t="s">
        <v>6</v>
      </c>
      <c r="G5466" s="34" t="str">
        <f t="shared" si="201"/>
        <v>Vicia loiseleurii</v>
      </c>
      <c r="H5466" s="26" t="s">
        <v>5141</v>
      </c>
      <c r="I5466" s="26"/>
      <c r="J5466" t="s">
        <v>11647</v>
      </c>
      <c r="K5466" t="s">
        <v>11752</v>
      </c>
      <c r="L5466" t="s">
        <v>12304</v>
      </c>
      <c r="M5466" t="s">
        <v>12305</v>
      </c>
    </row>
    <row r="5467" spans="1:13" x14ac:dyDescent="0.25">
      <c r="A5467" s="26" t="s">
        <v>4071</v>
      </c>
      <c r="B5467" s="26" t="s">
        <v>198</v>
      </c>
      <c r="C5467" s="34" t="str">
        <f t="shared" si="200"/>
        <v>subsp.</v>
      </c>
      <c r="D5467" s="26" t="s">
        <v>624</v>
      </c>
      <c r="E5467" s="26" t="s">
        <v>6</v>
      </c>
      <c r="F5467" s="26" t="s">
        <v>6</v>
      </c>
      <c r="G5467" s="34" t="str">
        <f t="shared" si="201"/>
        <v>Vicia lutea cavanillesii</v>
      </c>
      <c r="H5467" s="26" t="s">
        <v>5141</v>
      </c>
      <c r="I5467" s="26"/>
      <c r="J5467" t="s">
        <v>11648</v>
      </c>
      <c r="K5467" t="s">
        <v>11752</v>
      </c>
      <c r="L5467" t="s">
        <v>12304</v>
      </c>
      <c r="M5467" t="s">
        <v>12305</v>
      </c>
    </row>
    <row r="5468" spans="1:13" x14ac:dyDescent="0.25">
      <c r="A5468" s="26" t="s">
        <v>4071</v>
      </c>
      <c r="B5468" s="26" t="s">
        <v>198</v>
      </c>
      <c r="C5468" s="34" t="str">
        <f t="shared" si="200"/>
        <v>subsp.</v>
      </c>
      <c r="D5468" s="26" t="s">
        <v>198</v>
      </c>
      <c r="E5468" s="26" t="s">
        <v>6</v>
      </c>
      <c r="F5468" s="26" t="s">
        <v>6</v>
      </c>
      <c r="G5468" s="34" t="str">
        <f t="shared" si="201"/>
        <v>Vicia lutea lutea</v>
      </c>
      <c r="H5468" s="26" t="s">
        <v>5141</v>
      </c>
      <c r="I5468" s="26"/>
      <c r="J5468" t="s">
        <v>11649</v>
      </c>
      <c r="K5468" t="s">
        <v>11752</v>
      </c>
      <c r="L5468" t="s">
        <v>12304</v>
      </c>
      <c r="M5468" t="s">
        <v>12305</v>
      </c>
    </row>
    <row r="5469" spans="1:13" x14ac:dyDescent="0.25">
      <c r="A5469" s="26" t="s">
        <v>4071</v>
      </c>
      <c r="B5469" s="26" t="s">
        <v>198</v>
      </c>
      <c r="C5469" s="34" t="str">
        <f t="shared" si="200"/>
        <v>subsp.</v>
      </c>
      <c r="D5469" s="26" t="s">
        <v>4542</v>
      </c>
      <c r="E5469" s="26" t="s">
        <v>6</v>
      </c>
      <c r="F5469" s="26" t="s">
        <v>6</v>
      </c>
      <c r="G5469" s="34" t="str">
        <f t="shared" si="201"/>
        <v>Vicia lutea vestita</v>
      </c>
      <c r="H5469" s="26" t="s">
        <v>5141</v>
      </c>
      <c r="I5469" s="26"/>
      <c r="J5469" t="s">
        <v>11650</v>
      </c>
      <c r="K5469" t="s">
        <v>11752</v>
      </c>
      <c r="L5469" t="s">
        <v>12304</v>
      </c>
      <c r="M5469" t="s">
        <v>12305</v>
      </c>
    </row>
    <row r="5470" spans="1:13" x14ac:dyDescent="0.25">
      <c r="A5470" s="26" t="s">
        <v>4071</v>
      </c>
      <c r="B5470" s="26" t="s">
        <v>4075</v>
      </c>
      <c r="C5470" s="34" t="str">
        <f t="shared" si="200"/>
        <v/>
      </c>
      <c r="D5470" s="26"/>
      <c r="E5470" s="26" t="s">
        <v>5390</v>
      </c>
      <c r="F5470" s="26" t="s">
        <v>6</v>
      </c>
      <c r="G5470" s="34" t="str">
        <f t="shared" si="201"/>
        <v>Vicia melanops</v>
      </c>
      <c r="H5470" s="26" t="s">
        <v>5141</v>
      </c>
      <c r="I5470" s="26"/>
      <c r="J5470" t="s">
        <v>11651</v>
      </c>
      <c r="K5470" t="s">
        <v>11752</v>
      </c>
      <c r="L5470" t="s">
        <v>12304</v>
      </c>
      <c r="M5470" t="s">
        <v>12305</v>
      </c>
    </row>
    <row r="5471" spans="1:13" x14ac:dyDescent="0.25">
      <c r="A5471" s="26" t="s">
        <v>4071</v>
      </c>
      <c r="B5471" s="26" t="s">
        <v>4081</v>
      </c>
      <c r="C5471" s="34" t="str">
        <f t="shared" si="200"/>
        <v>subsp.</v>
      </c>
      <c r="D5471" s="26" t="s">
        <v>4449</v>
      </c>
      <c r="E5471" s="26" t="s">
        <v>6</v>
      </c>
      <c r="F5471" s="26" t="s">
        <v>31</v>
      </c>
      <c r="G5471" s="34" t="str">
        <f t="shared" si="201"/>
        <v>Vicia monantha calcarata</v>
      </c>
      <c r="H5471" s="26" t="s">
        <v>5141</v>
      </c>
      <c r="I5471" s="26"/>
      <c r="J5471" t="s">
        <v>11652</v>
      </c>
      <c r="K5471" t="s">
        <v>11752</v>
      </c>
      <c r="L5471" t="s">
        <v>12304</v>
      </c>
      <c r="M5471" t="s">
        <v>12305</v>
      </c>
    </row>
    <row r="5472" spans="1:13" x14ac:dyDescent="0.25">
      <c r="A5472" s="26" t="s">
        <v>4071</v>
      </c>
      <c r="B5472" s="26" t="s">
        <v>4086</v>
      </c>
      <c r="C5472" s="34" t="str">
        <f t="shared" si="200"/>
        <v/>
      </c>
      <c r="D5472" s="26"/>
      <c r="E5472" s="26" t="s">
        <v>6</v>
      </c>
      <c r="F5472" s="26" t="s">
        <v>6</v>
      </c>
      <c r="G5472" s="34" t="str">
        <f t="shared" si="201"/>
        <v>Vicia monardi</v>
      </c>
      <c r="H5472" s="26" t="s">
        <v>5141</v>
      </c>
      <c r="I5472" s="26"/>
      <c r="J5472" t="s">
        <v>13563</v>
      </c>
      <c r="K5472" t="s">
        <v>11752</v>
      </c>
      <c r="L5472" t="s">
        <v>12304</v>
      </c>
      <c r="M5472" t="s">
        <v>12305</v>
      </c>
    </row>
    <row r="5473" spans="1:13" x14ac:dyDescent="0.25">
      <c r="A5473" s="26" t="s">
        <v>4071</v>
      </c>
      <c r="B5473" s="26" t="s">
        <v>4077</v>
      </c>
      <c r="C5473" s="34" t="str">
        <f t="shared" si="200"/>
        <v/>
      </c>
      <c r="D5473" s="26"/>
      <c r="E5473" s="26" t="s">
        <v>6</v>
      </c>
      <c r="F5473" s="26" t="s">
        <v>6</v>
      </c>
      <c r="G5473" s="34" t="str">
        <f t="shared" si="201"/>
        <v>Vicia narbonensis</v>
      </c>
      <c r="H5473" s="26" t="s">
        <v>5141</v>
      </c>
      <c r="I5473" s="26"/>
      <c r="J5473" t="s">
        <v>11653</v>
      </c>
      <c r="K5473" t="s">
        <v>11752</v>
      </c>
      <c r="L5473" t="s">
        <v>12304</v>
      </c>
      <c r="M5473" t="s">
        <v>12305</v>
      </c>
    </row>
    <row r="5474" spans="1:13" x14ac:dyDescent="0.25">
      <c r="A5474" s="26" t="s">
        <v>4071</v>
      </c>
      <c r="B5474" s="26" t="s">
        <v>371</v>
      </c>
      <c r="C5474" s="34" t="str">
        <f t="shared" si="200"/>
        <v/>
      </c>
      <c r="D5474" s="26"/>
      <c r="E5474" s="26" t="s">
        <v>6</v>
      </c>
      <c r="F5474" s="26" t="s">
        <v>6</v>
      </c>
      <c r="G5474" s="34" t="str">
        <f t="shared" si="201"/>
        <v>Vicia onobrychioides</v>
      </c>
      <c r="H5474" s="26" t="s">
        <v>5141</v>
      </c>
      <c r="I5474" s="26"/>
      <c r="J5474" t="s">
        <v>11654</v>
      </c>
      <c r="K5474" t="s">
        <v>11752</v>
      </c>
      <c r="L5474" t="s">
        <v>12304</v>
      </c>
      <c r="M5474" t="s">
        <v>12305</v>
      </c>
    </row>
    <row r="5475" spans="1:13" x14ac:dyDescent="0.25">
      <c r="A5475" s="26" t="s">
        <v>4071</v>
      </c>
      <c r="B5475" s="26" t="s">
        <v>4079</v>
      </c>
      <c r="C5475" s="34" t="str">
        <f t="shared" si="200"/>
        <v/>
      </c>
      <c r="D5475" s="26"/>
      <c r="E5475" s="26" t="s">
        <v>6</v>
      </c>
      <c r="F5475" s="26" t="s">
        <v>6</v>
      </c>
      <c r="G5475" s="34" t="str">
        <f t="shared" si="201"/>
        <v>Vicia orobus</v>
      </c>
      <c r="H5475" s="26" t="s">
        <v>5141</v>
      </c>
      <c r="I5475" s="26"/>
      <c r="J5475" t="s">
        <v>11655</v>
      </c>
      <c r="K5475" t="s">
        <v>11752</v>
      </c>
      <c r="L5475" t="s">
        <v>12304</v>
      </c>
      <c r="M5475" t="s">
        <v>12305</v>
      </c>
    </row>
    <row r="5476" spans="1:13" x14ac:dyDescent="0.25">
      <c r="A5476" s="26" t="s">
        <v>4071</v>
      </c>
      <c r="B5476" s="26" t="s">
        <v>4074</v>
      </c>
      <c r="C5476" s="34" t="str">
        <f t="shared" si="200"/>
        <v/>
      </c>
      <c r="D5476" s="26"/>
      <c r="E5476" s="26" t="s">
        <v>6</v>
      </c>
      <c r="F5476" s="26" t="s">
        <v>6</v>
      </c>
      <c r="G5476" s="34" t="str">
        <f t="shared" si="201"/>
        <v>Vicia pannonica</v>
      </c>
      <c r="H5476" s="26" t="s">
        <v>5141</v>
      </c>
      <c r="I5476" s="26"/>
      <c r="J5476" t="s">
        <v>11656</v>
      </c>
      <c r="K5476" t="s">
        <v>11752</v>
      </c>
      <c r="L5476" t="s">
        <v>12304</v>
      </c>
      <c r="M5476" t="s">
        <v>12305</v>
      </c>
    </row>
    <row r="5477" spans="1:13" x14ac:dyDescent="0.25">
      <c r="A5477" s="26" t="s">
        <v>4071</v>
      </c>
      <c r="B5477" s="26" t="s">
        <v>859</v>
      </c>
      <c r="C5477" s="34" t="str">
        <f t="shared" si="200"/>
        <v/>
      </c>
      <c r="D5477" s="26"/>
      <c r="E5477" s="26" t="s">
        <v>6</v>
      </c>
      <c r="F5477" s="26" t="s">
        <v>6</v>
      </c>
      <c r="G5477" s="34" t="str">
        <f t="shared" si="201"/>
        <v>Vicia parviflora</v>
      </c>
      <c r="H5477" s="26" t="s">
        <v>5141</v>
      </c>
      <c r="I5477" s="26"/>
      <c r="J5477" t="s">
        <v>11657</v>
      </c>
      <c r="K5477" t="s">
        <v>11752</v>
      </c>
      <c r="L5477" t="s">
        <v>12304</v>
      </c>
      <c r="M5477" t="s">
        <v>12305</v>
      </c>
    </row>
    <row r="5478" spans="1:13" x14ac:dyDescent="0.25">
      <c r="A5478" s="26" t="s">
        <v>4071</v>
      </c>
      <c r="B5478" s="26" t="s">
        <v>2305</v>
      </c>
      <c r="C5478" s="34" t="str">
        <f t="shared" si="200"/>
        <v/>
      </c>
      <c r="D5478" s="26"/>
      <c r="E5478" s="26" t="s">
        <v>6</v>
      </c>
      <c r="F5478" s="26" t="s">
        <v>6</v>
      </c>
      <c r="G5478" s="34" t="str">
        <f t="shared" si="201"/>
        <v>Vicia peregrina</v>
      </c>
      <c r="H5478" s="26" t="s">
        <v>5141</v>
      </c>
      <c r="I5478" s="26"/>
      <c r="J5478" t="s">
        <v>11658</v>
      </c>
      <c r="K5478" t="s">
        <v>11752</v>
      </c>
      <c r="L5478" t="s">
        <v>12304</v>
      </c>
      <c r="M5478" t="s">
        <v>12305</v>
      </c>
    </row>
    <row r="5479" spans="1:13" x14ac:dyDescent="0.25">
      <c r="A5479" s="26" t="s">
        <v>4071</v>
      </c>
      <c r="B5479" s="26" t="s">
        <v>4083</v>
      </c>
      <c r="C5479" s="34" t="str">
        <f t="shared" si="200"/>
        <v/>
      </c>
      <c r="D5479" s="26"/>
      <c r="E5479" s="26" t="s">
        <v>6</v>
      </c>
      <c r="F5479" s="26" t="s">
        <v>6</v>
      </c>
      <c r="G5479" s="34" t="str">
        <f t="shared" si="201"/>
        <v>Vicia pseudocracca</v>
      </c>
      <c r="H5479" s="26" t="s">
        <v>5141</v>
      </c>
      <c r="I5479" s="26"/>
      <c r="J5479" t="s">
        <v>11659</v>
      </c>
      <c r="K5479" t="s">
        <v>11752</v>
      </c>
      <c r="L5479" t="s">
        <v>12304</v>
      </c>
      <c r="M5479" t="s">
        <v>12305</v>
      </c>
    </row>
    <row r="5480" spans="1:13" x14ac:dyDescent="0.25">
      <c r="A5480" s="26" t="s">
        <v>4071</v>
      </c>
      <c r="B5480" s="26" t="s">
        <v>1291</v>
      </c>
      <c r="C5480" s="34" t="str">
        <f t="shared" si="200"/>
        <v/>
      </c>
      <c r="D5480" s="26"/>
      <c r="E5480" s="26" t="s">
        <v>6</v>
      </c>
      <c r="F5480" s="26" t="s">
        <v>6</v>
      </c>
      <c r="G5480" s="34" t="str">
        <f t="shared" si="201"/>
        <v>Vicia pubescens</v>
      </c>
      <c r="H5480" s="26" t="s">
        <v>5141</v>
      </c>
      <c r="I5480" s="26"/>
      <c r="J5480" t="s">
        <v>11660</v>
      </c>
      <c r="K5480" t="s">
        <v>11752</v>
      </c>
      <c r="L5480" t="s">
        <v>12304</v>
      </c>
      <c r="M5480" t="s">
        <v>12305</v>
      </c>
    </row>
    <row r="5481" spans="1:13" x14ac:dyDescent="0.25">
      <c r="A5481" s="26" t="s">
        <v>4071</v>
      </c>
      <c r="B5481" s="26" t="s">
        <v>66</v>
      </c>
      <c r="C5481" s="34" t="str">
        <f t="shared" si="200"/>
        <v/>
      </c>
      <c r="D5481" s="26"/>
      <c r="E5481" s="26" t="s">
        <v>6</v>
      </c>
      <c r="F5481" s="26" t="s">
        <v>6</v>
      </c>
      <c r="G5481" s="34" t="str">
        <f t="shared" si="201"/>
        <v>Vicia pyrenaica</v>
      </c>
      <c r="H5481" s="26" t="s">
        <v>5141</v>
      </c>
      <c r="I5481" s="26"/>
      <c r="J5481" t="s">
        <v>11661</v>
      </c>
      <c r="K5481" t="s">
        <v>11752</v>
      </c>
      <c r="L5481" t="s">
        <v>12304</v>
      </c>
      <c r="M5481" t="s">
        <v>12305</v>
      </c>
    </row>
    <row r="5482" spans="1:13" x14ac:dyDescent="0.25">
      <c r="A5482" s="26" t="s">
        <v>4071</v>
      </c>
      <c r="B5482" s="26" t="s">
        <v>818</v>
      </c>
      <c r="C5482" s="34" t="str">
        <f t="shared" si="200"/>
        <v>subsp.</v>
      </c>
      <c r="D5482" s="26" t="s">
        <v>692</v>
      </c>
      <c r="E5482" s="26" t="s">
        <v>6</v>
      </c>
      <c r="F5482" s="26" t="s">
        <v>6</v>
      </c>
      <c r="G5482" s="34" t="str">
        <f t="shared" si="201"/>
        <v>Vicia sativa macrocarpa</v>
      </c>
      <c r="H5482" s="26" t="s">
        <v>5141</v>
      </c>
      <c r="I5482" s="26"/>
      <c r="J5482" t="s">
        <v>11662</v>
      </c>
      <c r="K5482" t="s">
        <v>11752</v>
      </c>
      <c r="L5482" t="s">
        <v>12304</v>
      </c>
      <c r="M5482" t="s">
        <v>12305</v>
      </c>
    </row>
    <row r="5483" spans="1:13" x14ac:dyDescent="0.25">
      <c r="A5483" s="26" t="s">
        <v>4071</v>
      </c>
      <c r="B5483" s="26" t="s">
        <v>818</v>
      </c>
      <c r="C5483" s="34" t="str">
        <f t="shared" si="200"/>
        <v>subsp.</v>
      </c>
      <c r="D5483" s="26" t="s">
        <v>818</v>
      </c>
      <c r="E5483" s="26" t="s">
        <v>6</v>
      </c>
      <c r="F5483" s="26" t="s">
        <v>6</v>
      </c>
      <c r="G5483" s="34" t="str">
        <f t="shared" si="201"/>
        <v>Vicia sativa sativa</v>
      </c>
      <c r="H5483" s="26" t="s">
        <v>5141</v>
      </c>
      <c r="I5483" s="26"/>
      <c r="J5483" t="s">
        <v>11663</v>
      </c>
      <c r="K5483" t="s">
        <v>11752</v>
      </c>
      <c r="L5483" t="s">
        <v>12304</v>
      </c>
      <c r="M5483" t="s">
        <v>12305</v>
      </c>
    </row>
    <row r="5484" spans="1:13" x14ac:dyDescent="0.25">
      <c r="A5484" s="26" t="s">
        <v>4071</v>
      </c>
      <c r="B5484" s="26" t="s">
        <v>814</v>
      </c>
      <c r="C5484" s="34" t="str">
        <f t="shared" si="200"/>
        <v/>
      </c>
      <c r="D5484" s="26"/>
      <c r="E5484" s="26" t="s">
        <v>6</v>
      </c>
      <c r="F5484" s="26" t="s">
        <v>6</v>
      </c>
      <c r="G5484" s="34" t="str">
        <f t="shared" si="201"/>
        <v>Vicia sepium</v>
      </c>
      <c r="H5484" s="26" t="s">
        <v>5141</v>
      </c>
      <c r="I5484" s="26"/>
      <c r="J5484" t="s">
        <v>11664</v>
      </c>
      <c r="K5484" t="s">
        <v>11752</v>
      </c>
      <c r="L5484" t="s">
        <v>12304</v>
      </c>
      <c r="M5484" t="s">
        <v>12305</v>
      </c>
    </row>
    <row r="5485" spans="1:13" x14ac:dyDescent="0.25">
      <c r="A5485" s="26" t="s">
        <v>4071</v>
      </c>
      <c r="B5485" s="26" t="s">
        <v>753</v>
      </c>
      <c r="C5485" s="34" t="str">
        <f t="shared" si="200"/>
        <v/>
      </c>
      <c r="D5485" s="26"/>
      <c r="E5485" s="26" t="s">
        <v>6</v>
      </c>
      <c r="F5485" s="26" t="s">
        <v>6</v>
      </c>
      <c r="G5485" s="34" t="str">
        <f t="shared" si="201"/>
        <v>Vicia tenuifolia</v>
      </c>
      <c r="H5485" s="26" t="s">
        <v>5141</v>
      </c>
      <c r="I5485" s="26"/>
      <c r="J5485" t="s">
        <v>11665</v>
      </c>
      <c r="K5485" t="s">
        <v>11752</v>
      </c>
      <c r="L5485" t="s">
        <v>12304</v>
      </c>
      <c r="M5485" t="s">
        <v>12305</v>
      </c>
    </row>
    <row r="5486" spans="1:13" x14ac:dyDescent="0.25">
      <c r="A5486" s="26" t="s">
        <v>4071</v>
      </c>
      <c r="B5486" s="26" t="s">
        <v>4087</v>
      </c>
      <c r="C5486" s="34" t="str">
        <f t="shared" ref="C5486:C5549" si="202">IF(D5486="","","subsp.")</f>
        <v/>
      </c>
      <c r="D5486" s="26"/>
      <c r="E5486" s="26" t="s">
        <v>6</v>
      </c>
      <c r="F5486" s="26" t="s">
        <v>6</v>
      </c>
      <c r="G5486" s="34" t="str">
        <f t="shared" si="201"/>
        <v>Vicia tetrasperma</v>
      </c>
      <c r="H5486" s="26" t="s">
        <v>5141</v>
      </c>
      <c r="I5486" s="26"/>
      <c r="J5486" t="s">
        <v>11666</v>
      </c>
      <c r="K5486" t="s">
        <v>11752</v>
      </c>
      <c r="L5486" t="s">
        <v>12304</v>
      </c>
      <c r="M5486" t="s">
        <v>12305</v>
      </c>
    </row>
    <row r="5487" spans="1:13" x14ac:dyDescent="0.25">
      <c r="A5487" s="26" t="s">
        <v>4071</v>
      </c>
      <c r="B5487" s="26" t="s">
        <v>4085</v>
      </c>
      <c r="C5487" s="34" t="str">
        <f t="shared" si="202"/>
        <v/>
      </c>
      <c r="D5487" s="26"/>
      <c r="E5487" s="26" t="s">
        <v>6</v>
      </c>
      <c r="F5487" s="26" t="s">
        <v>6</v>
      </c>
      <c r="G5487" s="34" t="str">
        <f t="shared" si="201"/>
        <v>Vicia vicioides</v>
      </c>
      <c r="H5487" s="26" t="s">
        <v>5141</v>
      </c>
      <c r="I5487" s="26"/>
      <c r="J5487" t="s">
        <v>11667</v>
      </c>
      <c r="K5487" t="s">
        <v>11752</v>
      </c>
      <c r="L5487" t="s">
        <v>12304</v>
      </c>
      <c r="M5487" t="s">
        <v>12305</v>
      </c>
    </row>
    <row r="5488" spans="1:13" x14ac:dyDescent="0.25">
      <c r="A5488" s="26" t="s">
        <v>4071</v>
      </c>
      <c r="B5488" s="26" t="s">
        <v>326</v>
      </c>
      <c r="C5488" s="34" t="str">
        <f t="shared" si="202"/>
        <v/>
      </c>
      <c r="D5488" s="26"/>
      <c r="E5488" s="26" t="s">
        <v>5390</v>
      </c>
      <c r="F5488" s="26" t="s">
        <v>6</v>
      </c>
      <c r="G5488" s="34" t="str">
        <f t="shared" si="201"/>
        <v>Vicia villosa</v>
      </c>
      <c r="H5488" s="26" t="s">
        <v>5141</v>
      </c>
      <c r="I5488" s="26" t="s">
        <v>13597</v>
      </c>
      <c r="J5488" t="s">
        <v>11668</v>
      </c>
      <c r="K5488" t="s">
        <v>11752</v>
      </c>
      <c r="L5488" t="s">
        <v>12304</v>
      </c>
      <c r="M5488" t="s">
        <v>12305</v>
      </c>
    </row>
    <row r="5489" spans="1:13" x14ac:dyDescent="0.25">
      <c r="A5489" s="26" t="s">
        <v>4090</v>
      </c>
      <c r="B5489" s="26" t="s">
        <v>1416</v>
      </c>
      <c r="C5489" s="34" t="str">
        <f t="shared" si="202"/>
        <v>subsp.</v>
      </c>
      <c r="D5489" s="26" t="s">
        <v>1416</v>
      </c>
      <c r="E5489" s="26" t="s">
        <v>6</v>
      </c>
      <c r="F5489" s="26" t="s">
        <v>31</v>
      </c>
      <c r="G5489" s="34" t="str">
        <f t="shared" si="201"/>
        <v>Vinca difformis difformis</v>
      </c>
      <c r="H5489" s="26" t="s">
        <v>5141</v>
      </c>
      <c r="I5489" s="26"/>
      <c r="J5489" t="s">
        <v>11669</v>
      </c>
      <c r="K5489" t="s">
        <v>11752</v>
      </c>
      <c r="L5489" t="s">
        <v>12417</v>
      </c>
      <c r="M5489" t="s">
        <v>12571</v>
      </c>
    </row>
    <row r="5490" spans="1:13" x14ac:dyDescent="0.25">
      <c r="A5490" s="26" t="s">
        <v>4090</v>
      </c>
      <c r="B5490" s="26" t="s">
        <v>352</v>
      </c>
      <c r="C5490" s="34" t="str">
        <f t="shared" si="202"/>
        <v>subsp.</v>
      </c>
      <c r="D5490" s="26" t="s">
        <v>352</v>
      </c>
      <c r="E5490" s="26" t="s">
        <v>5390</v>
      </c>
      <c r="F5490" s="26" t="s">
        <v>31</v>
      </c>
      <c r="G5490" s="34" t="str">
        <f t="shared" si="201"/>
        <v>Vinca major major</v>
      </c>
      <c r="H5490" s="26" t="s">
        <v>5141</v>
      </c>
      <c r="I5490" s="26"/>
      <c r="J5490" t="s">
        <v>11670</v>
      </c>
      <c r="K5490" t="s">
        <v>11752</v>
      </c>
      <c r="L5490" t="s">
        <v>12417</v>
      </c>
      <c r="M5490" t="s">
        <v>12571</v>
      </c>
    </row>
    <row r="5491" spans="1:13" x14ac:dyDescent="0.25">
      <c r="A5491" s="26" t="s">
        <v>4090</v>
      </c>
      <c r="B5491" s="26" t="s">
        <v>643</v>
      </c>
      <c r="C5491" s="34" t="str">
        <f t="shared" si="202"/>
        <v/>
      </c>
      <c r="D5491" s="26"/>
      <c r="E5491" s="26" t="s">
        <v>6</v>
      </c>
      <c r="F5491" s="26" t="s">
        <v>6</v>
      </c>
      <c r="G5491" s="34" t="str">
        <f t="shared" si="201"/>
        <v>Vinca minor</v>
      </c>
      <c r="H5491" s="26" t="s">
        <v>5141</v>
      </c>
      <c r="I5491" s="26"/>
      <c r="J5491" t="s">
        <v>11671</v>
      </c>
      <c r="K5491" t="s">
        <v>11752</v>
      </c>
      <c r="L5491" t="s">
        <v>12417</v>
      </c>
      <c r="M5491" t="s">
        <v>12571</v>
      </c>
    </row>
    <row r="5492" spans="1:13" x14ac:dyDescent="0.25">
      <c r="A5492" s="26" t="s">
        <v>4091</v>
      </c>
      <c r="B5492" s="26" t="s">
        <v>4092</v>
      </c>
      <c r="C5492" s="34" t="str">
        <f t="shared" si="202"/>
        <v/>
      </c>
      <c r="D5492" s="26"/>
      <c r="E5492" s="26" t="s">
        <v>6</v>
      </c>
      <c r="F5492" s="26" t="s">
        <v>6</v>
      </c>
      <c r="G5492" s="34" t="str">
        <f t="shared" si="201"/>
        <v>Vincetoxicum hirundinaria</v>
      </c>
      <c r="H5492" s="26" t="s">
        <v>5141</v>
      </c>
      <c r="I5492" s="26"/>
      <c r="J5492" t="s">
        <v>11672</v>
      </c>
      <c r="K5492" t="s">
        <v>11752</v>
      </c>
      <c r="L5492" t="s">
        <v>12417</v>
      </c>
      <c r="M5492" t="s">
        <v>12571</v>
      </c>
    </row>
    <row r="5493" spans="1:13" x14ac:dyDescent="0.25">
      <c r="A5493" s="26" t="s">
        <v>4091</v>
      </c>
      <c r="B5493" s="26" t="s">
        <v>236</v>
      </c>
      <c r="C5493" s="34" t="str">
        <f t="shared" si="202"/>
        <v/>
      </c>
      <c r="D5493" s="26"/>
      <c r="E5493" s="26" t="s">
        <v>6</v>
      </c>
      <c r="F5493" s="26" t="s">
        <v>6</v>
      </c>
      <c r="G5493" s="34" t="str">
        <f t="shared" si="201"/>
        <v>Vincetoxicum nigrum</v>
      </c>
      <c r="H5493" s="26" t="s">
        <v>5141</v>
      </c>
      <c r="I5493" s="26"/>
      <c r="J5493" t="s">
        <v>11673</v>
      </c>
      <c r="K5493" t="s">
        <v>11752</v>
      </c>
      <c r="L5493" t="s">
        <v>12417</v>
      </c>
      <c r="M5493" t="s">
        <v>12571</v>
      </c>
    </row>
    <row r="5494" spans="1:13" x14ac:dyDescent="0.25">
      <c r="A5494" s="26" t="s">
        <v>4093</v>
      </c>
      <c r="B5494" s="26" t="s">
        <v>5</v>
      </c>
      <c r="C5494" s="34" t="str">
        <f t="shared" si="202"/>
        <v/>
      </c>
      <c r="D5494" s="26"/>
      <c r="E5494" s="26" t="s">
        <v>6</v>
      </c>
      <c r="F5494" s="26" t="s">
        <v>6</v>
      </c>
      <c r="G5494" s="34" t="str">
        <f t="shared" ref="G5494:G5557" si="203">IF(D5494="",CONCATENATE(A5494," ",B5494),CONCATENATE(A5494," ",B5494," ",D5494))</f>
        <v>Viola alba</v>
      </c>
      <c r="H5494" s="26" t="s">
        <v>5141</v>
      </c>
      <c r="I5494" s="26"/>
      <c r="J5494" t="s">
        <v>11674</v>
      </c>
      <c r="K5494" t="s">
        <v>11752</v>
      </c>
      <c r="L5494" t="s">
        <v>12336</v>
      </c>
      <c r="M5494" t="s">
        <v>12401</v>
      </c>
    </row>
    <row r="5495" spans="1:13" x14ac:dyDescent="0.25">
      <c r="A5495" s="26" t="s">
        <v>4093</v>
      </c>
      <c r="B5495" s="26" t="s">
        <v>241</v>
      </c>
      <c r="C5495" s="34" t="str">
        <f t="shared" si="202"/>
        <v/>
      </c>
      <c r="D5495" s="26"/>
      <c r="E5495" s="26" t="s">
        <v>6</v>
      </c>
      <c r="F5495" s="26" t="s">
        <v>6</v>
      </c>
      <c r="G5495" s="34" t="str">
        <f t="shared" si="203"/>
        <v>Viola arborescens</v>
      </c>
      <c r="H5495" s="26" t="s">
        <v>5141</v>
      </c>
      <c r="I5495" s="26"/>
      <c r="J5495" t="s">
        <v>11675</v>
      </c>
      <c r="K5495" t="s">
        <v>11752</v>
      </c>
      <c r="L5495" t="s">
        <v>12336</v>
      </c>
      <c r="M5495" t="s">
        <v>12401</v>
      </c>
    </row>
    <row r="5496" spans="1:13" x14ac:dyDescent="0.25">
      <c r="A5496" s="26" t="s">
        <v>4093</v>
      </c>
      <c r="B5496" s="26" t="s">
        <v>41</v>
      </c>
      <c r="C5496" s="34" t="str">
        <f t="shared" si="202"/>
        <v/>
      </c>
      <c r="D5496" s="26"/>
      <c r="E5496" s="26" t="s">
        <v>6</v>
      </c>
      <c r="F5496" s="26" t="s">
        <v>6</v>
      </c>
      <c r="G5496" s="34" t="str">
        <f t="shared" si="203"/>
        <v>Viola arvensis</v>
      </c>
      <c r="H5496" s="26" t="s">
        <v>5141</v>
      </c>
      <c r="I5496" s="26"/>
      <c r="J5496" t="s">
        <v>11676</v>
      </c>
      <c r="K5496" t="s">
        <v>11752</v>
      </c>
      <c r="L5496" t="s">
        <v>12336</v>
      </c>
      <c r="M5496" t="s">
        <v>12401</v>
      </c>
    </row>
    <row r="5497" spans="1:13" x14ac:dyDescent="0.25">
      <c r="A5497" s="26" t="s">
        <v>4093</v>
      </c>
      <c r="B5497" s="26" t="s">
        <v>464</v>
      </c>
      <c r="C5497" s="34" t="str">
        <f t="shared" si="202"/>
        <v/>
      </c>
      <c r="D5497" s="26"/>
      <c r="E5497" s="26" t="s">
        <v>6</v>
      </c>
      <c r="F5497" s="26" t="s">
        <v>6</v>
      </c>
      <c r="G5497" s="34" t="str">
        <f t="shared" si="203"/>
        <v>Viola biflora</v>
      </c>
      <c r="H5497" s="26" t="s">
        <v>5141</v>
      </c>
      <c r="I5497" s="26"/>
      <c r="J5497" t="s">
        <v>11677</v>
      </c>
      <c r="K5497" t="s">
        <v>11752</v>
      </c>
      <c r="L5497" t="s">
        <v>12336</v>
      </c>
      <c r="M5497" t="s">
        <v>12401</v>
      </c>
    </row>
    <row r="5498" spans="1:13" x14ac:dyDescent="0.25">
      <c r="A5498" s="26" t="s">
        <v>4093</v>
      </c>
      <c r="B5498" s="26" t="s">
        <v>542</v>
      </c>
      <c r="C5498" s="34" t="str">
        <f t="shared" si="202"/>
        <v/>
      </c>
      <c r="D5498" s="26"/>
      <c r="E5498" s="26" t="s">
        <v>6</v>
      </c>
      <c r="F5498" s="26" t="s">
        <v>6</v>
      </c>
      <c r="G5498" s="34" t="str">
        <f t="shared" si="203"/>
        <v>Viola bubanii</v>
      </c>
      <c r="H5498" s="26" t="s">
        <v>5141</v>
      </c>
      <c r="I5498" s="26"/>
      <c r="J5498" t="s">
        <v>11678</v>
      </c>
      <c r="K5498" t="s">
        <v>11752</v>
      </c>
      <c r="L5498" t="s">
        <v>12336</v>
      </c>
      <c r="M5498" t="s">
        <v>12401</v>
      </c>
    </row>
    <row r="5499" spans="1:13" x14ac:dyDescent="0.25">
      <c r="A5499" s="26" t="s">
        <v>4093</v>
      </c>
      <c r="B5499" s="26" t="s">
        <v>3376</v>
      </c>
      <c r="C5499" s="34" t="str">
        <f t="shared" si="202"/>
        <v/>
      </c>
      <c r="D5499" s="26"/>
      <c r="E5499" s="26" t="s">
        <v>6</v>
      </c>
      <c r="F5499" s="26" t="s">
        <v>6</v>
      </c>
      <c r="G5499" s="34" t="str">
        <f t="shared" si="203"/>
        <v>Viola canina</v>
      </c>
      <c r="H5499" s="26" t="s">
        <v>5141</v>
      </c>
      <c r="I5499" s="26"/>
      <c r="J5499" t="s">
        <v>11679</v>
      </c>
      <c r="K5499" t="s">
        <v>11752</v>
      </c>
      <c r="L5499" t="s">
        <v>12336</v>
      </c>
      <c r="M5499" t="s">
        <v>12401</v>
      </c>
    </row>
    <row r="5500" spans="1:13" x14ac:dyDescent="0.25">
      <c r="A5500" s="26" t="s">
        <v>4093</v>
      </c>
      <c r="B5500" s="26" t="s">
        <v>2944</v>
      </c>
      <c r="C5500" s="34" t="str">
        <f t="shared" si="202"/>
        <v/>
      </c>
      <c r="D5500" s="26"/>
      <c r="E5500" s="26" t="s">
        <v>31</v>
      </c>
      <c r="F5500" s="26" t="s">
        <v>6</v>
      </c>
      <c r="G5500" s="34" t="str">
        <f t="shared" si="203"/>
        <v>Viola cazorlensis</v>
      </c>
      <c r="H5500" s="26" t="s">
        <v>5141</v>
      </c>
      <c r="I5500" s="26"/>
      <c r="J5500" t="s">
        <v>11680</v>
      </c>
      <c r="K5500" t="s">
        <v>11752</v>
      </c>
      <c r="L5500" t="s">
        <v>12336</v>
      </c>
      <c r="M5500" t="s">
        <v>12401</v>
      </c>
    </row>
    <row r="5501" spans="1:13" x14ac:dyDescent="0.25">
      <c r="A5501" s="26" t="s">
        <v>4093</v>
      </c>
      <c r="B5501" s="26" t="s">
        <v>4098</v>
      </c>
      <c r="C5501" s="34" t="str">
        <f t="shared" si="202"/>
        <v/>
      </c>
      <c r="D5501" s="26"/>
      <c r="E5501" s="26" t="s">
        <v>13111</v>
      </c>
      <c r="F5501" s="26" t="s">
        <v>6</v>
      </c>
      <c r="G5501" s="34" t="str">
        <f t="shared" si="203"/>
        <v>Viola cornuta</v>
      </c>
      <c r="H5501" s="26" t="s">
        <v>5141</v>
      </c>
      <c r="I5501" s="26"/>
      <c r="J5501" t="s">
        <v>11681</v>
      </c>
      <c r="K5501" t="s">
        <v>11752</v>
      </c>
      <c r="L5501" t="s">
        <v>12336</v>
      </c>
      <c r="M5501" t="s">
        <v>12401</v>
      </c>
    </row>
    <row r="5502" spans="1:13" x14ac:dyDescent="0.25">
      <c r="A5502" s="26" t="s">
        <v>4093</v>
      </c>
      <c r="B5502" s="26" t="s">
        <v>4096</v>
      </c>
      <c r="C5502" s="34" t="str">
        <f t="shared" si="202"/>
        <v/>
      </c>
      <c r="D5502" s="26"/>
      <c r="E5502" s="26" t="s">
        <v>31</v>
      </c>
      <c r="F5502" s="26" t="s">
        <v>6</v>
      </c>
      <c r="G5502" s="34" t="str">
        <f t="shared" si="203"/>
        <v>Viola crassiuscula</v>
      </c>
      <c r="H5502" s="26" t="s">
        <v>5141</v>
      </c>
      <c r="I5502" s="26"/>
      <c r="J5502" t="s">
        <v>11682</v>
      </c>
      <c r="K5502" t="s">
        <v>11752</v>
      </c>
      <c r="L5502" t="s">
        <v>12336</v>
      </c>
      <c r="M5502" t="s">
        <v>12401</v>
      </c>
    </row>
    <row r="5503" spans="1:13" x14ac:dyDescent="0.25">
      <c r="A5503" s="26" t="s">
        <v>4093</v>
      </c>
      <c r="B5503" s="26" t="s">
        <v>4102</v>
      </c>
      <c r="C5503" s="34" t="str">
        <f t="shared" si="202"/>
        <v/>
      </c>
      <c r="D5503" s="26"/>
      <c r="E5503" s="26" t="s">
        <v>6</v>
      </c>
      <c r="F5503" s="26" t="s">
        <v>6</v>
      </c>
      <c r="G5503" s="34" t="str">
        <f t="shared" si="203"/>
        <v>Viola demetria</v>
      </c>
      <c r="H5503" s="26" t="s">
        <v>5141</v>
      </c>
      <c r="I5503" s="26"/>
      <c r="J5503" t="s">
        <v>11683</v>
      </c>
      <c r="K5503" t="s">
        <v>11752</v>
      </c>
      <c r="L5503" t="s">
        <v>12336</v>
      </c>
      <c r="M5503" t="s">
        <v>12401</v>
      </c>
    </row>
    <row r="5504" spans="1:13" x14ac:dyDescent="0.25">
      <c r="A5504" s="26" t="s">
        <v>4093</v>
      </c>
      <c r="B5504" s="26" t="s">
        <v>4097</v>
      </c>
      <c r="C5504" s="34" t="str">
        <f t="shared" si="202"/>
        <v/>
      </c>
      <c r="D5504" s="26"/>
      <c r="E5504" s="26" t="s">
        <v>13111</v>
      </c>
      <c r="F5504" s="26" t="s">
        <v>6</v>
      </c>
      <c r="G5504" s="34" t="str">
        <f t="shared" si="203"/>
        <v>Viola diversifolia</v>
      </c>
      <c r="H5504" s="26" t="s">
        <v>5141</v>
      </c>
      <c r="I5504" s="26"/>
      <c r="J5504" t="s">
        <v>11684</v>
      </c>
      <c r="K5504" t="s">
        <v>11752</v>
      </c>
      <c r="L5504" t="s">
        <v>12336</v>
      </c>
      <c r="M5504" t="s">
        <v>12401</v>
      </c>
    </row>
    <row r="5505" spans="1:13" x14ac:dyDescent="0.25">
      <c r="A5505" s="26" t="s">
        <v>4093</v>
      </c>
      <c r="B5505" s="26" t="s">
        <v>507</v>
      </c>
      <c r="C5505" s="34" t="str">
        <f t="shared" si="202"/>
        <v/>
      </c>
      <c r="D5505" s="26"/>
      <c r="E5505" s="26" t="s">
        <v>6</v>
      </c>
      <c r="F5505" s="26" t="s">
        <v>6</v>
      </c>
      <c r="G5505" s="34" t="str">
        <f t="shared" si="203"/>
        <v>Viola hirta</v>
      </c>
      <c r="H5505" s="26" t="s">
        <v>5141</v>
      </c>
      <c r="I5505" s="26"/>
      <c r="J5505" t="s">
        <v>11685</v>
      </c>
      <c r="K5505" t="s">
        <v>11752</v>
      </c>
      <c r="L5505" t="s">
        <v>12336</v>
      </c>
      <c r="M5505" t="s">
        <v>12401</v>
      </c>
    </row>
    <row r="5506" spans="1:13" x14ac:dyDescent="0.25">
      <c r="A5506" s="26" t="s">
        <v>4093</v>
      </c>
      <c r="B5506" s="26" t="s">
        <v>830</v>
      </c>
      <c r="C5506" s="34" t="str">
        <f t="shared" si="202"/>
        <v/>
      </c>
      <c r="D5506" s="26"/>
      <c r="E5506" s="26" t="s">
        <v>31</v>
      </c>
      <c r="F5506" s="26" t="s">
        <v>6</v>
      </c>
      <c r="G5506" s="34" t="str">
        <f t="shared" si="203"/>
        <v>Viola jaubertiana</v>
      </c>
      <c r="H5506" s="26" t="s">
        <v>5141</v>
      </c>
      <c r="I5506" s="26"/>
      <c r="J5506" t="s">
        <v>11686</v>
      </c>
      <c r="K5506" t="s">
        <v>11752</v>
      </c>
      <c r="L5506" t="s">
        <v>12336</v>
      </c>
      <c r="M5506" t="s">
        <v>12401</v>
      </c>
    </row>
    <row r="5507" spans="1:13" x14ac:dyDescent="0.25">
      <c r="A5507" s="26" t="s">
        <v>4093</v>
      </c>
      <c r="B5507" s="26" t="s">
        <v>4101</v>
      </c>
      <c r="C5507" s="34" t="str">
        <f t="shared" si="202"/>
        <v/>
      </c>
      <c r="D5507" s="26"/>
      <c r="E5507" s="26" t="s">
        <v>6</v>
      </c>
      <c r="F5507" s="26" t="s">
        <v>6</v>
      </c>
      <c r="G5507" s="34" t="str">
        <f t="shared" si="203"/>
        <v>Viola kitaibeliana</v>
      </c>
      <c r="H5507" s="26" t="s">
        <v>5141</v>
      </c>
      <c r="I5507" s="26"/>
      <c r="J5507" t="s">
        <v>11687</v>
      </c>
      <c r="K5507" t="s">
        <v>11752</v>
      </c>
      <c r="L5507" t="s">
        <v>12336</v>
      </c>
      <c r="M5507" t="s">
        <v>12401</v>
      </c>
    </row>
    <row r="5508" spans="1:13" x14ac:dyDescent="0.25">
      <c r="A5508" s="26" t="s">
        <v>4093</v>
      </c>
      <c r="B5508" s="26" t="s">
        <v>333</v>
      </c>
      <c r="C5508" s="34" t="str">
        <f t="shared" si="202"/>
        <v/>
      </c>
      <c r="D5508" s="26"/>
      <c r="E5508" s="26" t="s">
        <v>6</v>
      </c>
      <c r="F5508" s="26" t="s">
        <v>6</v>
      </c>
      <c r="G5508" s="34" t="str">
        <f t="shared" si="203"/>
        <v>Viola lactea</v>
      </c>
      <c r="H5508" s="26" t="s">
        <v>5141</v>
      </c>
      <c r="I5508" s="26"/>
      <c r="J5508" t="s">
        <v>11688</v>
      </c>
      <c r="K5508" t="s">
        <v>11752</v>
      </c>
      <c r="L5508" t="s">
        <v>12336</v>
      </c>
      <c r="M5508" t="s">
        <v>12401</v>
      </c>
    </row>
    <row r="5509" spans="1:13" x14ac:dyDescent="0.25">
      <c r="A5509" s="26" t="s">
        <v>4093</v>
      </c>
      <c r="B5509" s="26" t="s">
        <v>4100</v>
      </c>
      <c r="C5509" s="34" t="str">
        <f t="shared" si="202"/>
        <v/>
      </c>
      <c r="D5509" s="26"/>
      <c r="E5509" s="26" t="s">
        <v>31</v>
      </c>
      <c r="F5509" s="26" t="s">
        <v>6</v>
      </c>
      <c r="G5509" s="34" t="str">
        <f t="shared" si="203"/>
        <v>Viola langeana</v>
      </c>
      <c r="H5509" s="26" t="s">
        <v>5141</v>
      </c>
      <c r="I5509" s="26"/>
      <c r="J5509" t="s">
        <v>11689</v>
      </c>
      <c r="K5509" t="s">
        <v>11752</v>
      </c>
      <c r="L5509" t="s">
        <v>12336</v>
      </c>
      <c r="M5509" t="s">
        <v>12401</v>
      </c>
    </row>
    <row r="5510" spans="1:13" x14ac:dyDescent="0.25">
      <c r="A5510" s="26" t="s">
        <v>4093</v>
      </c>
      <c r="B5510" s="26" t="s">
        <v>1853</v>
      </c>
      <c r="C5510" s="34" t="str">
        <f t="shared" si="202"/>
        <v/>
      </c>
      <c r="D5510" s="26"/>
      <c r="E5510" s="26" t="s">
        <v>6</v>
      </c>
      <c r="F5510" s="26" t="s">
        <v>6</v>
      </c>
      <c r="G5510" s="34" t="str">
        <f t="shared" si="203"/>
        <v>Viola mirabilis</v>
      </c>
      <c r="H5510" s="26" t="s">
        <v>5141</v>
      </c>
      <c r="I5510" s="26"/>
      <c r="J5510" t="s">
        <v>11690</v>
      </c>
      <c r="K5510" t="s">
        <v>11752</v>
      </c>
      <c r="L5510" t="s">
        <v>12336</v>
      </c>
      <c r="M5510" t="s">
        <v>12401</v>
      </c>
    </row>
    <row r="5511" spans="1:13" x14ac:dyDescent="0.25">
      <c r="A5511" s="26" t="s">
        <v>4093</v>
      </c>
      <c r="B5511" s="26" t="s">
        <v>4099</v>
      </c>
      <c r="C5511" s="34" t="str">
        <f t="shared" si="202"/>
        <v/>
      </c>
      <c r="D5511" s="26"/>
      <c r="E5511" s="26" t="s">
        <v>31</v>
      </c>
      <c r="F5511" s="26" t="s">
        <v>6</v>
      </c>
      <c r="G5511" s="34" t="str">
        <f t="shared" si="203"/>
        <v>Viola montcaunica</v>
      </c>
      <c r="H5511" s="26" t="s">
        <v>5141</v>
      </c>
      <c r="I5511" s="26"/>
      <c r="J5511" t="s">
        <v>11691</v>
      </c>
      <c r="K5511" t="s">
        <v>11752</v>
      </c>
      <c r="L5511" t="s">
        <v>12336</v>
      </c>
      <c r="M5511" t="s">
        <v>12401</v>
      </c>
    </row>
    <row r="5512" spans="1:13" x14ac:dyDescent="0.25">
      <c r="A5512" s="26" t="s">
        <v>4093</v>
      </c>
      <c r="B5512" s="26" t="s">
        <v>2789</v>
      </c>
      <c r="C5512" s="34" t="str">
        <f t="shared" si="202"/>
        <v/>
      </c>
      <c r="D5512" s="26"/>
      <c r="E5512" s="26" t="s">
        <v>6</v>
      </c>
      <c r="F5512" s="26" t="s">
        <v>6</v>
      </c>
      <c r="G5512" s="34" t="str">
        <f t="shared" si="203"/>
        <v>Viola odorata</v>
      </c>
      <c r="H5512" s="26" t="s">
        <v>5141</v>
      </c>
      <c r="I5512" s="26"/>
      <c r="J5512" t="s">
        <v>11692</v>
      </c>
      <c r="K5512" t="s">
        <v>11752</v>
      </c>
      <c r="L5512" t="s">
        <v>12336</v>
      </c>
      <c r="M5512" t="s">
        <v>12401</v>
      </c>
    </row>
    <row r="5513" spans="1:13" x14ac:dyDescent="0.25">
      <c r="A5513" s="26" t="s">
        <v>4093</v>
      </c>
      <c r="B5513" s="26" t="s">
        <v>802</v>
      </c>
      <c r="C5513" s="34" t="str">
        <f t="shared" si="202"/>
        <v>subsp.</v>
      </c>
      <c r="D5513" s="26" t="s">
        <v>802</v>
      </c>
      <c r="E5513" s="26" t="s">
        <v>6</v>
      </c>
      <c r="F5513" s="26" t="s">
        <v>31</v>
      </c>
      <c r="G5513" s="34" t="str">
        <f t="shared" si="203"/>
        <v>Viola palustris palustris</v>
      </c>
      <c r="H5513" s="26" t="s">
        <v>5141</v>
      </c>
      <c r="I5513" s="26"/>
      <c r="J5513" t="s">
        <v>11693</v>
      </c>
      <c r="K5513" t="s">
        <v>11752</v>
      </c>
      <c r="L5513" t="s">
        <v>12336</v>
      </c>
      <c r="M5513" t="s">
        <v>12401</v>
      </c>
    </row>
    <row r="5514" spans="1:13" x14ac:dyDescent="0.25">
      <c r="A5514" s="26" t="s">
        <v>4093</v>
      </c>
      <c r="B5514" s="26" t="s">
        <v>424</v>
      </c>
      <c r="C5514" s="34" t="str">
        <f t="shared" si="202"/>
        <v/>
      </c>
      <c r="D5514" s="26"/>
      <c r="E5514" s="26" t="s">
        <v>6</v>
      </c>
      <c r="F5514" s="26" t="s">
        <v>6</v>
      </c>
      <c r="G5514" s="34" t="str">
        <f t="shared" si="203"/>
        <v>Viola parvula</v>
      </c>
      <c r="H5514" s="26" t="s">
        <v>5141</v>
      </c>
      <c r="I5514" s="26"/>
      <c r="J5514" t="s">
        <v>11694</v>
      </c>
      <c r="K5514" t="s">
        <v>11752</v>
      </c>
      <c r="L5514" t="s">
        <v>12336</v>
      </c>
      <c r="M5514" t="s">
        <v>12401</v>
      </c>
    </row>
    <row r="5515" spans="1:13" x14ac:dyDescent="0.25">
      <c r="A5515" s="26" t="s">
        <v>4093</v>
      </c>
      <c r="B5515" s="26" t="s">
        <v>66</v>
      </c>
      <c r="C5515" s="34" t="str">
        <f t="shared" si="202"/>
        <v/>
      </c>
      <c r="D5515" s="26"/>
      <c r="E5515" s="26" t="s">
        <v>6</v>
      </c>
      <c r="F5515" s="26" t="s">
        <v>6</v>
      </c>
      <c r="G5515" s="34" t="str">
        <f t="shared" si="203"/>
        <v>Viola pyrenaica</v>
      </c>
      <c r="H5515" s="26" t="s">
        <v>5141</v>
      </c>
      <c r="I5515" s="26"/>
      <c r="J5515" t="s">
        <v>11695</v>
      </c>
      <c r="K5515" t="s">
        <v>11752</v>
      </c>
      <c r="L5515" t="s">
        <v>12336</v>
      </c>
      <c r="M5515" t="s">
        <v>12401</v>
      </c>
    </row>
    <row r="5516" spans="1:13" x14ac:dyDescent="0.25">
      <c r="A5516" s="26" t="s">
        <v>4093</v>
      </c>
      <c r="B5516" s="26" t="s">
        <v>1155</v>
      </c>
      <c r="C5516" s="34" t="str">
        <f t="shared" si="202"/>
        <v/>
      </c>
      <c r="D5516" s="26"/>
      <c r="E5516" s="26" t="s">
        <v>6</v>
      </c>
      <c r="F5516" s="26" t="s">
        <v>6</v>
      </c>
      <c r="G5516" s="34" t="str">
        <f t="shared" si="203"/>
        <v>Viola reichenbachiana</v>
      </c>
      <c r="H5516" s="26" t="s">
        <v>5141</v>
      </c>
      <c r="I5516" s="26"/>
      <c r="J5516" t="s">
        <v>11696</v>
      </c>
      <c r="K5516" t="s">
        <v>11752</v>
      </c>
      <c r="L5516" t="s">
        <v>12336</v>
      </c>
      <c r="M5516" t="s">
        <v>12401</v>
      </c>
    </row>
    <row r="5517" spans="1:13" x14ac:dyDescent="0.25">
      <c r="A5517" s="26" t="s">
        <v>4093</v>
      </c>
      <c r="B5517" s="26" t="s">
        <v>4095</v>
      </c>
      <c r="C5517" s="34" t="str">
        <f t="shared" si="202"/>
        <v/>
      </c>
      <c r="D5517" s="26"/>
      <c r="E5517" s="26" t="s">
        <v>6</v>
      </c>
      <c r="F5517" s="26" t="s">
        <v>6</v>
      </c>
      <c r="G5517" s="34" t="str">
        <f t="shared" si="203"/>
        <v>Viola riviniana</v>
      </c>
      <c r="H5517" s="26" t="s">
        <v>5141</v>
      </c>
      <c r="I5517" s="26"/>
      <c r="J5517" t="s">
        <v>11697</v>
      </c>
      <c r="K5517" t="s">
        <v>11752</v>
      </c>
      <c r="L5517" t="s">
        <v>12336</v>
      </c>
      <c r="M5517" t="s">
        <v>12401</v>
      </c>
    </row>
    <row r="5518" spans="1:13" x14ac:dyDescent="0.25">
      <c r="A5518" s="26" t="s">
        <v>4093</v>
      </c>
      <c r="B5518" s="26" t="s">
        <v>374</v>
      </c>
      <c r="C5518" s="34" t="str">
        <f t="shared" si="202"/>
        <v>subsp.</v>
      </c>
      <c r="D5518" s="26" t="s">
        <v>374</v>
      </c>
      <c r="E5518" s="26" t="s">
        <v>6</v>
      </c>
      <c r="F5518" s="26" t="s">
        <v>31</v>
      </c>
      <c r="G5518" s="34" t="str">
        <f t="shared" si="203"/>
        <v>Viola rupestris rupestris</v>
      </c>
      <c r="H5518" s="26" t="s">
        <v>5141</v>
      </c>
      <c r="I5518" s="26"/>
      <c r="J5518" t="s">
        <v>11698</v>
      </c>
      <c r="K5518" t="s">
        <v>11752</v>
      </c>
      <c r="L5518" t="s">
        <v>12336</v>
      </c>
      <c r="M5518" t="s">
        <v>12401</v>
      </c>
    </row>
    <row r="5519" spans="1:13" x14ac:dyDescent="0.25">
      <c r="A5519" s="26" t="s">
        <v>4093</v>
      </c>
      <c r="B5519" s="26" t="s">
        <v>172</v>
      </c>
      <c r="C5519" s="34" t="str">
        <f t="shared" si="202"/>
        <v/>
      </c>
      <c r="D5519" s="26"/>
      <c r="E5519" s="26" t="s">
        <v>6</v>
      </c>
      <c r="F5519" s="26" t="s">
        <v>6</v>
      </c>
      <c r="G5519" s="34" t="str">
        <f t="shared" si="203"/>
        <v>Viola saxatilis</v>
      </c>
      <c r="H5519" s="26" t="s">
        <v>5141</v>
      </c>
      <c r="I5519" s="26"/>
      <c r="J5519" t="s">
        <v>11699</v>
      </c>
      <c r="K5519" t="s">
        <v>11752</v>
      </c>
      <c r="L5519" t="s">
        <v>12336</v>
      </c>
      <c r="M5519" t="s">
        <v>12401</v>
      </c>
    </row>
    <row r="5520" spans="1:13" x14ac:dyDescent="0.25">
      <c r="A5520" s="26" t="s">
        <v>4093</v>
      </c>
      <c r="B5520" s="26" t="s">
        <v>4094</v>
      </c>
      <c r="C5520" s="34" t="str">
        <f t="shared" si="202"/>
        <v/>
      </c>
      <c r="D5520" s="26"/>
      <c r="E5520" s="26" t="s">
        <v>6</v>
      </c>
      <c r="F5520" s="26" t="s">
        <v>6</v>
      </c>
      <c r="G5520" s="34" t="str">
        <f t="shared" si="203"/>
        <v>Viola suavis</v>
      </c>
      <c r="H5520" s="26" t="s">
        <v>5141</v>
      </c>
      <c r="I5520" s="26"/>
      <c r="J5520" t="s">
        <v>11700</v>
      </c>
      <c r="K5520" t="s">
        <v>11752</v>
      </c>
      <c r="L5520" t="s">
        <v>12336</v>
      </c>
      <c r="M5520" t="s">
        <v>12401</v>
      </c>
    </row>
    <row r="5521" spans="1:13" x14ac:dyDescent="0.25">
      <c r="A5521" s="26" t="s">
        <v>4093</v>
      </c>
      <c r="B5521" s="26" t="s">
        <v>1785</v>
      </c>
      <c r="C5521" s="34" t="str">
        <f t="shared" si="202"/>
        <v/>
      </c>
      <c r="D5521" s="26"/>
      <c r="E5521" s="26" t="s">
        <v>31</v>
      </c>
      <c r="F5521" s="26" t="s">
        <v>6</v>
      </c>
      <c r="G5521" s="34" t="str">
        <f t="shared" si="203"/>
        <v>Viola willkommii</v>
      </c>
      <c r="H5521" s="26" t="s">
        <v>5141</v>
      </c>
      <c r="I5521" s="26"/>
      <c r="J5521" t="s">
        <v>11701</v>
      </c>
      <c r="K5521" t="s">
        <v>11752</v>
      </c>
      <c r="L5521" t="s">
        <v>12336</v>
      </c>
      <c r="M5521" t="s">
        <v>12401</v>
      </c>
    </row>
    <row r="5522" spans="1:13" x14ac:dyDescent="0.25">
      <c r="A5522" s="26" t="s">
        <v>4103</v>
      </c>
      <c r="B5522" s="26" t="s">
        <v>1190</v>
      </c>
      <c r="C5522" s="34" t="str">
        <f t="shared" si="202"/>
        <v/>
      </c>
      <c r="D5522" s="26"/>
      <c r="E5522" s="26" t="s">
        <v>6</v>
      </c>
      <c r="F5522" s="26" t="s">
        <v>6</v>
      </c>
      <c r="G5522" s="34" t="str">
        <f t="shared" si="203"/>
        <v>Viscum album</v>
      </c>
      <c r="H5522" s="26" t="s">
        <v>5141</v>
      </c>
      <c r="I5522" s="26"/>
      <c r="J5522" t="s">
        <v>11702</v>
      </c>
      <c r="K5522" t="s">
        <v>11752</v>
      </c>
      <c r="L5522" t="s">
        <v>12572</v>
      </c>
      <c r="M5522" t="s">
        <v>12573</v>
      </c>
    </row>
    <row r="5523" spans="1:13" x14ac:dyDescent="0.25">
      <c r="A5523" s="26" t="s">
        <v>4103</v>
      </c>
      <c r="B5523" s="26" t="s">
        <v>4104</v>
      </c>
      <c r="C5523" s="34" t="str">
        <f t="shared" si="202"/>
        <v/>
      </c>
      <c r="D5523" s="26"/>
      <c r="E5523" s="26" t="s">
        <v>6</v>
      </c>
      <c r="F5523" s="26" t="s">
        <v>6</v>
      </c>
      <c r="G5523" s="34" t="str">
        <f t="shared" si="203"/>
        <v>Viscum cruciatum</v>
      </c>
      <c r="H5523" s="26" t="s">
        <v>5141</v>
      </c>
      <c r="I5523" s="26"/>
      <c r="J5523" t="s">
        <v>11703</v>
      </c>
      <c r="K5523" t="s">
        <v>11752</v>
      </c>
      <c r="L5523" t="s">
        <v>12572</v>
      </c>
      <c r="M5523" t="s">
        <v>12573</v>
      </c>
    </row>
    <row r="5524" spans="1:13" x14ac:dyDescent="0.25">
      <c r="A5524" s="26" t="s">
        <v>4105</v>
      </c>
      <c r="B5524" s="26" t="s">
        <v>4106</v>
      </c>
      <c r="C5524" s="34" t="str">
        <f t="shared" si="202"/>
        <v/>
      </c>
      <c r="D5524" s="26"/>
      <c r="E5524" s="26" t="s">
        <v>6</v>
      </c>
      <c r="F5524" s="26" t="s">
        <v>6</v>
      </c>
      <c r="G5524" s="34" t="str">
        <f t="shared" si="203"/>
        <v>Vitex agnus-castus</v>
      </c>
      <c r="H5524" s="26" t="s">
        <v>5141</v>
      </c>
      <c r="I5524" s="26"/>
      <c r="J5524" t="s">
        <v>11704</v>
      </c>
      <c r="K5524" t="s">
        <v>11752</v>
      </c>
      <c r="L5524" t="s">
        <v>12318</v>
      </c>
      <c r="M5524" t="s">
        <v>12395</v>
      </c>
    </row>
    <row r="5525" spans="1:13" x14ac:dyDescent="0.25">
      <c r="A5525" s="26" t="s">
        <v>4107</v>
      </c>
      <c r="B5525" s="26" t="s">
        <v>4108</v>
      </c>
      <c r="C5525" s="34" t="str">
        <f t="shared" si="202"/>
        <v/>
      </c>
      <c r="D5525" s="26"/>
      <c r="E5525" s="26" t="s">
        <v>6</v>
      </c>
      <c r="F5525" s="26" t="s">
        <v>6</v>
      </c>
      <c r="G5525" s="34" t="str">
        <f t="shared" si="203"/>
        <v>Vitis vinifera</v>
      </c>
      <c r="H5525" s="26" t="s">
        <v>5141</v>
      </c>
      <c r="I5525" s="26"/>
      <c r="J5525" t="s">
        <v>11705</v>
      </c>
      <c r="K5525" t="s">
        <v>11752</v>
      </c>
      <c r="L5525" t="s">
        <v>12681</v>
      </c>
      <c r="M5525" t="s">
        <v>12682</v>
      </c>
    </row>
    <row r="5526" spans="1:13" x14ac:dyDescent="0.25">
      <c r="A5526" s="26" t="s">
        <v>4109</v>
      </c>
      <c r="B5526" s="26" t="s">
        <v>4111</v>
      </c>
      <c r="C5526" s="34" t="str">
        <f t="shared" si="202"/>
        <v/>
      </c>
      <c r="D5526" s="26"/>
      <c r="E5526" s="26" t="s">
        <v>6</v>
      </c>
      <c r="F5526" s="26" t="s">
        <v>6</v>
      </c>
      <c r="G5526" s="34" t="str">
        <f t="shared" si="203"/>
        <v>Volutaria crupinoides</v>
      </c>
      <c r="H5526" s="26" t="s">
        <v>5141</v>
      </c>
      <c r="I5526" s="26"/>
      <c r="J5526" t="s">
        <v>11706</v>
      </c>
      <c r="K5526" t="s">
        <v>11752</v>
      </c>
      <c r="L5526" t="s">
        <v>11753</v>
      </c>
      <c r="M5526" t="s">
        <v>11754</v>
      </c>
    </row>
    <row r="5527" spans="1:13" x14ac:dyDescent="0.25">
      <c r="A5527" s="26" t="s">
        <v>4109</v>
      </c>
      <c r="B5527" s="26" t="s">
        <v>900</v>
      </c>
      <c r="C5527" s="34" t="str">
        <f t="shared" si="202"/>
        <v/>
      </c>
      <c r="D5527" s="26"/>
      <c r="E5527" s="26" t="s">
        <v>6</v>
      </c>
      <c r="F5527" s="26" t="s">
        <v>6</v>
      </c>
      <c r="G5527" s="34" t="str">
        <f t="shared" si="203"/>
        <v>Volutaria muricata</v>
      </c>
      <c r="H5527" s="26" t="s">
        <v>5141</v>
      </c>
      <c r="I5527" s="26"/>
      <c r="J5527" t="s">
        <v>11707</v>
      </c>
      <c r="K5527" t="s">
        <v>11752</v>
      </c>
      <c r="L5527" t="s">
        <v>11753</v>
      </c>
      <c r="M5527" t="s">
        <v>11754</v>
      </c>
    </row>
    <row r="5528" spans="1:13" x14ac:dyDescent="0.25">
      <c r="A5528" s="26" t="s">
        <v>4109</v>
      </c>
      <c r="B5528" s="26" t="s">
        <v>4110</v>
      </c>
      <c r="C5528" s="34" t="str">
        <f t="shared" si="202"/>
        <v/>
      </c>
      <c r="D5528" s="26"/>
      <c r="E5528" s="26" t="s">
        <v>6</v>
      </c>
      <c r="F5528" s="26" t="s">
        <v>6</v>
      </c>
      <c r="G5528" s="34" t="str">
        <f t="shared" si="203"/>
        <v>Volutaria tubuliflora</v>
      </c>
      <c r="H5528" s="26" t="s">
        <v>5141</v>
      </c>
      <c r="I5528" s="26"/>
      <c r="J5528" t="s">
        <v>11708</v>
      </c>
      <c r="K5528" t="s">
        <v>11752</v>
      </c>
      <c r="L5528" t="s">
        <v>11753</v>
      </c>
      <c r="M5528" t="s">
        <v>11754</v>
      </c>
    </row>
    <row r="5529" spans="1:13" x14ac:dyDescent="0.25">
      <c r="A5529" s="26" t="s">
        <v>4112</v>
      </c>
      <c r="B5529" s="26" t="s">
        <v>1992</v>
      </c>
      <c r="C5529" s="34" t="str">
        <f t="shared" si="202"/>
        <v/>
      </c>
      <c r="D5529" s="26"/>
      <c r="E5529" s="26" t="s">
        <v>6</v>
      </c>
      <c r="F5529" s="26" t="s">
        <v>6</v>
      </c>
      <c r="G5529" s="34" t="str">
        <f t="shared" si="203"/>
        <v>Wahlenbergia hederacea</v>
      </c>
      <c r="H5529" s="26" t="s">
        <v>5141</v>
      </c>
      <c r="I5529" s="26"/>
      <c r="J5529" t="s">
        <v>11709</v>
      </c>
      <c r="K5529" t="s">
        <v>11752</v>
      </c>
      <c r="L5529" t="s">
        <v>11753</v>
      </c>
      <c r="M5529" t="s">
        <v>12344</v>
      </c>
    </row>
    <row r="5530" spans="1:13" x14ac:dyDescent="0.25">
      <c r="A5530" s="26" t="s">
        <v>4112</v>
      </c>
      <c r="B5530" s="26" t="s">
        <v>4113</v>
      </c>
      <c r="C5530" s="34" t="str">
        <f t="shared" si="202"/>
        <v>subsp.</v>
      </c>
      <c r="D5530" s="26" t="s">
        <v>4543</v>
      </c>
      <c r="E5530" s="26" t="s">
        <v>6</v>
      </c>
      <c r="F5530" s="26" t="s">
        <v>31</v>
      </c>
      <c r="G5530" s="34" t="str">
        <f t="shared" si="203"/>
        <v>Wahlenbergia lobelioides nutabunda</v>
      </c>
      <c r="H5530" s="26" t="s">
        <v>5141</v>
      </c>
      <c r="I5530" s="26"/>
      <c r="J5530" t="s">
        <v>11710</v>
      </c>
      <c r="K5530" t="s">
        <v>11752</v>
      </c>
      <c r="L5530" t="s">
        <v>11753</v>
      </c>
      <c r="M5530" t="s">
        <v>12344</v>
      </c>
    </row>
    <row r="5531" spans="1:13" x14ac:dyDescent="0.25">
      <c r="A5531" s="26" t="s">
        <v>4114</v>
      </c>
      <c r="B5531" s="26" t="s">
        <v>288</v>
      </c>
      <c r="C5531" s="34" t="str">
        <f t="shared" si="202"/>
        <v/>
      </c>
      <c r="D5531" s="26"/>
      <c r="E5531" s="26" t="s">
        <v>5390</v>
      </c>
      <c r="F5531" s="26" t="s">
        <v>6</v>
      </c>
      <c r="G5531" s="34" t="str">
        <f t="shared" si="203"/>
        <v>Washingtonia robusta</v>
      </c>
      <c r="H5531" s="26" t="s">
        <v>5141</v>
      </c>
      <c r="I5531" s="26"/>
      <c r="J5531" t="s">
        <v>11711</v>
      </c>
      <c r="K5531" t="s">
        <v>11752</v>
      </c>
      <c r="L5531" t="s">
        <v>12606</v>
      </c>
      <c r="M5531" t="s">
        <v>12607</v>
      </c>
    </row>
    <row r="5532" spans="1:13" x14ac:dyDescent="0.25">
      <c r="A5532" s="26" t="s">
        <v>4115</v>
      </c>
      <c r="B5532" s="26" t="s">
        <v>4116</v>
      </c>
      <c r="C5532" s="34" t="str">
        <f t="shared" si="202"/>
        <v/>
      </c>
      <c r="D5532" s="26"/>
      <c r="E5532" s="26" t="s">
        <v>5390</v>
      </c>
      <c r="F5532" s="26" t="s">
        <v>6</v>
      </c>
      <c r="G5532" s="34" t="str">
        <f t="shared" si="203"/>
        <v>Watsonia meriana</v>
      </c>
      <c r="H5532" s="26" t="s">
        <v>5141</v>
      </c>
      <c r="I5532" s="26"/>
      <c r="J5532" t="s">
        <v>11712</v>
      </c>
      <c r="K5532" t="s">
        <v>11752</v>
      </c>
      <c r="L5532" t="s">
        <v>12327</v>
      </c>
      <c r="M5532" t="s">
        <v>12615</v>
      </c>
    </row>
    <row r="5533" spans="1:13" x14ac:dyDescent="0.25">
      <c r="A5533" s="26" t="s">
        <v>4117</v>
      </c>
      <c r="B5533" s="26" t="s">
        <v>247</v>
      </c>
      <c r="C5533" s="34" t="str">
        <f t="shared" si="202"/>
        <v/>
      </c>
      <c r="D5533" s="26"/>
      <c r="E5533" s="26" t="s">
        <v>5390</v>
      </c>
      <c r="F5533" s="26" t="s">
        <v>6</v>
      </c>
      <c r="G5533" s="34" t="str">
        <f t="shared" si="203"/>
        <v>Wigandia caracasana</v>
      </c>
      <c r="H5533" s="26" t="s">
        <v>5141</v>
      </c>
      <c r="I5533" s="26"/>
      <c r="J5533" t="s">
        <v>11713</v>
      </c>
      <c r="K5533" t="s">
        <v>11752</v>
      </c>
      <c r="L5533" t="s">
        <v>12486</v>
      </c>
      <c r="M5533" t="s">
        <v>12708</v>
      </c>
    </row>
    <row r="5534" spans="1:13" x14ac:dyDescent="0.25">
      <c r="A5534" s="26" t="s">
        <v>4118</v>
      </c>
      <c r="B5534" s="26" t="s">
        <v>706</v>
      </c>
      <c r="C5534" s="34" t="str">
        <f t="shared" si="202"/>
        <v/>
      </c>
      <c r="D5534" s="26"/>
      <c r="E5534" s="26" t="s">
        <v>6</v>
      </c>
      <c r="F5534" s="26" t="s">
        <v>6</v>
      </c>
      <c r="G5534" s="34" t="str">
        <f t="shared" si="203"/>
        <v>Withania frutescens</v>
      </c>
      <c r="H5534" s="26" t="s">
        <v>5141</v>
      </c>
      <c r="I5534" s="26"/>
      <c r="J5534" t="s">
        <v>11714</v>
      </c>
      <c r="K5534" t="s">
        <v>11752</v>
      </c>
      <c r="L5534" t="s">
        <v>12577</v>
      </c>
      <c r="M5534" t="s">
        <v>12578</v>
      </c>
    </row>
    <row r="5535" spans="1:13" x14ac:dyDescent="0.25">
      <c r="A5535" s="26" t="s">
        <v>4118</v>
      </c>
      <c r="B5535" s="26" t="s">
        <v>4119</v>
      </c>
      <c r="C5535" s="34" t="str">
        <f t="shared" si="202"/>
        <v/>
      </c>
      <c r="D5535" s="26"/>
      <c r="E5535" s="26" t="s">
        <v>6</v>
      </c>
      <c r="F5535" s="26" t="s">
        <v>6</v>
      </c>
      <c r="G5535" s="34" t="str">
        <f t="shared" si="203"/>
        <v>Withania somnifera</v>
      </c>
      <c r="H5535" s="26" t="s">
        <v>5141</v>
      </c>
      <c r="I5535" s="26"/>
      <c r="J5535" t="s">
        <v>11715</v>
      </c>
      <c r="K5535" t="s">
        <v>11752</v>
      </c>
      <c r="L5535" t="s">
        <v>12577</v>
      </c>
      <c r="M5535" t="s">
        <v>12578</v>
      </c>
    </row>
    <row r="5536" spans="1:13" x14ac:dyDescent="0.25">
      <c r="A5536" s="26" t="s">
        <v>4120</v>
      </c>
      <c r="B5536" s="26" t="s">
        <v>4121</v>
      </c>
      <c r="C5536" s="34" t="str">
        <f t="shared" si="202"/>
        <v/>
      </c>
      <c r="D5536" s="26"/>
      <c r="E5536" s="26" t="s">
        <v>6</v>
      </c>
      <c r="F5536" s="26" t="s">
        <v>6</v>
      </c>
      <c r="G5536" s="34" t="str">
        <f t="shared" si="203"/>
        <v>Wolffia arrhiza</v>
      </c>
      <c r="H5536" s="26" t="s">
        <v>5141</v>
      </c>
      <c r="I5536" s="26"/>
      <c r="J5536" t="s">
        <v>11716</v>
      </c>
      <c r="K5536" t="s">
        <v>11752</v>
      </c>
      <c r="L5536" t="s">
        <v>12560</v>
      </c>
      <c r="M5536" t="s">
        <v>12575</v>
      </c>
    </row>
    <row r="5537" spans="1:13" x14ac:dyDescent="0.25">
      <c r="A5537" s="26" t="s">
        <v>4122</v>
      </c>
      <c r="B5537" s="26" t="s">
        <v>176</v>
      </c>
      <c r="C5537" s="34" t="str">
        <f t="shared" si="202"/>
        <v/>
      </c>
      <c r="D5537" s="26"/>
      <c r="E5537" s="26" t="s">
        <v>6</v>
      </c>
      <c r="F5537" s="26" t="s">
        <v>6</v>
      </c>
      <c r="G5537" s="34" t="str">
        <f t="shared" si="203"/>
        <v>Woodsia alpina</v>
      </c>
      <c r="H5537" s="26" t="s">
        <v>5141</v>
      </c>
      <c r="I5537" s="26"/>
      <c r="J5537" t="s">
        <v>11717</v>
      </c>
      <c r="K5537" t="s">
        <v>12300</v>
      </c>
      <c r="L5537" t="s">
        <v>12301</v>
      </c>
      <c r="M5537" t="s">
        <v>12442</v>
      </c>
    </row>
    <row r="5538" spans="1:13" x14ac:dyDescent="0.25">
      <c r="A5538" s="26" t="s">
        <v>4124</v>
      </c>
      <c r="B5538" s="26" t="s">
        <v>843</v>
      </c>
      <c r="C5538" s="34" t="str">
        <f t="shared" si="202"/>
        <v/>
      </c>
      <c r="D5538" s="26"/>
      <c r="E5538" s="26" t="s">
        <v>6</v>
      </c>
      <c r="F5538" s="26" t="s">
        <v>6</v>
      </c>
      <c r="G5538" s="34" t="str">
        <f t="shared" si="203"/>
        <v>Woodwardia radicans</v>
      </c>
      <c r="H5538" s="26" t="s">
        <v>5141</v>
      </c>
      <c r="I5538" s="26"/>
      <c r="J5538" t="s">
        <v>11718</v>
      </c>
      <c r="K5538" t="s">
        <v>12300</v>
      </c>
      <c r="L5538" t="s">
        <v>12301</v>
      </c>
      <c r="M5538" t="s">
        <v>12440</v>
      </c>
    </row>
    <row r="5539" spans="1:13" x14ac:dyDescent="0.25">
      <c r="A5539" s="26" t="s">
        <v>4125</v>
      </c>
      <c r="B5539" s="26" t="s">
        <v>432</v>
      </c>
      <c r="C5539" s="34" t="str">
        <f t="shared" si="202"/>
        <v/>
      </c>
      <c r="D5539" s="26"/>
      <c r="E5539" s="26" t="s">
        <v>13111</v>
      </c>
      <c r="F5539" s="26" t="s">
        <v>6</v>
      </c>
      <c r="G5539" s="34" t="str">
        <f t="shared" si="203"/>
        <v>Xatardia scabra</v>
      </c>
      <c r="H5539" s="26" t="s">
        <v>5141</v>
      </c>
      <c r="I5539" s="26"/>
      <c r="J5539" t="s">
        <v>11719</v>
      </c>
      <c r="K5539" t="s">
        <v>11752</v>
      </c>
      <c r="L5539" t="s">
        <v>12382</v>
      </c>
      <c r="M5539" t="s">
        <v>12383</v>
      </c>
    </row>
    <row r="5540" spans="1:13" x14ac:dyDescent="0.25">
      <c r="A5540" s="26" t="s">
        <v>4126</v>
      </c>
      <c r="B5540" s="26" t="s">
        <v>3570</v>
      </c>
      <c r="C5540" s="34" t="str">
        <f t="shared" si="202"/>
        <v/>
      </c>
      <c r="D5540" s="26"/>
      <c r="E5540" s="26" t="s">
        <v>5390</v>
      </c>
      <c r="F5540" s="26" t="s">
        <v>6</v>
      </c>
      <c r="G5540" s="34" t="str">
        <f t="shared" si="203"/>
        <v>Xeranthemum annuum</v>
      </c>
      <c r="H5540" s="26" t="s">
        <v>5141</v>
      </c>
      <c r="I5540" s="26"/>
      <c r="J5540" t="s">
        <v>11720</v>
      </c>
      <c r="K5540" t="s">
        <v>11752</v>
      </c>
      <c r="L5540" t="s">
        <v>11753</v>
      </c>
      <c r="M5540" t="s">
        <v>11754</v>
      </c>
    </row>
    <row r="5541" spans="1:13" x14ac:dyDescent="0.25">
      <c r="A5541" s="26" t="s">
        <v>4126</v>
      </c>
      <c r="B5541" s="26" t="s">
        <v>554</v>
      </c>
      <c r="C5541" s="34" t="str">
        <f t="shared" si="202"/>
        <v/>
      </c>
      <c r="D5541" s="26"/>
      <c r="E5541" s="26" t="s">
        <v>6</v>
      </c>
      <c r="F5541" s="26" t="s">
        <v>6</v>
      </c>
      <c r="G5541" s="34" t="str">
        <f t="shared" si="203"/>
        <v>Xeranthemum cylindraceum</v>
      </c>
      <c r="H5541" s="26" t="s">
        <v>5141</v>
      </c>
      <c r="I5541" s="26"/>
      <c r="J5541" t="s">
        <v>11721</v>
      </c>
      <c r="K5541" t="s">
        <v>11752</v>
      </c>
      <c r="L5541" t="s">
        <v>11753</v>
      </c>
      <c r="M5541" t="s">
        <v>11754</v>
      </c>
    </row>
    <row r="5542" spans="1:13" x14ac:dyDescent="0.25">
      <c r="A5542" s="26" t="s">
        <v>4126</v>
      </c>
      <c r="B5542" s="26" t="s">
        <v>4127</v>
      </c>
      <c r="C5542" s="34" t="str">
        <f t="shared" si="202"/>
        <v/>
      </c>
      <c r="D5542" s="26"/>
      <c r="E5542" s="26" t="s">
        <v>6</v>
      </c>
      <c r="F5542" s="26" t="s">
        <v>6</v>
      </c>
      <c r="G5542" s="34" t="str">
        <f t="shared" si="203"/>
        <v>Xeranthemum inapertum</v>
      </c>
      <c r="H5542" s="26" t="s">
        <v>5141</v>
      </c>
      <c r="I5542" s="26"/>
      <c r="J5542" t="s">
        <v>11722</v>
      </c>
      <c r="K5542" t="s">
        <v>11752</v>
      </c>
      <c r="L5542" t="s">
        <v>11753</v>
      </c>
      <c r="M5542" t="s">
        <v>11754</v>
      </c>
    </row>
    <row r="5543" spans="1:13" x14ac:dyDescent="0.25">
      <c r="A5543" s="26" t="s">
        <v>4128</v>
      </c>
      <c r="B5543" s="26" t="s">
        <v>1008</v>
      </c>
      <c r="C5543" s="34" t="str">
        <f t="shared" si="202"/>
        <v/>
      </c>
      <c r="D5543" s="26"/>
      <c r="E5543" s="26" t="s">
        <v>31</v>
      </c>
      <c r="F5543" s="26" t="s">
        <v>6</v>
      </c>
      <c r="G5543" s="34" t="str">
        <f t="shared" si="203"/>
        <v>Xiphion boissieri</v>
      </c>
      <c r="H5543" s="26" t="s">
        <v>5141</v>
      </c>
      <c r="I5543" s="26"/>
      <c r="J5543" t="s">
        <v>11723</v>
      </c>
      <c r="K5543" t="s">
        <v>11752</v>
      </c>
      <c r="L5543" t="s">
        <v>12327</v>
      </c>
      <c r="M5543" t="s">
        <v>12615</v>
      </c>
    </row>
    <row r="5544" spans="1:13" x14ac:dyDescent="0.25">
      <c r="A5544" s="26" t="s">
        <v>4128</v>
      </c>
      <c r="B5544" s="26" t="s">
        <v>4129</v>
      </c>
      <c r="C5544" s="34" t="str">
        <f t="shared" si="202"/>
        <v/>
      </c>
      <c r="D5544" s="26"/>
      <c r="E5544" s="26" t="s">
        <v>31</v>
      </c>
      <c r="F5544" s="26" t="s">
        <v>6</v>
      </c>
      <c r="G5544" s="34" t="str">
        <f t="shared" si="203"/>
        <v>Xiphion filifolium</v>
      </c>
      <c r="H5544" s="26" t="s">
        <v>5141</v>
      </c>
      <c r="I5544" s="26"/>
      <c r="J5544" t="s">
        <v>11724</v>
      </c>
      <c r="K5544" t="s">
        <v>11752</v>
      </c>
      <c r="L5544" t="s">
        <v>12327</v>
      </c>
      <c r="M5544" t="s">
        <v>12615</v>
      </c>
    </row>
    <row r="5545" spans="1:13" x14ac:dyDescent="0.25">
      <c r="A5545" s="26" t="s">
        <v>4128</v>
      </c>
      <c r="B5545" s="26" t="s">
        <v>392</v>
      </c>
      <c r="C5545" s="34" t="str">
        <f t="shared" si="202"/>
        <v/>
      </c>
      <c r="D5545" s="26"/>
      <c r="E5545" s="26" t="s">
        <v>13111</v>
      </c>
      <c r="F5545" s="26" t="s">
        <v>6</v>
      </c>
      <c r="G5545" s="34" t="str">
        <f t="shared" si="203"/>
        <v>Xiphion latifolium</v>
      </c>
      <c r="H5545" s="26" t="s">
        <v>5141</v>
      </c>
      <c r="I5545" s="26"/>
      <c r="J5545" t="s">
        <v>11725</v>
      </c>
      <c r="K5545" t="s">
        <v>11752</v>
      </c>
      <c r="L5545" t="s">
        <v>12327</v>
      </c>
      <c r="M5545" t="s">
        <v>12615</v>
      </c>
    </row>
    <row r="5546" spans="1:13" x14ac:dyDescent="0.25">
      <c r="A5546" s="26" t="s">
        <v>4128</v>
      </c>
      <c r="B5546" s="26" t="s">
        <v>1513</v>
      </c>
      <c r="C5546" s="34" t="str">
        <f t="shared" si="202"/>
        <v/>
      </c>
      <c r="D5546" s="26"/>
      <c r="E5546" s="26" t="s">
        <v>31</v>
      </c>
      <c r="F5546" s="26" t="s">
        <v>6</v>
      </c>
      <c r="G5546" s="34" t="str">
        <f t="shared" si="203"/>
        <v>Xiphion serotinum</v>
      </c>
      <c r="H5546" s="26" t="s">
        <v>5141</v>
      </c>
      <c r="I5546" s="26"/>
      <c r="J5546" t="s">
        <v>11726</v>
      </c>
      <c r="K5546" t="s">
        <v>11752</v>
      </c>
      <c r="L5546" t="s">
        <v>12327</v>
      </c>
      <c r="M5546" t="s">
        <v>12615</v>
      </c>
    </row>
    <row r="5547" spans="1:13" x14ac:dyDescent="0.25">
      <c r="A5547" s="26" t="s">
        <v>4128</v>
      </c>
      <c r="B5547" s="26" t="s">
        <v>491</v>
      </c>
      <c r="C5547" s="34" t="str">
        <f t="shared" si="202"/>
        <v/>
      </c>
      <c r="D5547" s="26"/>
      <c r="E5547" s="26" t="s">
        <v>6</v>
      </c>
      <c r="F5547" s="26" t="s">
        <v>6</v>
      </c>
      <c r="G5547" s="34" t="str">
        <f t="shared" si="203"/>
        <v>Xiphion vulgare</v>
      </c>
      <c r="H5547" s="26" t="s">
        <v>5141</v>
      </c>
      <c r="I5547" s="26"/>
      <c r="J5547" t="s">
        <v>11727</v>
      </c>
      <c r="K5547" t="s">
        <v>11752</v>
      </c>
      <c r="L5547" t="s">
        <v>12327</v>
      </c>
      <c r="M5547" t="s">
        <v>12615</v>
      </c>
    </row>
    <row r="5548" spans="1:13" x14ac:dyDescent="0.25">
      <c r="A5548" s="26" t="s">
        <v>13656</v>
      </c>
      <c r="B5548" s="26" t="s">
        <v>4133</v>
      </c>
      <c r="C5548" s="34" t="str">
        <f t="shared" si="202"/>
        <v/>
      </c>
      <c r="D5548" s="26"/>
      <c r="E5548" s="26" t="s">
        <v>31</v>
      </c>
      <c r="F5548" s="26" t="s">
        <v>6</v>
      </c>
      <c r="G5548" s="34" t="str">
        <f t="shared" si="203"/>
        <v>Tuberaria brevipes</v>
      </c>
      <c r="H5548" s="26" t="s">
        <v>5141</v>
      </c>
      <c r="I5548" s="34" t="s">
        <v>13647</v>
      </c>
      <c r="J5548" t="s">
        <v>13657</v>
      </c>
      <c r="K5548" t="s">
        <v>11752</v>
      </c>
      <c r="L5548" t="s">
        <v>12338</v>
      </c>
      <c r="M5548" t="s">
        <v>12339</v>
      </c>
    </row>
    <row r="5549" spans="1:13" x14ac:dyDescent="0.25">
      <c r="A5549" s="34" t="s">
        <v>13656</v>
      </c>
      <c r="B5549" s="26" t="s">
        <v>2139</v>
      </c>
      <c r="C5549" s="34" t="str">
        <f t="shared" si="202"/>
        <v/>
      </c>
      <c r="D5549" s="26"/>
      <c r="E5549" s="26" t="s">
        <v>6</v>
      </c>
      <c r="F5549" s="26" t="s">
        <v>6</v>
      </c>
      <c r="G5549" s="34" t="str">
        <f t="shared" si="203"/>
        <v>Tuberaria commutata</v>
      </c>
      <c r="H5549" s="26" t="s">
        <v>5141</v>
      </c>
      <c r="I5549" t="s">
        <v>13648</v>
      </c>
      <c r="J5549" t="s">
        <v>13658</v>
      </c>
      <c r="K5549" t="s">
        <v>11752</v>
      </c>
      <c r="L5549" t="s">
        <v>12338</v>
      </c>
      <c r="M5549" t="s">
        <v>12339</v>
      </c>
    </row>
    <row r="5550" spans="1:13" x14ac:dyDescent="0.25">
      <c r="A5550" s="34" t="s">
        <v>13656</v>
      </c>
      <c r="B5550" s="26" t="s">
        <v>2416</v>
      </c>
      <c r="C5550" s="34" t="str">
        <f t="shared" ref="C5550:C5568" si="204">IF(D5550="","","subsp.")</f>
        <v/>
      </c>
      <c r="D5550" s="26"/>
      <c r="E5550" s="26" t="s">
        <v>6</v>
      </c>
      <c r="F5550" s="26" t="s">
        <v>6</v>
      </c>
      <c r="G5550" s="34" t="str">
        <f t="shared" si="203"/>
        <v>Tuberaria echioides</v>
      </c>
      <c r="H5550" s="26" t="s">
        <v>5141</v>
      </c>
      <c r="I5550" t="s">
        <v>13649</v>
      </c>
      <c r="J5550" t="s">
        <v>13659</v>
      </c>
      <c r="K5550" t="s">
        <v>11752</v>
      </c>
      <c r="L5550" t="s">
        <v>12338</v>
      </c>
      <c r="M5550" t="s">
        <v>12339</v>
      </c>
    </row>
    <row r="5551" spans="1:13" x14ac:dyDescent="0.25">
      <c r="A5551" s="34" t="s">
        <v>13656</v>
      </c>
      <c r="B5551" s="26" t="s">
        <v>4130</v>
      </c>
      <c r="C5551" s="34" t="str">
        <f t="shared" si="204"/>
        <v/>
      </c>
      <c r="D5551" s="26"/>
      <c r="E5551" s="26" t="s">
        <v>31</v>
      </c>
      <c r="F5551" s="26" t="s">
        <v>6</v>
      </c>
      <c r="G5551" s="34" t="str">
        <f t="shared" si="203"/>
        <v>Tuberaria globulariifolia</v>
      </c>
      <c r="H5551" s="26" t="s">
        <v>5141</v>
      </c>
      <c r="I5551" t="s">
        <v>13650</v>
      </c>
      <c r="J5551" t="s">
        <v>13660</v>
      </c>
      <c r="K5551" t="s">
        <v>11752</v>
      </c>
      <c r="L5551" t="s">
        <v>12338</v>
      </c>
      <c r="M5551" t="s">
        <v>12339</v>
      </c>
    </row>
    <row r="5552" spans="1:13" x14ac:dyDescent="0.25">
      <c r="A5552" s="34" t="s">
        <v>13656</v>
      </c>
      <c r="B5552" s="26" t="s">
        <v>4131</v>
      </c>
      <c r="C5552" s="34" t="str">
        <f t="shared" si="204"/>
        <v/>
      </c>
      <c r="D5552" s="26"/>
      <c r="E5552" s="26" t="s">
        <v>6</v>
      </c>
      <c r="F5552" s="26" t="s">
        <v>6</v>
      </c>
      <c r="G5552" s="34" t="str">
        <f t="shared" si="203"/>
        <v>Tuberaria guttata</v>
      </c>
      <c r="H5552" s="26" t="s">
        <v>5141</v>
      </c>
      <c r="I5552" t="s">
        <v>13651</v>
      </c>
      <c r="J5552" t="s">
        <v>13661</v>
      </c>
      <c r="K5552" t="s">
        <v>11752</v>
      </c>
      <c r="L5552" t="s">
        <v>12338</v>
      </c>
      <c r="M5552" t="s">
        <v>12339</v>
      </c>
    </row>
    <row r="5553" spans="1:13" x14ac:dyDescent="0.25">
      <c r="A5553" s="34" t="s">
        <v>13656</v>
      </c>
      <c r="B5553" s="26" t="s">
        <v>1854</v>
      </c>
      <c r="C5553" s="34" t="str">
        <f t="shared" si="204"/>
        <v/>
      </c>
      <c r="D5553" s="26"/>
      <c r="E5553" s="26" t="s">
        <v>6</v>
      </c>
      <c r="F5553" s="26" t="s">
        <v>6</v>
      </c>
      <c r="G5553" s="34" t="str">
        <f t="shared" si="203"/>
        <v>Tuberaria macrosepala</v>
      </c>
      <c r="H5553" s="26" t="s">
        <v>5141</v>
      </c>
      <c r="I5553" t="s">
        <v>13652</v>
      </c>
      <c r="J5553" t="s">
        <v>13662</v>
      </c>
      <c r="K5553" t="s">
        <v>11752</v>
      </c>
      <c r="L5553" t="s">
        <v>12338</v>
      </c>
      <c r="M5553" t="s">
        <v>12339</v>
      </c>
    </row>
    <row r="5554" spans="1:13" x14ac:dyDescent="0.25">
      <c r="A5554" s="34" t="s">
        <v>13656</v>
      </c>
      <c r="B5554" s="26" t="s">
        <v>4132</v>
      </c>
      <c r="C5554" s="34" t="str">
        <f t="shared" si="204"/>
        <v/>
      </c>
      <c r="D5554" s="26"/>
      <c r="E5554" s="26" t="s">
        <v>6</v>
      </c>
      <c r="F5554" s="26" t="s">
        <v>6</v>
      </c>
      <c r="G5554" s="34" t="str">
        <f t="shared" si="203"/>
        <v>Tuberaria plantaginea</v>
      </c>
      <c r="H5554" s="26" t="s">
        <v>5141</v>
      </c>
      <c r="I5554" t="s">
        <v>13653</v>
      </c>
      <c r="J5554" t="s">
        <v>13663</v>
      </c>
      <c r="K5554" t="s">
        <v>11752</v>
      </c>
      <c r="L5554" t="s">
        <v>12338</v>
      </c>
      <c r="M5554" t="s">
        <v>12339</v>
      </c>
    </row>
    <row r="5555" spans="1:13" x14ac:dyDescent="0.25">
      <c r="A5555" s="34" t="s">
        <v>13656</v>
      </c>
      <c r="B5555" s="26" t="s">
        <v>903</v>
      </c>
      <c r="C5555" s="34" t="str">
        <f t="shared" si="204"/>
        <v/>
      </c>
      <c r="D5555" s="26"/>
      <c r="E5555" s="26" t="s">
        <v>6</v>
      </c>
      <c r="F5555" s="26" t="s">
        <v>6</v>
      </c>
      <c r="G5555" s="34" t="str">
        <f t="shared" si="203"/>
        <v>Tuberaria praecox</v>
      </c>
      <c r="H5555" s="26" t="s">
        <v>5141</v>
      </c>
      <c r="I5555" t="s">
        <v>13654</v>
      </c>
      <c r="J5555" t="s">
        <v>13664</v>
      </c>
      <c r="K5555" t="s">
        <v>11752</v>
      </c>
      <c r="L5555" t="s">
        <v>12338</v>
      </c>
      <c r="M5555" t="s">
        <v>12339</v>
      </c>
    </row>
    <row r="5556" spans="1:13" x14ac:dyDescent="0.25">
      <c r="A5556" s="34" t="s">
        <v>13656</v>
      </c>
      <c r="B5556" s="26" t="s">
        <v>13666</v>
      </c>
      <c r="C5556" s="34" t="str">
        <f t="shared" si="204"/>
        <v/>
      </c>
      <c r="D5556" s="26"/>
      <c r="E5556" s="26" t="s">
        <v>6</v>
      </c>
      <c r="F5556" s="26" t="s">
        <v>6</v>
      </c>
      <c r="G5556" s="34" t="str">
        <f t="shared" si="203"/>
        <v>Tuberaria lignosa</v>
      </c>
      <c r="H5556" s="26" t="s">
        <v>5141</v>
      </c>
      <c r="I5556" t="s">
        <v>13655</v>
      </c>
      <c r="J5556" t="s">
        <v>13665</v>
      </c>
      <c r="K5556" t="s">
        <v>11752</v>
      </c>
      <c r="L5556" t="s">
        <v>12338</v>
      </c>
      <c r="M5556" t="s">
        <v>12339</v>
      </c>
    </row>
    <row r="5557" spans="1:13" x14ac:dyDescent="0.25">
      <c r="A5557" s="26" t="s">
        <v>4134</v>
      </c>
      <c r="B5557" s="26" t="s">
        <v>4135</v>
      </c>
      <c r="C5557" s="34" t="str">
        <f t="shared" si="204"/>
        <v/>
      </c>
      <c r="D5557" s="26"/>
      <c r="E5557" s="26" t="s">
        <v>5390</v>
      </c>
      <c r="F5557" s="26" t="s">
        <v>6</v>
      </c>
      <c r="G5557" s="34" t="str">
        <f t="shared" si="203"/>
        <v>Yucca aloifolia</v>
      </c>
      <c r="H5557" s="26" t="s">
        <v>5141</v>
      </c>
      <c r="I5557" s="26"/>
      <c r="J5557" t="s">
        <v>11728</v>
      </c>
      <c r="K5557" t="s">
        <v>11752</v>
      </c>
      <c r="L5557" t="s">
        <v>12327</v>
      </c>
      <c r="M5557" t="s">
        <v>12557</v>
      </c>
    </row>
    <row r="5558" spans="1:13" x14ac:dyDescent="0.25">
      <c r="A5558" s="26" t="s">
        <v>4134</v>
      </c>
      <c r="B5558" s="26" t="s">
        <v>4136</v>
      </c>
      <c r="C5558" s="34" t="str">
        <f t="shared" si="204"/>
        <v/>
      </c>
      <c r="D5558" s="26"/>
      <c r="E5558" s="26" t="s">
        <v>5390</v>
      </c>
      <c r="F5558" s="26" t="s">
        <v>6</v>
      </c>
      <c r="G5558" s="34" t="str">
        <f t="shared" ref="G5558:G5568" si="205">IF(D5558="",CONCATENATE(A5558," ",B5558),CONCATENATE(A5558," ",B5558," ",D5558))</f>
        <v>Yucca gloriosa</v>
      </c>
      <c r="H5558" s="26" t="s">
        <v>5141</v>
      </c>
      <c r="I5558" s="26"/>
      <c r="J5558" t="s">
        <v>11729</v>
      </c>
      <c r="K5558" t="s">
        <v>11752</v>
      </c>
      <c r="L5558" t="s">
        <v>12327</v>
      </c>
      <c r="M5558" t="s">
        <v>12557</v>
      </c>
    </row>
    <row r="5559" spans="1:13" x14ac:dyDescent="0.25">
      <c r="A5559" s="26" t="s">
        <v>4137</v>
      </c>
      <c r="B5559" s="26" t="s">
        <v>4138</v>
      </c>
      <c r="C5559" s="34" t="str">
        <f t="shared" si="204"/>
        <v/>
      </c>
      <c r="D5559" s="26"/>
      <c r="E5559" s="26" t="s">
        <v>6</v>
      </c>
      <c r="F5559" s="26" t="s">
        <v>6</v>
      </c>
      <c r="G5559" s="34" t="str">
        <f t="shared" si="205"/>
        <v>Zannichellia contorta</v>
      </c>
      <c r="H5559" s="26" t="s">
        <v>5141</v>
      </c>
      <c r="I5559" s="26"/>
      <c r="J5559" t="s">
        <v>11730</v>
      </c>
      <c r="K5559" t="s">
        <v>11752</v>
      </c>
      <c r="L5559" t="s">
        <v>12560</v>
      </c>
      <c r="M5559" t="s">
        <v>12565</v>
      </c>
    </row>
    <row r="5560" spans="1:13" x14ac:dyDescent="0.25">
      <c r="A5560" s="26" t="s">
        <v>4137</v>
      </c>
      <c r="B5560" s="26" t="s">
        <v>3539</v>
      </c>
      <c r="C5560" s="34" t="str">
        <f t="shared" si="204"/>
        <v/>
      </c>
      <c r="D5560" s="26"/>
      <c r="E5560" s="26" t="s">
        <v>6</v>
      </c>
      <c r="F5560" s="26" t="s">
        <v>6</v>
      </c>
      <c r="G5560" s="34" t="str">
        <f t="shared" si="205"/>
        <v>Zannichellia obtusifolia</v>
      </c>
      <c r="H5560" s="26" t="s">
        <v>5141</v>
      </c>
      <c r="I5560" s="26"/>
      <c r="J5560" t="s">
        <v>11731</v>
      </c>
      <c r="K5560" t="s">
        <v>11752</v>
      </c>
      <c r="L5560" t="s">
        <v>12560</v>
      </c>
      <c r="M5560" t="s">
        <v>12565</v>
      </c>
    </row>
    <row r="5561" spans="1:13" x14ac:dyDescent="0.25">
      <c r="A5561" s="26" t="s">
        <v>4137</v>
      </c>
      <c r="B5561" s="26" t="s">
        <v>802</v>
      </c>
      <c r="C5561" s="34" t="str">
        <f t="shared" si="204"/>
        <v/>
      </c>
      <c r="D5561" s="26"/>
      <c r="E5561" s="26" t="s">
        <v>6</v>
      </c>
      <c r="F5561" s="26" t="s">
        <v>6</v>
      </c>
      <c r="G5561" s="34" t="str">
        <f t="shared" si="205"/>
        <v>Zannichellia palustris</v>
      </c>
      <c r="H5561" s="26" t="s">
        <v>5141</v>
      </c>
      <c r="I5561" s="26"/>
      <c r="J5561" t="s">
        <v>11732</v>
      </c>
      <c r="K5561" t="s">
        <v>11752</v>
      </c>
      <c r="L5561" t="s">
        <v>12560</v>
      </c>
      <c r="M5561" t="s">
        <v>12565</v>
      </c>
    </row>
    <row r="5562" spans="1:13" x14ac:dyDescent="0.25">
      <c r="A5562" s="26" t="s">
        <v>4137</v>
      </c>
      <c r="B5562" s="26" t="s">
        <v>2359</v>
      </c>
      <c r="C5562" s="34" t="str">
        <f t="shared" si="204"/>
        <v/>
      </c>
      <c r="D5562" s="26"/>
      <c r="E5562" s="26" t="s">
        <v>6</v>
      </c>
      <c r="F5562" s="26" t="s">
        <v>6</v>
      </c>
      <c r="G5562" s="34" t="str">
        <f t="shared" si="205"/>
        <v>Zannichellia pedunculata</v>
      </c>
      <c r="H5562" s="26" t="s">
        <v>5141</v>
      </c>
      <c r="I5562" s="26"/>
      <c r="J5562" t="s">
        <v>11733</v>
      </c>
      <c r="K5562" t="s">
        <v>11752</v>
      </c>
      <c r="L5562" t="s">
        <v>12560</v>
      </c>
      <c r="M5562" t="s">
        <v>12565</v>
      </c>
    </row>
    <row r="5563" spans="1:13" x14ac:dyDescent="0.25">
      <c r="A5563" s="26" t="s">
        <v>4137</v>
      </c>
      <c r="B5563" s="26" t="s">
        <v>2856</v>
      </c>
      <c r="C5563" s="34" t="str">
        <f t="shared" si="204"/>
        <v/>
      </c>
      <c r="D5563" s="26"/>
      <c r="E5563" s="26" t="s">
        <v>6</v>
      </c>
      <c r="F5563" s="26" t="s">
        <v>6</v>
      </c>
      <c r="G5563" s="34" t="str">
        <f t="shared" si="205"/>
        <v>Zannichellia peltata</v>
      </c>
      <c r="H5563" s="26" t="s">
        <v>5141</v>
      </c>
      <c r="I5563" s="26"/>
      <c r="J5563" t="s">
        <v>11734</v>
      </c>
      <c r="K5563" t="s">
        <v>11752</v>
      </c>
      <c r="L5563" t="s">
        <v>12560</v>
      </c>
      <c r="M5563" t="s">
        <v>12565</v>
      </c>
    </row>
    <row r="5564" spans="1:13" x14ac:dyDescent="0.25">
      <c r="A5564" s="26" t="s">
        <v>4139</v>
      </c>
      <c r="B5564" s="26" t="s">
        <v>4140</v>
      </c>
      <c r="C5564" s="34" t="str">
        <f t="shared" si="204"/>
        <v/>
      </c>
      <c r="D5564" s="26"/>
      <c r="E5564" s="26" t="s">
        <v>5390</v>
      </c>
      <c r="F5564" s="26" t="s">
        <v>6</v>
      </c>
      <c r="G5564" s="34" t="str">
        <f t="shared" si="205"/>
        <v>Zantedeschia aethiopica</v>
      </c>
      <c r="H5564" s="26" t="s">
        <v>5141</v>
      </c>
      <c r="I5564" s="26"/>
      <c r="J5564" t="s">
        <v>11735</v>
      </c>
      <c r="K5564" t="s">
        <v>11752</v>
      </c>
      <c r="L5564" t="s">
        <v>12560</v>
      </c>
      <c r="M5564" t="s">
        <v>12575</v>
      </c>
    </row>
    <row r="5565" spans="1:13" x14ac:dyDescent="0.25">
      <c r="A5565" s="26" t="s">
        <v>4141</v>
      </c>
      <c r="B5565" s="26" t="s">
        <v>1262</v>
      </c>
      <c r="C5565" s="34" t="str">
        <f t="shared" si="204"/>
        <v/>
      </c>
      <c r="D5565" s="26"/>
      <c r="E5565" s="26" t="s">
        <v>31</v>
      </c>
      <c r="F5565" s="26" t="s">
        <v>6</v>
      </c>
      <c r="G5565" s="34" t="str">
        <f t="shared" si="205"/>
        <v>Ziziphora aragonensis</v>
      </c>
      <c r="H5565" s="26" t="s">
        <v>5141</v>
      </c>
      <c r="I5565" s="26"/>
      <c r="J5565" t="s">
        <v>11736</v>
      </c>
      <c r="K5565" t="s">
        <v>11752</v>
      </c>
      <c r="L5565" t="s">
        <v>12318</v>
      </c>
      <c r="M5565" t="s">
        <v>12395</v>
      </c>
    </row>
    <row r="5566" spans="1:13" x14ac:dyDescent="0.25">
      <c r="A5566" s="26" t="s">
        <v>4141</v>
      </c>
      <c r="B5566" s="26" t="s">
        <v>164</v>
      </c>
      <c r="C5566" s="34" t="str">
        <f t="shared" si="204"/>
        <v/>
      </c>
      <c r="D5566" s="26"/>
      <c r="E5566" s="26" t="s">
        <v>6</v>
      </c>
      <c r="F5566" s="26" t="s">
        <v>6</v>
      </c>
      <c r="G5566" s="34" t="str">
        <f t="shared" si="205"/>
        <v>Ziziphora hispanica</v>
      </c>
      <c r="H5566" s="26" t="s">
        <v>5141</v>
      </c>
      <c r="I5566" s="26"/>
      <c r="J5566" t="s">
        <v>11737</v>
      </c>
      <c r="K5566" t="s">
        <v>11752</v>
      </c>
      <c r="L5566" t="s">
        <v>12318</v>
      </c>
      <c r="M5566" t="s">
        <v>12395</v>
      </c>
    </row>
    <row r="5567" spans="1:13" x14ac:dyDescent="0.25">
      <c r="A5567" s="26" t="s">
        <v>4142</v>
      </c>
      <c r="B5567" s="26" t="s">
        <v>1511</v>
      </c>
      <c r="C5567" s="34" t="str">
        <f t="shared" si="204"/>
        <v/>
      </c>
      <c r="D5567" s="26"/>
      <c r="E5567" s="26" t="s">
        <v>6</v>
      </c>
      <c r="F5567" s="26" t="s">
        <v>6</v>
      </c>
      <c r="G5567" s="34" t="str">
        <f t="shared" si="205"/>
        <v>Ziziphus lotus</v>
      </c>
      <c r="H5567" s="26" t="s">
        <v>5141</v>
      </c>
      <c r="I5567" s="26"/>
      <c r="J5567" t="s">
        <v>11738</v>
      </c>
      <c r="K5567" t="s">
        <v>11752</v>
      </c>
      <c r="L5567" t="s">
        <v>12323</v>
      </c>
      <c r="M5567" t="s">
        <v>12645</v>
      </c>
    </row>
    <row r="5568" spans="1:13" x14ac:dyDescent="0.25">
      <c r="A5568" s="26" t="s">
        <v>4145</v>
      </c>
      <c r="B5568" s="26" t="s">
        <v>4146</v>
      </c>
      <c r="C5568" s="34" t="str">
        <f t="shared" si="204"/>
        <v/>
      </c>
      <c r="D5568" s="26"/>
      <c r="E5568" s="26" t="s">
        <v>6</v>
      </c>
      <c r="F5568" s="26" t="s">
        <v>6</v>
      </c>
      <c r="G5568" s="34" t="str">
        <f t="shared" si="205"/>
        <v>Zygophyllum fabago</v>
      </c>
      <c r="H5568" s="26" t="s">
        <v>5141</v>
      </c>
      <c r="I5568" s="26"/>
      <c r="J5568" t="s">
        <v>11739</v>
      </c>
      <c r="K5568" t="s">
        <v>11752</v>
      </c>
      <c r="L5568" t="s">
        <v>12642</v>
      </c>
      <c r="M5568" t="s">
        <v>12643</v>
      </c>
    </row>
  </sheetData>
  <sortState ref="D2:P6062">
    <sortCondition ref="G2:G6062"/>
    <sortCondition ref="D2:D6062"/>
    <sortCondition ref="E2:E6062"/>
  </sortState>
  <pageMargins left="0.75" right="0.75" top="1" bottom="1" header="0.5" footer="0.5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595ED325-79E6-4ED9-BF38-88525F17BBF6}">
            <xm:f>NOT(ISERROR(SEARCH("Alóctona",E1)))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9" operator="containsText" id="{DDC3E958-1F3A-493D-B695-4E66DB504C36}">
            <xm:f>NOT(ISERROR(SEARCH("True",E1)))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" operator="containsText" id="{BE8F33C1-E515-4593-B254-C45641D40DBB}">
            <xm:f>NOT(ISERROR(SEARCH("False",E1)))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E1:E5568</xm:sqref>
        </x14:conditionalFormatting>
        <x14:conditionalFormatting xmlns:xm="http://schemas.microsoft.com/office/excel/2006/main">
          <x14:cfRule type="containsText" priority="1" operator="containsText" id="{4E1EE6E3-26B8-409D-995B-9801EA3D0829}">
            <xm:f>NOT(ISERROR(SEARCH("Ibero-pirenaico",E1)))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E1:E1048576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topLeftCell="B1" zoomScale="85" zoomScaleNormal="85" workbookViewId="0">
      <pane ySplit="1" topLeftCell="A91" activePane="bottomLeft" state="frozen"/>
      <selection pane="bottomLeft" activeCell="H106" sqref="H106"/>
    </sheetView>
  </sheetViews>
  <sheetFormatPr baseColWidth="10" defaultRowHeight="15.75" x14ac:dyDescent="0.25"/>
  <cols>
    <col min="1" max="2" width="20.625" customWidth="1"/>
    <col min="3" max="6" width="10.625" customWidth="1"/>
    <col min="7" max="7" width="30.625" customWidth="1"/>
    <col min="8" max="8" width="7.5" customWidth="1"/>
    <col min="9" max="9" width="6.25" customWidth="1"/>
    <col min="10" max="10" width="37.25" customWidth="1"/>
  </cols>
  <sheetData>
    <row r="1" spans="1:13" x14ac:dyDescent="0.25">
      <c r="A1" t="s">
        <v>6228</v>
      </c>
      <c r="B1" t="s">
        <v>0</v>
      </c>
      <c r="C1" t="s">
        <v>5139</v>
      </c>
      <c r="D1" t="s">
        <v>1</v>
      </c>
      <c r="E1" t="s">
        <v>2</v>
      </c>
      <c r="F1" t="s">
        <v>3</v>
      </c>
      <c r="G1" t="s">
        <v>4689</v>
      </c>
      <c r="H1" t="s">
        <v>5140</v>
      </c>
      <c r="I1" t="s">
        <v>5161</v>
      </c>
      <c r="J1" t="s">
        <v>11742</v>
      </c>
      <c r="K1" t="s">
        <v>11748</v>
      </c>
      <c r="L1" t="s">
        <v>11749</v>
      </c>
      <c r="M1" t="s">
        <v>11750</v>
      </c>
    </row>
    <row r="2" spans="1:13" x14ac:dyDescent="0.25">
      <c r="A2" t="s">
        <v>5189</v>
      </c>
      <c r="B2" t="s">
        <v>4297</v>
      </c>
      <c r="C2" t="str">
        <f t="shared" ref="C2:C65" si="0">IF(D2="","","subsp.")</f>
        <v/>
      </c>
      <c r="E2" t="s">
        <v>6</v>
      </c>
      <c r="F2" t="s">
        <v>6</v>
      </c>
      <c r="G2" t="str">
        <f t="shared" ref="G2:G65" si="1">IF(D2="",CONCATENATE(A2," ",B2),CONCATENATE(A2," ",B2," ",D2))</f>
        <v>Achyrophorus rutea</v>
      </c>
      <c r="H2" t="str">
        <f t="shared" ref="H2:H65" si="2">IF(OR(A2 ="", B2=""), "", "FLORAIBERICA-COMP(II)")</f>
        <v>FLORAIBERICA-COMP(II)</v>
      </c>
      <c r="J2" t="s">
        <v>11751</v>
      </c>
      <c r="K2" t="s">
        <v>11752</v>
      </c>
      <c r="L2" t="s">
        <v>11753</v>
      </c>
      <c r="M2" t="s">
        <v>11754</v>
      </c>
    </row>
    <row r="3" spans="1:13" x14ac:dyDescent="0.25">
      <c r="A3" t="s">
        <v>5189</v>
      </c>
      <c r="B3" t="s">
        <v>1035</v>
      </c>
      <c r="C3" t="str">
        <f t="shared" si="0"/>
        <v/>
      </c>
      <c r="E3" t="s">
        <v>6</v>
      </c>
      <c r="F3" t="s">
        <v>6</v>
      </c>
      <c r="G3" t="str">
        <f t="shared" si="1"/>
        <v>Achyrophorus stuessyi</v>
      </c>
      <c r="H3" t="str">
        <f t="shared" si="2"/>
        <v>FLORAIBERICA-COMP(II)</v>
      </c>
      <c r="J3" t="s">
        <v>11755</v>
      </c>
      <c r="K3" t="s">
        <v>11752</v>
      </c>
      <c r="L3" t="s">
        <v>11753</v>
      </c>
      <c r="M3" t="s">
        <v>11754</v>
      </c>
    </row>
    <row r="4" spans="1:13" x14ac:dyDescent="0.25">
      <c r="A4" t="s">
        <v>5189</v>
      </c>
      <c r="B4" t="s">
        <v>3286</v>
      </c>
      <c r="C4" t="str">
        <f t="shared" si="0"/>
        <v/>
      </c>
      <c r="E4" t="s">
        <v>6</v>
      </c>
      <c r="F4" t="s">
        <v>6</v>
      </c>
      <c r="G4" t="str">
        <f t="shared" si="1"/>
        <v>Achyrophorus valdesii</v>
      </c>
      <c r="H4" t="str">
        <f t="shared" si="2"/>
        <v>FLORAIBERICA-COMP(II)</v>
      </c>
      <c r="J4" t="s">
        <v>11756</v>
      </c>
      <c r="K4" t="s">
        <v>11752</v>
      </c>
      <c r="L4" t="s">
        <v>11753</v>
      </c>
      <c r="M4" t="s">
        <v>11754</v>
      </c>
    </row>
    <row r="5" spans="1:13" x14ac:dyDescent="0.25">
      <c r="A5" t="s">
        <v>4149</v>
      </c>
      <c r="B5" t="s">
        <v>4150</v>
      </c>
      <c r="C5" t="str">
        <f t="shared" si="0"/>
        <v/>
      </c>
      <c r="E5" t="s">
        <v>6</v>
      </c>
      <c r="F5" t="s">
        <v>6</v>
      </c>
      <c r="G5" t="str">
        <f t="shared" si="1"/>
        <v>Andryala agardhii</v>
      </c>
      <c r="H5" t="str">
        <f t="shared" si="2"/>
        <v>FLORAIBERICA-COMP(II)</v>
      </c>
      <c r="J5" t="s">
        <v>11757</v>
      </c>
      <c r="K5" t="s">
        <v>11752</v>
      </c>
      <c r="L5" t="s">
        <v>11753</v>
      </c>
      <c r="M5" t="s">
        <v>11754</v>
      </c>
    </row>
    <row r="6" spans="1:13" x14ac:dyDescent="0.25">
      <c r="A6" t="s">
        <v>4149</v>
      </c>
      <c r="B6" t="s">
        <v>536</v>
      </c>
      <c r="C6" t="str">
        <f t="shared" si="0"/>
        <v/>
      </c>
      <c r="E6" t="s">
        <v>6</v>
      </c>
      <c r="F6" t="s">
        <v>6</v>
      </c>
      <c r="G6" t="str">
        <f t="shared" si="1"/>
        <v>Andryala arenaria</v>
      </c>
      <c r="H6" t="str">
        <f t="shared" si="2"/>
        <v>FLORAIBERICA-COMP(II)</v>
      </c>
      <c r="J6" t="s">
        <v>12511</v>
      </c>
      <c r="K6" t="s">
        <v>11752</v>
      </c>
      <c r="L6" t="s">
        <v>11753</v>
      </c>
      <c r="M6" t="s">
        <v>11754</v>
      </c>
    </row>
    <row r="7" spans="1:13" x14ac:dyDescent="0.25">
      <c r="A7" t="s">
        <v>4149</v>
      </c>
      <c r="B7" t="s">
        <v>2896</v>
      </c>
      <c r="C7" t="str">
        <f t="shared" si="0"/>
        <v/>
      </c>
      <c r="E7" t="s">
        <v>31</v>
      </c>
      <c r="F7" t="s">
        <v>6</v>
      </c>
      <c r="G7" t="str">
        <f t="shared" si="1"/>
        <v>Andryala cintrana</v>
      </c>
      <c r="H7" t="str">
        <f t="shared" si="2"/>
        <v>FLORAIBERICA-COMP(II)</v>
      </c>
      <c r="I7" s="5" t="s">
        <v>6161</v>
      </c>
      <c r="J7" t="s">
        <v>11758</v>
      </c>
      <c r="K7" t="s">
        <v>11752</v>
      </c>
      <c r="L7" t="s">
        <v>11753</v>
      </c>
      <c r="M7" t="s">
        <v>11754</v>
      </c>
    </row>
    <row r="8" spans="1:13" x14ac:dyDescent="0.25">
      <c r="A8" t="s">
        <v>4149</v>
      </c>
      <c r="B8" t="s">
        <v>2292</v>
      </c>
      <c r="C8" t="str">
        <f t="shared" si="0"/>
        <v/>
      </c>
      <c r="E8" t="s">
        <v>6</v>
      </c>
      <c r="F8" t="s">
        <v>6</v>
      </c>
      <c r="G8" t="str">
        <f t="shared" si="1"/>
        <v>Andryala integrifolia</v>
      </c>
      <c r="H8" t="str">
        <f t="shared" si="2"/>
        <v>FLORAIBERICA-COMP(II)</v>
      </c>
      <c r="J8" t="s">
        <v>12512</v>
      </c>
      <c r="K8" t="s">
        <v>11752</v>
      </c>
      <c r="L8" t="s">
        <v>11753</v>
      </c>
      <c r="M8" t="s">
        <v>11754</v>
      </c>
    </row>
    <row r="9" spans="1:13" x14ac:dyDescent="0.25">
      <c r="A9" t="s">
        <v>4149</v>
      </c>
      <c r="B9" t="s">
        <v>4734</v>
      </c>
      <c r="C9" t="str">
        <f t="shared" si="0"/>
        <v/>
      </c>
      <c r="E9" t="s">
        <v>6</v>
      </c>
      <c r="F9" t="s">
        <v>6</v>
      </c>
      <c r="G9" t="str">
        <f t="shared" si="1"/>
        <v>Andryala ragusina</v>
      </c>
      <c r="H9" t="str">
        <f t="shared" si="2"/>
        <v>FLORAIBERICA-COMP(II)</v>
      </c>
      <c r="J9" t="s">
        <v>11759</v>
      </c>
      <c r="K9" t="s">
        <v>11752</v>
      </c>
      <c r="L9" t="s">
        <v>11753</v>
      </c>
      <c r="M9" t="s">
        <v>11754</v>
      </c>
    </row>
    <row r="10" spans="1:13" x14ac:dyDescent="0.25">
      <c r="A10" t="s">
        <v>4149</v>
      </c>
      <c r="B10" t="s">
        <v>6097</v>
      </c>
      <c r="C10" t="str">
        <f t="shared" si="0"/>
        <v/>
      </c>
      <c r="E10" t="s">
        <v>6</v>
      </c>
      <c r="F10" t="s">
        <v>6</v>
      </c>
      <c r="G10" t="str">
        <f t="shared" si="1"/>
        <v>Andryala rothia</v>
      </c>
      <c r="H10" t="str">
        <f t="shared" si="2"/>
        <v>FLORAIBERICA-COMP(II)</v>
      </c>
      <c r="J10" t="s">
        <v>11760</v>
      </c>
      <c r="K10" t="s">
        <v>11752</v>
      </c>
      <c r="L10" t="s">
        <v>11753</v>
      </c>
      <c r="M10" t="s">
        <v>11754</v>
      </c>
    </row>
    <row r="11" spans="1:13" x14ac:dyDescent="0.25">
      <c r="A11" t="s">
        <v>4746</v>
      </c>
      <c r="B11" t="s">
        <v>4747</v>
      </c>
      <c r="C11" t="str">
        <f t="shared" si="0"/>
        <v/>
      </c>
      <c r="E11" t="s">
        <v>5390</v>
      </c>
      <c r="F11" t="s">
        <v>6</v>
      </c>
      <c r="G11" t="str">
        <f t="shared" si="1"/>
        <v>Arctotheca calendula</v>
      </c>
      <c r="H11" t="str">
        <f t="shared" si="2"/>
        <v>FLORAIBERICA-COMP(II)</v>
      </c>
      <c r="J11" t="s">
        <v>11761</v>
      </c>
      <c r="K11" t="s">
        <v>11752</v>
      </c>
      <c r="L11" t="s">
        <v>11753</v>
      </c>
      <c r="M11" t="s">
        <v>11754</v>
      </c>
    </row>
    <row r="12" spans="1:13" x14ac:dyDescent="0.25">
      <c r="A12" t="s">
        <v>4746</v>
      </c>
      <c r="B12" t="s">
        <v>2495</v>
      </c>
      <c r="C12" t="str">
        <f t="shared" si="0"/>
        <v/>
      </c>
      <c r="E12" t="s">
        <v>5390</v>
      </c>
      <c r="F12" t="s">
        <v>6</v>
      </c>
      <c r="G12" t="str">
        <f t="shared" si="1"/>
        <v>Arctotheca tristis</v>
      </c>
      <c r="H12" t="str">
        <f t="shared" si="2"/>
        <v>FLORAIBERICA-COMP(II)</v>
      </c>
      <c r="J12" t="s">
        <v>11762</v>
      </c>
      <c r="K12" t="s">
        <v>11752</v>
      </c>
      <c r="L12" t="s">
        <v>11753</v>
      </c>
      <c r="M12" t="s">
        <v>11754</v>
      </c>
    </row>
    <row r="13" spans="1:13" x14ac:dyDescent="0.25">
      <c r="A13" t="s">
        <v>5204</v>
      </c>
      <c r="B13" t="s">
        <v>5205</v>
      </c>
      <c r="C13" t="str">
        <f t="shared" si="0"/>
        <v/>
      </c>
      <c r="E13" t="s">
        <v>5390</v>
      </c>
      <c r="F13" t="s">
        <v>6</v>
      </c>
      <c r="G13" t="str">
        <f t="shared" si="1"/>
        <v>Arctotis stoechadifolia</v>
      </c>
      <c r="H13" t="str">
        <f t="shared" si="2"/>
        <v>FLORAIBERICA-COMP(II)</v>
      </c>
      <c r="J13" t="s">
        <v>11763</v>
      </c>
      <c r="K13" t="s">
        <v>11752</v>
      </c>
      <c r="L13" t="s">
        <v>11753</v>
      </c>
      <c r="M13" t="s">
        <v>11754</v>
      </c>
    </row>
    <row r="14" spans="1:13" x14ac:dyDescent="0.25">
      <c r="A14" t="s">
        <v>4750</v>
      </c>
      <c r="B14" t="s">
        <v>1317</v>
      </c>
      <c r="C14" t="str">
        <f t="shared" si="0"/>
        <v/>
      </c>
      <c r="E14" t="s">
        <v>6</v>
      </c>
      <c r="F14" t="s">
        <v>6</v>
      </c>
      <c r="G14" t="str">
        <f t="shared" si="1"/>
        <v>Arnoseris minima</v>
      </c>
      <c r="H14" t="str">
        <f t="shared" si="2"/>
        <v>FLORAIBERICA-COMP(II)</v>
      </c>
      <c r="J14" t="s">
        <v>12513</v>
      </c>
      <c r="K14" t="s">
        <v>11752</v>
      </c>
      <c r="L14" t="s">
        <v>11753</v>
      </c>
      <c r="M14" t="s">
        <v>11754</v>
      </c>
    </row>
    <row r="15" spans="1:13" x14ac:dyDescent="0.25">
      <c r="A15" t="s">
        <v>5147</v>
      </c>
      <c r="B15" t="s">
        <v>2867</v>
      </c>
      <c r="C15" t="str">
        <f t="shared" si="0"/>
        <v/>
      </c>
      <c r="E15" t="s">
        <v>31</v>
      </c>
      <c r="F15" t="s">
        <v>6</v>
      </c>
      <c r="G15" t="str">
        <f t="shared" si="1"/>
        <v>Avellara fistulosa</v>
      </c>
      <c r="H15" t="str">
        <f t="shared" si="2"/>
        <v>FLORAIBERICA-COMP(II)</v>
      </c>
      <c r="J15" t="s">
        <v>11764</v>
      </c>
      <c r="K15" t="s">
        <v>11752</v>
      </c>
      <c r="L15" t="s">
        <v>11753</v>
      </c>
      <c r="M15" t="s">
        <v>11754</v>
      </c>
    </row>
    <row r="16" spans="1:13" x14ac:dyDescent="0.25">
      <c r="A16" t="s">
        <v>6105</v>
      </c>
      <c r="B16" t="s">
        <v>2824</v>
      </c>
      <c r="C16" t="str">
        <f t="shared" si="0"/>
        <v/>
      </c>
      <c r="E16" t="s">
        <v>6</v>
      </c>
      <c r="F16" t="s">
        <v>6</v>
      </c>
      <c r="G16" t="str">
        <f t="shared" si="1"/>
        <v>Catananche caerulea</v>
      </c>
      <c r="H16" t="str">
        <f t="shared" si="2"/>
        <v>FLORAIBERICA-COMP(II)</v>
      </c>
      <c r="J16" t="s">
        <v>12514</v>
      </c>
      <c r="K16" t="s">
        <v>11752</v>
      </c>
      <c r="L16" t="s">
        <v>11753</v>
      </c>
      <c r="M16" t="s">
        <v>11754</v>
      </c>
    </row>
    <row r="17" spans="1:13" x14ac:dyDescent="0.25">
      <c r="A17" t="s">
        <v>6105</v>
      </c>
      <c r="B17" t="s">
        <v>198</v>
      </c>
      <c r="C17" t="str">
        <f t="shared" si="0"/>
        <v/>
      </c>
      <c r="E17" t="s">
        <v>6</v>
      </c>
      <c r="F17" t="s">
        <v>6</v>
      </c>
      <c r="G17" t="str">
        <f t="shared" si="1"/>
        <v>Catananche lutea</v>
      </c>
      <c r="H17" t="str">
        <f t="shared" si="2"/>
        <v>FLORAIBERICA-COMP(II)</v>
      </c>
      <c r="J17" t="s">
        <v>11765</v>
      </c>
      <c r="K17" t="s">
        <v>11752</v>
      </c>
      <c r="L17" t="s">
        <v>11753</v>
      </c>
      <c r="M17" t="s">
        <v>11754</v>
      </c>
    </row>
    <row r="18" spans="1:13" x14ac:dyDescent="0.25">
      <c r="A18" t="s">
        <v>4810</v>
      </c>
      <c r="B18" t="s">
        <v>738</v>
      </c>
      <c r="C18" t="str">
        <f t="shared" si="0"/>
        <v/>
      </c>
      <c r="E18" t="s">
        <v>6</v>
      </c>
      <c r="F18" t="s">
        <v>6</v>
      </c>
      <c r="G18" t="str">
        <f t="shared" si="1"/>
        <v>Chondrilla juncea</v>
      </c>
      <c r="H18" t="str">
        <f t="shared" si="2"/>
        <v>FLORAIBERICA-COMP(II)</v>
      </c>
      <c r="J18" t="s">
        <v>12515</v>
      </c>
      <c r="K18" t="s">
        <v>11752</v>
      </c>
      <c r="L18" t="s">
        <v>11753</v>
      </c>
      <c r="M18" t="s">
        <v>11754</v>
      </c>
    </row>
    <row r="19" spans="1:13" x14ac:dyDescent="0.25">
      <c r="A19" t="s">
        <v>4811</v>
      </c>
      <c r="B19" t="s">
        <v>176</v>
      </c>
      <c r="C19" t="str">
        <f t="shared" si="0"/>
        <v/>
      </c>
      <c r="E19" t="s">
        <v>6</v>
      </c>
      <c r="F19" t="s">
        <v>6</v>
      </c>
      <c r="G19" t="str">
        <f t="shared" si="1"/>
        <v>Cicerbita alpina</v>
      </c>
      <c r="H19" t="str">
        <f t="shared" si="2"/>
        <v>FLORAIBERICA-COMP(II)</v>
      </c>
      <c r="J19" t="s">
        <v>11766</v>
      </c>
      <c r="K19" t="s">
        <v>11752</v>
      </c>
      <c r="L19" t="s">
        <v>11753</v>
      </c>
      <c r="M19" t="s">
        <v>11754</v>
      </c>
    </row>
    <row r="20" spans="1:13" x14ac:dyDescent="0.25">
      <c r="A20" t="s">
        <v>4811</v>
      </c>
      <c r="B20" t="s">
        <v>1389</v>
      </c>
      <c r="C20" t="str">
        <f t="shared" si="0"/>
        <v>subsp.</v>
      </c>
      <c r="D20" t="s">
        <v>509</v>
      </c>
      <c r="E20" t="s">
        <v>31</v>
      </c>
      <c r="F20" t="s">
        <v>6</v>
      </c>
      <c r="G20" t="str">
        <f t="shared" si="1"/>
        <v>Cicerbita muralis gaditana</v>
      </c>
      <c r="H20" t="str">
        <f t="shared" si="2"/>
        <v>FLORAIBERICA-COMP(II)</v>
      </c>
      <c r="J20" t="s">
        <v>13380</v>
      </c>
      <c r="K20" t="s">
        <v>11752</v>
      </c>
      <c r="L20" t="s">
        <v>11753</v>
      </c>
      <c r="M20" t="s">
        <v>11754</v>
      </c>
    </row>
    <row r="21" spans="1:13" x14ac:dyDescent="0.25">
      <c r="A21" t="s">
        <v>4811</v>
      </c>
      <c r="B21" t="s">
        <v>1389</v>
      </c>
      <c r="C21" t="str">
        <f t="shared" si="0"/>
        <v>subsp.</v>
      </c>
      <c r="D21" t="s">
        <v>1389</v>
      </c>
      <c r="E21" t="s">
        <v>6</v>
      </c>
      <c r="F21" t="s">
        <v>6</v>
      </c>
      <c r="G21" t="str">
        <f t="shared" si="1"/>
        <v>Cicerbita muralis muralis</v>
      </c>
      <c r="H21" t="str">
        <f t="shared" si="2"/>
        <v>FLORAIBERICA-COMP(II)</v>
      </c>
      <c r="J21" t="s">
        <v>13564</v>
      </c>
      <c r="K21" t="s">
        <v>11752</v>
      </c>
      <c r="L21" t="s">
        <v>11753</v>
      </c>
      <c r="M21" t="s">
        <v>11754</v>
      </c>
    </row>
    <row r="22" spans="1:13" x14ac:dyDescent="0.25">
      <c r="A22" t="s">
        <v>4813</v>
      </c>
      <c r="B22" t="s">
        <v>4814</v>
      </c>
      <c r="C22" t="str">
        <f t="shared" si="0"/>
        <v/>
      </c>
      <c r="E22" t="s">
        <v>5390</v>
      </c>
      <c r="F22" t="s">
        <v>6</v>
      </c>
      <c r="G22" t="str">
        <f t="shared" si="1"/>
        <v>Cichorium endivia</v>
      </c>
      <c r="H22" t="str">
        <f t="shared" si="2"/>
        <v>FLORAIBERICA-COMP(II)</v>
      </c>
      <c r="J22" t="s">
        <v>11767</v>
      </c>
      <c r="K22" t="s">
        <v>11752</v>
      </c>
      <c r="L22" t="s">
        <v>11753</v>
      </c>
      <c r="M22" t="s">
        <v>11754</v>
      </c>
    </row>
    <row r="23" spans="1:13" x14ac:dyDescent="0.25">
      <c r="A23" t="s">
        <v>4813</v>
      </c>
      <c r="B23" t="s">
        <v>4815</v>
      </c>
      <c r="C23" t="str">
        <f t="shared" si="0"/>
        <v/>
      </c>
      <c r="E23" t="s">
        <v>6</v>
      </c>
      <c r="F23" t="s">
        <v>6</v>
      </c>
      <c r="G23" t="str">
        <f t="shared" si="1"/>
        <v>Cichorium intybus</v>
      </c>
      <c r="H23" t="str">
        <f t="shared" si="2"/>
        <v>FLORAIBERICA-COMP(II)</v>
      </c>
      <c r="J23" t="s">
        <v>12516</v>
      </c>
      <c r="K23" t="s">
        <v>11752</v>
      </c>
      <c r="L23" t="s">
        <v>11753</v>
      </c>
      <c r="M23" t="s">
        <v>11754</v>
      </c>
    </row>
    <row r="24" spans="1:13" x14ac:dyDescent="0.25">
      <c r="A24" t="s">
        <v>4813</v>
      </c>
      <c r="B24" t="s">
        <v>1112</v>
      </c>
      <c r="C24" t="str">
        <f t="shared" si="0"/>
        <v/>
      </c>
      <c r="E24" t="s">
        <v>6</v>
      </c>
      <c r="F24" t="s">
        <v>6</v>
      </c>
      <c r="G24" t="str">
        <f t="shared" si="1"/>
        <v>Cichorium pumilum</v>
      </c>
      <c r="H24" t="str">
        <f t="shared" si="2"/>
        <v>FLORAIBERICA-COMP(II)</v>
      </c>
      <c r="J24" t="s">
        <v>11768</v>
      </c>
      <c r="K24" t="s">
        <v>11752</v>
      </c>
      <c r="L24" t="s">
        <v>11753</v>
      </c>
      <c r="M24" t="s">
        <v>11754</v>
      </c>
    </row>
    <row r="25" spans="1:13" x14ac:dyDescent="0.25">
      <c r="A25" t="s">
        <v>4284</v>
      </c>
      <c r="B25" t="s">
        <v>3224</v>
      </c>
      <c r="C25" t="str">
        <f t="shared" si="0"/>
        <v/>
      </c>
      <c r="E25" t="s">
        <v>6</v>
      </c>
      <c r="F25" t="s">
        <v>6</v>
      </c>
      <c r="G25" t="str">
        <f t="shared" si="1"/>
        <v>Crepis albida</v>
      </c>
      <c r="H25" t="str">
        <f t="shared" si="2"/>
        <v>FLORAIBERICA-COMP(II)</v>
      </c>
      <c r="J25" t="s">
        <v>12517</v>
      </c>
      <c r="K25" t="s">
        <v>11752</v>
      </c>
      <c r="L25" t="s">
        <v>11753</v>
      </c>
      <c r="M25" t="s">
        <v>11754</v>
      </c>
    </row>
    <row r="26" spans="1:13" x14ac:dyDescent="0.25">
      <c r="A26" t="s">
        <v>4284</v>
      </c>
      <c r="B26" t="s">
        <v>176</v>
      </c>
      <c r="C26" t="str">
        <f t="shared" si="0"/>
        <v/>
      </c>
      <c r="E26" t="s">
        <v>5390</v>
      </c>
      <c r="F26" t="s">
        <v>6</v>
      </c>
      <c r="G26" t="str">
        <f t="shared" si="1"/>
        <v>Crepis alpina</v>
      </c>
      <c r="H26" t="str">
        <f t="shared" si="2"/>
        <v>FLORAIBERICA-COMP(II)</v>
      </c>
      <c r="J26" t="s">
        <v>11769</v>
      </c>
      <c r="K26" t="s">
        <v>11752</v>
      </c>
      <c r="L26" t="s">
        <v>11753</v>
      </c>
      <c r="M26" t="s">
        <v>11754</v>
      </c>
    </row>
    <row r="27" spans="1:13" x14ac:dyDescent="0.25">
      <c r="A27" t="s">
        <v>4284</v>
      </c>
      <c r="B27" t="s">
        <v>858</v>
      </c>
      <c r="C27" t="str">
        <f t="shared" si="0"/>
        <v/>
      </c>
      <c r="E27" t="s">
        <v>5390</v>
      </c>
      <c r="F27" t="s">
        <v>6</v>
      </c>
      <c r="G27" t="str">
        <f t="shared" si="1"/>
        <v>Crepis bellidifolia</v>
      </c>
      <c r="H27" t="str">
        <f t="shared" si="2"/>
        <v>FLORAIBERICA-COMP(II)</v>
      </c>
      <c r="J27" t="s">
        <v>12518</v>
      </c>
      <c r="K27" t="s">
        <v>11752</v>
      </c>
      <c r="L27" t="s">
        <v>11753</v>
      </c>
      <c r="M27" t="s">
        <v>11754</v>
      </c>
    </row>
    <row r="28" spans="1:13" x14ac:dyDescent="0.25">
      <c r="A28" t="s">
        <v>4284</v>
      </c>
      <c r="B28" t="s">
        <v>5186</v>
      </c>
      <c r="C28" t="str">
        <f t="shared" si="0"/>
        <v/>
      </c>
      <c r="E28" t="s">
        <v>31</v>
      </c>
      <c r="F28" t="s">
        <v>6</v>
      </c>
      <c r="G28" t="str">
        <f t="shared" si="1"/>
        <v>Crepis bermejana</v>
      </c>
      <c r="H28" t="str">
        <f t="shared" si="2"/>
        <v>FLORAIBERICA-COMP(II)</v>
      </c>
      <c r="J28" t="s">
        <v>11770</v>
      </c>
      <c r="K28" t="s">
        <v>11752</v>
      </c>
      <c r="L28" t="s">
        <v>11753</v>
      </c>
      <c r="M28" t="s">
        <v>11754</v>
      </c>
    </row>
    <row r="29" spans="1:13" x14ac:dyDescent="0.25">
      <c r="A29" t="s">
        <v>4284</v>
      </c>
      <c r="B29" t="s">
        <v>2871</v>
      </c>
      <c r="C29" t="str">
        <f t="shared" si="0"/>
        <v/>
      </c>
      <c r="E29" t="s">
        <v>6</v>
      </c>
      <c r="F29" t="s">
        <v>6</v>
      </c>
      <c r="G29" t="str">
        <f t="shared" si="1"/>
        <v>Crepis biennis</v>
      </c>
      <c r="H29" t="str">
        <f t="shared" si="2"/>
        <v>FLORAIBERICA-COMP(II)</v>
      </c>
      <c r="J29" t="s">
        <v>12519</v>
      </c>
      <c r="K29" t="s">
        <v>11752</v>
      </c>
      <c r="L29" t="s">
        <v>11753</v>
      </c>
      <c r="M29" t="s">
        <v>11754</v>
      </c>
    </row>
    <row r="30" spans="1:13" x14ac:dyDescent="0.25">
      <c r="A30" t="s">
        <v>4284</v>
      </c>
      <c r="B30" t="s">
        <v>5183</v>
      </c>
      <c r="C30" t="str">
        <f t="shared" si="0"/>
        <v/>
      </c>
      <c r="E30" t="s">
        <v>6</v>
      </c>
      <c r="F30" t="s">
        <v>6</v>
      </c>
      <c r="G30" t="str">
        <f t="shared" si="1"/>
        <v>Crepis blattarioides</v>
      </c>
      <c r="H30" t="str">
        <f t="shared" si="2"/>
        <v>FLORAIBERICA-COMP(II)</v>
      </c>
      <c r="J30" t="s">
        <v>11771</v>
      </c>
      <c r="K30" t="s">
        <v>11752</v>
      </c>
      <c r="L30" t="s">
        <v>11753</v>
      </c>
      <c r="M30" t="s">
        <v>11754</v>
      </c>
    </row>
    <row r="31" spans="1:13" x14ac:dyDescent="0.25">
      <c r="A31" t="s">
        <v>4284</v>
      </c>
      <c r="B31" t="s">
        <v>4830</v>
      </c>
      <c r="C31" t="str">
        <f t="shared" si="0"/>
        <v/>
      </c>
      <c r="E31" t="s">
        <v>5390</v>
      </c>
      <c r="F31" t="s">
        <v>6</v>
      </c>
      <c r="G31" t="str">
        <f t="shared" si="1"/>
        <v>Crepis bursifolia</v>
      </c>
      <c r="H31" t="str">
        <f t="shared" si="2"/>
        <v>FLORAIBERICA-COMP(II)</v>
      </c>
      <c r="J31" t="s">
        <v>12520</v>
      </c>
      <c r="K31" t="s">
        <v>11752</v>
      </c>
      <c r="L31" t="s">
        <v>11753</v>
      </c>
      <c r="M31" t="s">
        <v>11754</v>
      </c>
    </row>
    <row r="32" spans="1:13" x14ac:dyDescent="0.25">
      <c r="A32" t="s">
        <v>4284</v>
      </c>
      <c r="B32" t="s">
        <v>922</v>
      </c>
      <c r="C32" t="str">
        <f t="shared" si="0"/>
        <v/>
      </c>
      <c r="E32" t="s">
        <v>6</v>
      </c>
      <c r="F32" t="s">
        <v>6</v>
      </c>
      <c r="G32" t="str">
        <f t="shared" si="1"/>
        <v>Crepis capillaris</v>
      </c>
      <c r="H32" t="str">
        <f t="shared" si="2"/>
        <v>FLORAIBERICA-COMP(II)</v>
      </c>
      <c r="J32" t="s">
        <v>12521</v>
      </c>
      <c r="K32" t="s">
        <v>11752</v>
      </c>
      <c r="L32" t="s">
        <v>11753</v>
      </c>
      <c r="M32" t="s">
        <v>11754</v>
      </c>
    </row>
    <row r="33" spans="1:13" x14ac:dyDescent="0.25">
      <c r="A33" t="s">
        <v>4284</v>
      </c>
      <c r="B33" t="s">
        <v>5185</v>
      </c>
      <c r="C33" t="str">
        <f t="shared" si="0"/>
        <v/>
      </c>
      <c r="E33" t="s">
        <v>6</v>
      </c>
      <c r="F33" t="s">
        <v>6</v>
      </c>
      <c r="G33" t="str">
        <f t="shared" si="1"/>
        <v>Crepis erythia</v>
      </c>
      <c r="H33" t="str">
        <f t="shared" si="2"/>
        <v>FLORAIBERICA-COMP(II)</v>
      </c>
      <c r="J33" t="s">
        <v>11772</v>
      </c>
      <c r="K33" t="s">
        <v>11752</v>
      </c>
      <c r="L33" t="s">
        <v>11753</v>
      </c>
      <c r="M33" t="s">
        <v>11754</v>
      </c>
    </row>
    <row r="34" spans="1:13" x14ac:dyDescent="0.25">
      <c r="A34" t="s">
        <v>4284</v>
      </c>
      <c r="B34" t="s">
        <v>307</v>
      </c>
      <c r="C34" t="str">
        <f t="shared" si="0"/>
        <v>subsp.</v>
      </c>
      <c r="D34" t="s">
        <v>307</v>
      </c>
      <c r="E34" t="s">
        <v>6</v>
      </c>
      <c r="F34" t="s">
        <v>31</v>
      </c>
      <c r="G34" t="str">
        <f t="shared" si="1"/>
        <v>Crepis foetida foetida</v>
      </c>
      <c r="H34" t="str">
        <f t="shared" si="2"/>
        <v>FLORAIBERICA-COMP(II)</v>
      </c>
      <c r="J34" t="s">
        <v>13381</v>
      </c>
      <c r="K34" t="s">
        <v>11752</v>
      </c>
      <c r="L34" t="s">
        <v>11753</v>
      </c>
      <c r="M34" t="s">
        <v>11754</v>
      </c>
    </row>
    <row r="35" spans="1:13" x14ac:dyDescent="0.25">
      <c r="A35" t="s">
        <v>4284</v>
      </c>
      <c r="B35" t="s">
        <v>626</v>
      </c>
      <c r="C35" t="str">
        <f t="shared" si="0"/>
        <v/>
      </c>
      <c r="E35" t="s">
        <v>31</v>
      </c>
      <c r="F35" t="s">
        <v>6</v>
      </c>
      <c r="G35" t="str">
        <f t="shared" si="1"/>
        <v>Crepis granatensis</v>
      </c>
      <c r="H35" t="str">
        <f t="shared" si="2"/>
        <v>FLORAIBERICA-COMP(II)</v>
      </c>
      <c r="J35" t="s">
        <v>11773</v>
      </c>
      <c r="K35" t="s">
        <v>11752</v>
      </c>
      <c r="L35" t="s">
        <v>11753</v>
      </c>
      <c r="M35" t="s">
        <v>11754</v>
      </c>
    </row>
    <row r="36" spans="1:13" x14ac:dyDescent="0.25">
      <c r="A36" t="s">
        <v>4284</v>
      </c>
      <c r="B36" t="s">
        <v>4831</v>
      </c>
      <c r="C36" t="str">
        <f t="shared" si="0"/>
        <v/>
      </c>
      <c r="E36" t="s">
        <v>6</v>
      </c>
      <c r="F36" t="s">
        <v>6</v>
      </c>
      <c r="G36" t="str">
        <f t="shared" si="1"/>
        <v>Crepis lampsanoides</v>
      </c>
      <c r="H36" t="str">
        <f t="shared" si="2"/>
        <v>FLORAIBERICA-COMP(II)</v>
      </c>
      <c r="J36" t="s">
        <v>12765</v>
      </c>
      <c r="K36" t="s">
        <v>11752</v>
      </c>
      <c r="L36" t="s">
        <v>11753</v>
      </c>
      <c r="M36" t="s">
        <v>11754</v>
      </c>
    </row>
    <row r="37" spans="1:13" x14ac:dyDescent="0.25">
      <c r="A37" t="s">
        <v>4284</v>
      </c>
      <c r="B37" t="s">
        <v>26</v>
      </c>
      <c r="C37" t="str">
        <f t="shared" si="0"/>
        <v/>
      </c>
      <c r="E37" t="s">
        <v>6</v>
      </c>
      <c r="F37" t="s">
        <v>6</v>
      </c>
      <c r="G37" t="str">
        <f t="shared" si="1"/>
        <v>Crepis mollis</v>
      </c>
      <c r="H37" t="str">
        <f t="shared" si="2"/>
        <v>FLORAIBERICA-COMP(II)</v>
      </c>
      <c r="J37" t="s">
        <v>12766</v>
      </c>
      <c r="K37" t="s">
        <v>11752</v>
      </c>
      <c r="L37" t="s">
        <v>11753</v>
      </c>
      <c r="M37" t="s">
        <v>11754</v>
      </c>
    </row>
    <row r="38" spans="1:13" x14ac:dyDescent="0.25">
      <c r="A38" t="s">
        <v>4284</v>
      </c>
      <c r="B38" t="s">
        <v>1778</v>
      </c>
      <c r="C38" t="str">
        <f t="shared" si="0"/>
        <v/>
      </c>
      <c r="E38" t="s">
        <v>6</v>
      </c>
      <c r="F38" t="s">
        <v>6</v>
      </c>
      <c r="G38" t="str">
        <f t="shared" si="1"/>
        <v>Crepis nicaeensis</v>
      </c>
      <c r="H38" t="str">
        <f t="shared" si="2"/>
        <v>FLORAIBERICA-COMP(II)</v>
      </c>
      <c r="J38" t="s">
        <v>11774</v>
      </c>
      <c r="K38" t="s">
        <v>11752</v>
      </c>
      <c r="L38" t="s">
        <v>11753</v>
      </c>
      <c r="M38" t="s">
        <v>11754</v>
      </c>
    </row>
    <row r="39" spans="1:13" x14ac:dyDescent="0.25">
      <c r="A39" t="s">
        <v>4284</v>
      </c>
      <c r="B39" t="s">
        <v>4285</v>
      </c>
      <c r="C39" t="str">
        <f t="shared" si="0"/>
        <v/>
      </c>
      <c r="E39" t="s">
        <v>31</v>
      </c>
      <c r="F39" t="s">
        <v>6</v>
      </c>
      <c r="G39" t="str">
        <f t="shared" si="1"/>
        <v>Crepis novoana</v>
      </c>
      <c r="H39" t="str">
        <f t="shared" si="2"/>
        <v>FLORAIBERICA-COMP(II)</v>
      </c>
      <c r="J39" t="s">
        <v>11775</v>
      </c>
      <c r="K39" t="s">
        <v>11752</v>
      </c>
      <c r="L39" t="s">
        <v>11753</v>
      </c>
      <c r="M39" t="s">
        <v>11754</v>
      </c>
    </row>
    <row r="40" spans="1:13" x14ac:dyDescent="0.25">
      <c r="A40" t="s">
        <v>4284</v>
      </c>
      <c r="B40" t="s">
        <v>4286</v>
      </c>
      <c r="C40" t="str">
        <f t="shared" si="0"/>
        <v/>
      </c>
      <c r="E40" t="s">
        <v>31</v>
      </c>
      <c r="F40" t="s">
        <v>6</v>
      </c>
      <c r="G40" t="str">
        <f t="shared" si="1"/>
        <v>Crepis oporinoides</v>
      </c>
      <c r="H40" t="str">
        <f t="shared" si="2"/>
        <v>FLORAIBERICA-COMP(II)</v>
      </c>
      <c r="J40" t="s">
        <v>12767</v>
      </c>
      <c r="K40" t="s">
        <v>11752</v>
      </c>
      <c r="L40" t="s">
        <v>11753</v>
      </c>
      <c r="M40" t="s">
        <v>11754</v>
      </c>
    </row>
    <row r="41" spans="1:13" x14ac:dyDescent="0.25">
      <c r="A41" t="s">
        <v>4284</v>
      </c>
      <c r="B41" t="s">
        <v>4832</v>
      </c>
      <c r="C41" t="str">
        <f t="shared" si="0"/>
        <v/>
      </c>
      <c r="E41" t="s">
        <v>6</v>
      </c>
      <c r="F41" t="s">
        <v>6</v>
      </c>
      <c r="G41" t="str">
        <f t="shared" si="1"/>
        <v>Crepis paludosa</v>
      </c>
      <c r="H41" t="str">
        <f t="shared" si="2"/>
        <v>FLORAIBERICA-COMP(II)</v>
      </c>
      <c r="J41" t="s">
        <v>11776</v>
      </c>
      <c r="K41" t="s">
        <v>11752</v>
      </c>
      <c r="L41" t="s">
        <v>11753</v>
      </c>
      <c r="M41" t="s">
        <v>11754</v>
      </c>
    </row>
    <row r="42" spans="1:13" x14ac:dyDescent="0.25">
      <c r="A42" t="s">
        <v>4284</v>
      </c>
      <c r="B42" t="s">
        <v>4833</v>
      </c>
      <c r="C42" t="str">
        <f t="shared" si="0"/>
        <v>subsp.</v>
      </c>
      <c r="D42" t="s">
        <v>4833</v>
      </c>
      <c r="E42" t="s">
        <v>6</v>
      </c>
      <c r="F42" t="s">
        <v>31</v>
      </c>
      <c r="G42" t="str">
        <f t="shared" si="1"/>
        <v>Crepis pulchra pulchra</v>
      </c>
      <c r="H42" t="str">
        <f t="shared" si="2"/>
        <v>FLORAIBERICA-COMP(II)</v>
      </c>
      <c r="J42" t="s">
        <v>13382</v>
      </c>
      <c r="K42" t="s">
        <v>11752</v>
      </c>
      <c r="L42" t="s">
        <v>11753</v>
      </c>
      <c r="M42" t="s">
        <v>11754</v>
      </c>
    </row>
    <row r="43" spans="1:13" x14ac:dyDescent="0.25">
      <c r="A43" t="s">
        <v>4284</v>
      </c>
      <c r="B43" t="s">
        <v>294</v>
      </c>
      <c r="C43" t="str">
        <f t="shared" si="0"/>
        <v/>
      </c>
      <c r="E43" t="s">
        <v>6</v>
      </c>
      <c r="F43" t="s">
        <v>6</v>
      </c>
      <c r="G43" t="str">
        <f t="shared" si="1"/>
        <v>Crepis pusilla</v>
      </c>
      <c r="H43" t="str">
        <f t="shared" si="2"/>
        <v>FLORAIBERICA-COMP(II)</v>
      </c>
      <c r="J43" t="s">
        <v>12768</v>
      </c>
      <c r="K43" t="s">
        <v>11752</v>
      </c>
      <c r="L43" t="s">
        <v>11753</v>
      </c>
      <c r="M43" t="s">
        <v>11754</v>
      </c>
    </row>
    <row r="44" spans="1:13" x14ac:dyDescent="0.25">
      <c r="A44" t="s">
        <v>4284</v>
      </c>
      <c r="B44" t="s">
        <v>4834</v>
      </c>
      <c r="C44" t="str">
        <f t="shared" si="0"/>
        <v/>
      </c>
      <c r="E44" t="s">
        <v>6</v>
      </c>
      <c r="F44" t="s">
        <v>6</v>
      </c>
      <c r="G44" t="str">
        <f t="shared" si="1"/>
        <v>Crepis pygmaea</v>
      </c>
      <c r="H44" t="str">
        <f t="shared" si="2"/>
        <v>FLORAIBERICA-COMP(II)</v>
      </c>
      <c r="J44" t="s">
        <v>12522</v>
      </c>
      <c r="K44" t="s">
        <v>11752</v>
      </c>
      <c r="L44" t="s">
        <v>11753</v>
      </c>
      <c r="M44" t="s">
        <v>11754</v>
      </c>
    </row>
    <row r="45" spans="1:13" x14ac:dyDescent="0.25">
      <c r="A45" t="s">
        <v>4284</v>
      </c>
      <c r="B45" t="s">
        <v>66</v>
      </c>
      <c r="C45" t="str">
        <f t="shared" si="0"/>
        <v/>
      </c>
      <c r="E45" t="s">
        <v>6</v>
      </c>
      <c r="F45" t="s">
        <v>6</v>
      </c>
      <c r="G45" t="str">
        <f t="shared" si="1"/>
        <v>Crepis pyrenaica</v>
      </c>
      <c r="H45" t="str">
        <f t="shared" si="2"/>
        <v>FLORAIBERICA-COMP(II)</v>
      </c>
      <c r="J45" t="s">
        <v>11777</v>
      </c>
      <c r="K45" t="s">
        <v>11752</v>
      </c>
      <c r="L45" t="s">
        <v>11753</v>
      </c>
      <c r="M45" t="s">
        <v>11754</v>
      </c>
    </row>
    <row r="46" spans="1:13" x14ac:dyDescent="0.25">
      <c r="A46" t="s">
        <v>4284</v>
      </c>
      <c r="B46" t="s">
        <v>483</v>
      </c>
      <c r="C46" t="str">
        <f t="shared" si="0"/>
        <v/>
      </c>
      <c r="E46" t="s">
        <v>6</v>
      </c>
      <c r="F46" t="s">
        <v>6</v>
      </c>
      <c r="G46" t="str">
        <f t="shared" si="1"/>
        <v>Crepis salzmannii</v>
      </c>
      <c r="H46" t="str">
        <f t="shared" si="2"/>
        <v>FLORAIBERICA-COMP(II)</v>
      </c>
      <c r="J46" t="s">
        <v>11778</v>
      </c>
      <c r="K46" t="s">
        <v>11752</v>
      </c>
      <c r="L46" t="s">
        <v>11753</v>
      </c>
      <c r="M46" t="s">
        <v>11754</v>
      </c>
    </row>
    <row r="47" spans="1:13" x14ac:dyDescent="0.25">
      <c r="A47" t="s">
        <v>4284</v>
      </c>
      <c r="B47" t="s">
        <v>4835</v>
      </c>
      <c r="C47" t="str">
        <f t="shared" si="0"/>
        <v/>
      </c>
      <c r="E47" t="s">
        <v>5390</v>
      </c>
      <c r="F47" t="s">
        <v>6</v>
      </c>
      <c r="G47" t="str">
        <f t="shared" si="1"/>
        <v>Crepis sancta</v>
      </c>
      <c r="H47" t="str">
        <f t="shared" si="2"/>
        <v>FLORAIBERICA-COMP(II)</v>
      </c>
      <c r="J47" t="s">
        <v>12769</v>
      </c>
      <c r="K47" t="s">
        <v>11752</v>
      </c>
      <c r="L47" t="s">
        <v>11753</v>
      </c>
      <c r="M47" t="s">
        <v>11754</v>
      </c>
    </row>
    <row r="48" spans="1:13" x14ac:dyDescent="0.25">
      <c r="A48" t="s">
        <v>4284</v>
      </c>
      <c r="B48" t="s">
        <v>4836</v>
      </c>
      <c r="C48" t="str">
        <f t="shared" si="0"/>
        <v>subsp.</v>
      </c>
      <c r="D48" t="s">
        <v>4836</v>
      </c>
      <c r="E48" t="s">
        <v>6</v>
      </c>
      <c r="F48" t="s">
        <v>31</v>
      </c>
      <c r="G48" t="str">
        <f t="shared" si="1"/>
        <v>Crepis setosa setosa</v>
      </c>
      <c r="H48" t="str">
        <f t="shared" si="2"/>
        <v>FLORAIBERICA-COMP(II)</v>
      </c>
      <c r="J48" t="s">
        <v>13383</v>
      </c>
      <c r="K48" t="s">
        <v>11752</v>
      </c>
      <c r="L48" t="s">
        <v>11753</v>
      </c>
      <c r="M48" t="s">
        <v>11754</v>
      </c>
    </row>
    <row r="49" spans="1:13" x14ac:dyDescent="0.25">
      <c r="A49" t="s">
        <v>4284</v>
      </c>
      <c r="B49" t="s">
        <v>5184</v>
      </c>
      <c r="C49" t="str">
        <f t="shared" si="0"/>
        <v/>
      </c>
      <c r="E49" t="s">
        <v>6</v>
      </c>
      <c r="F49" t="s">
        <v>6</v>
      </c>
      <c r="G49" t="str">
        <f t="shared" si="1"/>
        <v>Crepis taraxacifolia</v>
      </c>
      <c r="H49" t="str">
        <f t="shared" si="2"/>
        <v>FLORAIBERICA-COMP(II)</v>
      </c>
      <c r="J49" t="s">
        <v>12770</v>
      </c>
      <c r="K49" t="s">
        <v>11752</v>
      </c>
      <c r="L49" t="s">
        <v>11753</v>
      </c>
      <c r="M49" t="s">
        <v>11754</v>
      </c>
    </row>
    <row r="50" spans="1:13" x14ac:dyDescent="0.25">
      <c r="A50" t="s">
        <v>4284</v>
      </c>
      <c r="B50" t="s">
        <v>1806</v>
      </c>
      <c r="C50" t="str">
        <f t="shared" si="0"/>
        <v/>
      </c>
      <c r="E50" t="s">
        <v>6</v>
      </c>
      <c r="F50" t="s">
        <v>6</v>
      </c>
      <c r="G50" t="str">
        <f t="shared" si="1"/>
        <v>Crepis tingitana</v>
      </c>
      <c r="H50" t="str">
        <f t="shared" si="2"/>
        <v>FLORAIBERICA-COMP(II)</v>
      </c>
      <c r="J50" t="s">
        <v>11779</v>
      </c>
      <c r="K50" t="s">
        <v>11752</v>
      </c>
      <c r="L50" t="s">
        <v>11753</v>
      </c>
      <c r="M50" t="s">
        <v>11754</v>
      </c>
    </row>
    <row r="51" spans="1:13" x14ac:dyDescent="0.25">
      <c r="A51" t="s">
        <v>4284</v>
      </c>
      <c r="B51" t="s">
        <v>4287</v>
      </c>
      <c r="C51" t="str">
        <f t="shared" si="0"/>
        <v/>
      </c>
      <c r="E51" t="s">
        <v>31</v>
      </c>
      <c r="F51" t="s">
        <v>6</v>
      </c>
      <c r="G51" t="str">
        <f t="shared" si="1"/>
        <v>Crepis triasii</v>
      </c>
      <c r="H51" t="str">
        <f t="shared" si="2"/>
        <v>FLORAIBERICA-COMP(II)</v>
      </c>
      <c r="J51" t="s">
        <v>11780</v>
      </c>
      <c r="K51" t="s">
        <v>11752</v>
      </c>
      <c r="L51" t="s">
        <v>11753</v>
      </c>
      <c r="M51" t="s">
        <v>11754</v>
      </c>
    </row>
    <row r="52" spans="1:13" x14ac:dyDescent="0.25">
      <c r="A52" t="s">
        <v>4284</v>
      </c>
      <c r="B52" t="s">
        <v>919</v>
      </c>
      <c r="C52" t="str">
        <f t="shared" si="0"/>
        <v/>
      </c>
      <c r="E52" t="s">
        <v>6</v>
      </c>
      <c r="F52" t="s">
        <v>6</v>
      </c>
      <c r="G52" t="str">
        <f t="shared" si="1"/>
        <v>Crepis vesicaria</v>
      </c>
      <c r="H52" t="str">
        <f t="shared" si="2"/>
        <v>FLORAIBERICA-COMP(II)</v>
      </c>
      <c r="J52" t="s">
        <v>12523</v>
      </c>
      <c r="K52" t="s">
        <v>11752</v>
      </c>
      <c r="L52" t="s">
        <v>11753</v>
      </c>
      <c r="M52" t="s">
        <v>11754</v>
      </c>
    </row>
    <row r="53" spans="1:13" x14ac:dyDescent="0.25">
      <c r="A53" t="s">
        <v>4284</v>
      </c>
      <c r="B53" t="s">
        <v>4837</v>
      </c>
      <c r="C53" t="str">
        <f t="shared" si="0"/>
        <v/>
      </c>
      <c r="E53" t="s">
        <v>6</v>
      </c>
      <c r="F53" t="s">
        <v>6</v>
      </c>
      <c r="G53" t="str">
        <f t="shared" si="1"/>
        <v>Crepis zacintha</v>
      </c>
      <c r="H53" t="str">
        <f t="shared" si="2"/>
        <v>FLORAIBERICA-COMP(II)</v>
      </c>
      <c r="J53" t="s">
        <v>12771</v>
      </c>
      <c r="K53" t="s">
        <v>11752</v>
      </c>
      <c r="L53" t="s">
        <v>11753</v>
      </c>
      <c r="M53" t="s">
        <v>11754</v>
      </c>
    </row>
    <row r="54" spans="1:13" x14ac:dyDescent="0.25">
      <c r="A54" t="s">
        <v>4914</v>
      </c>
      <c r="B54" t="s">
        <v>4915</v>
      </c>
      <c r="C54" t="str">
        <f t="shared" si="0"/>
        <v/>
      </c>
      <c r="E54" t="s">
        <v>5390</v>
      </c>
      <c r="F54" t="s">
        <v>6</v>
      </c>
      <c r="G54" t="str">
        <f t="shared" si="1"/>
        <v>Gazania rigens</v>
      </c>
      <c r="H54" t="str">
        <f t="shared" si="2"/>
        <v>FLORAIBERICA-COMP(II)</v>
      </c>
      <c r="J54" t="s">
        <v>12772</v>
      </c>
      <c r="K54" t="s">
        <v>11752</v>
      </c>
      <c r="L54" t="s">
        <v>11753</v>
      </c>
      <c r="M54" t="s">
        <v>11754</v>
      </c>
    </row>
    <row r="55" spans="1:13" x14ac:dyDescent="0.25">
      <c r="A55" t="s">
        <v>4916</v>
      </c>
      <c r="B55" t="s">
        <v>273</v>
      </c>
      <c r="C55" t="str">
        <f t="shared" si="0"/>
        <v/>
      </c>
      <c r="E55" t="s">
        <v>6</v>
      </c>
      <c r="F55" t="s">
        <v>6</v>
      </c>
      <c r="G55" t="str">
        <f t="shared" si="1"/>
        <v>Geropogon hybridus</v>
      </c>
      <c r="H55" t="str">
        <f t="shared" si="2"/>
        <v>FLORAIBERICA-COMP(II)</v>
      </c>
      <c r="J55" t="s">
        <v>11781</v>
      </c>
      <c r="K55" t="s">
        <v>11752</v>
      </c>
      <c r="L55" t="s">
        <v>11753</v>
      </c>
      <c r="M55" t="s">
        <v>11754</v>
      </c>
    </row>
    <row r="56" spans="1:13" x14ac:dyDescent="0.25">
      <c r="A56" t="s">
        <v>4925</v>
      </c>
      <c r="B56" t="s">
        <v>536</v>
      </c>
      <c r="C56" t="str">
        <f t="shared" si="0"/>
        <v/>
      </c>
      <c r="E56" t="s">
        <v>6</v>
      </c>
      <c r="F56" t="s">
        <v>6</v>
      </c>
      <c r="G56" t="str">
        <f t="shared" si="1"/>
        <v>Hedypnois arenaria</v>
      </c>
      <c r="H56" t="str">
        <f t="shared" si="2"/>
        <v>FLORAIBERICA-COMP(II)</v>
      </c>
      <c r="J56" t="s">
        <v>11782</v>
      </c>
      <c r="K56" t="s">
        <v>11752</v>
      </c>
      <c r="L56" t="s">
        <v>11753</v>
      </c>
      <c r="M56" t="s">
        <v>11754</v>
      </c>
    </row>
    <row r="57" spans="1:13" x14ac:dyDescent="0.25">
      <c r="A57" t="s">
        <v>4925</v>
      </c>
      <c r="B57" t="s">
        <v>1346</v>
      </c>
      <c r="C57" t="str">
        <f t="shared" si="0"/>
        <v/>
      </c>
      <c r="E57" t="s">
        <v>6</v>
      </c>
      <c r="F57" t="s">
        <v>6</v>
      </c>
      <c r="G57" t="str">
        <f t="shared" si="1"/>
        <v>Hedypnois cretica</v>
      </c>
      <c r="H57" t="str">
        <f t="shared" si="2"/>
        <v>FLORAIBERICA-COMP(II)</v>
      </c>
      <c r="J57" t="s">
        <v>11783</v>
      </c>
      <c r="K57" t="s">
        <v>11752</v>
      </c>
      <c r="L57" t="s">
        <v>11753</v>
      </c>
      <c r="M57" t="s">
        <v>11754</v>
      </c>
    </row>
    <row r="58" spans="1:13" x14ac:dyDescent="0.25">
      <c r="A58" t="s">
        <v>4925</v>
      </c>
      <c r="B58" t="s">
        <v>5193</v>
      </c>
      <c r="C58" t="str">
        <f t="shared" si="0"/>
        <v/>
      </c>
      <c r="E58" t="s">
        <v>6</v>
      </c>
      <c r="F58" t="s">
        <v>6</v>
      </c>
      <c r="G58" t="str">
        <f t="shared" si="1"/>
        <v>Hedypnois rhagadioloides</v>
      </c>
      <c r="H58" t="str">
        <f t="shared" si="2"/>
        <v>FLORAIBERICA-COMP(II)</v>
      </c>
      <c r="J58" t="s">
        <v>12773</v>
      </c>
      <c r="K58" t="s">
        <v>11752</v>
      </c>
      <c r="L58" t="s">
        <v>11753</v>
      </c>
      <c r="M58" t="s">
        <v>11754</v>
      </c>
    </row>
    <row r="59" spans="1:13" x14ac:dyDescent="0.25">
      <c r="A59" t="s">
        <v>4929</v>
      </c>
      <c r="B59" t="s">
        <v>2136</v>
      </c>
      <c r="C59" t="str">
        <f t="shared" si="0"/>
        <v/>
      </c>
      <c r="E59" t="s">
        <v>6</v>
      </c>
      <c r="F59" t="s">
        <v>6</v>
      </c>
      <c r="G59" t="str">
        <f t="shared" si="1"/>
        <v>Helminthotheca comosa</v>
      </c>
      <c r="H59" t="str">
        <f t="shared" si="2"/>
        <v>FLORAIBERICA-COMP(II)</v>
      </c>
      <c r="J59" t="s">
        <v>12774</v>
      </c>
      <c r="K59" t="s">
        <v>11752</v>
      </c>
      <c r="L59" t="s">
        <v>11753</v>
      </c>
      <c r="M59" t="s">
        <v>11754</v>
      </c>
    </row>
    <row r="60" spans="1:13" x14ac:dyDescent="0.25">
      <c r="A60" t="s">
        <v>4929</v>
      </c>
      <c r="B60" t="s">
        <v>2416</v>
      </c>
      <c r="C60" t="str">
        <f t="shared" si="0"/>
        <v/>
      </c>
      <c r="E60" t="s">
        <v>6</v>
      </c>
      <c r="F60" t="s">
        <v>6</v>
      </c>
      <c r="G60" t="str">
        <f t="shared" si="1"/>
        <v>Helminthotheca echioides</v>
      </c>
      <c r="H60" t="str">
        <f t="shared" si="2"/>
        <v>FLORAIBERICA-COMP(II)</v>
      </c>
      <c r="J60" t="s">
        <v>12775</v>
      </c>
      <c r="K60" t="s">
        <v>11752</v>
      </c>
      <c r="L60" t="s">
        <v>11753</v>
      </c>
      <c r="M60" t="s">
        <v>11754</v>
      </c>
    </row>
    <row r="61" spans="1:13" x14ac:dyDescent="0.25">
      <c r="A61" t="s">
        <v>4929</v>
      </c>
      <c r="B61" t="s">
        <v>481</v>
      </c>
      <c r="C61" t="str">
        <f t="shared" si="0"/>
        <v/>
      </c>
      <c r="E61" t="s">
        <v>31</v>
      </c>
      <c r="F61" t="s">
        <v>6</v>
      </c>
      <c r="G61" t="str">
        <f t="shared" si="1"/>
        <v>Helminthotheca spinosa</v>
      </c>
      <c r="H61" t="str">
        <f t="shared" si="2"/>
        <v>FLORAIBERICA-COMP(II)</v>
      </c>
      <c r="J61" t="s">
        <v>12526</v>
      </c>
      <c r="K61" t="s">
        <v>11752</v>
      </c>
      <c r="L61" t="s">
        <v>11753</v>
      </c>
      <c r="M61" t="s">
        <v>11754</v>
      </c>
    </row>
    <row r="62" spans="1:13" x14ac:dyDescent="0.25">
      <c r="A62" t="s">
        <v>2100</v>
      </c>
      <c r="B62" t="s">
        <v>2123</v>
      </c>
      <c r="C62" t="str">
        <f t="shared" si="0"/>
        <v/>
      </c>
      <c r="E62" t="s">
        <v>6</v>
      </c>
      <c r="F62" t="s">
        <v>6</v>
      </c>
      <c r="G62" t="str">
        <f t="shared" si="1"/>
        <v>Hieracium amplexicaule</v>
      </c>
      <c r="H62" t="str">
        <f t="shared" si="2"/>
        <v>FLORAIBERICA-COMP(II)</v>
      </c>
      <c r="J62" t="s">
        <v>12524</v>
      </c>
      <c r="K62" t="s">
        <v>11752</v>
      </c>
      <c r="L62" t="s">
        <v>11753</v>
      </c>
      <c r="M62" t="s">
        <v>11754</v>
      </c>
    </row>
    <row r="63" spans="1:13" x14ac:dyDescent="0.25">
      <c r="A63" t="s">
        <v>2100</v>
      </c>
      <c r="B63" t="s">
        <v>2113</v>
      </c>
      <c r="C63" t="str">
        <f t="shared" si="0"/>
        <v/>
      </c>
      <c r="E63" s="26" t="s">
        <v>13111</v>
      </c>
      <c r="F63" t="s">
        <v>6</v>
      </c>
      <c r="G63" t="str">
        <f t="shared" si="1"/>
        <v>Hieracium andurense</v>
      </c>
      <c r="H63" t="str">
        <f t="shared" si="2"/>
        <v>FLORAIBERICA-COMP(II)</v>
      </c>
      <c r="J63" t="s">
        <v>11784</v>
      </c>
      <c r="K63" t="s">
        <v>11752</v>
      </c>
      <c r="L63" t="s">
        <v>11753</v>
      </c>
      <c r="M63" t="s">
        <v>11754</v>
      </c>
    </row>
    <row r="64" spans="1:13" x14ac:dyDescent="0.25">
      <c r="A64" t="s">
        <v>2100</v>
      </c>
      <c r="B64" t="s">
        <v>2107</v>
      </c>
      <c r="C64" t="str">
        <f t="shared" si="0"/>
        <v/>
      </c>
      <c r="E64" t="s">
        <v>31</v>
      </c>
      <c r="F64" t="s">
        <v>6</v>
      </c>
      <c r="G64" t="str">
        <f t="shared" si="1"/>
        <v>Hieracium aragonense</v>
      </c>
      <c r="H64" t="str">
        <f t="shared" si="2"/>
        <v>FLORAIBERICA-COMP(II)</v>
      </c>
      <c r="J64" t="s">
        <v>11785</v>
      </c>
      <c r="K64" t="s">
        <v>11752</v>
      </c>
      <c r="L64" t="s">
        <v>11753</v>
      </c>
      <c r="M64" t="s">
        <v>11754</v>
      </c>
    </row>
    <row r="65" spans="1:13" x14ac:dyDescent="0.25">
      <c r="A65" t="s">
        <v>2100</v>
      </c>
      <c r="B65" t="s">
        <v>5198</v>
      </c>
      <c r="C65" t="str">
        <f t="shared" si="0"/>
        <v/>
      </c>
      <c r="E65" t="s">
        <v>6</v>
      </c>
      <c r="F65" t="s">
        <v>6</v>
      </c>
      <c r="G65" t="str">
        <f t="shared" si="1"/>
        <v>Hieracium argyreum</v>
      </c>
      <c r="H65" t="str">
        <f t="shared" si="2"/>
        <v>FLORAIBERICA-COMP(II)</v>
      </c>
      <c r="J65" t="s">
        <v>11786</v>
      </c>
      <c r="K65" t="s">
        <v>11752</v>
      </c>
      <c r="L65" t="s">
        <v>11753</v>
      </c>
      <c r="M65" t="s">
        <v>11754</v>
      </c>
    </row>
    <row r="66" spans="1:13" x14ac:dyDescent="0.25">
      <c r="A66" t="s">
        <v>2100</v>
      </c>
      <c r="B66" t="s">
        <v>2103</v>
      </c>
      <c r="C66" t="str">
        <f t="shared" ref="C66:C129" si="3">IF(D66="","","subsp.")</f>
        <v/>
      </c>
      <c r="E66" t="s">
        <v>6</v>
      </c>
      <c r="F66" t="s">
        <v>6</v>
      </c>
      <c r="G66" t="str">
        <f t="shared" ref="G66:G129" si="4">IF(D66="",CONCATENATE(A66," ",B66),CONCATENATE(A66," ",B66," ",D66))</f>
        <v>Hieracium bifidum</v>
      </c>
      <c r="H66" t="str">
        <f t="shared" ref="H66:H129" si="5">IF(OR(A66 ="", B66=""), "", "FLORAIBERICA-COMP(II)")</f>
        <v>FLORAIBERICA-COMP(II)</v>
      </c>
      <c r="J66" t="s">
        <v>12776</v>
      </c>
      <c r="K66" t="s">
        <v>11752</v>
      </c>
      <c r="L66" t="s">
        <v>11753</v>
      </c>
      <c r="M66" t="s">
        <v>11754</v>
      </c>
    </row>
    <row r="67" spans="1:13" x14ac:dyDescent="0.25">
      <c r="A67" t="s">
        <v>2100</v>
      </c>
      <c r="B67" t="s">
        <v>2118</v>
      </c>
      <c r="C67" t="str">
        <f t="shared" si="3"/>
        <v/>
      </c>
      <c r="E67" t="s">
        <v>31</v>
      </c>
      <c r="F67" t="s">
        <v>6</v>
      </c>
      <c r="G67" t="str">
        <f t="shared" si="4"/>
        <v>Hieracium bombycinum</v>
      </c>
      <c r="H67" t="str">
        <f t="shared" si="5"/>
        <v>FLORAIBERICA-COMP(II)</v>
      </c>
      <c r="J67" t="s">
        <v>12527</v>
      </c>
      <c r="K67" t="s">
        <v>11752</v>
      </c>
      <c r="L67" t="s">
        <v>11753</v>
      </c>
      <c r="M67" t="s">
        <v>11754</v>
      </c>
    </row>
    <row r="68" spans="1:13" x14ac:dyDescent="0.25">
      <c r="A68" t="s">
        <v>2100</v>
      </c>
      <c r="B68" t="s">
        <v>530</v>
      </c>
      <c r="C68" t="str">
        <f t="shared" si="3"/>
        <v/>
      </c>
      <c r="E68" t="s">
        <v>31</v>
      </c>
      <c r="F68" t="s">
        <v>6</v>
      </c>
      <c r="G68" t="str">
        <f t="shared" si="4"/>
        <v>Hieracium bourgaei</v>
      </c>
      <c r="H68" t="str">
        <f t="shared" si="5"/>
        <v>FLORAIBERICA-COMP(II)</v>
      </c>
      <c r="J68" t="s">
        <v>12777</v>
      </c>
      <c r="K68" t="s">
        <v>11752</v>
      </c>
      <c r="L68" t="s">
        <v>11753</v>
      </c>
      <c r="M68" t="s">
        <v>11754</v>
      </c>
    </row>
    <row r="69" spans="1:13" x14ac:dyDescent="0.25">
      <c r="A69" t="s">
        <v>2100</v>
      </c>
      <c r="B69" t="s">
        <v>2111</v>
      </c>
      <c r="C69" t="str">
        <f t="shared" si="3"/>
        <v/>
      </c>
      <c r="E69" t="s">
        <v>13111</v>
      </c>
      <c r="F69" t="s">
        <v>6</v>
      </c>
      <c r="G69" t="str">
        <f t="shared" si="4"/>
        <v>Hieracium candidum</v>
      </c>
      <c r="H69" t="str">
        <f t="shared" si="5"/>
        <v>FLORAIBERICA-COMP(II)</v>
      </c>
      <c r="J69" t="s">
        <v>11787</v>
      </c>
      <c r="K69" t="s">
        <v>11752</v>
      </c>
      <c r="L69" t="s">
        <v>11753</v>
      </c>
      <c r="M69" t="s">
        <v>11754</v>
      </c>
    </row>
    <row r="70" spans="1:13" x14ac:dyDescent="0.25">
      <c r="A70" t="s">
        <v>2100</v>
      </c>
      <c r="B70" t="s">
        <v>2112</v>
      </c>
      <c r="C70" t="str">
        <f t="shared" si="3"/>
        <v/>
      </c>
      <c r="E70" t="s">
        <v>31</v>
      </c>
      <c r="F70" t="s">
        <v>6</v>
      </c>
      <c r="G70" t="str">
        <f t="shared" si="4"/>
        <v>Hieracium elisaeanum</v>
      </c>
      <c r="H70" t="str">
        <f t="shared" si="5"/>
        <v>FLORAIBERICA-COMP(II)</v>
      </c>
      <c r="J70" t="s">
        <v>12528</v>
      </c>
      <c r="K70" t="s">
        <v>11752</v>
      </c>
      <c r="L70" t="s">
        <v>11753</v>
      </c>
      <c r="M70" t="s">
        <v>11754</v>
      </c>
    </row>
    <row r="71" spans="1:13" x14ac:dyDescent="0.25">
      <c r="A71" t="s">
        <v>2100</v>
      </c>
      <c r="B71" t="s">
        <v>2110</v>
      </c>
      <c r="C71" t="str">
        <f t="shared" si="3"/>
        <v/>
      </c>
      <c r="E71" t="s">
        <v>13111</v>
      </c>
      <c r="F71" t="s">
        <v>6</v>
      </c>
      <c r="G71" t="str">
        <f t="shared" si="4"/>
        <v>Hieracium erosulum</v>
      </c>
      <c r="H71" t="str">
        <f t="shared" si="5"/>
        <v>FLORAIBERICA-COMP(II)</v>
      </c>
      <c r="J71" t="s">
        <v>12529</v>
      </c>
      <c r="K71" t="s">
        <v>11752</v>
      </c>
      <c r="L71" t="s">
        <v>11753</v>
      </c>
      <c r="M71" t="s">
        <v>11754</v>
      </c>
    </row>
    <row r="72" spans="1:13" x14ac:dyDescent="0.25">
      <c r="A72" t="s">
        <v>2100</v>
      </c>
      <c r="B72" t="s">
        <v>2105</v>
      </c>
      <c r="C72" t="str">
        <f t="shared" si="3"/>
        <v/>
      </c>
      <c r="E72" t="s">
        <v>6</v>
      </c>
      <c r="F72" t="s">
        <v>6</v>
      </c>
      <c r="G72" t="str">
        <f t="shared" si="4"/>
        <v>Hieracium glaucinum</v>
      </c>
      <c r="H72" t="str">
        <f t="shared" si="5"/>
        <v>FLORAIBERICA-COMP(II)</v>
      </c>
      <c r="J72" t="s">
        <v>12530</v>
      </c>
      <c r="K72" t="s">
        <v>11752</v>
      </c>
      <c r="L72" t="s">
        <v>11753</v>
      </c>
      <c r="M72" t="s">
        <v>11754</v>
      </c>
    </row>
    <row r="73" spans="1:13" x14ac:dyDescent="0.25">
      <c r="A73" t="s">
        <v>2100</v>
      </c>
      <c r="B73" t="s">
        <v>2114</v>
      </c>
      <c r="C73" t="str">
        <f t="shared" si="3"/>
        <v/>
      </c>
      <c r="E73" t="s">
        <v>6</v>
      </c>
      <c r="F73" t="s">
        <v>6</v>
      </c>
      <c r="G73" t="str">
        <f t="shared" si="4"/>
        <v>Hieracium gouanii</v>
      </c>
      <c r="H73" t="str">
        <f t="shared" si="5"/>
        <v>FLORAIBERICA-COMP(II)</v>
      </c>
      <c r="J73" t="s">
        <v>12778</v>
      </c>
      <c r="K73" t="s">
        <v>11752</v>
      </c>
      <c r="L73" t="s">
        <v>11753</v>
      </c>
      <c r="M73" t="s">
        <v>11754</v>
      </c>
    </row>
    <row r="74" spans="1:13" x14ac:dyDescent="0.25">
      <c r="A74" t="s">
        <v>2100</v>
      </c>
      <c r="B74" t="s">
        <v>2119</v>
      </c>
      <c r="C74" t="str">
        <f t="shared" si="3"/>
        <v/>
      </c>
      <c r="E74" t="s">
        <v>13111</v>
      </c>
      <c r="F74" t="s">
        <v>6</v>
      </c>
      <c r="G74" t="str">
        <f t="shared" si="4"/>
        <v>Hieracium gymnocerinthe</v>
      </c>
      <c r="H74" t="str">
        <f t="shared" si="5"/>
        <v>FLORAIBERICA-COMP(II)</v>
      </c>
      <c r="J74" t="s">
        <v>11788</v>
      </c>
      <c r="K74" t="s">
        <v>11752</v>
      </c>
      <c r="L74" t="s">
        <v>11753</v>
      </c>
      <c r="M74" t="s">
        <v>11754</v>
      </c>
    </row>
    <row r="75" spans="1:13" x14ac:dyDescent="0.25">
      <c r="A75" t="s">
        <v>2100</v>
      </c>
      <c r="B75" t="s">
        <v>5197</v>
      </c>
      <c r="C75" t="str">
        <f t="shared" si="3"/>
        <v/>
      </c>
      <c r="E75" t="s">
        <v>6</v>
      </c>
      <c r="F75" t="s">
        <v>6</v>
      </c>
      <c r="G75" t="str">
        <f t="shared" si="4"/>
        <v>Hieracium hastile</v>
      </c>
      <c r="H75" t="str">
        <f t="shared" si="5"/>
        <v>FLORAIBERICA-COMP(II)</v>
      </c>
      <c r="J75" t="s">
        <v>12531</v>
      </c>
      <c r="K75" t="s">
        <v>11752</v>
      </c>
      <c r="L75" t="s">
        <v>11753</v>
      </c>
      <c r="M75" t="s">
        <v>11754</v>
      </c>
    </row>
    <row r="76" spans="1:13" x14ac:dyDescent="0.25">
      <c r="A76" t="s">
        <v>2100</v>
      </c>
      <c r="B76" t="s">
        <v>1580</v>
      </c>
      <c r="C76" t="str">
        <f t="shared" si="3"/>
        <v/>
      </c>
      <c r="E76" t="s">
        <v>6</v>
      </c>
      <c r="F76" t="s">
        <v>6</v>
      </c>
      <c r="G76" t="str">
        <f t="shared" si="4"/>
        <v>Hieracium humile</v>
      </c>
      <c r="H76" t="str">
        <f t="shared" si="5"/>
        <v>FLORAIBERICA-COMP(II)</v>
      </c>
      <c r="J76" t="s">
        <v>12779</v>
      </c>
      <c r="K76" t="s">
        <v>11752</v>
      </c>
      <c r="L76" t="s">
        <v>11753</v>
      </c>
      <c r="M76" t="s">
        <v>11754</v>
      </c>
    </row>
    <row r="77" spans="1:13" x14ac:dyDescent="0.25">
      <c r="A77" t="s">
        <v>2100</v>
      </c>
      <c r="B77" t="s">
        <v>2106</v>
      </c>
      <c r="C77" t="str">
        <f t="shared" si="3"/>
        <v/>
      </c>
      <c r="E77" t="s">
        <v>6</v>
      </c>
      <c r="F77" t="s">
        <v>6</v>
      </c>
      <c r="G77" t="str">
        <f t="shared" si="4"/>
        <v>Hieracium hypochoeroides</v>
      </c>
      <c r="H77" t="str">
        <f t="shared" si="5"/>
        <v>FLORAIBERICA-COMP(II)</v>
      </c>
      <c r="J77" t="s">
        <v>12532</v>
      </c>
      <c r="K77" t="s">
        <v>11752</v>
      </c>
      <c r="L77" t="s">
        <v>11753</v>
      </c>
      <c r="M77" t="s">
        <v>11754</v>
      </c>
    </row>
    <row r="78" spans="1:13" x14ac:dyDescent="0.25">
      <c r="A78" t="s">
        <v>2100</v>
      </c>
      <c r="B78" t="s">
        <v>911</v>
      </c>
      <c r="C78" t="str">
        <f t="shared" si="3"/>
        <v/>
      </c>
      <c r="E78" t="s">
        <v>6</v>
      </c>
      <c r="F78" t="s">
        <v>6</v>
      </c>
      <c r="G78" t="str">
        <f t="shared" si="4"/>
        <v>Hieracium lachenalii</v>
      </c>
      <c r="H78" t="str">
        <f t="shared" si="5"/>
        <v>FLORAIBERICA-COMP(II)</v>
      </c>
      <c r="J78" t="s">
        <v>12533</v>
      </c>
      <c r="K78" t="s">
        <v>11752</v>
      </c>
      <c r="L78" t="s">
        <v>11753</v>
      </c>
      <c r="M78" t="s">
        <v>11754</v>
      </c>
    </row>
    <row r="79" spans="1:13" x14ac:dyDescent="0.25">
      <c r="A79" t="s">
        <v>2100</v>
      </c>
      <c r="B79" t="s">
        <v>1907</v>
      </c>
      <c r="C79" t="str">
        <f t="shared" si="3"/>
        <v/>
      </c>
      <c r="E79" t="s">
        <v>6</v>
      </c>
      <c r="F79" t="s">
        <v>6</v>
      </c>
      <c r="G79" t="str">
        <f t="shared" si="4"/>
        <v>Hieracium laevigatum</v>
      </c>
      <c r="H79" t="str">
        <f t="shared" si="5"/>
        <v>FLORAIBERICA-COMP(II)</v>
      </c>
      <c r="J79" t="s">
        <v>12780</v>
      </c>
      <c r="K79" t="s">
        <v>11752</v>
      </c>
      <c r="L79" t="s">
        <v>11753</v>
      </c>
      <c r="M79" t="s">
        <v>11754</v>
      </c>
    </row>
    <row r="80" spans="1:13" x14ac:dyDescent="0.25">
      <c r="A80" t="s">
        <v>2100</v>
      </c>
      <c r="B80" t="s">
        <v>53</v>
      </c>
      <c r="C80" t="str">
        <f t="shared" si="3"/>
        <v/>
      </c>
      <c r="E80" t="s">
        <v>31</v>
      </c>
      <c r="F80" t="s">
        <v>6</v>
      </c>
      <c r="G80" t="str">
        <f t="shared" si="4"/>
        <v>Hieracium lainzii</v>
      </c>
      <c r="H80" t="str">
        <f t="shared" si="5"/>
        <v>FLORAIBERICA-COMP(II)</v>
      </c>
      <c r="J80" t="s">
        <v>11789</v>
      </c>
      <c r="K80" t="s">
        <v>11752</v>
      </c>
      <c r="L80" t="s">
        <v>11753</v>
      </c>
      <c r="M80" t="s">
        <v>11754</v>
      </c>
    </row>
    <row r="81" spans="1:13" x14ac:dyDescent="0.25">
      <c r="A81" t="s">
        <v>2100</v>
      </c>
      <c r="B81" t="s">
        <v>2108</v>
      </c>
      <c r="C81" t="str">
        <f t="shared" si="3"/>
        <v/>
      </c>
      <c r="E81" t="s">
        <v>13111</v>
      </c>
      <c r="F81" t="s">
        <v>6</v>
      </c>
      <c r="G81" t="str">
        <f>IF(D81="",CONCATENATE(A81," ",B81),CONCATENATE(A81," ",B81," ",D81))</f>
        <v>Hieracium laniferum</v>
      </c>
      <c r="H81" t="str">
        <f t="shared" si="5"/>
        <v>FLORAIBERICA-COMP(II)</v>
      </c>
      <c r="J81" t="s">
        <v>12781</v>
      </c>
      <c r="K81" t="s">
        <v>11752</v>
      </c>
      <c r="L81" t="s">
        <v>11753</v>
      </c>
      <c r="M81" t="s">
        <v>11754</v>
      </c>
    </row>
    <row r="82" spans="1:13" x14ac:dyDescent="0.25">
      <c r="A82" t="s">
        <v>2100</v>
      </c>
      <c r="B82" t="s">
        <v>2116</v>
      </c>
      <c r="C82" t="str">
        <f t="shared" si="3"/>
        <v/>
      </c>
      <c r="E82" t="s">
        <v>6</v>
      </c>
      <c r="F82" t="s">
        <v>6</v>
      </c>
      <c r="G82" t="str">
        <f t="shared" si="4"/>
        <v>Hieracium lawsonii</v>
      </c>
      <c r="H82" t="str">
        <f t="shared" si="5"/>
        <v>FLORAIBERICA-COMP(II)</v>
      </c>
      <c r="J82" t="s">
        <v>12782</v>
      </c>
      <c r="K82" t="s">
        <v>11752</v>
      </c>
      <c r="L82" t="s">
        <v>11753</v>
      </c>
      <c r="M82" t="s">
        <v>11754</v>
      </c>
    </row>
    <row r="83" spans="1:13" x14ac:dyDescent="0.25">
      <c r="A83" t="s">
        <v>2100</v>
      </c>
      <c r="B83" t="s">
        <v>3060</v>
      </c>
      <c r="C83" t="str">
        <f t="shared" si="3"/>
        <v/>
      </c>
      <c r="E83" t="s">
        <v>6</v>
      </c>
      <c r="F83" t="s">
        <v>6</v>
      </c>
      <c r="G83" t="str">
        <f t="shared" si="4"/>
        <v>Hieracium lychnitis</v>
      </c>
      <c r="H83" t="str">
        <f t="shared" si="5"/>
        <v>FLORAIBERICA-COMP(II)</v>
      </c>
      <c r="J83" t="s">
        <v>11790</v>
      </c>
      <c r="K83" t="s">
        <v>11752</v>
      </c>
      <c r="L83" t="s">
        <v>11753</v>
      </c>
      <c r="M83" t="s">
        <v>11754</v>
      </c>
    </row>
    <row r="84" spans="1:13" x14ac:dyDescent="0.25">
      <c r="A84" t="s">
        <v>2100</v>
      </c>
      <c r="B84" t="s">
        <v>2117</v>
      </c>
      <c r="C84" t="str">
        <f t="shared" si="3"/>
        <v/>
      </c>
      <c r="E84" t="s">
        <v>13111</v>
      </c>
      <c r="F84" t="s">
        <v>6</v>
      </c>
      <c r="G84" t="str">
        <f t="shared" si="4"/>
        <v>Hieracium mixtum</v>
      </c>
      <c r="H84" t="str">
        <f t="shared" si="5"/>
        <v>FLORAIBERICA-COMP(II)</v>
      </c>
      <c r="J84" t="s">
        <v>11791</v>
      </c>
      <c r="K84" t="s">
        <v>11752</v>
      </c>
      <c r="L84" t="s">
        <v>11753</v>
      </c>
      <c r="M84" t="s">
        <v>11754</v>
      </c>
    </row>
    <row r="85" spans="1:13" x14ac:dyDescent="0.25">
      <c r="A85" t="s">
        <v>2100</v>
      </c>
      <c r="B85" t="s">
        <v>2101</v>
      </c>
      <c r="C85" t="str">
        <f t="shared" si="3"/>
        <v/>
      </c>
      <c r="E85" t="s">
        <v>6</v>
      </c>
      <c r="F85" t="s">
        <v>6</v>
      </c>
      <c r="G85" t="str">
        <f t="shared" si="4"/>
        <v>Hieracium murorum</v>
      </c>
      <c r="H85" t="str">
        <f t="shared" si="5"/>
        <v>FLORAIBERICA-COMP(II)</v>
      </c>
      <c r="J85" t="s">
        <v>12525</v>
      </c>
      <c r="K85" t="s">
        <v>11752</v>
      </c>
      <c r="L85" t="s">
        <v>11753</v>
      </c>
      <c r="M85" t="s">
        <v>11754</v>
      </c>
    </row>
    <row r="86" spans="1:13" x14ac:dyDescent="0.25">
      <c r="A86" t="s">
        <v>2100</v>
      </c>
      <c r="B86" t="s">
        <v>5199</v>
      </c>
      <c r="C86" t="str">
        <f t="shared" si="3"/>
        <v/>
      </c>
      <c r="E86" t="s">
        <v>13111</v>
      </c>
      <c r="F86" t="s">
        <v>6</v>
      </c>
      <c r="G86" t="str">
        <f t="shared" si="4"/>
        <v>Hieracium neocerinthe</v>
      </c>
      <c r="H86" t="str">
        <f t="shared" si="5"/>
        <v>FLORAIBERICA-COMP(II)</v>
      </c>
      <c r="J86" t="s">
        <v>12539</v>
      </c>
      <c r="K86" t="s">
        <v>11752</v>
      </c>
      <c r="L86" t="s">
        <v>11753</v>
      </c>
      <c r="M86" t="s">
        <v>11754</v>
      </c>
    </row>
    <row r="87" spans="1:13" x14ac:dyDescent="0.25">
      <c r="A87" t="s">
        <v>2100</v>
      </c>
      <c r="B87" t="s">
        <v>2131</v>
      </c>
      <c r="C87" t="str">
        <f t="shared" si="3"/>
        <v/>
      </c>
      <c r="E87" t="s">
        <v>6</v>
      </c>
      <c r="F87" t="s">
        <v>6</v>
      </c>
      <c r="G87" t="str">
        <f t="shared" si="4"/>
        <v>Hieracium nobile</v>
      </c>
      <c r="H87" t="str">
        <f t="shared" si="5"/>
        <v>FLORAIBERICA-COMP(II)</v>
      </c>
      <c r="J87" t="s">
        <v>12540</v>
      </c>
      <c r="K87" t="s">
        <v>11752</v>
      </c>
      <c r="L87" t="s">
        <v>11753</v>
      </c>
      <c r="M87" t="s">
        <v>11754</v>
      </c>
    </row>
    <row r="88" spans="1:13" x14ac:dyDescent="0.25">
      <c r="A88" t="s">
        <v>2100</v>
      </c>
      <c r="B88" t="s">
        <v>2122</v>
      </c>
      <c r="C88" t="str">
        <f t="shared" si="3"/>
        <v/>
      </c>
      <c r="E88" t="s">
        <v>6</v>
      </c>
      <c r="F88" t="s">
        <v>6</v>
      </c>
      <c r="G88" t="str">
        <f t="shared" si="4"/>
        <v>Hieracium piliferum</v>
      </c>
      <c r="H88" t="str">
        <f t="shared" si="5"/>
        <v>FLORAIBERICA-COMP(II)</v>
      </c>
      <c r="J88" t="s">
        <v>12783</v>
      </c>
      <c r="K88" t="s">
        <v>11752</v>
      </c>
      <c r="L88" t="s">
        <v>11753</v>
      </c>
      <c r="M88" t="s">
        <v>11754</v>
      </c>
    </row>
    <row r="89" spans="1:13" x14ac:dyDescent="0.25">
      <c r="A89" t="s">
        <v>2100</v>
      </c>
      <c r="B89" t="s">
        <v>2127</v>
      </c>
      <c r="C89" t="str">
        <f t="shared" si="3"/>
        <v/>
      </c>
      <c r="E89" t="s">
        <v>6</v>
      </c>
      <c r="F89" t="s">
        <v>6</v>
      </c>
      <c r="G89" t="str">
        <f t="shared" si="4"/>
        <v>Hieracium prenanthoides</v>
      </c>
      <c r="H89" t="str">
        <f t="shared" si="5"/>
        <v>FLORAIBERICA-COMP(II)</v>
      </c>
      <c r="J89" t="s">
        <v>12784</v>
      </c>
      <c r="K89" t="s">
        <v>11752</v>
      </c>
      <c r="L89" t="s">
        <v>11753</v>
      </c>
      <c r="M89" t="s">
        <v>11754</v>
      </c>
    </row>
    <row r="90" spans="1:13" x14ac:dyDescent="0.25">
      <c r="A90" t="s">
        <v>2100</v>
      </c>
      <c r="B90" t="s">
        <v>2124</v>
      </c>
      <c r="C90" t="str">
        <f t="shared" si="3"/>
        <v/>
      </c>
      <c r="E90" t="s">
        <v>6</v>
      </c>
      <c r="F90" t="s">
        <v>6</v>
      </c>
      <c r="G90" t="str">
        <f t="shared" si="4"/>
        <v>Hieracium pseudocerinthe</v>
      </c>
      <c r="H90" t="str">
        <f t="shared" si="5"/>
        <v>FLORAIBERICA-COMP(II)</v>
      </c>
      <c r="J90" t="s">
        <v>12785</v>
      </c>
      <c r="K90" t="s">
        <v>11752</v>
      </c>
      <c r="L90" t="s">
        <v>11753</v>
      </c>
      <c r="M90" t="s">
        <v>11754</v>
      </c>
    </row>
    <row r="91" spans="1:13" x14ac:dyDescent="0.25">
      <c r="A91" t="s">
        <v>2100</v>
      </c>
      <c r="B91" t="s">
        <v>2125</v>
      </c>
      <c r="C91" t="str">
        <f t="shared" si="3"/>
        <v/>
      </c>
      <c r="E91" t="s">
        <v>6</v>
      </c>
      <c r="F91" t="s">
        <v>6</v>
      </c>
      <c r="G91" t="str">
        <f t="shared" si="4"/>
        <v>Hieracium pulmonarioides</v>
      </c>
      <c r="H91" t="str">
        <f t="shared" si="5"/>
        <v>FLORAIBERICA-COMP(II)</v>
      </c>
      <c r="J91" t="s">
        <v>12786</v>
      </c>
      <c r="K91" t="s">
        <v>11752</v>
      </c>
      <c r="L91" t="s">
        <v>11753</v>
      </c>
      <c r="M91" t="s">
        <v>11754</v>
      </c>
    </row>
    <row r="92" spans="1:13" x14ac:dyDescent="0.25">
      <c r="A92" t="s">
        <v>2100</v>
      </c>
      <c r="B92" t="s">
        <v>2129</v>
      </c>
      <c r="C92" t="str">
        <f t="shared" si="3"/>
        <v/>
      </c>
      <c r="E92" t="s">
        <v>6</v>
      </c>
      <c r="F92" t="s">
        <v>6</v>
      </c>
      <c r="G92" t="str">
        <f t="shared" si="4"/>
        <v>Hieracium racemosum</v>
      </c>
      <c r="H92" t="str">
        <f t="shared" si="5"/>
        <v>FLORAIBERICA-COMP(II)</v>
      </c>
      <c r="J92" t="s">
        <v>12787</v>
      </c>
      <c r="K92" t="s">
        <v>11752</v>
      </c>
      <c r="L92" t="s">
        <v>11753</v>
      </c>
      <c r="M92" t="s">
        <v>11754</v>
      </c>
    </row>
    <row r="93" spans="1:13" x14ac:dyDescent="0.25">
      <c r="A93" t="s">
        <v>2100</v>
      </c>
      <c r="B93" t="s">
        <v>2120</v>
      </c>
      <c r="C93" t="str">
        <f t="shared" si="3"/>
        <v/>
      </c>
      <c r="E93" t="s">
        <v>13111</v>
      </c>
      <c r="F93" t="s">
        <v>6</v>
      </c>
      <c r="G93" t="str">
        <f t="shared" si="4"/>
        <v>Hieracium ramondii</v>
      </c>
      <c r="H93" t="str">
        <f t="shared" si="5"/>
        <v>FLORAIBERICA-COMP(II)</v>
      </c>
      <c r="J93" t="s">
        <v>12788</v>
      </c>
      <c r="K93" t="s">
        <v>11752</v>
      </c>
      <c r="L93" t="s">
        <v>11753</v>
      </c>
      <c r="M93" t="s">
        <v>11754</v>
      </c>
    </row>
    <row r="94" spans="1:13" x14ac:dyDescent="0.25">
      <c r="A94" t="s">
        <v>2100</v>
      </c>
      <c r="B94" t="s">
        <v>1673</v>
      </c>
      <c r="C94" t="str">
        <f t="shared" si="3"/>
        <v/>
      </c>
      <c r="E94" t="s">
        <v>31</v>
      </c>
      <c r="F94" t="s">
        <v>6</v>
      </c>
      <c r="G94" t="str">
        <f t="shared" si="4"/>
        <v>Hieracium recoderi</v>
      </c>
      <c r="H94" t="str">
        <f t="shared" si="5"/>
        <v>FLORAIBERICA-COMP(II)</v>
      </c>
      <c r="J94" t="s">
        <v>11792</v>
      </c>
      <c r="K94" t="s">
        <v>11752</v>
      </c>
      <c r="L94" t="s">
        <v>11753</v>
      </c>
      <c r="M94" t="s">
        <v>11754</v>
      </c>
    </row>
    <row r="95" spans="1:13" x14ac:dyDescent="0.25">
      <c r="A95" t="s">
        <v>2100</v>
      </c>
      <c r="B95" t="s">
        <v>2128</v>
      </c>
      <c r="C95" t="str">
        <f t="shared" si="3"/>
        <v/>
      </c>
      <c r="E95" t="s">
        <v>6</v>
      </c>
      <c r="F95" t="s">
        <v>6</v>
      </c>
      <c r="G95" t="str">
        <f t="shared" si="4"/>
        <v>Hieracium sabaudum</v>
      </c>
      <c r="H95" t="str">
        <f t="shared" si="5"/>
        <v>FLORAIBERICA-COMP(II)</v>
      </c>
      <c r="J95" t="s">
        <v>12534</v>
      </c>
      <c r="K95" t="s">
        <v>11752</v>
      </c>
      <c r="L95" t="s">
        <v>11753</v>
      </c>
      <c r="M95" t="s">
        <v>11754</v>
      </c>
    </row>
    <row r="96" spans="1:13" x14ac:dyDescent="0.25">
      <c r="A96" t="s">
        <v>2100</v>
      </c>
      <c r="B96" t="s">
        <v>2102</v>
      </c>
      <c r="C96" t="str">
        <f t="shared" si="3"/>
        <v/>
      </c>
      <c r="E96" t="s">
        <v>6</v>
      </c>
      <c r="F96" t="s">
        <v>6</v>
      </c>
      <c r="G96" t="str">
        <f t="shared" si="4"/>
        <v>Hieracium saxifragum</v>
      </c>
      <c r="H96" t="str">
        <f t="shared" si="5"/>
        <v>FLORAIBERICA-COMP(II)</v>
      </c>
      <c r="J96" t="s">
        <v>12789</v>
      </c>
      <c r="K96" t="s">
        <v>11752</v>
      </c>
      <c r="L96" t="s">
        <v>11753</v>
      </c>
      <c r="M96" t="s">
        <v>11754</v>
      </c>
    </row>
    <row r="97" spans="1:13" x14ac:dyDescent="0.25">
      <c r="A97" t="s">
        <v>2100</v>
      </c>
      <c r="B97" t="s">
        <v>2104</v>
      </c>
      <c r="C97" t="str">
        <f t="shared" si="3"/>
        <v/>
      </c>
      <c r="E97" t="s">
        <v>6</v>
      </c>
      <c r="F97" t="s">
        <v>6</v>
      </c>
      <c r="G97" t="str">
        <f t="shared" si="4"/>
        <v>Hieracium schmidtii</v>
      </c>
      <c r="H97" t="str">
        <f t="shared" si="5"/>
        <v>FLORAIBERICA-COMP(II)</v>
      </c>
      <c r="J97" t="s">
        <v>12790</v>
      </c>
      <c r="K97" t="s">
        <v>11752</v>
      </c>
      <c r="L97" t="s">
        <v>11753</v>
      </c>
      <c r="M97" t="s">
        <v>11754</v>
      </c>
    </row>
    <row r="98" spans="1:13" x14ac:dyDescent="0.25">
      <c r="A98" t="s">
        <v>2100</v>
      </c>
      <c r="B98" t="s">
        <v>2109</v>
      </c>
      <c r="C98" t="str">
        <f t="shared" si="3"/>
        <v/>
      </c>
      <c r="E98" t="s">
        <v>31</v>
      </c>
      <c r="F98" t="s">
        <v>6</v>
      </c>
      <c r="G98" t="str">
        <f t="shared" si="4"/>
        <v>Hieracium spathulatum</v>
      </c>
      <c r="H98" t="str">
        <f t="shared" si="5"/>
        <v>FLORAIBERICA-COMP(II)</v>
      </c>
      <c r="J98" t="s">
        <v>12791</v>
      </c>
      <c r="K98" t="s">
        <v>11752</v>
      </c>
      <c r="L98" t="s">
        <v>11753</v>
      </c>
      <c r="M98" t="s">
        <v>11754</v>
      </c>
    </row>
    <row r="99" spans="1:13" x14ac:dyDescent="0.25">
      <c r="A99" t="s">
        <v>2100</v>
      </c>
      <c r="B99" t="s">
        <v>2030</v>
      </c>
      <c r="C99" t="str">
        <f t="shared" si="3"/>
        <v/>
      </c>
      <c r="E99" t="s">
        <v>6</v>
      </c>
      <c r="F99" t="s">
        <v>6</v>
      </c>
      <c r="G99" t="str">
        <f t="shared" si="4"/>
        <v>Hieracium umbellatum</v>
      </c>
      <c r="H99" t="str">
        <f t="shared" si="5"/>
        <v>FLORAIBERICA-COMP(II)</v>
      </c>
      <c r="J99" t="s">
        <v>12535</v>
      </c>
      <c r="K99" t="s">
        <v>11752</v>
      </c>
      <c r="L99" t="s">
        <v>11753</v>
      </c>
      <c r="M99" t="s">
        <v>11754</v>
      </c>
    </row>
    <row r="100" spans="1:13" x14ac:dyDescent="0.25">
      <c r="A100" t="s">
        <v>2100</v>
      </c>
      <c r="B100" t="s">
        <v>5200</v>
      </c>
      <c r="C100" t="str">
        <f t="shared" si="3"/>
        <v/>
      </c>
      <c r="E100" t="s">
        <v>6</v>
      </c>
      <c r="F100" t="s">
        <v>6</v>
      </c>
      <c r="G100" t="str">
        <f t="shared" si="4"/>
        <v>Hieracium violettianum</v>
      </c>
      <c r="H100" t="str">
        <f t="shared" si="5"/>
        <v>FLORAIBERICA-COMP(II)</v>
      </c>
      <c r="J100" t="s">
        <v>12546</v>
      </c>
      <c r="K100" t="s">
        <v>11752</v>
      </c>
      <c r="L100" t="s">
        <v>11753</v>
      </c>
      <c r="M100" t="s">
        <v>11754</v>
      </c>
    </row>
    <row r="101" spans="1:13" x14ac:dyDescent="0.25">
      <c r="A101" t="s">
        <v>4933</v>
      </c>
      <c r="B101" t="s">
        <v>164</v>
      </c>
      <c r="C101" t="str">
        <f t="shared" si="3"/>
        <v/>
      </c>
      <c r="E101" t="s">
        <v>31</v>
      </c>
      <c r="F101" t="s">
        <v>6</v>
      </c>
      <c r="G101" t="str">
        <f t="shared" si="4"/>
        <v>Hispidella hispanica</v>
      </c>
      <c r="H101" t="str">
        <f t="shared" si="5"/>
        <v>FLORAIBERICA-COMP(II)</v>
      </c>
      <c r="J101" t="s">
        <v>11793</v>
      </c>
      <c r="K101" t="s">
        <v>11752</v>
      </c>
      <c r="L101" t="s">
        <v>11753</v>
      </c>
      <c r="M101" t="s">
        <v>11754</v>
      </c>
    </row>
    <row r="102" spans="1:13" x14ac:dyDescent="0.25">
      <c r="A102" t="s">
        <v>4941</v>
      </c>
      <c r="B102" t="s">
        <v>2656</v>
      </c>
      <c r="C102" t="str">
        <f t="shared" si="3"/>
        <v/>
      </c>
      <c r="E102" t="s">
        <v>6</v>
      </c>
      <c r="F102" t="s">
        <v>6</v>
      </c>
      <c r="G102" t="str">
        <f t="shared" si="4"/>
        <v>Hyoseris radiata</v>
      </c>
      <c r="H102" t="str">
        <f t="shared" si="5"/>
        <v>FLORAIBERICA-COMP(II)</v>
      </c>
      <c r="J102" t="s">
        <v>12536</v>
      </c>
      <c r="K102" t="s">
        <v>11752</v>
      </c>
      <c r="L102" t="s">
        <v>11753</v>
      </c>
      <c r="M102" t="s">
        <v>11754</v>
      </c>
    </row>
    <row r="103" spans="1:13" x14ac:dyDescent="0.25">
      <c r="A103" t="s">
        <v>4941</v>
      </c>
      <c r="B103" t="s">
        <v>432</v>
      </c>
      <c r="C103" t="str">
        <f t="shared" si="3"/>
        <v/>
      </c>
      <c r="E103" t="s">
        <v>6</v>
      </c>
      <c r="F103" t="s">
        <v>6</v>
      </c>
      <c r="G103" t="str">
        <f t="shared" si="4"/>
        <v>Hyoseris scabra</v>
      </c>
      <c r="H103" t="str">
        <f t="shared" si="5"/>
        <v>FLORAIBERICA-COMP(II)</v>
      </c>
      <c r="J103" t="s">
        <v>12537</v>
      </c>
      <c r="K103" t="s">
        <v>11752</v>
      </c>
      <c r="L103" t="s">
        <v>11753</v>
      </c>
      <c r="M103" t="s">
        <v>11754</v>
      </c>
    </row>
    <row r="104" spans="1:13" x14ac:dyDescent="0.25">
      <c r="A104" t="s">
        <v>4296</v>
      </c>
      <c r="B104" t="s">
        <v>125</v>
      </c>
      <c r="C104" t="str">
        <f t="shared" si="3"/>
        <v/>
      </c>
      <c r="E104" t="s">
        <v>6</v>
      </c>
      <c r="F104" t="s">
        <v>6</v>
      </c>
      <c r="G104" t="str">
        <f t="shared" si="4"/>
        <v>Hypochaeris glabra</v>
      </c>
      <c r="H104" t="str">
        <f t="shared" si="5"/>
        <v>FLORAIBERICA-COMP(II)</v>
      </c>
      <c r="J104" t="s">
        <v>12538</v>
      </c>
      <c r="K104" t="s">
        <v>11752</v>
      </c>
      <c r="L104" t="s">
        <v>11753</v>
      </c>
      <c r="M104" t="s">
        <v>11754</v>
      </c>
    </row>
    <row r="105" spans="1:13" x14ac:dyDescent="0.25">
      <c r="A105" t="s">
        <v>4296</v>
      </c>
      <c r="B105" t="s">
        <v>4944</v>
      </c>
      <c r="C105" t="str">
        <f t="shared" si="3"/>
        <v>subsp.</v>
      </c>
      <c r="D105" t="s">
        <v>4155</v>
      </c>
      <c r="E105" t="s">
        <v>6</v>
      </c>
      <c r="F105" t="s">
        <v>6</v>
      </c>
      <c r="G105" t="str">
        <f t="shared" si="4"/>
        <v>Hypochaeris radicata platylepis</v>
      </c>
      <c r="H105" t="str">
        <f t="shared" si="5"/>
        <v>FLORAIBERICA-COMP(II)</v>
      </c>
      <c r="J105" t="s">
        <v>13384</v>
      </c>
      <c r="K105" t="s">
        <v>11752</v>
      </c>
      <c r="L105" t="s">
        <v>11753</v>
      </c>
      <c r="M105" t="s">
        <v>11754</v>
      </c>
    </row>
    <row r="106" spans="1:13" x14ac:dyDescent="0.25">
      <c r="A106" t="s">
        <v>4296</v>
      </c>
      <c r="B106" t="s">
        <v>4944</v>
      </c>
      <c r="C106" t="str">
        <f t="shared" si="3"/>
        <v>subsp.</v>
      </c>
      <c r="D106" t="s">
        <v>4944</v>
      </c>
      <c r="E106" t="s">
        <v>6</v>
      </c>
      <c r="F106" t="s">
        <v>6</v>
      </c>
      <c r="G106" t="str">
        <f t="shared" si="4"/>
        <v>Hypochaeris radicata radicata</v>
      </c>
      <c r="H106" t="str">
        <f t="shared" si="5"/>
        <v>FLORAIBERICA-COMP(II)</v>
      </c>
      <c r="J106" t="s">
        <v>13385</v>
      </c>
      <c r="K106" t="s">
        <v>11752</v>
      </c>
      <c r="L106" t="s">
        <v>11753</v>
      </c>
      <c r="M106" t="s">
        <v>11754</v>
      </c>
    </row>
    <row r="107" spans="1:13" x14ac:dyDescent="0.25">
      <c r="A107" t="s">
        <v>4296</v>
      </c>
      <c r="B107" t="s">
        <v>4944</v>
      </c>
      <c r="C107" t="str">
        <f t="shared" si="3"/>
        <v>subsp.</v>
      </c>
      <c r="D107" t="s">
        <v>5188</v>
      </c>
      <c r="E107" t="s">
        <v>31</v>
      </c>
      <c r="F107" t="s">
        <v>6</v>
      </c>
      <c r="G107" t="str">
        <f t="shared" si="4"/>
        <v>Hypochaeris radicata rocinensis</v>
      </c>
      <c r="H107" t="str">
        <f t="shared" si="5"/>
        <v>FLORAIBERICA-COMP(II)</v>
      </c>
      <c r="J107" t="s">
        <v>13386</v>
      </c>
      <c r="K107" t="s">
        <v>11752</v>
      </c>
      <c r="L107" t="s">
        <v>11753</v>
      </c>
      <c r="M107" t="s">
        <v>11754</v>
      </c>
    </row>
    <row r="108" spans="1:13" x14ac:dyDescent="0.25">
      <c r="A108" t="s">
        <v>4296</v>
      </c>
      <c r="B108" t="s">
        <v>4945</v>
      </c>
      <c r="C108" t="str">
        <f t="shared" si="3"/>
        <v/>
      </c>
      <c r="E108" t="s">
        <v>6</v>
      </c>
      <c r="F108" t="s">
        <v>6</v>
      </c>
      <c r="G108" t="str">
        <f t="shared" si="4"/>
        <v>Hypochaeris salzmanniana</v>
      </c>
      <c r="H108" t="str">
        <f t="shared" si="5"/>
        <v>FLORAIBERICA-COMP(II)</v>
      </c>
      <c r="J108" t="s">
        <v>12792</v>
      </c>
      <c r="K108" t="s">
        <v>11752</v>
      </c>
      <c r="L108" t="s">
        <v>11753</v>
      </c>
      <c r="M108" t="s">
        <v>11754</v>
      </c>
    </row>
    <row r="109" spans="1:13" x14ac:dyDescent="0.25">
      <c r="A109" t="s">
        <v>5155</v>
      </c>
      <c r="B109" t="s">
        <v>5156</v>
      </c>
      <c r="C109" t="str">
        <f t="shared" si="3"/>
        <v/>
      </c>
      <c r="E109" t="s">
        <v>6</v>
      </c>
      <c r="F109" t="s">
        <v>6</v>
      </c>
      <c r="G109" t="str">
        <f t="shared" si="4"/>
        <v>Koelpinia linearis</v>
      </c>
      <c r="H109" t="str">
        <f t="shared" si="5"/>
        <v>FLORAIBERICA-COMP(II)</v>
      </c>
      <c r="J109" t="s">
        <v>11794</v>
      </c>
      <c r="K109" t="s">
        <v>11752</v>
      </c>
      <c r="L109" t="s">
        <v>11753</v>
      </c>
      <c r="M109" t="s">
        <v>11754</v>
      </c>
    </row>
    <row r="110" spans="1:13" x14ac:dyDescent="0.25">
      <c r="A110" t="s">
        <v>4300</v>
      </c>
      <c r="B110" t="s">
        <v>755</v>
      </c>
      <c r="C110" t="str">
        <f t="shared" si="3"/>
        <v>subsp.</v>
      </c>
      <c r="D110" t="s">
        <v>626</v>
      </c>
      <c r="E110" t="s">
        <v>31</v>
      </c>
      <c r="F110" t="s">
        <v>6</v>
      </c>
      <c r="G110" t="str">
        <f t="shared" si="4"/>
        <v>Lactuca perennis granatensis</v>
      </c>
      <c r="H110" t="str">
        <f t="shared" si="5"/>
        <v>FLORAIBERICA-COMP(II)</v>
      </c>
      <c r="J110" t="s">
        <v>13387</v>
      </c>
      <c r="K110" t="s">
        <v>11752</v>
      </c>
      <c r="L110" t="s">
        <v>11753</v>
      </c>
      <c r="M110" t="s">
        <v>11754</v>
      </c>
    </row>
    <row r="111" spans="1:13" x14ac:dyDescent="0.25">
      <c r="A111" t="s">
        <v>4300</v>
      </c>
      <c r="B111" t="s">
        <v>755</v>
      </c>
      <c r="C111" t="str">
        <f t="shared" si="3"/>
        <v>subsp.</v>
      </c>
      <c r="D111" t="s">
        <v>755</v>
      </c>
      <c r="E111" t="s">
        <v>6</v>
      </c>
      <c r="F111" t="s">
        <v>6</v>
      </c>
      <c r="G111" t="str">
        <f t="shared" si="4"/>
        <v>Lactuca perennis perennis</v>
      </c>
      <c r="H111" t="str">
        <f t="shared" si="5"/>
        <v>FLORAIBERICA-COMP(II)</v>
      </c>
      <c r="J111" t="s">
        <v>13388</v>
      </c>
      <c r="K111" t="s">
        <v>11752</v>
      </c>
      <c r="L111" t="s">
        <v>11753</v>
      </c>
      <c r="M111" t="s">
        <v>11754</v>
      </c>
    </row>
    <row r="112" spans="1:13" x14ac:dyDescent="0.25">
      <c r="A112" t="s">
        <v>4300</v>
      </c>
      <c r="B112" t="s">
        <v>4812</v>
      </c>
      <c r="C112" t="str">
        <f t="shared" si="3"/>
        <v/>
      </c>
      <c r="E112" t="s">
        <v>6</v>
      </c>
      <c r="F112" t="s">
        <v>6</v>
      </c>
      <c r="G112" t="str">
        <f t="shared" si="4"/>
        <v>Lactuca plumieri</v>
      </c>
      <c r="H112" t="str">
        <f t="shared" si="5"/>
        <v>FLORAIBERICA-COMP(II)</v>
      </c>
      <c r="J112" t="s">
        <v>11795</v>
      </c>
      <c r="K112" t="s">
        <v>11752</v>
      </c>
      <c r="L112" t="s">
        <v>11753</v>
      </c>
      <c r="M112" t="s">
        <v>11754</v>
      </c>
    </row>
    <row r="113" spans="1:13" x14ac:dyDescent="0.25">
      <c r="A113" t="s">
        <v>4300</v>
      </c>
      <c r="B113" t="s">
        <v>23</v>
      </c>
      <c r="C113" t="str">
        <f t="shared" si="3"/>
        <v/>
      </c>
      <c r="E113" t="s">
        <v>6</v>
      </c>
      <c r="F113" t="s">
        <v>6</v>
      </c>
      <c r="G113" t="str">
        <f t="shared" si="4"/>
        <v>Lactuca saligna</v>
      </c>
      <c r="H113" t="str">
        <f t="shared" si="5"/>
        <v>FLORAIBERICA-COMP(II)</v>
      </c>
      <c r="J113" t="s">
        <v>11796</v>
      </c>
      <c r="K113" t="s">
        <v>11752</v>
      </c>
      <c r="L113" t="s">
        <v>11753</v>
      </c>
      <c r="M113" t="s">
        <v>11754</v>
      </c>
    </row>
    <row r="114" spans="1:13" x14ac:dyDescent="0.25">
      <c r="A114" t="s">
        <v>4300</v>
      </c>
      <c r="B114" t="s">
        <v>818</v>
      </c>
      <c r="C114" t="str">
        <f t="shared" si="3"/>
        <v/>
      </c>
      <c r="E114" t="s">
        <v>5390</v>
      </c>
      <c r="F114" t="s">
        <v>6</v>
      </c>
      <c r="G114" t="str">
        <f t="shared" si="4"/>
        <v>Lactuca sativa</v>
      </c>
      <c r="H114" t="str">
        <f t="shared" si="5"/>
        <v>FLORAIBERICA-COMP(II)</v>
      </c>
      <c r="J114" t="s">
        <v>12541</v>
      </c>
      <c r="K114" t="s">
        <v>11752</v>
      </c>
      <c r="L114" t="s">
        <v>11753</v>
      </c>
      <c r="M114" t="s">
        <v>11754</v>
      </c>
    </row>
    <row r="115" spans="1:13" x14ac:dyDescent="0.25">
      <c r="A115" t="s">
        <v>4300</v>
      </c>
      <c r="B115" t="s">
        <v>4957</v>
      </c>
      <c r="C115" t="str">
        <f t="shared" si="3"/>
        <v/>
      </c>
      <c r="E115" t="s">
        <v>6</v>
      </c>
      <c r="F115" t="s">
        <v>6</v>
      </c>
      <c r="G115" t="str">
        <f t="shared" si="4"/>
        <v>Lactuca serriola</v>
      </c>
      <c r="H115" t="str">
        <f t="shared" si="5"/>
        <v>FLORAIBERICA-COMP(II)</v>
      </c>
      <c r="J115" t="s">
        <v>12542</v>
      </c>
      <c r="K115" t="s">
        <v>11752</v>
      </c>
      <c r="L115" t="s">
        <v>11753</v>
      </c>
      <c r="M115" t="s">
        <v>11754</v>
      </c>
    </row>
    <row r="116" spans="1:13" x14ac:dyDescent="0.25">
      <c r="A116" t="s">
        <v>4300</v>
      </c>
      <c r="B116" t="s">
        <v>177</v>
      </c>
      <c r="C116" t="str">
        <f t="shared" si="3"/>
        <v/>
      </c>
      <c r="E116" t="s">
        <v>6</v>
      </c>
      <c r="F116" t="s">
        <v>6</v>
      </c>
      <c r="G116" t="str">
        <f t="shared" si="4"/>
        <v>Lactuca tenerrima</v>
      </c>
      <c r="H116" t="str">
        <f t="shared" si="5"/>
        <v>FLORAIBERICA-COMP(II)</v>
      </c>
      <c r="J116" t="s">
        <v>11797</v>
      </c>
      <c r="K116" t="s">
        <v>11752</v>
      </c>
      <c r="L116" t="s">
        <v>11753</v>
      </c>
      <c r="M116" t="s">
        <v>11754</v>
      </c>
    </row>
    <row r="117" spans="1:13" x14ac:dyDescent="0.25">
      <c r="A117" t="s">
        <v>4300</v>
      </c>
      <c r="B117" t="s">
        <v>1518</v>
      </c>
      <c r="C117" t="str">
        <f t="shared" si="3"/>
        <v>subsp.</v>
      </c>
      <c r="D117" t="s">
        <v>4958</v>
      </c>
      <c r="E117" t="s">
        <v>6</v>
      </c>
      <c r="F117" t="s">
        <v>6</v>
      </c>
      <c r="G117" t="str">
        <f t="shared" si="4"/>
        <v>Lactuca viminea chondrilliflora</v>
      </c>
      <c r="H117" t="str">
        <f t="shared" si="5"/>
        <v>FLORAIBERICA-COMP(II)</v>
      </c>
      <c r="J117" t="s">
        <v>13389</v>
      </c>
      <c r="K117" t="s">
        <v>11752</v>
      </c>
      <c r="L117" t="s">
        <v>11753</v>
      </c>
      <c r="M117" t="s">
        <v>11754</v>
      </c>
    </row>
    <row r="118" spans="1:13" x14ac:dyDescent="0.25">
      <c r="A118" t="s">
        <v>4300</v>
      </c>
      <c r="B118" t="s">
        <v>1518</v>
      </c>
      <c r="C118" t="str">
        <f t="shared" si="3"/>
        <v>subsp.</v>
      </c>
      <c r="D118" t="s">
        <v>1518</v>
      </c>
      <c r="E118" t="s">
        <v>6</v>
      </c>
      <c r="F118" t="s">
        <v>6</v>
      </c>
      <c r="G118" t="str">
        <f t="shared" si="4"/>
        <v>Lactuca viminea viminea</v>
      </c>
      <c r="H118" t="str">
        <f t="shared" si="5"/>
        <v>FLORAIBERICA-COMP(II)</v>
      </c>
      <c r="J118" t="s">
        <v>13390</v>
      </c>
      <c r="K118" t="s">
        <v>11752</v>
      </c>
      <c r="L118" t="s">
        <v>11753</v>
      </c>
      <c r="M118" t="s">
        <v>11754</v>
      </c>
    </row>
    <row r="119" spans="1:13" x14ac:dyDescent="0.25">
      <c r="A119" t="s">
        <v>4300</v>
      </c>
      <c r="B119" t="s">
        <v>1205</v>
      </c>
      <c r="C119" t="str">
        <f t="shared" si="3"/>
        <v/>
      </c>
      <c r="E119" t="s">
        <v>6</v>
      </c>
      <c r="F119" t="s">
        <v>6</v>
      </c>
      <c r="G119" t="str">
        <f t="shared" si="4"/>
        <v>Lactuca virosa</v>
      </c>
      <c r="H119" t="str">
        <f t="shared" si="5"/>
        <v>FLORAIBERICA-COMP(II)</v>
      </c>
      <c r="J119" t="s">
        <v>12543</v>
      </c>
      <c r="K119" t="s">
        <v>11752</v>
      </c>
      <c r="L119" t="s">
        <v>11753</v>
      </c>
      <c r="M119" t="s">
        <v>11754</v>
      </c>
    </row>
    <row r="120" spans="1:13" x14ac:dyDescent="0.25">
      <c r="A120" t="s">
        <v>4962</v>
      </c>
      <c r="B120" t="s">
        <v>1805</v>
      </c>
      <c r="C120" t="str">
        <f t="shared" si="3"/>
        <v/>
      </c>
      <c r="E120" t="s">
        <v>6</v>
      </c>
      <c r="F120" t="s">
        <v>6</v>
      </c>
      <c r="G120" t="str">
        <f t="shared" si="4"/>
        <v>Lapsana communis</v>
      </c>
      <c r="H120" t="str">
        <f t="shared" si="5"/>
        <v>FLORAIBERICA-COMP(II)</v>
      </c>
      <c r="J120" t="s">
        <v>12544</v>
      </c>
      <c r="K120" t="s">
        <v>11752</v>
      </c>
      <c r="L120" t="s">
        <v>11753</v>
      </c>
      <c r="M120" t="s">
        <v>11754</v>
      </c>
    </row>
    <row r="121" spans="1:13" x14ac:dyDescent="0.25">
      <c r="A121" t="s">
        <v>4301</v>
      </c>
      <c r="B121" t="s">
        <v>241</v>
      </c>
      <c r="C121" t="str">
        <f t="shared" si="3"/>
        <v/>
      </c>
      <c r="E121" t="s">
        <v>6</v>
      </c>
      <c r="F121" t="s">
        <v>6</v>
      </c>
      <c r="G121" t="str">
        <f t="shared" si="4"/>
        <v>Launaea arborescens</v>
      </c>
      <c r="H121" t="str">
        <f t="shared" si="5"/>
        <v>FLORAIBERICA-COMP(II)</v>
      </c>
      <c r="J121" t="s">
        <v>11798</v>
      </c>
      <c r="K121" t="s">
        <v>11752</v>
      </c>
      <c r="L121" t="s">
        <v>11753</v>
      </c>
      <c r="M121" t="s">
        <v>11754</v>
      </c>
    </row>
    <row r="122" spans="1:13" x14ac:dyDescent="0.25">
      <c r="A122" t="s">
        <v>4301</v>
      </c>
      <c r="B122" t="s">
        <v>4302</v>
      </c>
      <c r="C122" t="str">
        <f t="shared" si="3"/>
        <v/>
      </c>
      <c r="E122" t="s">
        <v>31</v>
      </c>
      <c r="F122" t="s">
        <v>6</v>
      </c>
      <c r="G122" t="str">
        <f t="shared" si="4"/>
        <v>Launaea cervicornis</v>
      </c>
      <c r="H122" t="str">
        <f t="shared" si="5"/>
        <v>FLORAIBERICA-COMP(II)</v>
      </c>
      <c r="J122" t="s">
        <v>11799</v>
      </c>
      <c r="K122" t="s">
        <v>11752</v>
      </c>
      <c r="L122" t="s">
        <v>11753</v>
      </c>
      <c r="M122" t="s">
        <v>11754</v>
      </c>
    </row>
    <row r="123" spans="1:13" x14ac:dyDescent="0.25">
      <c r="A123" t="s">
        <v>4301</v>
      </c>
      <c r="B123" t="s">
        <v>1391</v>
      </c>
      <c r="C123" t="str">
        <f t="shared" si="3"/>
        <v/>
      </c>
      <c r="E123" t="s">
        <v>6</v>
      </c>
      <c r="F123" t="s">
        <v>6</v>
      </c>
      <c r="G123" t="str">
        <f t="shared" si="4"/>
        <v>Launaea fragilis</v>
      </c>
      <c r="H123" t="str">
        <f t="shared" si="5"/>
        <v>FLORAIBERICA-COMP(II)</v>
      </c>
      <c r="J123" t="s">
        <v>12793</v>
      </c>
      <c r="K123" t="s">
        <v>11752</v>
      </c>
      <c r="L123" t="s">
        <v>11753</v>
      </c>
      <c r="M123" t="s">
        <v>11754</v>
      </c>
    </row>
    <row r="124" spans="1:13" x14ac:dyDescent="0.25">
      <c r="A124" t="s">
        <v>4301</v>
      </c>
      <c r="B124" t="s">
        <v>4965</v>
      </c>
      <c r="C124" t="str">
        <f t="shared" si="3"/>
        <v/>
      </c>
      <c r="E124" t="s">
        <v>6</v>
      </c>
      <c r="F124" t="s">
        <v>6</v>
      </c>
      <c r="G124" t="str">
        <f t="shared" si="4"/>
        <v>Launaea lanifera</v>
      </c>
      <c r="H124" t="str">
        <f t="shared" si="5"/>
        <v>FLORAIBERICA-COMP(II)</v>
      </c>
      <c r="J124" t="s">
        <v>11800</v>
      </c>
      <c r="K124" t="s">
        <v>11752</v>
      </c>
      <c r="L124" t="s">
        <v>11753</v>
      </c>
      <c r="M124" t="s">
        <v>11754</v>
      </c>
    </row>
    <row r="125" spans="1:13" x14ac:dyDescent="0.25">
      <c r="A125" t="s">
        <v>4301</v>
      </c>
      <c r="B125" t="s">
        <v>1997</v>
      </c>
      <c r="C125" t="str">
        <f t="shared" si="3"/>
        <v/>
      </c>
      <c r="E125" t="s">
        <v>6</v>
      </c>
      <c r="F125" t="s">
        <v>6</v>
      </c>
      <c r="G125" t="str">
        <f t="shared" si="4"/>
        <v>Launaea nudicaulis</v>
      </c>
      <c r="H125" t="str">
        <f t="shared" si="5"/>
        <v>FLORAIBERICA-COMP(II)</v>
      </c>
      <c r="J125" t="s">
        <v>11801</v>
      </c>
      <c r="K125" t="s">
        <v>11752</v>
      </c>
      <c r="L125" t="s">
        <v>11753</v>
      </c>
      <c r="M125" t="s">
        <v>11754</v>
      </c>
    </row>
    <row r="126" spans="1:13" x14ac:dyDescent="0.25">
      <c r="A126" t="s">
        <v>4301</v>
      </c>
      <c r="B126" t="s">
        <v>1929</v>
      </c>
      <c r="C126" t="str">
        <f t="shared" si="3"/>
        <v/>
      </c>
      <c r="E126" t="s">
        <v>6</v>
      </c>
      <c r="F126" t="s">
        <v>6</v>
      </c>
      <c r="G126" t="str">
        <f t="shared" si="4"/>
        <v>Launaea pumila</v>
      </c>
      <c r="H126" t="str">
        <f t="shared" si="5"/>
        <v>FLORAIBERICA-COMP(II)</v>
      </c>
      <c r="J126" t="s">
        <v>12794</v>
      </c>
      <c r="K126" t="s">
        <v>11752</v>
      </c>
      <c r="L126" t="s">
        <v>11753</v>
      </c>
      <c r="M126" t="s">
        <v>11754</v>
      </c>
    </row>
    <row r="127" spans="1:13" x14ac:dyDescent="0.25">
      <c r="A127" t="s">
        <v>4303</v>
      </c>
      <c r="B127" t="s">
        <v>1957</v>
      </c>
      <c r="C127" t="str">
        <f t="shared" si="3"/>
        <v/>
      </c>
      <c r="E127" t="s">
        <v>31</v>
      </c>
      <c r="F127" t="s">
        <v>6</v>
      </c>
      <c r="G127" t="str">
        <f t="shared" si="4"/>
        <v>Leontodon boryi</v>
      </c>
      <c r="H127" t="str">
        <f t="shared" si="5"/>
        <v>FLORAIBERICA-COMP(II)</v>
      </c>
      <c r="J127" t="s">
        <v>11802</v>
      </c>
      <c r="K127" t="s">
        <v>11752</v>
      </c>
      <c r="L127" t="s">
        <v>11753</v>
      </c>
      <c r="M127" t="s">
        <v>11754</v>
      </c>
    </row>
    <row r="128" spans="1:13" x14ac:dyDescent="0.25">
      <c r="A128" t="s">
        <v>4303</v>
      </c>
      <c r="B128" t="s">
        <v>5192</v>
      </c>
      <c r="C128" t="str">
        <f t="shared" si="3"/>
        <v/>
      </c>
      <c r="E128" t="s">
        <v>31</v>
      </c>
      <c r="F128" t="s">
        <v>6</v>
      </c>
      <c r="G128" t="str">
        <f t="shared" si="4"/>
        <v>Leontodon caroliaedoi</v>
      </c>
      <c r="H128" t="str">
        <f t="shared" si="5"/>
        <v>FLORAIBERICA-COMP(II)</v>
      </c>
      <c r="J128" t="s">
        <v>11803</v>
      </c>
      <c r="K128" t="s">
        <v>11752</v>
      </c>
      <c r="L128" t="s">
        <v>11753</v>
      </c>
      <c r="M128" t="s">
        <v>11754</v>
      </c>
    </row>
    <row r="129" spans="1:13" x14ac:dyDescent="0.25">
      <c r="A129" t="s">
        <v>4303</v>
      </c>
      <c r="B129" t="s">
        <v>892</v>
      </c>
      <c r="C129" t="str">
        <f t="shared" si="3"/>
        <v/>
      </c>
      <c r="E129" t="s">
        <v>6</v>
      </c>
      <c r="F129" t="s">
        <v>6</v>
      </c>
      <c r="G129" t="str">
        <f t="shared" si="4"/>
        <v>Leontodon crispus</v>
      </c>
      <c r="H129" t="str">
        <f t="shared" si="5"/>
        <v>FLORAIBERICA-COMP(II)</v>
      </c>
      <c r="J129" t="s">
        <v>12795</v>
      </c>
      <c r="K129" t="s">
        <v>11752</v>
      </c>
      <c r="L129" t="s">
        <v>11753</v>
      </c>
      <c r="M129" t="s">
        <v>11754</v>
      </c>
    </row>
    <row r="130" spans="1:13" x14ac:dyDescent="0.25">
      <c r="A130" t="s">
        <v>4303</v>
      </c>
      <c r="B130" t="s">
        <v>1297</v>
      </c>
      <c r="C130" t="str">
        <f t="shared" ref="C130:C193" si="6">IF(D130="","","subsp.")</f>
        <v/>
      </c>
      <c r="E130" t="s">
        <v>31</v>
      </c>
      <c r="F130" t="s">
        <v>6</v>
      </c>
      <c r="G130" t="str">
        <f t="shared" ref="G130:G193" si="7">IF(D130="",CONCATENATE(A130," ",B130),CONCATENATE(A130," ",B130," ",D130))</f>
        <v>Leontodon farinosus</v>
      </c>
      <c r="H130" t="str">
        <f t="shared" ref="H130:H193" si="8">IF(OR(A130 ="", B130=""), "", "FLORAIBERICA-COMP(II)")</f>
        <v>FLORAIBERICA-COMP(II)</v>
      </c>
      <c r="J130" t="s">
        <v>11804</v>
      </c>
      <c r="K130" t="s">
        <v>11752</v>
      </c>
      <c r="L130" t="s">
        <v>11753</v>
      </c>
      <c r="M130" t="s">
        <v>11754</v>
      </c>
    </row>
    <row r="131" spans="1:13" x14ac:dyDescent="0.25">
      <c r="A131" t="s">
        <v>4303</v>
      </c>
      <c r="B131" t="s">
        <v>2559</v>
      </c>
      <c r="C131" t="str">
        <f t="shared" si="6"/>
        <v>subsp.</v>
      </c>
      <c r="D131" t="s">
        <v>629</v>
      </c>
      <c r="E131" t="s">
        <v>31</v>
      </c>
      <c r="F131" t="s">
        <v>6</v>
      </c>
      <c r="G131" t="str">
        <f t="shared" si="7"/>
        <v>Leontodon hispidus bourgaeanus</v>
      </c>
      <c r="H131" t="str">
        <f t="shared" si="8"/>
        <v>FLORAIBERICA-COMP(II)</v>
      </c>
      <c r="J131" t="s">
        <v>13391</v>
      </c>
      <c r="K131" t="s">
        <v>11752</v>
      </c>
      <c r="L131" t="s">
        <v>11753</v>
      </c>
      <c r="M131" t="s">
        <v>11754</v>
      </c>
    </row>
    <row r="132" spans="1:13" x14ac:dyDescent="0.25">
      <c r="A132" t="s">
        <v>4303</v>
      </c>
      <c r="B132" t="s">
        <v>2559</v>
      </c>
      <c r="C132" t="str">
        <f t="shared" si="6"/>
        <v>subsp.</v>
      </c>
      <c r="D132" t="s">
        <v>2559</v>
      </c>
      <c r="E132" t="s">
        <v>6</v>
      </c>
      <c r="F132" t="s">
        <v>6</v>
      </c>
      <c r="G132" t="str">
        <f t="shared" si="7"/>
        <v>Leontodon hispidus hispidus</v>
      </c>
      <c r="H132" t="str">
        <f t="shared" si="8"/>
        <v>FLORAIBERICA-COMP(II)</v>
      </c>
      <c r="J132" t="s">
        <v>13392</v>
      </c>
      <c r="K132" t="s">
        <v>11752</v>
      </c>
      <c r="L132" t="s">
        <v>11753</v>
      </c>
      <c r="M132" t="s">
        <v>11754</v>
      </c>
    </row>
    <row r="133" spans="1:13" x14ac:dyDescent="0.25">
      <c r="A133" t="s">
        <v>4318</v>
      </c>
      <c r="B133" t="s">
        <v>5191</v>
      </c>
      <c r="C133" t="str">
        <f t="shared" si="6"/>
        <v/>
      </c>
      <c r="E133" t="s">
        <v>6</v>
      </c>
      <c r="F133" t="s">
        <v>6</v>
      </c>
      <c r="G133" t="str">
        <f t="shared" si="7"/>
        <v>Picris cupuligera</v>
      </c>
      <c r="H133" t="str">
        <f t="shared" si="8"/>
        <v>FLORAIBERICA-COMP(II)</v>
      </c>
      <c r="J133" t="s">
        <v>11805</v>
      </c>
      <c r="K133" t="s">
        <v>11752</v>
      </c>
      <c r="L133" t="s">
        <v>11753</v>
      </c>
      <c r="M133" t="s">
        <v>11754</v>
      </c>
    </row>
    <row r="134" spans="1:13" x14ac:dyDescent="0.25">
      <c r="A134" t="s">
        <v>4318</v>
      </c>
      <c r="B134" t="s">
        <v>5020</v>
      </c>
      <c r="C134" t="str">
        <f t="shared" si="6"/>
        <v/>
      </c>
      <c r="E134" t="s">
        <v>6</v>
      </c>
      <c r="F134" t="s">
        <v>6</v>
      </c>
      <c r="G134" t="str">
        <f t="shared" si="7"/>
        <v>Picris hieracioides</v>
      </c>
      <c r="H134" t="str">
        <f t="shared" si="8"/>
        <v>FLORAIBERICA-COMP(II)</v>
      </c>
      <c r="J134" t="s">
        <v>12545</v>
      </c>
      <c r="K134" t="s">
        <v>11752</v>
      </c>
      <c r="L134" t="s">
        <v>11753</v>
      </c>
      <c r="M134" t="s">
        <v>11754</v>
      </c>
    </row>
    <row r="135" spans="1:13" x14ac:dyDescent="0.25">
      <c r="A135" t="s">
        <v>4318</v>
      </c>
      <c r="B135" t="s">
        <v>164</v>
      </c>
      <c r="C135" t="str">
        <f t="shared" si="6"/>
        <v/>
      </c>
      <c r="E135" t="s">
        <v>6</v>
      </c>
      <c r="F135" t="s">
        <v>6</v>
      </c>
      <c r="G135" t="str">
        <f t="shared" si="7"/>
        <v>Picris hispanica</v>
      </c>
      <c r="H135" t="str">
        <f t="shared" si="8"/>
        <v>FLORAIBERICA-COMP(II)</v>
      </c>
      <c r="J135" t="s">
        <v>11806</v>
      </c>
      <c r="K135" t="s">
        <v>11752</v>
      </c>
      <c r="L135" t="s">
        <v>11753</v>
      </c>
      <c r="M135" t="s">
        <v>11754</v>
      </c>
    </row>
    <row r="136" spans="1:13" x14ac:dyDescent="0.25">
      <c r="A136" t="s">
        <v>3087</v>
      </c>
      <c r="B136" t="s">
        <v>3094</v>
      </c>
      <c r="C136" t="str">
        <f t="shared" si="6"/>
        <v/>
      </c>
      <c r="E136" t="s">
        <v>6</v>
      </c>
      <c r="F136" t="s">
        <v>6</v>
      </c>
      <c r="G136" t="str">
        <f t="shared" si="7"/>
        <v>Pilosella argyrocoma</v>
      </c>
      <c r="H136" t="str">
        <f t="shared" si="8"/>
        <v>FLORAIBERICA-COMP(II)</v>
      </c>
      <c r="J136" t="s">
        <v>11807</v>
      </c>
      <c r="K136" t="s">
        <v>11752</v>
      </c>
      <c r="L136" t="s">
        <v>11753</v>
      </c>
      <c r="M136" t="s">
        <v>11754</v>
      </c>
    </row>
    <row r="137" spans="1:13" x14ac:dyDescent="0.25">
      <c r="A137" t="s">
        <v>3087</v>
      </c>
      <c r="B137" t="s">
        <v>3099</v>
      </c>
      <c r="C137" t="str">
        <f t="shared" si="6"/>
        <v/>
      </c>
      <c r="E137" t="s">
        <v>13111</v>
      </c>
      <c r="F137" t="s">
        <v>6</v>
      </c>
      <c r="G137" t="str">
        <f t="shared" si="7"/>
        <v>Pilosella breviscapa</v>
      </c>
      <c r="H137" t="str">
        <f t="shared" si="8"/>
        <v>FLORAIBERICA-COMP(II)</v>
      </c>
      <c r="J137" t="s">
        <v>11808</v>
      </c>
      <c r="K137" t="s">
        <v>11752</v>
      </c>
      <c r="L137" t="s">
        <v>11753</v>
      </c>
      <c r="M137" t="s">
        <v>11754</v>
      </c>
    </row>
    <row r="138" spans="1:13" x14ac:dyDescent="0.25">
      <c r="A138" t="s">
        <v>3087</v>
      </c>
      <c r="B138" t="s">
        <v>5094</v>
      </c>
      <c r="C138" t="str">
        <f t="shared" si="6"/>
        <v/>
      </c>
      <c r="E138" t="s">
        <v>6</v>
      </c>
      <c r="F138" t="s">
        <v>6</v>
      </c>
      <c r="G138" t="str">
        <f t="shared" si="7"/>
        <v>Pilosella capillata</v>
      </c>
      <c r="H138" t="str">
        <f t="shared" si="8"/>
        <v>FLORAIBERICA-COMP(II)</v>
      </c>
      <c r="J138" t="s">
        <v>11809</v>
      </c>
      <c r="K138" t="s">
        <v>11752</v>
      </c>
      <c r="L138" t="s">
        <v>11753</v>
      </c>
      <c r="M138" t="s">
        <v>11754</v>
      </c>
    </row>
    <row r="139" spans="1:13" x14ac:dyDescent="0.25">
      <c r="A139" t="s">
        <v>3087</v>
      </c>
      <c r="B139" t="s">
        <v>535</v>
      </c>
      <c r="C139" t="str">
        <f t="shared" si="6"/>
        <v/>
      </c>
      <c r="E139" t="s">
        <v>6</v>
      </c>
      <c r="F139" t="s">
        <v>6</v>
      </c>
      <c r="G139" t="str">
        <f t="shared" si="7"/>
        <v>Pilosella castellana</v>
      </c>
      <c r="H139" t="str">
        <f t="shared" si="8"/>
        <v>FLORAIBERICA-COMP(II)</v>
      </c>
      <c r="J139" t="s">
        <v>11810</v>
      </c>
      <c r="K139" t="s">
        <v>11752</v>
      </c>
      <c r="L139" t="s">
        <v>11753</v>
      </c>
      <c r="M139" t="s">
        <v>11754</v>
      </c>
    </row>
    <row r="140" spans="1:13" x14ac:dyDescent="0.25">
      <c r="A140" t="s">
        <v>3087</v>
      </c>
      <c r="B140" t="s">
        <v>3096</v>
      </c>
      <c r="C140" t="str">
        <f t="shared" si="6"/>
        <v/>
      </c>
      <c r="E140" t="s">
        <v>31</v>
      </c>
      <c r="F140" t="s">
        <v>6</v>
      </c>
      <c r="G140" t="str">
        <f t="shared" si="7"/>
        <v>Pilosella galiciana</v>
      </c>
      <c r="H140" t="str">
        <f t="shared" si="8"/>
        <v>FLORAIBERICA-COMP(II)</v>
      </c>
      <c r="J140" t="s">
        <v>12548</v>
      </c>
      <c r="K140" t="s">
        <v>11752</v>
      </c>
      <c r="L140" t="s">
        <v>11753</v>
      </c>
      <c r="M140" t="s">
        <v>11754</v>
      </c>
    </row>
    <row r="141" spans="1:13" x14ac:dyDescent="0.25">
      <c r="A141" t="s">
        <v>3087</v>
      </c>
      <c r="B141" t="s">
        <v>3088</v>
      </c>
      <c r="C141" t="str">
        <f t="shared" si="6"/>
        <v/>
      </c>
      <c r="E141" t="s">
        <v>6</v>
      </c>
      <c r="F141" t="s">
        <v>6</v>
      </c>
      <c r="G141" t="str">
        <f t="shared" si="7"/>
        <v>Pilosella hoppeana</v>
      </c>
      <c r="H141" t="str">
        <f t="shared" si="8"/>
        <v>FLORAIBERICA-COMP(II)</v>
      </c>
      <c r="J141" t="s">
        <v>12796</v>
      </c>
      <c r="K141" t="s">
        <v>11752</v>
      </c>
      <c r="L141" t="s">
        <v>11753</v>
      </c>
      <c r="M141" t="s">
        <v>11754</v>
      </c>
    </row>
    <row r="142" spans="1:13" x14ac:dyDescent="0.25">
      <c r="A142" t="s">
        <v>3087</v>
      </c>
      <c r="B142" t="s">
        <v>3090</v>
      </c>
      <c r="C142" t="str">
        <f t="shared" si="6"/>
        <v/>
      </c>
      <c r="E142" t="s">
        <v>6</v>
      </c>
      <c r="F142" t="s">
        <v>6</v>
      </c>
      <c r="G142" t="str">
        <f t="shared" si="7"/>
        <v>Pilosella hypeurya</v>
      </c>
      <c r="H142" t="str">
        <f t="shared" si="8"/>
        <v>FLORAIBERICA-COMP(II)</v>
      </c>
      <c r="J142" t="s">
        <v>12797</v>
      </c>
      <c r="K142" t="s">
        <v>11752</v>
      </c>
      <c r="L142" t="s">
        <v>11753</v>
      </c>
      <c r="M142" t="s">
        <v>11754</v>
      </c>
    </row>
    <row r="143" spans="1:13" x14ac:dyDescent="0.25">
      <c r="A143" t="s">
        <v>3087</v>
      </c>
      <c r="B143" t="s">
        <v>5202</v>
      </c>
      <c r="C143" t="str">
        <f t="shared" si="6"/>
        <v/>
      </c>
      <c r="E143" t="s">
        <v>31</v>
      </c>
      <c r="F143" t="s">
        <v>6</v>
      </c>
      <c r="G143" t="str">
        <f t="shared" si="7"/>
        <v>Pilosella lactocantabrica</v>
      </c>
      <c r="H143" t="str">
        <f t="shared" si="8"/>
        <v>FLORAIBERICA-COMP(II)</v>
      </c>
      <c r="J143" t="s">
        <v>11811</v>
      </c>
      <c r="K143" t="s">
        <v>11752</v>
      </c>
      <c r="L143" t="s">
        <v>11753</v>
      </c>
      <c r="M143" t="s">
        <v>11754</v>
      </c>
    </row>
    <row r="144" spans="1:13" x14ac:dyDescent="0.25">
      <c r="A144" t="s">
        <v>3087</v>
      </c>
      <c r="B144" t="s">
        <v>3095</v>
      </c>
      <c r="C144" t="str">
        <f t="shared" si="6"/>
        <v/>
      </c>
      <c r="E144" t="s">
        <v>6</v>
      </c>
      <c r="F144" t="s">
        <v>6</v>
      </c>
      <c r="G144" t="str">
        <f t="shared" si="7"/>
        <v>Pilosella lactucella</v>
      </c>
      <c r="H144" t="str">
        <f t="shared" si="8"/>
        <v>FLORAIBERICA-COMP(II)</v>
      </c>
      <c r="J144" t="s">
        <v>12798</v>
      </c>
      <c r="K144" t="s">
        <v>11752</v>
      </c>
      <c r="L144" t="s">
        <v>11753</v>
      </c>
      <c r="M144" t="s">
        <v>11754</v>
      </c>
    </row>
    <row r="145" spans="1:13" x14ac:dyDescent="0.25">
      <c r="A145" t="s">
        <v>3087</v>
      </c>
      <c r="B145" t="s">
        <v>5203</v>
      </c>
      <c r="C145" t="str">
        <f t="shared" si="6"/>
        <v/>
      </c>
      <c r="E145" t="s">
        <v>31</v>
      </c>
      <c r="F145" t="s">
        <v>6</v>
      </c>
      <c r="G145" t="str">
        <f t="shared" si="7"/>
        <v>Pilosella leptobrachia</v>
      </c>
      <c r="H145" t="str">
        <f t="shared" si="8"/>
        <v>FLORAIBERICA-COMP(II)</v>
      </c>
      <c r="J145" t="s">
        <v>12799</v>
      </c>
      <c r="K145" t="s">
        <v>11752</v>
      </c>
      <c r="L145" t="s">
        <v>11753</v>
      </c>
      <c r="M145" t="s">
        <v>11754</v>
      </c>
    </row>
    <row r="146" spans="1:13" x14ac:dyDescent="0.25">
      <c r="A146" t="s">
        <v>3087</v>
      </c>
      <c r="B146" t="s">
        <v>1131</v>
      </c>
      <c r="C146" t="str">
        <f t="shared" si="6"/>
        <v/>
      </c>
      <c r="E146" t="s">
        <v>6</v>
      </c>
      <c r="F146" t="s">
        <v>6</v>
      </c>
      <c r="G146" t="str">
        <f t="shared" si="7"/>
        <v>Pilosella officinarum</v>
      </c>
      <c r="H146" t="str">
        <f t="shared" si="8"/>
        <v>FLORAIBERICA-COMP(II)</v>
      </c>
      <c r="J146" t="s">
        <v>12800</v>
      </c>
      <c r="K146" t="s">
        <v>11752</v>
      </c>
      <c r="L146" t="s">
        <v>11753</v>
      </c>
      <c r="M146" t="s">
        <v>11754</v>
      </c>
    </row>
    <row r="147" spans="1:13" x14ac:dyDescent="0.25">
      <c r="A147" t="s">
        <v>3087</v>
      </c>
      <c r="B147" t="s">
        <v>3089</v>
      </c>
      <c r="C147" t="str">
        <f t="shared" si="6"/>
        <v/>
      </c>
      <c r="E147" t="s">
        <v>6</v>
      </c>
      <c r="F147" t="s">
        <v>6</v>
      </c>
      <c r="G147" t="str">
        <f t="shared" si="7"/>
        <v>Pilosella peleteriana</v>
      </c>
      <c r="H147" t="str">
        <f t="shared" si="8"/>
        <v>FLORAIBERICA-COMP(II)</v>
      </c>
      <c r="J147" t="s">
        <v>12801</v>
      </c>
      <c r="K147" t="s">
        <v>11752</v>
      </c>
      <c r="L147" t="s">
        <v>11753</v>
      </c>
      <c r="M147" t="s">
        <v>11754</v>
      </c>
    </row>
    <row r="148" spans="1:13" x14ac:dyDescent="0.25">
      <c r="A148" t="s">
        <v>3087</v>
      </c>
      <c r="B148" t="s">
        <v>3091</v>
      </c>
      <c r="C148" t="str">
        <f t="shared" si="6"/>
        <v/>
      </c>
      <c r="E148" t="s">
        <v>6</v>
      </c>
      <c r="F148" t="s">
        <v>6</v>
      </c>
      <c r="G148" t="str">
        <f t="shared" si="7"/>
        <v>Pilosella pseudopilosella</v>
      </c>
      <c r="H148" t="str">
        <f t="shared" si="8"/>
        <v>FLORAIBERICA-COMP(II)</v>
      </c>
      <c r="J148" t="s">
        <v>11812</v>
      </c>
      <c r="K148" t="s">
        <v>11752</v>
      </c>
      <c r="L148" t="s">
        <v>11753</v>
      </c>
      <c r="M148" t="s">
        <v>11754</v>
      </c>
    </row>
    <row r="149" spans="1:13" x14ac:dyDescent="0.25">
      <c r="A149" t="s">
        <v>3087</v>
      </c>
      <c r="B149" t="s">
        <v>3092</v>
      </c>
      <c r="C149" t="str">
        <f t="shared" si="6"/>
        <v/>
      </c>
      <c r="E149" t="s">
        <v>6</v>
      </c>
      <c r="F149" t="s">
        <v>6</v>
      </c>
      <c r="G149" t="str">
        <f t="shared" si="7"/>
        <v>Pilosella saussureoides</v>
      </c>
      <c r="H149" t="str">
        <f t="shared" si="8"/>
        <v>FLORAIBERICA-COMP(II)</v>
      </c>
      <c r="J149" t="s">
        <v>11813</v>
      </c>
      <c r="K149" t="s">
        <v>11752</v>
      </c>
      <c r="L149" t="s">
        <v>11753</v>
      </c>
      <c r="M149" t="s">
        <v>11754</v>
      </c>
    </row>
    <row r="150" spans="1:13" x14ac:dyDescent="0.25">
      <c r="A150" t="s">
        <v>3087</v>
      </c>
      <c r="B150" t="s">
        <v>5201</v>
      </c>
      <c r="C150" t="str">
        <f t="shared" si="6"/>
        <v/>
      </c>
      <c r="E150" t="s">
        <v>6</v>
      </c>
      <c r="F150" t="s">
        <v>6</v>
      </c>
      <c r="G150" t="str">
        <f t="shared" si="7"/>
        <v>Pilosella subtardans</v>
      </c>
      <c r="H150" t="str">
        <f t="shared" si="8"/>
        <v>FLORAIBERICA-COMP(II)</v>
      </c>
      <c r="J150" t="s">
        <v>12802</v>
      </c>
      <c r="K150" t="s">
        <v>11752</v>
      </c>
      <c r="L150" t="s">
        <v>11753</v>
      </c>
      <c r="M150" t="s">
        <v>11754</v>
      </c>
    </row>
    <row r="151" spans="1:13" x14ac:dyDescent="0.25">
      <c r="A151" t="s">
        <v>3087</v>
      </c>
      <c r="B151" t="s">
        <v>3097</v>
      </c>
      <c r="C151" t="str">
        <f t="shared" si="6"/>
        <v/>
      </c>
      <c r="E151" t="s">
        <v>31</v>
      </c>
      <c r="F151" t="s">
        <v>6</v>
      </c>
      <c r="G151" t="str">
        <f t="shared" si="7"/>
        <v>Pilosella vahlii</v>
      </c>
      <c r="H151" t="str">
        <f t="shared" si="8"/>
        <v>FLORAIBERICA-COMP(II)</v>
      </c>
      <c r="J151" t="s">
        <v>11814</v>
      </c>
      <c r="K151" t="s">
        <v>11752</v>
      </c>
      <c r="L151" t="s">
        <v>11753</v>
      </c>
      <c r="M151" t="s">
        <v>11754</v>
      </c>
    </row>
    <row r="152" spans="1:13" x14ac:dyDescent="0.25">
      <c r="A152" t="s">
        <v>5179</v>
      </c>
      <c r="B152" t="s">
        <v>1669</v>
      </c>
      <c r="C152" t="str">
        <f t="shared" si="6"/>
        <v/>
      </c>
      <c r="E152" t="s">
        <v>6</v>
      </c>
      <c r="F152" t="s">
        <v>6</v>
      </c>
      <c r="G152" t="str">
        <f t="shared" si="7"/>
        <v>Podospermum laciniatum</v>
      </c>
      <c r="H152" t="str">
        <f t="shared" si="8"/>
        <v>FLORAIBERICA-COMP(II)</v>
      </c>
      <c r="J152" t="s">
        <v>12803</v>
      </c>
      <c r="K152" t="s">
        <v>11752</v>
      </c>
      <c r="L152" t="s">
        <v>11753</v>
      </c>
      <c r="M152" t="s">
        <v>11754</v>
      </c>
    </row>
    <row r="153" spans="1:13" x14ac:dyDescent="0.25">
      <c r="A153" t="s">
        <v>5034</v>
      </c>
      <c r="B153" t="s">
        <v>1508</v>
      </c>
      <c r="C153" t="str">
        <f t="shared" si="6"/>
        <v/>
      </c>
      <c r="E153" t="s">
        <v>6</v>
      </c>
      <c r="F153" t="s">
        <v>6</v>
      </c>
      <c r="G153" t="str">
        <f t="shared" si="7"/>
        <v>Prenanthes purpurea</v>
      </c>
      <c r="H153" t="str">
        <f t="shared" si="8"/>
        <v>FLORAIBERICA-COMP(II)</v>
      </c>
      <c r="J153" t="s">
        <v>11815</v>
      </c>
      <c r="K153" t="s">
        <v>11752</v>
      </c>
      <c r="L153" t="s">
        <v>11753</v>
      </c>
      <c r="M153" t="s">
        <v>11754</v>
      </c>
    </row>
    <row r="154" spans="1:13" x14ac:dyDescent="0.25">
      <c r="A154" t="s">
        <v>4321</v>
      </c>
      <c r="B154" t="s">
        <v>509</v>
      </c>
      <c r="C154" t="str">
        <f t="shared" si="6"/>
        <v/>
      </c>
      <c r="E154" t="s">
        <v>6</v>
      </c>
      <c r="F154" t="s">
        <v>6</v>
      </c>
      <c r="G154" t="str">
        <f t="shared" si="7"/>
        <v>Reichardia gaditana</v>
      </c>
      <c r="H154" t="str">
        <f t="shared" si="8"/>
        <v>FLORAIBERICA-COMP(II)</v>
      </c>
      <c r="J154" t="s">
        <v>12804</v>
      </c>
      <c r="K154" t="s">
        <v>11752</v>
      </c>
      <c r="L154" t="s">
        <v>11753</v>
      </c>
      <c r="M154" t="s">
        <v>11754</v>
      </c>
    </row>
    <row r="155" spans="1:13" x14ac:dyDescent="0.25">
      <c r="A155" t="s">
        <v>4321</v>
      </c>
      <c r="B155" t="s">
        <v>676</v>
      </c>
      <c r="C155" t="str">
        <f t="shared" si="6"/>
        <v/>
      </c>
      <c r="E155" t="s">
        <v>6</v>
      </c>
      <c r="F155" t="s">
        <v>6</v>
      </c>
      <c r="G155" t="str">
        <f t="shared" si="7"/>
        <v>Reichardia intermedia</v>
      </c>
      <c r="H155" t="str">
        <f t="shared" si="8"/>
        <v>FLORAIBERICA-COMP(II)</v>
      </c>
      <c r="J155" t="s">
        <v>12805</v>
      </c>
      <c r="K155" t="s">
        <v>11752</v>
      </c>
      <c r="L155" t="s">
        <v>11753</v>
      </c>
      <c r="M155" t="s">
        <v>11754</v>
      </c>
    </row>
    <row r="156" spans="1:13" x14ac:dyDescent="0.25">
      <c r="A156" t="s">
        <v>4321</v>
      </c>
      <c r="B156" t="s">
        <v>5043</v>
      </c>
      <c r="C156" t="str">
        <f t="shared" si="6"/>
        <v/>
      </c>
      <c r="E156" t="s">
        <v>6</v>
      </c>
      <c r="F156" t="s">
        <v>6</v>
      </c>
      <c r="G156" t="str">
        <f t="shared" si="7"/>
        <v>Reichardia picroides</v>
      </c>
      <c r="H156" t="str">
        <f t="shared" si="8"/>
        <v>FLORAIBERICA-COMP(II)</v>
      </c>
      <c r="J156" t="s">
        <v>11816</v>
      </c>
      <c r="K156" t="s">
        <v>11752</v>
      </c>
      <c r="L156" t="s">
        <v>11753</v>
      </c>
      <c r="M156" t="s">
        <v>11754</v>
      </c>
    </row>
    <row r="157" spans="1:13" x14ac:dyDescent="0.25">
      <c r="A157" t="s">
        <v>4321</v>
      </c>
      <c r="B157" t="s">
        <v>1806</v>
      </c>
      <c r="C157" t="str">
        <f t="shared" si="6"/>
        <v/>
      </c>
      <c r="E157" t="s">
        <v>6</v>
      </c>
      <c r="F157" t="s">
        <v>6</v>
      </c>
      <c r="G157" t="str">
        <f t="shared" si="7"/>
        <v>Reichardia tingitana</v>
      </c>
      <c r="H157" t="str">
        <f t="shared" si="8"/>
        <v>FLORAIBERICA-COMP(II)</v>
      </c>
      <c r="J157" t="s">
        <v>12806</v>
      </c>
      <c r="K157" t="s">
        <v>11752</v>
      </c>
      <c r="L157" t="s">
        <v>11753</v>
      </c>
      <c r="M157" t="s">
        <v>11754</v>
      </c>
    </row>
    <row r="158" spans="1:13" x14ac:dyDescent="0.25">
      <c r="A158" t="s">
        <v>5044</v>
      </c>
      <c r="B158" t="s">
        <v>610</v>
      </c>
      <c r="C158" t="str">
        <f t="shared" si="6"/>
        <v/>
      </c>
      <c r="E158" t="s">
        <v>6</v>
      </c>
      <c r="F158" t="s">
        <v>6</v>
      </c>
      <c r="G158" t="str">
        <f t="shared" si="7"/>
        <v>Rhagadiolus edulis</v>
      </c>
      <c r="H158" t="str">
        <f t="shared" si="8"/>
        <v>FLORAIBERICA-COMP(II)</v>
      </c>
      <c r="J158" t="s">
        <v>11817</v>
      </c>
      <c r="K158" t="s">
        <v>11752</v>
      </c>
      <c r="L158" t="s">
        <v>11753</v>
      </c>
      <c r="M158" t="s">
        <v>11754</v>
      </c>
    </row>
    <row r="159" spans="1:13" x14ac:dyDescent="0.25">
      <c r="A159" t="s">
        <v>5044</v>
      </c>
      <c r="B159" t="s">
        <v>5045</v>
      </c>
      <c r="C159" t="str">
        <f t="shared" si="6"/>
        <v/>
      </c>
      <c r="E159" t="s">
        <v>6</v>
      </c>
      <c r="F159" t="s">
        <v>6</v>
      </c>
      <c r="G159" t="str">
        <f t="shared" si="7"/>
        <v>Rhagadiolus stellatus</v>
      </c>
      <c r="H159" t="str">
        <f t="shared" si="8"/>
        <v>FLORAIBERICA-COMP(II)</v>
      </c>
      <c r="J159" t="s">
        <v>12807</v>
      </c>
      <c r="K159" t="s">
        <v>11752</v>
      </c>
      <c r="L159" t="s">
        <v>11753</v>
      </c>
      <c r="M159" t="s">
        <v>11754</v>
      </c>
    </row>
    <row r="160" spans="1:13" x14ac:dyDescent="0.25">
      <c r="A160" t="s">
        <v>4323</v>
      </c>
      <c r="B160" t="s">
        <v>626</v>
      </c>
      <c r="C160" t="str">
        <f t="shared" si="6"/>
        <v/>
      </c>
      <c r="E160" t="s">
        <v>31</v>
      </c>
      <c r="F160" t="s">
        <v>6</v>
      </c>
      <c r="G160" t="str">
        <f t="shared" si="7"/>
        <v>Rothmaleria granatensis</v>
      </c>
      <c r="H160" t="str">
        <f t="shared" si="8"/>
        <v>FLORAIBERICA-COMP(II)</v>
      </c>
      <c r="J160" t="s">
        <v>12808</v>
      </c>
      <c r="K160" t="s">
        <v>11752</v>
      </c>
      <c r="L160" t="s">
        <v>11753</v>
      </c>
      <c r="M160" t="s">
        <v>11754</v>
      </c>
    </row>
    <row r="161" spans="1:13" x14ac:dyDescent="0.25">
      <c r="A161" t="s">
        <v>5056</v>
      </c>
      <c r="B161" t="s">
        <v>59</v>
      </c>
      <c r="C161" t="str">
        <f t="shared" si="6"/>
        <v/>
      </c>
      <c r="E161" t="s">
        <v>6</v>
      </c>
      <c r="F161" t="s">
        <v>6</v>
      </c>
      <c r="G161" t="str">
        <f t="shared" si="7"/>
        <v>Scolymus hispanicus</v>
      </c>
      <c r="H161" t="str">
        <f t="shared" si="8"/>
        <v>FLORAIBERICA-COMP(II)</v>
      </c>
      <c r="J161" t="s">
        <v>12547</v>
      </c>
      <c r="K161" t="s">
        <v>11752</v>
      </c>
      <c r="L161" t="s">
        <v>11753</v>
      </c>
      <c r="M161" t="s">
        <v>11754</v>
      </c>
    </row>
    <row r="162" spans="1:13" x14ac:dyDescent="0.25">
      <c r="A162" t="s">
        <v>5056</v>
      </c>
      <c r="B162" t="s">
        <v>5057</v>
      </c>
      <c r="C162" t="str">
        <f t="shared" si="6"/>
        <v/>
      </c>
      <c r="E162" t="s">
        <v>6</v>
      </c>
      <c r="F162" t="s">
        <v>6</v>
      </c>
      <c r="G162" t="str">
        <f t="shared" si="7"/>
        <v>Scolymus maculatus</v>
      </c>
      <c r="H162" t="str">
        <f t="shared" si="8"/>
        <v>FLORAIBERICA-COMP(II)</v>
      </c>
      <c r="J162" t="s">
        <v>11818</v>
      </c>
      <c r="K162" t="s">
        <v>11752</v>
      </c>
      <c r="L162" t="s">
        <v>11753</v>
      </c>
      <c r="M162" t="s">
        <v>11754</v>
      </c>
    </row>
    <row r="163" spans="1:13" x14ac:dyDescent="0.25">
      <c r="A163" t="s">
        <v>4327</v>
      </c>
      <c r="B163" t="s">
        <v>1583</v>
      </c>
      <c r="C163" t="str">
        <f t="shared" si="6"/>
        <v/>
      </c>
      <c r="E163" t="s">
        <v>31</v>
      </c>
      <c r="F163" t="s">
        <v>6</v>
      </c>
      <c r="G163" t="str">
        <f t="shared" si="7"/>
        <v>Scorzonera albicans</v>
      </c>
      <c r="H163" t="str">
        <f t="shared" si="8"/>
        <v>FLORAIBERICA-COMP(II)</v>
      </c>
      <c r="J163" t="s">
        <v>11819</v>
      </c>
      <c r="K163" t="s">
        <v>11752</v>
      </c>
      <c r="L163" t="s">
        <v>11753</v>
      </c>
      <c r="M163" t="s">
        <v>11754</v>
      </c>
    </row>
    <row r="164" spans="1:13" x14ac:dyDescent="0.25">
      <c r="A164" t="s">
        <v>4327</v>
      </c>
      <c r="B164" t="s">
        <v>1353</v>
      </c>
      <c r="C164" t="str">
        <f t="shared" si="6"/>
        <v/>
      </c>
      <c r="E164" t="s">
        <v>6</v>
      </c>
      <c r="F164" t="s">
        <v>6</v>
      </c>
      <c r="G164" t="str">
        <f t="shared" si="7"/>
        <v>Scorzonera angustifolia</v>
      </c>
      <c r="H164" t="str">
        <f t="shared" si="8"/>
        <v>FLORAIBERICA-COMP(II)</v>
      </c>
      <c r="J164" t="s">
        <v>12710</v>
      </c>
      <c r="K164" t="s">
        <v>11752</v>
      </c>
      <c r="L164" t="s">
        <v>11753</v>
      </c>
      <c r="M164" t="s">
        <v>11754</v>
      </c>
    </row>
    <row r="165" spans="1:13" x14ac:dyDescent="0.25">
      <c r="A165" t="s">
        <v>4327</v>
      </c>
      <c r="B165" t="s">
        <v>572</v>
      </c>
      <c r="C165" t="str">
        <f t="shared" si="6"/>
        <v/>
      </c>
      <c r="E165" t="s">
        <v>6</v>
      </c>
      <c r="F165" t="s">
        <v>6</v>
      </c>
      <c r="G165" t="str">
        <f t="shared" si="7"/>
        <v>Scorzonera aristata</v>
      </c>
      <c r="H165" t="str">
        <f t="shared" si="8"/>
        <v>FLORAIBERICA-COMP(II)</v>
      </c>
      <c r="J165" t="s">
        <v>11820</v>
      </c>
      <c r="K165" t="s">
        <v>11752</v>
      </c>
      <c r="L165" t="s">
        <v>11753</v>
      </c>
      <c r="M165" t="s">
        <v>11754</v>
      </c>
    </row>
    <row r="166" spans="1:13" x14ac:dyDescent="0.25">
      <c r="A166" t="s">
        <v>4327</v>
      </c>
      <c r="B166" t="s">
        <v>494</v>
      </c>
      <c r="C166" t="str">
        <f t="shared" si="6"/>
        <v/>
      </c>
      <c r="E166" t="s">
        <v>31</v>
      </c>
      <c r="F166" t="s">
        <v>6</v>
      </c>
      <c r="G166" t="str">
        <f t="shared" si="7"/>
        <v>Scorzonera baetica</v>
      </c>
      <c r="H166" t="str">
        <f t="shared" si="8"/>
        <v>FLORAIBERICA-COMP(II)</v>
      </c>
      <c r="J166" t="s">
        <v>12717</v>
      </c>
      <c r="K166" t="s">
        <v>11752</v>
      </c>
      <c r="L166" t="s">
        <v>11753</v>
      </c>
      <c r="M166" t="s">
        <v>11754</v>
      </c>
    </row>
    <row r="167" spans="1:13" x14ac:dyDescent="0.25">
      <c r="A167" t="s">
        <v>4327</v>
      </c>
      <c r="B167" t="s">
        <v>250</v>
      </c>
      <c r="C167" t="str">
        <f t="shared" si="6"/>
        <v/>
      </c>
      <c r="E167" t="s">
        <v>6</v>
      </c>
      <c r="F167" t="s">
        <v>6</v>
      </c>
      <c r="G167" t="str">
        <f t="shared" si="7"/>
        <v>Scorzonera hirsuta</v>
      </c>
      <c r="H167" t="str">
        <f t="shared" si="8"/>
        <v>FLORAIBERICA-COMP(II)</v>
      </c>
      <c r="J167" t="s">
        <v>12711</v>
      </c>
      <c r="K167" t="s">
        <v>11752</v>
      </c>
      <c r="L167" t="s">
        <v>11753</v>
      </c>
      <c r="M167" t="s">
        <v>11754</v>
      </c>
    </row>
    <row r="168" spans="1:13" x14ac:dyDescent="0.25">
      <c r="A168" t="s">
        <v>4327</v>
      </c>
      <c r="B168" t="s">
        <v>164</v>
      </c>
      <c r="C168" t="str">
        <f t="shared" si="6"/>
        <v/>
      </c>
      <c r="E168" t="s">
        <v>6</v>
      </c>
      <c r="F168" t="s">
        <v>6</v>
      </c>
      <c r="G168" t="str">
        <f t="shared" si="7"/>
        <v>Scorzonera hispanica</v>
      </c>
      <c r="H168" t="str">
        <f t="shared" si="8"/>
        <v>FLORAIBERICA-COMP(II)</v>
      </c>
      <c r="J168" t="s">
        <v>12712</v>
      </c>
      <c r="K168" t="s">
        <v>11752</v>
      </c>
      <c r="L168" t="s">
        <v>11753</v>
      </c>
      <c r="M168" t="s">
        <v>11754</v>
      </c>
    </row>
    <row r="169" spans="1:13" x14ac:dyDescent="0.25">
      <c r="A169" t="s">
        <v>4327</v>
      </c>
      <c r="B169" t="s">
        <v>538</v>
      </c>
      <c r="C169" t="str">
        <f t="shared" si="6"/>
        <v/>
      </c>
      <c r="E169" t="s">
        <v>6</v>
      </c>
      <c r="F169" t="s">
        <v>6</v>
      </c>
      <c r="G169" t="str">
        <f t="shared" si="7"/>
        <v>Scorzonera humilis</v>
      </c>
      <c r="H169" t="str">
        <f t="shared" si="8"/>
        <v>FLORAIBERICA-COMP(II)</v>
      </c>
      <c r="J169" t="s">
        <v>12713</v>
      </c>
      <c r="K169" t="s">
        <v>11752</v>
      </c>
      <c r="L169" t="s">
        <v>11753</v>
      </c>
      <c r="M169" t="s">
        <v>11754</v>
      </c>
    </row>
    <row r="170" spans="1:13" x14ac:dyDescent="0.25">
      <c r="A170" t="s">
        <v>4327</v>
      </c>
      <c r="B170" t="s">
        <v>859</v>
      </c>
      <c r="C170" t="str">
        <f t="shared" si="6"/>
        <v/>
      </c>
      <c r="E170" t="s">
        <v>6</v>
      </c>
      <c r="F170" t="s">
        <v>6</v>
      </c>
      <c r="G170" t="str">
        <f t="shared" si="7"/>
        <v>Scorzonera parviflora</v>
      </c>
      <c r="H170" t="str">
        <f t="shared" si="8"/>
        <v>FLORAIBERICA-COMP(II)</v>
      </c>
      <c r="J170" t="s">
        <v>11821</v>
      </c>
      <c r="K170" t="s">
        <v>11752</v>
      </c>
      <c r="L170" t="s">
        <v>11753</v>
      </c>
      <c r="M170" t="s">
        <v>11754</v>
      </c>
    </row>
    <row r="171" spans="1:13" x14ac:dyDescent="0.25">
      <c r="A171" t="s">
        <v>4327</v>
      </c>
      <c r="B171" t="s">
        <v>1868</v>
      </c>
      <c r="C171" t="str">
        <f t="shared" si="6"/>
        <v/>
      </c>
      <c r="E171" t="s">
        <v>31</v>
      </c>
      <c r="F171" t="s">
        <v>6</v>
      </c>
      <c r="G171" t="str">
        <f t="shared" si="7"/>
        <v>Scorzonera reverchonii</v>
      </c>
      <c r="H171" t="str">
        <f t="shared" si="8"/>
        <v>FLORAIBERICA-COMP(II)</v>
      </c>
      <c r="J171" t="s">
        <v>11822</v>
      </c>
      <c r="K171" t="s">
        <v>11752</v>
      </c>
      <c r="L171" t="s">
        <v>11753</v>
      </c>
      <c r="M171" t="s">
        <v>11754</v>
      </c>
    </row>
    <row r="172" spans="1:13" x14ac:dyDescent="0.25">
      <c r="A172" t="s">
        <v>4328</v>
      </c>
      <c r="B172" t="s">
        <v>2636</v>
      </c>
      <c r="C172" t="str">
        <f t="shared" si="6"/>
        <v/>
      </c>
      <c r="E172" t="s">
        <v>6</v>
      </c>
      <c r="F172" t="s">
        <v>6</v>
      </c>
      <c r="G172" t="str">
        <f t="shared" si="7"/>
        <v>Scorzoneroides autumnalis</v>
      </c>
      <c r="H172" t="str">
        <f t="shared" si="8"/>
        <v>FLORAIBERICA-COMP(II)</v>
      </c>
      <c r="J172" t="s">
        <v>12809</v>
      </c>
      <c r="K172" t="s">
        <v>11752</v>
      </c>
      <c r="L172" t="s">
        <v>11753</v>
      </c>
      <c r="M172" t="s">
        <v>11754</v>
      </c>
    </row>
    <row r="173" spans="1:13" x14ac:dyDescent="0.25">
      <c r="A173" t="s">
        <v>4328</v>
      </c>
      <c r="B173" t="s">
        <v>1927</v>
      </c>
      <c r="C173" t="str">
        <f t="shared" si="6"/>
        <v>subsp.</v>
      </c>
      <c r="D173" t="s">
        <v>1927</v>
      </c>
      <c r="E173" t="s">
        <v>31</v>
      </c>
      <c r="F173" t="s">
        <v>6</v>
      </c>
      <c r="G173" t="str">
        <f t="shared" si="7"/>
        <v>Scorzoneroides carpetana carpetana</v>
      </c>
      <c r="H173" t="str">
        <f t="shared" si="8"/>
        <v>FLORAIBERICA-COMP(II)</v>
      </c>
      <c r="J173" t="s">
        <v>13565</v>
      </c>
      <c r="K173" t="s">
        <v>11752</v>
      </c>
      <c r="L173" t="s">
        <v>11753</v>
      </c>
      <c r="M173" t="s">
        <v>11754</v>
      </c>
    </row>
    <row r="174" spans="1:13" x14ac:dyDescent="0.25">
      <c r="A174" t="s">
        <v>4328</v>
      </c>
      <c r="B174" t="s">
        <v>1927</v>
      </c>
      <c r="C174" t="str">
        <f t="shared" si="6"/>
        <v>subsp.</v>
      </c>
      <c r="D174" t="s">
        <v>4967</v>
      </c>
      <c r="E174" t="s">
        <v>13111</v>
      </c>
      <c r="F174" t="s">
        <v>6</v>
      </c>
      <c r="G174" t="str">
        <f t="shared" si="7"/>
        <v>Scorzoneroides carpetana duboisii</v>
      </c>
      <c r="H174" t="str">
        <f t="shared" si="8"/>
        <v>FLORAIBERICA-COMP(II)</v>
      </c>
      <c r="J174" t="s">
        <v>13393</v>
      </c>
      <c r="K174" t="s">
        <v>11752</v>
      </c>
      <c r="L174" t="s">
        <v>11753</v>
      </c>
      <c r="M174" t="s">
        <v>11754</v>
      </c>
    </row>
    <row r="175" spans="1:13" x14ac:dyDescent="0.25">
      <c r="A175" t="s">
        <v>4328</v>
      </c>
      <c r="B175" t="s">
        <v>1927</v>
      </c>
      <c r="C175" t="str">
        <f t="shared" si="6"/>
        <v>subsp.</v>
      </c>
      <c r="D175" t="s">
        <v>479</v>
      </c>
      <c r="E175" t="s">
        <v>31</v>
      </c>
      <c r="F175" t="s">
        <v>6</v>
      </c>
      <c r="G175" t="str">
        <f t="shared" si="7"/>
        <v>Scorzoneroides carpetana nevadensis</v>
      </c>
      <c r="H175" t="str">
        <f t="shared" si="8"/>
        <v>FLORAIBERICA-COMP(II)</v>
      </c>
      <c r="J175" t="s">
        <v>13394</v>
      </c>
      <c r="K175" t="s">
        <v>11752</v>
      </c>
      <c r="L175" t="s">
        <v>11753</v>
      </c>
      <c r="M175" t="s">
        <v>11754</v>
      </c>
    </row>
    <row r="176" spans="1:13" x14ac:dyDescent="0.25">
      <c r="A176" t="s">
        <v>4328</v>
      </c>
      <c r="B176" t="s">
        <v>152</v>
      </c>
      <c r="C176" t="str">
        <f t="shared" si="6"/>
        <v/>
      </c>
      <c r="E176" t="s">
        <v>31</v>
      </c>
      <c r="F176" t="s">
        <v>6</v>
      </c>
      <c r="G176" t="str">
        <f t="shared" si="7"/>
        <v>Scorzoneroides microcephala</v>
      </c>
      <c r="H176" t="str">
        <f t="shared" si="8"/>
        <v>FLORAIBERICA-COMP(II)</v>
      </c>
      <c r="J176" t="s">
        <v>11823</v>
      </c>
      <c r="K176" t="s">
        <v>11752</v>
      </c>
      <c r="L176" t="s">
        <v>11753</v>
      </c>
      <c r="M176" t="s">
        <v>11754</v>
      </c>
    </row>
    <row r="177" spans="1:13" x14ac:dyDescent="0.25">
      <c r="A177" t="s">
        <v>4328</v>
      </c>
      <c r="B177" t="s">
        <v>543</v>
      </c>
      <c r="C177" t="str">
        <f t="shared" si="6"/>
        <v/>
      </c>
      <c r="E177" t="s">
        <v>6</v>
      </c>
      <c r="F177" t="s">
        <v>6</v>
      </c>
      <c r="G177" t="str">
        <f t="shared" si="7"/>
        <v>Scorzoneroides muelleri</v>
      </c>
      <c r="H177" t="str">
        <f t="shared" si="8"/>
        <v>FLORAIBERICA-COMP(II)</v>
      </c>
      <c r="J177" t="s">
        <v>12810</v>
      </c>
      <c r="K177" t="s">
        <v>11752</v>
      </c>
      <c r="L177" t="s">
        <v>11753</v>
      </c>
      <c r="M177" t="s">
        <v>11754</v>
      </c>
    </row>
    <row r="178" spans="1:13" x14ac:dyDescent="0.25">
      <c r="A178" t="s">
        <v>4328</v>
      </c>
      <c r="B178" t="s">
        <v>4968</v>
      </c>
      <c r="C178" t="str">
        <f t="shared" si="6"/>
        <v/>
      </c>
      <c r="E178" t="s">
        <v>6</v>
      </c>
      <c r="F178" t="s">
        <v>6</v>
      </c>
      <c r="G178" t="str">
        <f t="shared" si="7"/>
        <v>Scorzoneroides palisiae</v>
      </c>
      <c r="H178" t="str">
        <f t="shared" si="8"/>
        <v>FLORAIBERICA-COMP(II)</v>
      </c>
      <c r="J178" t="s">
        <v>11824</v>
      </c>
      <c r="K178" t="s">
        <v>11752</v>
      </c>
      <c r="L178" t="s">
        <v>11753</v>
      </c>
      <c r="M178" t="s">
        <v>11754</v>
      </c>
    </row>
    <row r="179" spans="1:13" x14ac:dyDescent="0.25">
      <c r="A179" t="s">
        <v>4328</v>
      </c>
      <c r="B179" t="s">
        <v>66</v>
      </c>
      <c r="C179" t="str">
        <f t="shared" si="6"/>
        <v>subsp.</v>
      </c>
      <c r="D179" t="s">
        <v>331</v>
      </c>
      <c r="E179" t="s">
        <v>31</v>
      </c>
      <c r="F179" t="s">
        <v>6</v>
      </c>
      <c r="G179" t="str">
        <f t="shared" si="7"/>
        <v>Scorzoneroides pyrenaica cantabrica</v>
      </c>
      <c r="H179" t="str">
        <f t="shared" si="8"/>
        <v>FLORAIBERICA-COMP(II)</v>
      </c>
      <c r="J179" t="s">
        <v>13395</v>
      </c>
      <c r="K179" t="s">
        <v>11752</v>
      </c>
      <c r="L179" t="s">
        <v>11753</v>
      </c>
      <c r="M179" t="s">
        <v>11754</v>
      </c>
    </row>
    <row r="180" spans="1:13" x14ac:dyDescent="0.25">
      <c r="A180" t="s">
        <v>4328</v>
      </c>
      <c r="B180" t="s">
        <v>66</v>
      </c>
      <c r="C180" t="str">
        <f t="shared" si="6"/>
        <v>subsp.</v>
      </c>
      <c r="D180" t="s">
        <v>66</v>
      </c>
      <c r="E180" t="s">
        <v>6</v>
      </c>
      <c r="F180" t="s">
        <v>6</v>
      </c>
      <c r="G180" t="str">
        <f t="shared" si="7"/>
        <v>Scorzoneroides pyrenaica pyrenaica</v>
      </c>
      <c r="H180" t="str">
        <f t="shared" si="8"/>
        <v>FLORAIBERICA-COMP(II)</v>
      </c>
      <c r="J180" t="s">
        <v>13396</v>
      </c>
      <c r="K180" t="s">
        <v>11752</v>
      </c>
      <c r="L180" t="s">
        <v>11753</v>
      </c>
      <c r="M180" t="s">
        <v>11754</v>
      </c>
    </row>
    <row r="181" spans="1:13" x14ac:dyDescent="0.25">
      <c r="A181" t="s">
        <v>4334</v>
      </c>
      <c r="B181" t="s">
        <v>3280</v>
      </c>
      <c r="C181" t="str">
        <f t="shared" si="6"/>
        <v/>
      </c>
      <c r="E181" t="s">
        <v>6</v>
      </c>
      <c r="F181" t="s">
        <v>6</v>
      </c>
      <c r="G181" t="str">
        <f t="shared" si="7"/>
        <v>Sonchus aquatilis</v>
      </c>
      <c r="H181" t="str">
        <f t="shared" si="8"/>
        <v>FLORAIBERICA-COMP(II)</v>
      </c>
      <c r="J181" t="s">
        <v>11825</v>
      </c>
      <c r="K181" t="s">
        <v>11752</v>
      </c>
      <c r="L181" t="s">
        <v>11753</v>
      </c>
      <c r="M181" t="s">
        <v>11754</v>
      </c>
    </row>
    <row r="182" spans="1:13" x14ac:dyDescent="0.25">
      <c r="A182" t="s">
        <v>4334</v>
      </c>
      <c r="B182" t="s">
        <v>5081</v>
      </c>
      <c r="C182" t="str">
        <f t="shared" si="6"/>
        <v/>
      </c>
      <c r="E182" t="s">
        <v>6</v>
      </c>
      <c r="F182" t="s">
        <v>6</v>
      </c>
      <c r="G182" t="str">
        <f t="shared" si="7"/>
        <v>Sonchus asper</v>
      </c>
      <c r="H182" t="str">
        <f t="shared" si="8"/>
        <v>FLORAIBERICA-COMP(II)</v>
      </c>
      <c r="J182" t="s">
        <v>12811</v>
      </c>
      <c r="K182" t="s">
        <v>11752</v>
      </c>
      <c r="L182" t="s">
        <v>11753</v>
      </c>
      <c r="M182" t="s">
        <v>11754</v>
      </c>
    </row>
    <row r="183" spans="1:13" x14ac:dyDescent="0.25">
      <c r="A183" t="s">
        <v>4334</v>
      </c>
      <c r="B183" t="s">
        <v>2257</v>
      </c>
      <c r="C183" t="str">
        <f t="shared" si="6"/>
        <v>subsp.</v>
      </c>
      <c r="D183" t="s">
        <v>2257</v>
      </c>
      <c r="E183" t="s">
        <v>6</v>
      </c>
      <c r="F183" t="s">
        <v>6</v>
      </c>
      <c r="G183" t="str">
        <f t="shared" si="7"/>
        <v>Sonchus bulbosus bulbosus</v>
      </c>
      <c r="H183" t="str">
        <f t="shared" si="8"/>
        <v>FLORAIBERICA-COMP(II)</v>
      </c>
      <c r="J183" t="s">
        <v>13397</v>
      </c>
      <c r="K183" t="s">
        <v>11752</v>
      </c>
      <c r="L183" t="s">
        <v>11753</v>
      </c>
      <c r="M183" t="s">
        <v>11754</v>
      </c>
    </row>
    <row r="184" spans="1:13" x14ac:dyDescent="0.25">
      <c r="A184" t="s">
        <v>4334</v>
      </c>
      <c r="B184" t="s">
        <v>2257</v>
      </c>
      <c r="C184" t="str">
        <f t="shared" si="6"/>
        <v>subsp.</v>
      </c>
      <c r="D184" t="s">
        <v>1785</v>
      </c>
      <c r="E184" t="s">
        <v>31</v>
      </c>
      <c r="F184" t="s">
        <v>6</v>
      </c>
      <c r="G184" t="str">
        <f t="shared" si="7"/>
        <v>Sonchus bulbosus willkommii</v>
      </c>
      <c r="H184" t="str">
        <f t="shared" si="8"/>
        <v>FLORAIBERICA-COMP(II)</v>
      </c>
      <c r="J184" t="s">
        <v>13398</v>
      </c>
      <c r="K184" t="s">
        <v>11752</v>
      </c>
      <c r="L184" t="s">
        <v>11753</v>
      </c>
      <c r="M184" t="s">
        <v>11754</v>
      </c>
    </row>
    <row r="185" spans="1:13" x14ac:dyDescent="0.25">
      <c r="A185" t="s">
        <v>4334</v>
      </c>
      <c r="B185" t="s">
        <v>5063</v>
      </c>
      <c r="C185" t="str">
        <f t="shared" si="6"/>
        <v/>
      </c>
      <c r="E185" t="s">
        <v>31</v>
      </c>
      <c r="F185" t="s">
        <v>6</v>
      </c>
      <c r="G185" t="str">
        <f t="shared" si="7"/>
        <v>Sonchus crassifolius</v>
      </c>
      <c r="H185" t="str">
        <f t="shared" si="8"/>
        <v>FLORAIBERICA-COMP(II)</v>
      </c>
      <c r="J185" t="s">
        <v>11826</v>
      </c>
      <c r="K185" t="s">
        <v>11752</v>
      </c>
      <c r="L185" t="s">
        <v>11753</v>
      </c>
      <c r="M185" t="s">
        <v>11754</v>
      </c>
    </row>
    <row r="186" spans="1:13" x14ac:dyDescent="0.25">
      <c r="A186" t="s">
        <v>4334</v>
      </c>
      <c r="B186" t="s">
        <v>721</v>
      </c>
      <c r="C186" t="str">
        <f t="shared" si="6"/>
        <v/>
      </c>
      <c r="E186" t="s">
        <v>6</v>
      </c>
      <c r="F186" t="s">
        <v>6</v>
      </c>
      <c r="G186" t="str">
        <f t="shared" si="7"/>
        <v>Sonchus maritimus</v>
      </c>
      <c r="H186" t="str">
        <f t="shared" si="8"/>
        <v>FLORAIBERICA-COMP(II)</v>
      </c>
      <c r="J186" t="s">
        <v>12714</v>
      </c>
      <c r="K186" t="s">
        <v>11752</v>
      </c>
      <c r="L186" t="s">
        <v>11753</v>
      </c>
      <c r="M186" t="s">
        <v>11754</v>
      </c>
    </row>
    <row r="187" spans="1:13" x14ac:dyDescent="0.25">
      <c r="A187" t="s">
        <v>4334</v>
      </c>
      <c r="B187" t="s">
        <v>6116</v>
      </c>
      <c r="C187" t="str">
        <f t="shared" si="6"/>
        <v/>
      </c>
      <c r="E187" t="s">
        <v>6</v>
      </c>
      <c r="F187" t="s">
        <v>6</v>
      </c>
      <c r="G187" t="str">
        <f t="shared" si="7"/>
        <v>Sonchus microcephalus</v>
      </c>
      <c r="H187" t="str">
        <f t="shared" si="8"/>
        <v>FLORAIBERICA-COMP(II)</v>
      </c>
      <c r="J187" t="s">
        <v>11827</v>
      </c>
      <c r="K187" t="s">
        <v>11752</v>
      </c>
      <c r="L187" t="s">
        <v>11753</v>
      </c>
      <c r="M187" t="s">
        <v>11754</v>
      </c>
    </row>
    <row r="188" spans="1:13" x14ac:dyDescent="0.25">
      <c r="A188" t="s">
        <v>4334</v>
      </c>
      <c r="B188" t="s">
        <v>5082</v>
      </c>
      <c r="C188" t="str">
        <f t="shared" si="6"/>
        <v/>
      </c>
      <c r="E188" t="s">
        <v>6</v>
      </c>
      <c r="F188" t="s">
        <v>6</v>
      </c>
      <c r="G188" t="str">
        <f t="shared" si="7"/>
        <v>Sonchus oleraceus</v>
      </c>
      <c r="H188" t="str">
        <f t="shared" si="8"/>
        <v>FLORAIBERICA-COMP(II)</v>
      </c>
      <c r="J188" t="s">
        <v>12715</v>
      </c>
      <c r="K188" t="s">
        <v>11752</v>
      </c>
      <c r="L188" t="s">
        <v>11753</v>
      </c>
      <c r="M188" t="s">
        <v>11754</v>
      </c>
    </row>
    <row r="189" spans="1:13" x14ac:dyDescent="0.25">
      <c r="A189" t="s">
        <v>4334</v>
      </c>
      <c r="B189" t="s">
        <v>5160</v>
      </c>
      <c r="C189" t="str">
        <f t="shared" si="6"/>
        <v/>
      </c>
      <c r="E189" t="s">
        <v>6</v>
      </c>
      <c r="F189" t="s">
        <v>6</v>
      </c>
      <c r="G189" t="str">
        <f t="shared" si="7"/>
        <v>Sonchus pustulatus</v>
      </c>
      <c r="H189" t="str">
        <f t="shared" si="8"/>
        <v>FLORAIBERICA-COMP(II)</v>
      </c>
      <c r="J189" t="s">
        <v>11828</v>
      </c>
      <c r="K189" t="s">
        <v>11752</v>
      </c>
      <c r="L189" t="s">
        <v>11753</v>
      </c>
      <c r="M189" t="s">
        <v>11754</v>
      </c>
    </row>
    <row r="190" spans="1:13" x14ac:dyDescent="0.25">
      <c r="A190" t="s">
        <v>4334</v>
      </c>
      <c r="B190" t="s">
        <v>5083</v>
      </c>
      <c r="C190" t="str">
        <f t="shared" si="6"/>
        <v/>
      </c>
      <c r="E190" t="s">
        <v>6</v>
      </c>
      <c r="F190" t="s">
        <v>6</v>
      </c>
      <c r="G190" t="str">
        <f t="shared" si="7"/>
        <v>Sonchus tenerrimus</v>
      </c>
      <c r="H190" t="str">
        <f t="shared" si="8"/>
        <v>FLORAIBERICA-COMP(II)</v>
      </c>
      <c r="J190" t="s">
        <v>12716</v>
      </c>
      <c r="K190" t="s">
        <v>11752</v>
      </c>
      <c r="L190" t="s">
        <v>11753</v>
      </c>
      <c r="M190" t="s">
        <v>11754</v>
      </c>
    </row>
    <row r="191" spans="1:13" x14ac:dyDescent="0.25">
      <c r="A191" t="s">
        <v>3774</v>
      </c>
      <c r="B191" t="s">
        <v>2612</v>
      </c>
      <c r="C191" t="str">
        <f t="shared" si="6"/>
        <v/>
      </c>
      <c r="E191" t="s">
        <v>6</v>
      </c>
      <c r="F191" t="s">
        <v>6</v>
      </c>
      <c r="G191" t="str">
        <f t="shared" si="7"/>
        <v>Taraxacum acutangulum</v>
      </c>
      <c r="H191" t="str">
        <f t="shared" si="8"/>
        <v>FLORAIBERICA-COMP(II)</v>
      </c>
      <c r="J191" t="s">
        <v>11829</v>
      </c>
      <c r="K191" t="s">
        <v>11752</v>
      </c>
      <c r="L191" t="s">
        <v>11753</v>
      </c>
      <c r="M191" t="s">
        <v>11754</v>
      </c>
    </row>
    <row r="192" spans="1:13" x14ac:dyDescent="0.25">
      <c r="A192" t="s">
        <v>3774</v>
      </c>
      <c r="B192" t="s">
        <v>3781</v>
      </c>
      <c r="C192" t="str">
        <f t="shared" si="6"/>
        <v/>
      </c>
      <c r="E192" t="s">
        <v>13111</v>
      </c>
      <c r="F192" t="s">
        <v>6</v>
      </c>
      <c r="G192" t="str">
        <f t="shared" si="7"/>
        <v>Taraxacum andorriense</v>
      </c>
      <c r="H192" t="str">
        <f t="shared" si="8"/>
        <v>FLORAIBERICA-COMP(II)</v>
      </c>
      <c r="J192" t="s">
        <v>11830</v>
      </c>
      <c r="K192" t="s">
        <v>11752</v>
      </c>
      <c r="L192" t="s">
        <v>11753</v>
      </c>
      <c r="M192" t="s">
        <v>11754</v>
      </c>
    </row>
    <row r="193" spans="1:13" x14ac:dyDescent="0.25">
      <c r="A193" t="s">
        <v>3774</v>
      </c>
      <c r="B193" t="s">
        <v>3778</v>
      </c>
      <c r="C193" t="str">
        <f t="shared" si="6"/>
        <v/>
      </c>
      <c r="E193" t="s">
        <v>13111</v>
      </c>
      <c r="F193" t="s">
        <v>6</v>
      </c>
      <c r="G193" t="str">
        <f t="shared" si="7"/>
        <v>Taraxacum aragonicum</v>
      </c>
      <c r="H193" t="str">
        <f t="shared" si="8"/>
        <v>FLORAIBERICA-COMP(II)</v>
      </c>
      <c r="J193" t="s">
        <v>11831</v>
      </c>
      <c r="K193" t="s">
        <v>11752</v>
      </c>
      <c r="L193" t="s">
        <v>11753</v>
      </c>
      <c r="M193" t="s">
        <v>11754</v>
      </c>
    </row>
    <row r="194" spans="1:13" x14ac:dyDescent="0.25">
      <c r="A194" t="s">
        <v>3774</v>
      </c>
      <c r="B194" t="s">
        <v>3779</v>
      </c>
      <c r="C194" t="str">
        <f t="shared" ref="C194:C257" si="9">IF(D194="","","subsp.")</f>
        <v/>
      </c>
      <c r="E194" t="s">
        <v>31</v>
      </c>
      <c r="F194" t="s">
        <v>6</v>
      </c>
      <c r="G194" t="str">
        <f t="shared" ref="G194:G257" si="10">IF(D194="",CONCATENATE(A194," ",B194),CONCATENATE(A194," ",B194," ",D194))</f>
        <v>Taraxacum ayllonense</v>
      </c>
      <c r="H194" t="str">
        <f t="shared" ref="H194:H257" si="11">IF(OR(A194 ="", B194=""), "", "FLORAIBERICA-COMP(II)")</f>
        <v>FLORAIBERICA-COMP(II)</v>
      </c>
      <c r="J194" t="s">
        <v>11832</v>
      </c>
      <c r="K194" t="s">
        <v>11752</v>
      </c>
      <c r="L194" t="s">
        <v>11753</v>
      </c>
      <c r="M194" t="s">
        <v>11754</v>
      </c>
    </row>
    <row r="195" spans="1:13" x14ac:dyDescent="0.25">
      <c r="A195" t="s">
        <v>3774</v>
      </c>
      <c r="B195" t="s">
        <v>1586</v>
      </c>
      <c r="C195" t="str">
        <f t="shared" si="9"/>
        <v/>
      </c>
      <c r="E195" t="s">
        <v>31</v>
      </c>
      <c r="F195" t="s">
        <v>6</v>
      </c>
      <c r="G195" t="str">
        <f t="shared" si="10"/>
        <v>Taraxacum cantabricum</v>
      </c>
      <c r="H195" t="str">
        <f t="shared" si="11"/>
        <v>FLORAIBERICA-COMP(II)</v>
      </c>
      <c r="J195" t="s">
        <v>11833</v>
      </c>
      <c r="K195" t="s">
        <v>11752</v>
      </c>
      <c r="L195" t="s">
        <v>11753</v>
      </c>
      <c r="M195" t="s">
        <v>11754</v>
      </c>
    </row>
    <row r="196" spans="1:13" x14ac:dyDescent="0.25">
      <c r="A196" t="s">
        <v>3774</v>
      </c>
      <c r="B196" t="s">
        <v>3805</v>
      </c>
      <c r="C196" t="str">
        <f t="shared" si="9"/>
        <v/>
      </c>
      <c r="E196" t="s">
        <v>6</v>
      </c>
      <c r="F196" t="s">
        <v>6</v>
      </c>
      <c r="G196" t="str">
        <f t="shared" si="10"/>
        <v>Taraxacum ciliare</v>
      </c>
      <c r="H196" t="str">
        <f t="shared" si="11"/>
        <v>FLORAIBERICA-COMP(II)</v>
      </c>
      <c r="J196" t="s">
        <v>11834</v>
      </c>
      <c r="K196" t="s">
        <v>11752</v>
      </c>
      <c r="L196" t="s">
        <v>11753</v>
      </c>
      <c r="M196" t="s">
        <v>11754</v>
      </c>
    </row>
    <row r="197" spans="1:13" x14ac:dyDescent="0.25">
      <c r="A197" t="s">
        <v>3774</v>
      </c>
      <c r="B197" t="s">
        <v>3810</v>
      </c>
      <c r="C197" t="str">
        <f t="shared" si="9"/>
        <v/>
      </c>
      <c r="E197" t="s">
        <v>31</v>
      </c>
      <c r="F197" t="s">
        <v>6</v>
      </c>
      <c r="G197" t="str">
        <f t="shared" si="10"/>
        <v>Taraxacum columnare</v>
      </c>
      <c r="H197" t="str">
        <f t="shared" si="11"/>
        <v>FLORAIBERICA-COMP(II)</v>
      </c>
      <c r="J197" t="s">
        <v>11835</v>
      </c>
      <c r="K197" t="s">
        <v>11752</v>
      </c>
      <c r="L197" t="s">
        <v>11753</v>
      </c>
      <c r="M197" t="s">
        <v>11754</v>
      </c>
    </row>
    <row r="198" spans="1:13" x14ac:dyDescent="0.25">
      <c r="A198" t="s">
        <v>3774</v>
      </c>
      <c r="B198" t="s">
        <v>3807</v>
      </c>
      <c r="C198" t="str">
        <f t="shared" si="9"/>
        <v/>
      </c>
      <c r="E198" t="s">
        <v>6</v>
      </c>
      <c r="F198" t="s">
        <v>6</v>
      </c>
      <c r="G198" t="str">
        <f t="shared" si="10"/>
        <v>Taraxacum cordatum</v>
      </c>
      <c r="H198" t="str">
        <f t="shared" si="11"/>
        <v>FLORAIBERICA-COMP(II)</v>
      </c>
      <c r="J198" t="s">
        <v>11836</v>
      </c>
      <c r="K198" t="s">
        <v>11752</v>
      </c>
      <c r="L198" t="s">
        <v>11753</v>
      </c>
      <c r="M198" t="s">
        <v>11754</v>
      </c>
    </row>
    <row r="199" spans="1:13" x14ac:dyDescent="0.25">
      <c r="A199" t="s">
        <v>3774</v>
      </c>
      <c r="B199" t="s">
        <v>3799</v>
      </c>
      <c r="C199" t="str">
        <f t="shared" si="9"/>
        <v/>
      </c>
      <c r="E199" t="s">
        <v>31</v>
      </c>
      <c r="F199" t="s">
        <v>6</v>
      </c>
      <c r="G199" t="str">
        <f t="shared" si="10"/>
        <v>Taraxacum decastroi</v>
      </c>
      <c r="H199" t="str">
        <f t="shared" si="11"/>
        <v>FLORAIBERICA-COMP(II)</v>
      </c>
      <c r="J199" t="s">
        <v>11837</v>
      </c>
      <c r="K199" t="s">
        <v>11752</v>
      </c>
      <c r="L199" t="s">
        <v>11753</v>
      </c>
      <c r="M199" t="s">
        <v>11754</v>
      </c>
    </row>
    <row r="200" spans="1:13" x14ac:dyDescent="0.25">
      <c r="A200" t="s">
        <v>3774</v>
      </c>
      <c r="B200" t="s">
        <v>3812</v>
      </c>
      <c r="C200" t="str">
        <f t="shared" si="9"/>
        <v/>
      </c>
      <c r="E200" t="s">
        <v>6</v>
      </c>
      <c r="F200" t="s">
        <v>6</v>
      </c>
      <c r="G200" t="str">
        <f t="shared" si="10"/>
        <v>Taraxacum dentilobum</v>
      </c>
      <c r="H200" t="str">
        <f t="shared" si="11"/>
        <v>FLORAIBERICA-COMP(II)</v>
      </c>
      <c r="J200" t="s">
        <v>11838</v>
      </c>
      <c r="K200" t="s">
        <v>11752</v>
      </c>
      <c r="L200" t="s">
        <v>11753</v>
      </c>
      <c r="M200" t="s">
        <v>11754</v>
      </c>
    </row>
    <row r="201" spans="1:13" x14ac:dyDescent="0.25">
      <c r="A201" t="s">
        <v>3774</v>
      </c>
      <c r="B201" t="s">
        <v>3783</v>
      </c>
      <c r="C201" t="str">
        <f t="shared" si="9"/>
        <v/>
      </c>
      <c r="E201" t="s">
        <v>6</v>
      </c>
      <c r="F201" t="s">
        <v>6</v>
      </c>
      <c r="G201" t="str">
        <f t="shared" si="10"/>
        <v>Taraxacum drucei</v>
      </c>
      <c r="H201" t="str">
        <f t="shared" si="11"/>
        <v>FLORAIBERICA-COMP(II)</v>
      </c>
      <c r="J201" t="s">
        <v>11839</v>
      </c>
      <c r="K201" t="s">
        <v>11752</v>
      </c>
      <c r="L201" t="s">
        <v>11753</v>
      </c>
      <c r="M201" t="s">
        <v>11754</v>
      </c>
    </row>
    <row r="202" spans="1:13" x14ac:dyDescent="0.25">
      <c r="A202" t="s">
        <v>3774</v>
      </c>
      <c r="B202" t="s">
        <v>3785</v>
      </c>
      <c r="C202" t="str">
        <f t="shared" si="9"/>
        <v/>
      </c>
      <c r="E202" t="s">
        <v>31</v>
      </c>
      <c r="F202" t="s">
        <v>6</v>
      </c>
      <c r="G202" t="str">
        <f t="shared" si="10"/>
        <v>Taraxacum duriense</v>
      </c>
      <c r="H202" t="str">
        <f t="shared" si="11"/>
        <v>FLORAIBERICA-COMP(II)</v>
      </c>
      <c r="J202" t="s">
        <v>11840</v>
      </c>
      <c r="K202" t="s">
        <v>11752</v>
      </c>
      <c r="L202" t="s">
        <v>11753</v>
      </c>
      <c r="M202" t="s">
        <v>11754</v>
      </c>
    </row>
    <row r="203" spans="1:13" x14ac:dyDescent="0.25">
      <c r="A203" t="s">
        <v>3774</v>
      </c>
      <c r="B203" t="s">
        <v>3808</v>
      </c>
      <c r="C203" t="str">
        <f t="shared" si="9"/>
        <v/>
      </c>
      <c r="E203" t="s">
        <v>6</v>
      </c>
      <c r="F203" t="s">
        <v>6</v>
      </c>
      <c r="G203" t="str">
        <f t="shared" si="10"/>
        <v>Taraxacum ekmanii</v>
      </c>
      <c r="H203" t="str">
        <f t="shared" si="11"/>
        <v>FLORAIBERICA-COMP(II)</v>
      </c>
      <c r="J203" t="s">
        <v>11841</v>
      </c>
      <c r="K203" t="s">
        <v>11752</v>
      </c>
      <c r="L203" t="s">
        <v>11753</v>
      </c>
      <c r="M203" t="s">
        <v>11754</v>
      </c>
    </row>
    <row r="204" spans="1:13" x14ac:dyDescent="0.25">
      <c r="A204" t="s">
        <v>3774</v>
      </c>
      <c r="B204" t="s">
        <v>3813</v>
      </c>
      <c r="C204" t="str">
        <f t="shared" si="9"/>
        <v/>
      </c>
      <c r="E204" t="s">
        <v>6</v>
      </c>
      <c r="F204" t="s">
        <v>6</v>
      </c>
      <c r="G204" t="str">
        <f t="shared" si="10"/>
        <v>Taraxacum elegantius</v>
      </c>
      <c r="H204" t="str">
        <f t="shared" si="11"/>
        <v>FLORAIBERICA-COMP(II)</v>
      </c>
      <c r="J204" t="s">
        <v>11842</v>
      </c>
      <c r="K204" t="s">
        <v>11752</v>
      </c>
      <c r="L204" t="s">
        <v>11753</v>
      </c>
      <c r="M204" t="s">
        <v>11754</v>
      </c>
    </row>
    <row r="205" spans="1:13" x14ac:dyDescent="0.25">
      <c r="A205" t="s">
        <v>3774</v>
      </c>
      <c r="B205" t="s">
        <v>3790</v>
      </c>
      <c r="C205" t="str">
        <f t="shared" si="9"/>
        <v/>
      </c>
      <c r="E205" t="s">
        <v>31</v>
      </c>
      <c r="F205" t="s">
        <v>6</v>
      </c>
      <c r="G205" t="str">
        <f t="shared" si="10"/>
        <v>Taraxacum estrelense</v>
      </c>
      <c r="H205" t="str">
        <f t="shared" si="11"/>
        <v>FLORAIBERICA-COMP(II)</v>
      </c>
      <c r="J205" t="s">
        <v>11843</v>
      </c>
      <c r="K205" t="s">
        <v>11752</v>
      </c>
      <c r="L205" t="s">
        <v>11753</v>
      </c>
      <c r="M205" t="s">
        <v>11754</v>
      </c>
    </row>
    <row r="206" spans="1:13" x14ac:dyDescent="0.25">
      <c r="A206" t="s">
        <v>3774</v>
      </c>
      <c r="B206" t="s">
        <v>594</v>
      </c>
      <c r="C206" t="str">
        <f t="shared" si="9"/>
        <v/>
      </c>
      <c r="E206" t="s">
        <v>6</v>
      </c>
      <c r="F206" t="s">
        <v>6</v>
      </c>
      <c r="G206" t="str">
        <f t="shared" si="10"/>
        <v>Taraxacum fontanum</v>
      </c>
      <c r="H206" t="str">
        <f t="shared" si="11"/>
        <v>FLORAIBERICA-COMP(II)</v>
      </c>
      <c r="J206" t="s">
        <v>11844</v>
      </c>
      <c r="K206" t="s">
        <v>11752</v>
      </c>
      <c r="L206" t="s">
        <v>11753</v>
      </c>
      <c r="M206" t="s">
        <v>11754</v>
      </c>
    </row>
    <row r="207" spans="1:13" x14ac:dyDescent="0.25">
      <c r="A207" t="s">
        <v>3774</v>
      </c>
      <c r="B207" t="s">
        <v>1220</v>
      </c>
      <c r="C207" t="str">
        <f t="shared" si="9"/>
        <v/>
      </c>
      <c r="E207" t="s">
        <v>31</v>
      </c>
      <c r="F207" t="s">
        <v>6</v>
      </c>
      <c r="G207" t="str">
        <f t="shared" si="10"/>
        <v>Taraxacum gaditanum</v>
      </c>
      <c r="H207" t="str">
        <f t="shared" si="11"/>
        <v>FLORAIBERICA-COMP(II)</v>
      </c>
      <c r="J207" t="s">
        <v>11845</v>
      </c>
      <c r="K207" t="s">
        <v>11752</v>
      </c>
      <c r="L207" t="s">
        <v>11753</v>
      </c>
      <c r="M207" t="s">
        <v>11754</v>
      </c>
    </row>
    <row r="208" spans="1:13" x14ac:dyDescent="0.25">
      <c r="A208" t="s">
        <v>3774</v>
      </c>
      <c r="B208" t="s">
        <v>3795</v>
      </c>
      <c r="C208" t="str">
        <f t="shared" si="9"/>
        <v/>
      </c>
      <c r="E208" t="s">
        <v>6</v>
      </c>
      <c r="F208" t="s">
        <v>6</v>
      </c>
      <c r="G208" t="str">
        <f t="shared" si="10"/>
        <v>Taraxacum gasparrinii</v>
      </c>
      <c r="H208" t="str">
        <f t="shared" si="11"/>
        <v>FLORAIBERICA-COMP(II)</v>
      </c>
      <c r="J208" t="s">
        <v>12718</v>
      </c>
      <c r="K208" t="s">
        <v>11752</v>
      </c>
      <c r="L208" t="s">
        <v>11753</v>
      </c>
      <c r="M208" t="s">
        <v>11754</v>
      </c>
    </row>
    <row r="209" spans="1:13" x14ac:dyDescent="0.25">
      <c r="A209" t="s">
        <v>3774</v>
      </c>
      <c r="B209" t="s">
        <v>3775</v>
      </c>
      <c r="C209" t="str">
        <f t="shared" si="9"/>
        <v/>
      </c>
      <c r="E209" t="s">
        <v>13111</v>
      </c>
      <c r="F209" t="s">
        <v>6</v>
      </c>
      <c r="G209" t="str">
        <f t="shared" si="10"/>
        <v>Taraxacum glandiforme</v>
      </c>
      <c r="H209" t="str">
        <f t="shared" si="11"/>
        <v>FLORAIBERICA-COMP(II)</v>
      </c>
      <c r="J209" t="s">
        <v>11846</v>
      </c>
      <c r="K209" t="s">
        <v>11752</v>
      </c>
      <c r="L209" t="s">
        <v>11753</v>
      </c>
      <c r="M209" t="s">
        <v>11754</v>
      </c>
    </row>
    <row r="210" spans="1:13" x14ac:dyDescent="0.25">
      <c r="A210" t="s">
        <v>3774</v>
      </c>
      <c r="B210" t="s">
        <v>103</v>
      </c>
      <c r="C210" t="str">
        <f t="shared" si="9"/>
        <v/>
      </c>
      <c r="E210" t="s">
        <v>31</v>
      </c>
      <c r="F210" t="s">
        <v>6</v>
      </c>
      <c r="G210" t="str">
        <f t="shared" si="10"/>
        <v>Taraxacum hispanicum</v>
      </c>
      <c r="H210" t="str">
        <f t="shared" si="11"/>
        <v>FLORAIBERICA-COMP(II)</v>
      </c>
      <c r="J210" t="s">
        <v>11847</v>
      </c>
      <c r="K210" t="s">
        <v>11752</v>
      </c>
      <c r="L210" t="s">
        <v>11753</v>
      </c>
      <c r="M210" t="s">
        <v>11754</v>
      </c>
    </row>
    <row r="211" spans="1:13" x14ac:dyDescent="0.25">
      <c r="A211" t="s">
        <v>3774</v>
      </c>
      <c r="B211" t="s">
        <v>3787</v>
      </c>
      <c r="C211" t="str">
        <f t="shared" si="9"/>
        <v/>
      </c>
      <c r="E211" t="s">
        <v>31</v>
      </c>
      <c r="F211" t="s">
        <v>6</v>
      </c>
      <c r="G211" t="str">
        <f t="shared" si="10"/>
        <v>Taraxacum iberanthum</v>
      </c>
      <c r="H211" t="str">
        <f t="shared" si="11"/>
        <v>FLORAIBERICA-COMP(II)</v>
      </c>
      <c r="J211" t="s">
        <v>11848</v>
      </c>
      <c r="K211" t="s">
        <v>11752</v>
      </c>
      <c r="L211" t="s">
        <v>11753</v>
      </c>
      <c r="M211" t="s">
        <v>11754</v>
      </c>
    </row>
    <row r="212" spans="1:13" x14ac:dyDescent="0.25">
      <c r="A212" t="s">
        <v>3774</v>
      </c>
      <c r="B212" t="s">
        <v>3776</v>
      </c>
      <c r="C212" t="str">
        <f t="shared" si="9"/>
        <v/>
      </c>
      <c r="E212" t="s">
        <v>13111</v>
      </c>
      <c r="F212" t="s">
        <v>6</v>
      </c>
      <c r="G212" t="str">
        <f t="shared" si="10"/>
        <v>Taraxacum infradentatum</v>
      </c>
      <c r="H212" t="str">
        <f t="shared" si="11"/>
        <v>FLORAIBERICA-COMP(II)</v>
      </c>
      <c r="J212" t="s">
        <v>11849</v>
      </c>
      <c r="K212" t="s">
        <v>11752</v>
      </c>
      <c r="L212" t="s">
        <v>11753</v>
      </c>
      <c r="M212" t="s">
        <v>11754</v>
      </c>
    </row>
    <row r="213" spans="1:13" x14ac:dyDescent="0.25">
      <c r="A213" t="s">
        <v>3774</v>
      </c>
      <c r="B213" t="s">
        <v>3800</v>
      </c>
      <c r="C213" t="str">
        <f t="shared" si="9"/>
        <v/>
      </c>
      <c r="E213" t="s">
        <v>31</v>
      </c>
      <c r="F213" t="s">
        <v>6</v>
      </c>
      <c r="G213" t="str">
        <f t="shared" si="10"/>
        <v>Taraxacum lacianense</v>
      </c>
      <c r="H213" t="str">
        <f t="shared" si="11"/>
        <v>FLORAIBERICA-COMP(II)</v>
      </c>
      <c r="J213" t="s">
        <v>11850</v>
      </c>
      <c r="K213" t="s">
        <v>11752</v>
      </c>
      <c r="L213" t="s">
        <v>11753</v>
      </c>
      <c r="M213" t="s">
        <v>11754</v>
      </c>
    </row>
    <row r="214" spans="1:13" x14ac:dyDescent="0.25">
      <c r="A214" t="s">
        <v>3774</v>
      </c>
      <c r="B214" t="s">
        <v>3811</v>
      </c>
      <c r="C214" t="str">
        <f t="shared" si="9"/>
        <v/>
      </c>
      <c r="E214" t="s">
        <v>6</v>
      </c>
      <c r="F214" t="s">
        <v>6</v>
      </c>
      <c r="G214" t="str">
        <f t="shared" si="10"/>
        <v>Taraxacum leucopodum</v>
      </c>
      <c r="H214" t="str">
        <f t="shared" si="11"/>
        <v>FLORAIBERICA-COMP(II)</v>
      </c>
      <c r="J214" t="s">
        <v>11851</v>
      </c>
      <c r="K214" t="s">
        <v>11752</v>
      </c>
      <c r="L214" t="s">
        <v>11753</v>
      </c>
      <c r="M214" t="s">
        <v>11754</v>
      </c>
    </row>
    <row r="215" spans="1:13" x14ac:dyDescent="0.25">
      <c r="A215" t="s">
        <v>3774</v>
      </c>
      <c r="B215" t="s">
        <v>3798</v>
      </c>
      <c r="C215" t="str">
        <f t="shared" si="9"/>
        <v/>
      </c>
      <c r="E215" t="s">
        <v>31</v>
      </c>
      <c r="F215" t="s">
        <v>6</v>
      </c>
      <c r="G215" t="str">
        <f t="shared" si="10"/>
        <v>Taraxacum litophyllum</v>
      </c>
      <c r="H215" t="str">
        <f t="shared" si="11"/>
        <v>FLORAIBERICA-COMP(II)</v>
      </c>
      <c r="J215" t="s">
        <v>11852</v>
      </c>
      <c r="K215" t="s">
        <v>11752</v>
      </c>
      <c r="L215" t="s">
        <v>11753</v>
      </c>
      <c r="M215" t="s">
        <v>11754</v>
      </c>
    </row>
    <row r="216" spans="1:13" x14ac:dyDescent="0.25">
      <c r="A216" t="s">
        <v>3774</v>
      </c>
      <c r="B216" t="s">
        <v>5187</v>
      </c>
      <c r="C216" t="str">
        <f t="shared" si="9"/>
        <v/>
      </c>
      <c r="E216" t="s">
        <v>31</v>
      </c>
      <c r="F216" t="s">
        <v>6</v>
      </c>
      <c r="G216" t="str">
        <f t="shared" si="10"/>
        <v>Taraxacum majoricense</v>
      </c>
      <c r="H216" t="str">
        <f t="shared" si="11"/>
        <v>FLORAIBERICA-COMP(II)</v>
      </c>
      <c r="J216" t="s">
        <v>11853</v>
      </c>
      <c r="K216" t="s">
        <v>11752</v>
      </c>
      <c r="L216" t="s">
        <v>11753</v>
      </c>
      <c r="M216" t="s">
        <v>11754</v>
      </c>
    </row>
    <row r="217" spans="1:13" x14ac:dyDescent="0.25">
      <c r="A217" t="s">
        <v>3774</v>
      </c>
      <c r="B217" t="s">
        <v>3794</v>
      </c>
      <c r="C217" t="str">
        <f t="shared" si="9"/>
        <v/>
      </c>
      <c r="E217" t="s">
        <v>31</v>
      </c>
      <c r="F217" t="s">
        <v>6</v>
      </c>
      <c r="G217" t="str">
        <f t="shared" si="10"/>
        <v>Taraxacum malato-belizii</v>
      </c>
      <c r="H217" t="str">
        <f t="shared" si="11"/>
        <v>FLORAIBERICA-COMP(II)</v>
      </c>
      <c r="J217" t="s">
        <v>11854</v>
      </c>
      <c r="K217" t="s">
        <v>11752</v>
      </c>
      <c r="L217" t="s">
        <v>11753</v>
      </c>
      <c r="M217" t="s">
        <v>11754</v>
      </c>
    </row>
    <row r="218" spans="1:13" x14ac:dyDescent="0.25">
      <c r="A218" t="s">
        <v>3774</v>
      </c>
      <c r="B218" t="s">
        <v>3797</v>
      </c>
      <c r="C218" t="str">
        <f t="shared" si="9"/>
        <v/>
      </c>
      <c r="E218" t="s">
        <v>13111</v>
      </c>
      <c r="F218" t="s">
        <v>6</v>
      </c>
      <c r="G218" t="str">
        <f t="shared" si="10"/>
        <v>Taraxacum marginellum</v>
      </c>
      <c r="H218" t="str">
        <f t="shared" si="11"/>
        <v>FLORAIBERICA-COMP(II)</v>
      </c>
      <c r="J218" t="s">
        <v>12812</v>
      </c>
      <c r="K218" t="s">
        <v>11752</v>
      </c>
      <c r="L218" t="s">
        <v>11753</v>
      </c>
      <c r="M218" t="s">
        <v>11754</v>
      </c>
    </row>
    <row r="219" spans="1:13" x14ac:dyDescent="0.25">
      <c r="A219" t="s">
        <v>3774</v>
      </c>
      <c r="B219" t="s">
        <v>3801</v>
      </c>
      <c r="C219" t="str">
        <f t="shared" si="9"/>
        <v/>
      </c>
      <c r="E219" t="s">
        <v>6</v>
      </c>
      <c r="F219" t="s">
        <v>6</v>
      </c>
      <c r="G219" t="str">
        <f t="shared" si="10"/>
        <v>Taraxacum marklundii</v>
      </c>
      <c r="H219" t="str">
        <f t="shared" si="11"/>
        <v>FLORAIBERICA-COMP(II)</v>
      </c>
      <c r="J219" t="s">
        <v>11855</v>
      </c>
      <c r="K219" t="s">
        <v>11752</v>
      </c>
      <c r="L219" t="s">
        <v>11753</v>
      </c>
      <c r="M219" t="s">
        <v>11754</v>
      </c>
    </row>
    <row r="220" spans="1:13" x14ac:dyDescent="0.25">
      <c r="A220" t="s">
        <v>3774</v>
      </c>
      <c r="B220" t="s">
        <v>4535</v>
      </c>
      <c r="C220" t="str">
        <f t="shared" si="9"/>
        <v/>
      </c>
      <c r="E220" t="s">
        <v>6</v>
      </c>
      <c r="F220" t="s">
        <v>6</v>
      </c>
      <c r="G220" t="str">
        <f t="shared" si="10"/>
        <v>Taraxacum mediterraneum</v>
      </c>
      <c r="H220" t="str">
        <f t="shared" si="11"/>
        <v>FLORAIBERICA-COMP(II)</v>
      </c>
      <c r="J220" t="s">
        <v>11856</v>
      </c>
      <c r="K220" t="s">
        <v>11752</v>
      </c>
      <c r="L220" t="s">
        <v>11753</v>
      </c>
      <c r="M220" t="s">
        <v>11754</v>
      </c>
    </row>
    <row r="221" spans="1:13" x14ac:dyDescent="0.25">
      <c r="A221" t="s">
        <v>3774</v>
      </c>
      <c r="B221" t="s">
        <v>3803</v>
      </c>
      <c r="C221" t="str">
        <f t="shared" si="9"/>
        <v/>
      </c>
      <c r="E221" t="s">
        <v>31</v>
      </c>
      <c r="F221" t="s">
        <v>6</v>
      </c>
      <c r="G221" t="str">
        <f t="shared" si="10"/>
        <v>Taraxacum mimuloides</v>
      </c>
      <c r="H221" t="str">
        <f t="shared" si="11"/>
        <v>FLORAIBERICA-COMP(II)</v>
      </c>
      <c r="J221" t="s">
        <v>11857</v>
      </c>
      <c r="K221" t="s">
        <v>11752</v>
      </c>
      <c r="L221" t="s">
        <v>11753</v>
      </c>
      <c r="M221" t="s">
        <v>11754</v>
      </c>
    </row>
    <row r="222" spans="1:13" x14ac:dyDescent="0.25">
      <c r="A222" t="s">
        <v>3774</v>
      </c>
      <c r="B222" t="s">
        <v>3804</v>
      </c>
      <c r="C222" t="str">
        <f t="shared" si="9"/>
        <v/>
      </c>
      <c r="E222" t="s">
        <v>31</v>
      </c>
      <c r="F222" t="s">
        <v>6</v>
      </c>
      <c r="G222" t="str">
        <f t="shared" si="10"/>
        <v>Taraxacum navacerradense</v>
      </c>
      <c r="H222" t="str">
        <f t="shared" si="11"/>
        <v>FLORAIBERICA-COMP(II)</v>
      </c>
      <c r="J222" t="s">
        <v>11858</v>
      </c>
      <c r="K222" t="s">
        <v>11752</v>
      </c>
      <c r="L222" t="s">
        <v>11753</v>
      </c>
      <c r="M222" t="s">
        <v>11754</v>
      </c>
    </row>
    <row r="223" spans="1:13" x14ac:dyDescent="0.25">
      <c r="A223" t="s">
        <v>3774</v>
      </c>
      <c r="B223" t="s">
        <v>261</v>
      </c>
      <c r="C223" t="str">
        <f t="shared" si="9"/>
        <v/>
      </c>
      <c r="E223" t="s">
        <v>31</v>
      </c>
      <c r="F223" t="s">
        <v>6</v>
      </c>
      <c r="G223" t="str">
        <f t="shared" si="10"/>
        <v>Taraxacum nevadense</v>
      </c>
      <c r="H223" t="str">
        <f t="shared" si="11"/>
        <v>FLORAIBERICA-COMP(II)</v>
      </c>
      <c r="J223" t="s">
        <v>12813</v>
      </c>
      <c r="K223" t="s">
        <v>11752</v>
      </c>
      <c r="L223" t="s">
        <v>11753</v>
      </c>
      <c r="M223" t="s">
        <v>11754</v>
      </c>
    </row>
    <row r="224" spans="1:13" x14ac:dyDescent="0.25">
      <c r="A224" t="s">
        <v>3774</v>
      </c>
      <c r="B224" t="s">
        <v>3789</v>
      </c>
      <c r="C224" t="str">
        <f t="shared" si="9"/>
        <v/>
      </c>
      <c r="E224" t="s">
        <v>6</v>
      </c>
      <c r="F224" t="s">
        <v>6</v>
      </c>
      <c r="G224" t="str">
        <f t="shared" si="10"/>
        <v>Taraxacum nietoi</v>
      </c>
      <c r="H224" t="str">
        <f t="shared" si="11"/>
        <v>FLORAIBERICA-COMP(II)</v>
      </c>
      <c r="J224" t="s">
        <v>11859</v>
      </c>
      <c r="K224" t="s">
        <v>11752</v>
      </c>
      <c r="L224" t="s">
        <v>11753</v>
      </c>
      <c r="M224" t="s">
        <v>11754</v>
      </c>
    </row>
    <row r="225" spans="1:13" x14ac:dyDescent="0.25">
      <c r="A225" t="s">
        <v>3774</v>
      </c>
      <c r="B225" t="s">
        <v>3782</v>
      </c>
      <c r="C225" t="str">
        <f t="shared" si="9"/>
        <v/>
      </c>
      <c r="E225" t="s">
        <v>6</v>
      </c>
      <c r="F225" t="s">
        <v>6</v>
      </c>
      <c r="G225" t="str">
        <f t="shared" si="10"/>
        <v>Taraxacum nordstedtii</v>
      </c>
      <c r="H225" t="str">
        <f t="shared" si="11"/>
        <v>FLORAIBERICA-COMP(II)</v>
      </c>
      <c r="J225" t="s">
        <v>11860</v>
      </c>
      <c r="K225" t="s">
        <v>11752</v>
      </c>
      <c r="L225" t="s">
        <v>11753</v>
      </c>
      <c r="M225" t="s">
        <v>11754</v>
      </c>
    </row>
    <row r="226" spans="1:13" x14ac:dyDescent="0.25">
      <c r="A226" t="s">
        <v>3774</v>
      </c>
      <c r="B226" t="s">
        <v>3802</v>
      </c>
      <c r="C226" t="str">
        <f t="shared" si="9"/>
        <v/>
      </c>
      <c r="E226" t="s">
        <v>6</v>
      </c>
      <c r="F226" t="s">
        <v>6</v>
      </c>
      <c r="G226" t="str">
        <f t="shared" si="10"/>
        <v>Taraxacum obovatum</v>
      </c>
      <c r="H226" t="str">
        <f t="shared" si="11"/>
        <v>FLORAIBERICA-COMP(II)</v>
      </c>
      <c r="J226" t="s">
        <v>11861</v>
      </c>
      <c r="K226" t="s">
        <v>11752</v>
      </c>
      <c r="L226" t="s">
        <v>11753</v>
      </c>
      <c r="M226" t="s">
        <v>11754</v>
      </c>
    </row>
    <row r="227" spans="1:13" x14ac:dyDescent="0.25">
      <c r="A227" t="s">
        <v>3774</v>
      </c>
      <c r="B227" t="s">
        <v>3777</v>
      </c>
      <c r="C227" t="str">
        <f t="shared" si="9"/>
        <v/>
      </c>
      <c r="E227" t="s">
        <v>6</v>
      </c>
      <c r="F227" t="s">
        <v>6</v>
      </c>
      <c r="G227" t="str">
        <f t="shared" si="10"/>
        <v>Taraxacum panalpinum</v>
      </c>
      <c r="H227" t="str">
        <f t="shared" si="11"/>
        <v>FLORAIBERICA-COMP(II)</v>
      </c>
      <c r="J227" t="s">
        <v>11862</v>
      </c>
      <c r="K227" t="s">
        <v>11752</v>
      </c>
      <c r="L227" t="s">
        <v>11753</v>
      </c>
      <c r="M227" t="s">
        <v>11754</v>
      </c>
    </row>
    <row r="228" spans="1:13" x14ac:dyDescent="0.25">
      <c r="A228" t="s">
        <v>3774</v>
      </c>
      <c r="B228" t="s">
        <v>4357</v>
      </c>
      <c r="C228" t="str">
        <f t="shared" si="9"/>
        <v/>
      </c>
      <c r="E228" t="s">
        <v>31</v>
      </c>
      <c r="F228" t="s">
        <v>6</v>
      </c>
      <c r="G228" t="str">
        <f t="shared" si="10"/>
        <v>Taraxacum penyalarense</v>
      </c>
      <c r="H228" t="str">
        <f t="shared" si="11"/>
        <v>FLORAIBERICA-COMP(II)</v>
      </c>
      <c r="J228" t="s">
        <v>11863</v>
      </c>
      <c r="K228" t="s">
        <v>11752</v>
      </c>
      <c r="L228" t="s">
        <v>11753</v>
      </c>
      <c r="M228" t="s">
        <v>11754</v>
      </c>
    </row>
    <row r="229" spans="1:13" x14ac:dyDescent="0.25">
      <c r="A229" t="s">
        <v>3774</v>
      </c>
      <c r="B229" t="s">
        <v>3786</v>
      </c>
      <c r="C229" t="str">
        <f t="shared" si="9"/>
        <v/>
      </c>
      <c r="E229" t="s">
        <v>31</v>
      </c>
      <c r="F229" t="s">
        <v>6</v>
      </c>
      <c r="G229" t="str">
        <f t="shared" si="10"/>
        <v>Taraxacum pinto-silvae</v>
      </c>
      <c r="H229" t="str">
        <f t="shared" si="11"/>
        <v>FLORAIBERICA-COMP(II)</v>
      </c>
      <c r="J229" t="s">
        <v>11864</v>
      </c>
      <c r="K229" t="s">
        <v>11752</v>
      </c>
      <c r="L229" t="s">
        <v>11753</v>
      </c>
      <c r="M229" t="s">
        <v>11754</v>
      </c>
    </row>
    <row r="230" spans="1:13" x14ac:dyDescent="0.25">
      <c r="A230" t="s">
        <v>3774</v>
      </c>
      <c r="B230" t="s">
        <v>2146</v>
      </c>
      <c r="C230" t="str">
        <f t="shared" si="9"/>
        <v/>
      </c>
      <c r="E230" t="s">
        <v>6</v>
      </c>
      <c r="F230" t="s">
        <v>6</v>
      </c>
      <c r="G230" t="str">
        <f t="shared" si="10"/>
        <v>Taraxacum polyodon</v>
      </c>
      <c r="H230" t="str">
        <f t="shared" si="11"/>
        <v>FLORAIBERICA-COMP(II)</v>
      </c>
      <c r="J230" t="s">
        <v>11865</v>
      </c>
      <c r="K230" t="s">
        <v>11752</v>
      </c>
      <c r="L230" t="s">
        <v>11753</v>
      </c>
      <c r="M230" t="s">
        <v>11754</v>
      </c>
    </row>
    <row r="231" spans="1:13" x14ac:dyDescent="0.25">
      <c r="A231" t="s">
        <v>3774</v>
      </c>
      <c r="B231" t="s">
        <v>3788</v>
      </c>
      <c r="C231" t="str">
        <f t="shared" si="9"/>
        <v/>
      </c>
      <c r="E231" t="s">
        <v>31</v>
      </c>
      <c r="F231" t="s">
        <v>6</v>
      </c>
      <c r="G231" t="str">
        <f t="shared" si="10"/>
        <v>Taraxacum praesigne</v>
      </c>
      <c r="H231" t="str">
        <f t="shared" si="11"/>
        <v>FLORAIBERICA-COMP(II)</v>
      </c>
      <c r="J231" t="s">
        <v>11866</v>
      </c>
      <c r="K231" t="s">
        <v>11752</v>
      </c>
      <c r="L231" t="s">
        <v>11753</v>
      </c>
      <c r="M231" t="s">
        <v>11754</v>
      </c>
    </row>
    <row r="232" spans="1:13" x14ac:dyDescent="0.25">
      <c r="A232" t="s">
        <v>3774</v>
      </c>
      <c r="B232" t="s">
        <v>205</v>
      </c>
      <c r="C232" t="str">
        <f t="shared" si="9"/>
        <v/>
      </c>
      <c r="E232" t="s">
        <v>13111</v>
      </c>
      <c r="F232" t="s">
        <v>6</v>
      </c>
      <c r="G232" t="str">
        <f t="shared" si="10"/>
        <v>Taraxacum pyrenaicum</v>
      </c>
      <c r="H232" t="str">
        <f t="shared" si="11"/>
        <v>FLORAIBERICA-COMP(II)</v>
      </c>
      <c r="J232" t="s">
        <v>12814</v>
      </c>
      <c r="K232" t="s">
        <v>11752</v>
      </c>
      <c r="L232" t="s">
        <v>11753</v>
      </c>
      <c r="M232" t="s">
        <v>11754</v>
      </c>
    </row>
    <row r="233" spans="1:13" x14ac:dyDescent="0.25">
      <c r="A233" t="s">
        <v>3774</v>
      </c>
      <c r="B233" t="s">
        <v>3791</v>
      </c>
      <c r="C233" t="str">
        <f t="shared" si="9"/>
        <v/>
      </c>
      <c r="E233" t="s">
        <v>6</v>
      </c>
      <c r="F233" t="s">
        <v>6</v>
      </c>
      <c r="G233" t="str">
        <f t="shared" si="10"/>
        <v>Taraxacum pyropappum</v>
      </c>
      <c r="H233" t="str">
        <f t="shared" si="11"/>
        <v>FLORAIBERICA-COMP(II)</v>
      </c>
      <c r="J233" t="s">
        <v>11867</v>
      </c>
      <c r="K233" t="s">
        <v>11752</v>
      </c>
      <c r="L233" t="s">
        <v>11753</v>
      </c>
      <c r="M233" t="s">
        <v>11754</v>
      </c>
    </row>
    <row r="234" spans="1:13" x14ac:dyDescent="0.25">
      <c r="A234" t="s">
        <v>3774</v>
      </c>
      <c r="B234" t="s">
        <v>3796</v>
      </c>
      <c r="C234" t="str">
        <f t="shared" si="9"/>
        <v/>
      </c>
      <c r="E234" t="s">
        <v>6</v>
      </c>
      <c r="F234" t="s">
        <v>6</v>
      </c>
      <c r="G234" t="str">
        <f t="shared" si="10"/>
        <v>Taraxacum rubicundum</v>
      </c>
      <c r="H234" t="str">
        <f t="shared" si="11"/>
        <v>FLORAIBERICA-COMP(II)</v>
      </c>
      <c r="J234" t="s">
        <v>11868</v>
      </c>
      <c r="K234" t="s">
        <v>11752</v>
      </c>
      <c r="L234" t="s">
        <v>11753</v>
      </c>
      <c r="M234" t="s">
        <v>11754</v>
      </c>
    </row>
    <row r="235" spans="1:13" x14ac:dyDescent="0.25">
      <c r="A235" t="s">
        <v>3774</v>
      </c>
      <c r="B235" t="s">
        <v>3806</v>
      </c>
      <c r="C235" t="str">
        <f t="shared" si="9"/>
        <v/>
      </c>
      <c r="E235" t="s">
        <v>6</v>
      </c>
      <c r="F235" t="s">
        <v>6</v>
      </c>
      <c r="G235" t="str">
        <f t="shared" si="10"/>
        <v>Taraxacum schroeterianum</v>
      </c>
      <c r="H235" t="str">
        <f t="shared" si="11"/>
        <v>FLORAIBERICA-COMP(II)</v>
      </c>
      <c r="J235" t="s">
        <v>11869</v>
      </c>
      <c r="K235" t="s">
        <v>11752</v>
      </c>
      <c r="L235" t="s">
        <v>11753</v>
      </c>
      <c r="M235" t="s">
        <v>11754</v>
      </c>
    </row>
    <row r="236" spans="1:13" x14ac:dyDescent="0.25">
      <c r="A236" t="s">
        <v>3774</v>
      </c>
      <c r="B236" t="s">
        <v>3809</v>
      </c>
      <c r="C236" t="str">
        <f t="shared" si="9"/>
        <v/>
      </c>
      <c r="E236" t="s">
        <v>6</v>
      </c>
      <c r="F236" t="s">
        <v>6</v>
      </c>
      <c r="G236" t="str">
        <f t="shared" si="10"/>
        <v>Taraxacum sundbergii</v>
      </c>
      <c r="H236" t="str">
        <f t="shared" si="11"/>
        <v>FLORAIBERICA-COMP(II)</v>
      </c>
      <c r="J236" t="s">
        <v>11870</v>
      </c>
      <c r="K236" t="s">
        <v>11752</v>
      </c>
      <c r="L236" t="s">
        <v>11753</v>
      </c>
      <c r="M236" t="s">
        <v>11754</v>
      </c>
    </row>
    <row r="237" spans="1:13" x14ac:dyDescent="0.25">
      <c r="A237" t="s">
        <v>3774</v>
      </c>
      <c r="B237" t="s">
        <v>3792</v>
      </c>
      <c r="C237" t="str">
        <f t="shared" si="9"/>
        <v/>
      </c>
      <c r="E237" t="s">
        <v>31</v>
      </c>
      <c r="F237" t="s">
        <v>6</v>
      </c>
      <c r="G237" t="str">
        <f t="shared" si="10"/>
        <v>Taraxacum tarraconense</v>
      </c>
      <c r="H237" t="str">
        <f t="shared" si="11"/>
        <v>FLORAIBERICA-COMP(II)</v>
      </c>
      <c r="J237" t="s">
        <v>11871</v>
      </c>
      <c r="K237" t="s">
        <v>11752</v>
      </c>
      <c r="L237" t="s">
        <v>11753</v>
      </c>
      <c r="M237" t="s">
        <v>11754</v>
      </c>
    </row>
    <row r="238" spans="1:13" x14ac:dyDescent="0.25">
      <c r="A238" t="s">
        <v>3774</v>
      </c>
      <c r="B238" t="s">
        <v>3780</v>
      </c>
      <c r="C238" t="str">
        <f t="shared" si="9"/>
        <v/>
      </c>
      <c r="E238" t="s">
        <v>13111</v>
      </c>
      <c r="F238" t="s">
        <v>6</v>
      </c>
      <c r="G238" t="str">
        <f t="shared" si="10"/>
        <v>Taraxacum teres</v>
      </c>
      <c r="H238" t="str">
        <f t="shared" si="11"/>
        <v>FLORAIBERICA-COMP(II)</v>
      </c>
      <c r="J238" t="s">
        <v>11872</v>
      </c>
      <c r="K238" t="s">
        <v>11752</v>
      </c>
      <c r="L238" t="s">
        <v>11753</v>
      </c>
      <c r="M238" t="s">
        <v>11754</v>
      </c>
    </row>
    <row r="239" spans="1:13" x14ac:dyDescent="0.25">
      <c r="A239" t="s">
        <v>3774</v>
      </c>
      <c r="B239" t="s">
        <v>3784</v>
      </c>
      <c r="C239" t="str">
        <f t="shared" si="9"/>
        <v/>
      </c>
      <c r="E239" t="s">
        <v>31</v>
      </c>
      <c r="F239" t="s">
        <v>6</v>
      </c>
      <c r="G239" t="str">
        <f t="shared" si="10"/>
        <v>Taraxacum triforme</v>
      </c>
      <c r="H239" t="str">
        <f t="shared" si="11"/>
        <v>FLORAIBERICA-COMP(II)</v>
      </c>
      <c r="J239" t="s">
        <v>11873</v>
      </c>
      <c r="K239" t="s">
        <v>11752</v>
      </c>
      <c r="L239" t="s">
        <v>11753</v>
      </c>
      <c r="M239" t="s">
        <v>11754</v>
      </c>
    </row>
    <row r="240" spans="1:13" x14ac:dyDescent="0.25">
      <c r="A240" t="s">
        <v>3774</v>
      </c>
      <c r="B240" t="s">
        <v>3793</v>
      </c>
      <c r="C240" t="str">
        <f t="shared" si="9"/>
        <v/>
      </c>
      <c r="E240" t="s">
        <v>31</v>
      </c>
      <c r="F240" t="s">
        <v>6</v>
      </c>
      <c r="G240" t="str">
        <f t="shared" si="10"/>
        <v>Taraxacum vinosum</v>
      </c>
      <c r="H240" t="str">
        <f t="shared" si="11"/>
        <v>FLORAIBERICA-COMP(II)</v>
      </c>
      <c r="J240" t="s">
        <v>11874</v>
      </c>
      <c r="K240" t="s">
        <v>11752</v>
      </c>
      <c r="L240" t="s">
        <v>11753</v>
      </c>
      <c r="M240" t="s">
        <v>11754</v>
      </c>
    </row>
    <row r="241" spans="1:13" x14ac:dyDescent="0.25">
      <c r="A241" t="s">
        <v>5194</v>
      </c>
      <c r="B241" t="s">
        <v>5195</v>
      </c>
      <c r="C241" t="str">
        <f t="shared" si="9"/>
        <v/>
      </c>
      <c r="E241" t="s">
        <v>6</v>
      </c>
      <c r="F241" t="s">
        <v>6</v>
      </c>
      <c r="G241" t="str">
        <f t="shared" si="10"/>
        <v>Thrincia glabrata</v>
      </c>
      <c r="H241" t="str">
        <f t="shared" si="11"/>
        <v>FLORAIBERICA-COMP(II)</v>
      </c>
      <c r="J241" t="s">
        <v>12815</v>
      </c>
      <c r="K241" t="s">
        <v>11752</v>
      </c>
      <c r="L241" t="s">
        <v>11753</v>
      </c>
      <c r="M241" t="s">
        <v>11754</v>
      </c>
    </row>
    <row r="242" spans="1:13" x14ac:dyDescent="0.25">
      <c r="A242" t="s">
        <v>5194</v>
      </c>
      <c r="B242" t="s">
        <v>924</v>
      </c>
      <c r="C242" t="str">
        <f t="shared" si="9"/>
        <v/>
      </c>
      <c r="E242" t="s">
        <v>6</v>
      </c>
      <c r="F242" t="s">
        <v>6</v>
      </c>
      <c r="G242" t="str">
        <f t="shared" si="10"/>
        <v>Thrincia hispida</v>
      </c>
      <c r="H242" t="str">
        <f t="shared" si="11"/>
        <v>FLORAIBERICA-COMP(II)</v>
      </c>
      <c r="J242" t="s">
        <v>12719</v>
      </c>
      <c r="K242" t="s">
        <v>11752</v>
      </c>
      <c r="L242" t="s">
        <v>11753</v>
      </c>
      <c r="M242" t="s">
        <v>11754</v>
      </c>
    </row>
    <row r="243" spans="1:13" x14ac:dyDescent="0.25">
      <c r="A243" t="s">
        <v>5194</v>
      </c>
      <c r="B243" t="s">
        <v>402</v>
      </c>
      <c r="C243" t="str">
        <f t="shared" si="9"/>
        <v/>
      </c>
      <c r="E243" t="s">
        <v>31</v>
      </c>
      <c r="F243" t="s">
        <v>6</v>
      </c>
      <c r="G243" t="str">
        <f t="shared" si="10"/>
        <v>Thrincia lusitanica</v>
      </c>
      <c r="H243" t="str">
        <f t="shared" si="11"/>
        <v>FLORAIBERICA-COMP(II)</v>
      </c>
      <c r="J243" t="s">
        <v>12720</v>
      </c>
      <c r="K243" t="s">
        <v>11752</v>
      </c>
      <c r="L243" t="s">
        <v>11753</v>
      </c>
      <c r="M243" t="s">
        <v>11754</v>
      </c>
    </row>
    <row r="244" spans="1:13" x14ac:dyDescent="0.25">
      <c r="A244" t="s">
        <v>5194</v>
      </c>
      <c r="B244" t="s">
        <v>401</v>
      </c>
      <c r="C244" t="str">
        <f t="shared" si="9"/>
        <v>subsp.</v>
      </c>
      <c r="D244" t="s">
        <v>401</v>
      </c>
      <c r="E244" t="s">
        <v>6</v>
      </c>
      <c r="F244" t="s">
        <v>6</v>
      </c>
      <c r="G244" t="str">
        <f t="shared" si="10"/>
        <v>Thrincia maroccana maroccana</v>
      </c>
      <c r="H244" t="str">
        <f t="shared" si="11"/>
        <v>FLORAIBERICA-COMP(II)</v>
      </c>
      <c r="J244" t="s">
        <v>13399</v>
      </c>
      <c r="K244" t="s">
        <v>11752</v>
      </c>
      <c r="L244" t="s">
        <v>11753</v>
      </c>
      <c r="M244" t="s">
        <v>11754</v>
      </c>
    </row>
    <row r="245" spans="1:13" x14ac:dyDescent="0.25">
      <c r="A245" t="s">
        <v>5194</v>
      </c>
      <c r="B245" t="s">
        <v>401</v>
      </c>
      <c r="C245" t="str">
        <f t="shared" si="9"/>
        <v>subsp.</v>
      </c>
      <c r="D245" t="s">
        <v>5196</v>
      </c>
      <c r="E245" t="s">
        <v>31</v>
      </c>
      <c r="F245" t="s">
        <v>6</v>
      </c>
      <c r="G245" t="str">
        <f t="shared" si="10"/>
        <v>Thrincia maroccana ribatejana</v>
      </c>
      <c r="H245" t="str">
        <f t="shared" si="11"/>
        <v>FLORAIBERICA-COMP(II)</v>
      </c>
      <c r="J245" t="s">
        <v>13400</v>
      </c>
      <c r="K245" t="s">
        <v>11752</v>
      </c>
      <c r="L245" t="s">
        <v>11753</v>
      </c>
      <c r="M245" t="s">
        <v>11754</v>
      </c>
    </row>
    <row r="246" spans="1:13" x14ac:dyDescent="0.25">
      <c r="A246" t="s">
        <v>5194</v>
      </c>
      <c r="B246" t="s">
        <v>172</v>
      </c>
      <c r="C246" t="str">
        <f t="shared" si="9"/>
        <v/>
      </c>
      <c r="E246" t="s">
        <v>6</v>
      </c>
      <c r="F246" t="s">
        <v>6</v>
      </c>
      <c r="G246" t="str">
        <f t="shared" si="10"/>
        <v>Thrincia saxatilis</v>
      </c>
      <c r="H246" t="str">
        <f t="shared" si="11"/>
        <v>FLORAIBERICA-COMP(II)</v>
      </c>
      <c r="J246" t="s">
        <v>12721</v>
      </c>
      <c r="K246" t="s">
        <v>11752</v>
      </c>
      <c r="L246" t="s">
        <v>11753</v>
      </c>
      <c r="M246" t="s">
        <v>11754</v>
      </c>
    </row>
    <row r="247" spans="1:13" x14ac:dyDescent="0.25">
      <c r="A247" t="s">
        <v>5194</v>
      </c>
      <c r="B247" t="s">
        <v>1806</v>
      </c>
      <c r="C247" t="str">
        <f t="shared" si="9"/>
        <v/>
      </c>
      <c r="E247" t="s">
        <v>6</v>
      </c>
      <c r="F247" t="s">
        <v>6</v>
      </c>
      <c r="G247" t="str">
        <f t="shared" si="10"/>
        <v>Thrincia tingitana</v>
      </c>
      <c r="H247" t="str">
        <f t="shared" si="11"/>
        <v>FLORAIBERICA-COMP(II)</v>
      </c>
      <c r="J247" t="s">
        <v>12722</v>
      </c>
      <c r="K247" t="s">
        <v>11752</v>
      </c>
      <c r="L247" t="s">
        <v>11753</v>
      </c>
      <c r="M247" t="s">
        <v>11754</v>
      </c>
    </row>
    <row r="248" spans="1:13" x14ac:dyDescent="0.25">
      <c r="A248" t="s">
        <v>5194</v>
      </c>
      <c r="B248" t="s">
        <v>2827</v>
      </c>
      <c r="C248" t="str">
        <f t="shared" si="9"/>
        <v/>
      </c>
      <c r="E248" t="s">
        <v>6</v>
      </c>
      <c r="F248" t="s">
        <v>6</v>
      </c>
      <c r="G248" t="str">
        <f t="shared" si="10"/>
        <v>Thrincia tuberosa</v>
      </c>
      <c r="H248" t="str">
        <f t="shared" si="11"/>
        <v>FLORAIBERICA-COMP(II)</v>
      </c>
      <c r="J248" t="s">
        <v>12723</v>
      </c>
      <c r="K248" t="s">
        <v>11752</v>
      </c>
      <c r="L248" t="s">
        <v>11753</v>
      </c>
      <c r="M248" t="s">
        <v>11754</v>
      </c>
    </row>
    <row r="249" spans="1:13" x14ac:dyDescent="0.25">
      <c r="A249" t="s">
        <v>4369</v>
      </c>
      <c r="B249" t="s">
        <v>2324</v>
      </c>
      <c r="C249" t="str">
        <f t="shared" si="9"/>
        <v/>
      </c>
      <c r="E249" t="s">
        <v>6</v>
      </c>
      <c r="F249" t="s">
        <v>6</v>
      </c>
      <c r="G249" t="str">
        <f t="shared" si="10"/>
        <v>Tolpis barbata</v>
      </c>
      <c r="H249" t="str">
        <f t="shared" si="11"/>
        <v>FLORAIBERICA-COMP(II)</v>
      </c>
      <c r="J249" t="s">
        <v>12816</v>
      </c>
      <c r="K249" t="s">
        <v>11752</v>
      </c>
      <c r="L249" t="s">
        <v>11753</v>
      </c>
      <c r="M249" t="s">
        <v>11754</v>
      </c>
    </row>
    <row r="250" spans="1:13" x14ac:dyDescent="0.25">
      <c r="A250" t="s">
        <v>4369</v>
      </c>
      <c r="B250" t="s">
        <v>3660</v>
      </c>
      <c r="C250" t="str">
        <f t="shared" si="9"/>
        <v/>
      </c>
      <c r="E250" t="s">
        <v>6</v>
      </c>
      <c r="F250" t="s">
        <v>6</v>
      </c>
      <c r="G250" t="str">
        <f t="shared" si="10"/>
        <v>Tolpis nemoralis</v>
      </c>
      <c r="H250" t="str">
        <f t="shared" si="11"/>
        <v>FLORAIBERICA-COMP(II)</v>
      </c>
      <c r="J250" t="s">
        <v>11875</v>
      </c>
      <c r="K250" t="s">
        <v>11752</v>
      </c>
      <c r="L250" t="s">
        <v>11753</v>
      </c>
      <c r="M250" t="s">
        <v>11754</v>
      </c>
    </row>
    <row r="251" spans="1:13" x14ac:dyDescent="0.25">
      <c r="A251" t="s">
        <v>4369</v>
      </c>
      <c r="B251" t="s">
        <v>1653</v>
      </c>
      <c r="C251" t="str">
        <f t="shared" si="9"/>
        <v/>
      </c>
      <c r="E251" t="s">
        <v>6</v>
      </c>
      <c r="F251" t="s">
        <v>6</v>
      </c>
      <c r="G251" t="str">
        <f t="shared" si="10"/>
        <v>Tolpis umbellata</v>
      </c>
      <c r="H251" t="str">
        <f t="shared" si="11"/>
        <v>FLORAIBERICA-COMP(II)</v>
      </c>
      <c r="J251" t="s">
        <v>11876</v>
      </c>
      <c r="K251" t="s">
        <v>11752</v>
      </c>
      <c r="L251" t="s">
        <v>11753</v>
      </c>
      <c r="M251" t="s">
        <v>11754</v>
      </c>
    </row>
    <row r="252" spans="1:13" x14ac:dyDescent="0.25">
      <c r="A252" t="s">
        <v>4371</v>
      </c>
      <c r="B252" t="s">
        <v>2571</v>
      </c>
      <c r="C252" t="str">
        <f t="shared" si="9"/>
        <v/>
      </c>
      <c r="E252" t="s">
        <v>6</v>
      </c>
      <c r="F252" t="s">
        <v>6</v>
      </c>
      <c r="G252" t="str">
        <f t="shared" si="10"/>
        <v>Tragopogon angustifolius</v>
      </c>
      <c r="H252" t="str">
        <f t="shared" si="11"/>
        <v>FLORAIBERICA-COMP(II)</v>
      </c>
      <c r="J252" t="s">
        <v>11877</v>
      </c>
      <c r="K252" t="s">
        <v>11752</v>
      </c>
      <c r="L252" t="s">
        <v>11753</v>
      </c>
      <c r="M252" t="s">
        <v>11754</v>
      </c>
    </row>
    <row r="253" spans="1:13" x14ac:dyDescent="0.25">
      <c r="A253" t="s">
        <v>4371</v>
      </c>
      <c r="B253" t="s">
        <v>2558</v>
      </c>
      <c r="C253" t="str">
        <f t="shared" si="9"/>
        <v/>
      </c>
      <c r="E253" t="s">
        <v>31</v>
      </c>
      <c r="F253" t="s">
        <v>6</v>
      </c>
      <c r="G253" t="str">
        <f t="shared" si="10"/>
        <v>Tragopogon castellanus</v>
      </c>
      <c r="H253" t="str">
        <f t="shared" si="11"/>
        <v>FLORAIBERICA-COMP(II)</v>
      </c>
      <c r="J253" t="s">
        <v>11878</v>
      </c>
      <c r="K253" t="s">
        <v>11752</v>
      </c>
      <c r="L253" t="s">
        <v>11753</v>
      </c>
      <c r="M253" t="s">
        <v>11754</v>
      </c>
    </row>
    <row r="254" spans="1:13" x14ac:dyDescent="0.25">
      <c r="A254" t="s">
        <v>4371</v>
      </c>
      <c r="B254" t="s">
        <v>5180</v>
      </c>
      <c r="C254" t="str">
        <f t="shared" si="9"/>
        <v/>
      </c>
      <c r="E254" t="s">
        <v>31</v>
      </c>
      <c r="F254" t="s">
        <v>6</v>
      </c>
      <c r="G254" t="str">
        <f t="shared" si="10"/>
        <v>Tragopogon cazorlanus</v>
      </c>
      <c r="H254" t="str">
        <f t="shared" si="11"/>
        <v>FLORAIBERICA-COMP(II)</v>
      </c>
      <c r="J254" t="s">
        <v>11879</v>
      </c>
      <c r="K254" t="s">
        <v>11752</v>
      </c>
      <c r="L254" t="s">
        <v>11753</v>
      </c>
      <c r="M254" t="s">
        <v>11754</v>
      </c>
    </row>
    <row r="255" spans="1:13" x14ac:dyDescent="0.25">
      <c r="A255" t="s">
        <v>4371</v>
      </c>
      <c r="B255" t="s">
        <v>5105</v>
      </c>
      <c r="C255" t="str">
        <f t="shared" si="9"/>
        <v/>
      </c>
      <c r="E255" t="s">
        <v>6</v>
      </c>
      <c r="F255" t="s">
        <v>6</v>
      </c>
      <c r="G255" t="str">
        <f t="shared" si="10"/>
        <v>Tragopogon crocifolius</v>
      </c>
      <c r="H255" t="str">
        <f t="shared" si="11"/>
        <v>FLORAIBERICA-COMP(II)</v>
      </c>
      <c r="J255" t="s">
        <v>12724</v>
      </c>
      <c r="K255" t="s">
        <v>11752</v>
      </c>
      <c r="L255" t="s">
        <v>11753</v>
      </c>
      <c r="M255" t="s">
        <v>11754</v>
      </c>
    </row>
    <row r="256" spans="1:13" x14ac:dyDescent="0.25">
      <c r="A256" t="s">
        <v>4371</v>
      </c>
      <c r="B256" t="s">
        <v>2800</v>
      </c>
      <c r="C256" t="str">
        <f t="shared" si="9"/>
        <v/>
      </c>
      <c r="E256" t="s">
        <v>6</v>
      </c>
      <c r="F256" t="s">
        <v>6</v>
      </c>
      <c r="G256" t="str">
        <f t="shared" si="10"/>
        <v>Tragopogon dubius</v>
      </c>
      <c r="H256" t="str">
        <f t="shared" si="11"/>
        <v>FLORAIBERICA-COMP(II)</v>
      </c>
      <c r="J256" t="s">
        <v>12817</v>
      </c>
      <c r="K256" t="s">
        <v>11752</v>
      </c>
      <c r="L256" t="s">
        <v>11753</v>
      </c>
      <c r="M256" t="s">
        <v>11754</v>
      </c>
    </row>
    <row r="257" spans="1:13" x14ac:dyDescent="0.25">
      <c r="A257" t="s">
        <v>4371</v>
      </c>
      <c r="B257" t="s">
        <v>53</v>
      </c>
      <c r="C257" t="str">
        <f t="shared" si="9"/>
        <v/>
      </c>
      <c r="E257" t="s">
        <v>31</v>
      </c>
      <c r="F257" t="s">
        <v>6</v>
      </c>
      <c r="G257" t="str">
        <f t="shared" si="10"/>
        <v>Tragopogon lainzii</v>
      </c>
      <c r="H257" t="str">
        <f t="shared" si="11"/>
        <v>FLORAIBERICA-COMP(II)</v>
      </c>
      <c r="J257" t="s">
        <v>11880</v>
      </c>
      <c r="K257" t="s">
        <v>11752</v>
      </c>
      <c r="L257" t="s">
        <v>11753</v>
      </c>
      <c r="M257" t="s">
        <v>11754</v>
      </c>
    </row>
    <row r="258" spans="1:13" x14ac:dyDescent="0.25">
      <c r="A258" t="s">
        <v>4371</v>
      </c>
      <c r="B258" t="s">
        <v>2375</v>
      </c>
      <c r="C258" t="str">
        <f t="shared" ref="C258:C289" si="12">IF(D258="","","subsp.")</f>
        <v/>
      </c>
      <c r="E258" t="s">
        <v>6</v>
      </c>
      <c r="F258" t="s">
        <v>6</v>
      </c>
      <c r="G258" t="str">
        <f t="shared" ref="G258:G289" si="13">IF(D258="",CONCATENATE(A258," ",B258),CONCATENATE(A258," ",B258," ",D258))</f>
        <v>Tragopogon lamottei</v>
      </c>
      <c r="H258" t="str">
        <f t="shared" ref="H258:H265" si="14">IF(OR(A258 ="", B258=""), "", "FLORAIBERICA-COMP(II)")</f>
        <v>FLORAIBERICA-COMP(II)</v>
      </c>
      <c r="J258" t="s">
        <v>11881</v>
      </c>
      <c r="K258" t="s">
        <v>11752</v>
      </c>
      <c r="L258" t="s">
        <v>11753</v>
      </c>
      <c r="M258" t="s">
        <v>11754</v>
      </c>
    </row>
    <row r="259" spans="1:13" x14ac:dyDescent="0.25">
      <c r="A259" t="s">
        <v>4371</v>
      </c>
      <c r="B259" t="s">
        <v>5106</v>
      </c>
      <c r="C259" t="str">
        <f t="shared" si="12"/>
        <v/>
      </c>
      <c r="E259" t="s">
        <v>6</v>
      </c>
      <c r="F259" t="s">
        <v>6</v>
      </c>
      <c r="G259" t="str">
        <f t="shared" si="13"/>
        <v>Tragopogon porrifolius</v>
      </c>
      <c r="H259" t="str">
        <f t="shared" si="14"/>
        <v>FLORAIBERICA-COMP(II)</v>
      </c>
      <c r="J259" t="s">
        <v>12725</v>
      </c>
      <c r="K259" t="s">
        <v>11752</v>
      </c>
      <c r="L259" t="s">
        <v>11753</v>
      </c>
      <c r="M259" t="s">
        <v>11754</v>
      </c>
    </row>
    <row r="260" spans="1:13" x14ac:dyDescent="0.25">
      <c r="A260" t="s">
        <v>4371</v>
      </c>
      <c r="B260" t="s">
        <v>854</v>
      </c>
      <c r="C260" t="str">
        <f t="shared" si="12"/>
        <v/>
      </c>
      <c r="E260" t="s">
        <v>6</v>
      </c>
      <c r="F260" t="s">
        <v>6</v>
      </c>
      <c r="G260" t="str">
        <f t="shared" si="13"/>
        <v>Tragopogon pratensis</v>
      </c>
      <c r="H260" t="str">
        <f t="shared" si="14"/>
        <v>FLORAIBERICA-COMP(II)</v>
      </c>
      <c r="J260" t="s">
        <v>12726</v>
      </c>
      <c r="K260" t="s">
        <v>11752</v>
      </c>
      <c r="L260" t="s">
        <v>11753</v>
      </c>
      <c r="M260" t="s">
        <v>11754</v>
      </c>
    </row>
    <row r="261" spans="1:13" x14ac:dyDescent="0.25">
      <c r="A261" t="s">
        <v>4371</v>
      </c>
      <c r="B261" t="s">
        <v>4372</v>
      </c>
      <c r="C261" t="str">
        <f t="shared" si="12"/>
        <v/>
      </c>
      <c r="E261" t="s">
        <v>31</v>
      </c>
      <c r="F261" t="s">
        <v>6</v>
      </c>
      <c r="G261" t="str">
        <f t="shared" si="13"/>
        <v>Tragopogon pseudocastellanus</v>
      </c>
      <c r="H261" t="str">
        <f t="shared" si="14"/>
        <v>FLORAIBERICA-COMP(II)</v>
      </c>
      <c r="J261" t="s">
        <v>11882</v>
      </c>
      <c r="K261" t="s">
        <v>11752</v>
      </c>
      <c r="L261" t="s">
        <v>11753</v>
      </c>
      <c r="M261" t="s">
        <v>11754</v>
      </c>
    </row>
    <row r="262" spans="1:13" x14ac:dyDescent="0.25">
      <c r="A262" t="s">
        <v>5190</v>
      </c>
      <c r="B262" t="s">
        <v>243</v>
      </c>
      <c r="C262" t="str">
        <f t="shared" si="12"/>
        <v/>
      </c>
      <c r="E262" t="s">
        <v>6</v>
      </c>
      <c r="F262" t="s">
        <v>6</v>
      </c>
      <c r="G262" t="str">
        <f t="shared" si="13"/>
        <v>Trommsdorffia maculata</v>
      </c>
      <c r="H262" t="str">
        <f t="shared" si="14"/>
        <v>FLORAIBERICA-COMP(II)</v>
      </c>
      <c r="J262" t="s">
        <v>12818</v>
      </c>
      <c r="K262" t="s">
        <v>11752</v>
      </c>
      <c r="L262" t="s">
        <v>11753</v>
      </c>
      <c r="M262" t="s">
        <v>11754</v>
      </c>
    </row>
    <row r="263" spans="1:13" x14ac:dyDescent="0.25">
      <c r="A263" t="s">
        <v>5120</v>
      </c>
      <c r="B263" t="s">
        <v>5121</v>
      </c>
      <c r="C263" t="str">
        <f t="shared" si="12"/>
        <v/>
      </c>
      <c r="E263" t="s">
        <v>6</v>
      </c>
      <c r="F263" t="s">
        <v>6</v>
      </c>
      <c r="G263" t="str">
        <f t="shared" si="13"/>
        <v>Urospermum dalechampii</v>
      </c>
      <c r="H263" t="str">
        <f t="shared" si="14"/>
        <v>FLORAIBERICA-COMP(II)</v>
      </c>
      <c r="J263" t="s">
        <v>11883</v>
      </c>
      <c r="K263" t="s">
        <v>11752</v>
      </c>
      <c r="L263" t="s">
        <v>11753</v>
      </c>
      <c r="M263" t="s">
        <v>11754</v>
      </c>
    </row>
    <row r="264" spans="1:13" x14ac:dyDescent="0.25">
      <c r="A264" t="s">
        <v>5120</v>
      </c>
      <c r="B264" t="s">
        <v>5043</v>
      </c>
      <c r="C264" t="str">
        <f t="shared" si="12"/>
        <v/>
      </c>
      <c r="E264" t="s">
        <v>6</v>
      </c>
      <c r="F264" t="s">
        <v>6</v>
      </c>
      <c r="G264" t="str">
        <f t="shared" si="13"/>
        <v>Urospermum picroides</v>
      </c>
      <c r="H264" t="str">
        <f t="shared" si="14"/>
        <v>FLORAIBERICA-COMP(II)</v>
      </c>
      <c r="J264" t="s">
        <v>11884</v>
      </c>
      <c r="K264" t="s">
        <v>11752</v>
      </c>
      <c r="L264" t="s">
        <v>11753</v>
      </c>
      <c r="M264" t="s">
        <v>11754</v>
      </c>
    </row>
    <row r="265" spans="1:13" x14ac:dyDescent="0.25">
      <c r="A265" t="s">
        <v>5181</v>
      </c>
      <c r="B265" t="s">
        <v>5182</v>
      </c>
      <c r="C265" t="str">
        <f t="shared" si="12"/>
        <v/>
      </c>
      <c r="E265" t="s">
        <v>6</v>
      </c>
      <c r="F265" t="s">
        <v>6</v>
      </c>
      <c r="G265" t="str">
        <f t="shared" si="13"/>
        <v>Willemetia stipitata</v>
      </c>
      <c r="H265" t="str">
        <f t="shared" si="14"/>
        <v>FLORAIBERICA-COMP(II)</v>
      </c>
      <c r="J265" t="s">
        <v>12819</v>
      </c>
      <c r="K265" t="s">
        <v>11752</v>
      </c>
      <c r="L265" t="s">
        <v>11753</v>
      </c>
      <c r="M265" t="s">
        <v>11754</v>
      </c>
    </row>
    <row r="266" spans="1:13" x14ac:dyDescent="0.25">
      <c r="A266" t="s">
        <v>5263</v>
      </c>
      <c r="B266" t="s">
        <v>2383</v>
      </c>
      <c r="C266" t="str">
        <f t="shared" si="12"/>
        <v>subsp.</v>
      </c>
      <c r="D266" t="s">
        <v>2383</v>
      </c>
      <c r="E266" t="s">
        <v>5390</v>
      </c>
      <c r="F266" t="s">
        <v>31</v>
      </c>
      <c r="G266" t="str">
        <f t="shared" si="13"/>
        <v>Acanthoxanthium spinosum spinosum</v>
      </c>
      <c r="H266" t="str">
        <f t="shared" ref="H266:H297" si="15">IF(OR(A266 ="", B266=""), "", "FLORAIBERICA-COMP(III)")</f>
        <v>FLORAIBERICA-COMP(III)</v>
      </c>
      <c r="J266" t="s">
        <v>13401</v>
      </c>
      <c r="K266" t="s">
        <v>11752</v>
      </c>
      <c r="L266" t="s">
        <v>11753</v>
      </c>
      <c r="M266" t="s">
        <v>11754</v>
      </c>
    </row>
    <row r="267" spans="1:13" x14ac:dyDescent="0.25">
      <c r="A267" t="s">
        <v>4690</v>
      </c>
      <c r="B267" t="s">
        <v>4691</v>
      </c>
      <c r="C267" t="str">
        <f t="shared" si="12"/>
        <v/>
      </c>
      <c r="E267" t="s">
        <v>6</v>
      </c>
      <c r="F267" t="s">
        <v>6</v>
      </c>
      <c r="G267" t="str">
        <f t="shared" si="13"/>
        <v>Achillea ageratum</v>
      </c>
      <c r="H267" t="str">
        <f t="shared" si="15"/>
        <v>FLORAIBERICA-COMP(III)</v>
      </c>
      <c r="J267" t="s">
        <v>11885</v>
      </c>
      <c r="K267" t="s">
        <v>11752</v>
      </c>
      <c r="L267" t="s">
        <v>11753</v>
      </c>
      <c r="M267" t="s">
        <v>11754</v>
      </c>
    </row>
    <row r="268" spans="1:13" x14ac:dyDescent="0.25">
      <c r="A268" t="s">
        <v>4690</v>
      </c>
      <c r="B268" t="s">
        <v>2669</v>
      </c>
      <c r="C268" t="str">
        <f t="shared" si="12"/>
        <v/>
      </c>
      <c r="E268" t="s">
        <v>5390</v>
      </c>
      <c r="F268" t="s">
        <v>6</v>
      </c>
      <c r="G268" t="str">
        <f t="shared" si="13"/>
        <v>Achillea arabica</v>
      </c>
      <c r="H268" t="str">
        <f t="shared" si="15"/>
        <v>FLORAIBERICA-COMP(III)</v>
      </c>
      <c r="J268" t="s">
        <v>11886</v>
      </c>
      <c r="K268" t="s">
        <v>11752</v>
      </c>
      <c r="L268" t="s">
        <v>11753</v>
      </c>
      <c r="M268" t="s">
        <v>11754</v>
      </c>
    </row>
    <row r="269" spans="1:13" x14ac:dyDescent="0.25">
      <c r="A269" t="s">
        <v>4690</v>
      </c>
      <c r="B269" t="s">
        <v>4694</v>
      </c>
      <c r="C269" t="str">
        <f t="shared" si="12"/>
        <v/>
      </c>
      <c r="E269" t="s">
        <v>13111</v>
      </c>
      <c r="F269" t="s">
        <v>6</v>
      </c>
      <c r="G269" t="str">
        <f t="shared" si="13"/>
        <v>Achillea ceretanica</v>
      </c>
      <c r="H269" t="str">
        <f t="shared" si="15"/>
        <v>FLORAIBERICA-COMP(III)</v>
      </c>
      <c r="J269" t="s">
        <v>12820</v>
      </c>
      <c r="K269" t="s">
        <v>11752</v>
      </c>
      <c r="L269" t="s">
        <v>11753</v>
      </c>
      <c r="M269" t="s">
        <v>11754</v>
      </c>
    </row>
    <row r="270" spans="1:13" x14ac:dyDescent="0.25">
      <c r="A270" t="s">
        <v>4690</v>
      </c>
      <c r="B270" t="s">
        <v>4692</v>
      </c>
      <c r="C270" t="str">
        <f t="shared" si="12"/>
        <v/>
      </c>
      <c r="E270" t="s">
        <v>13111</v>
      </c>
      <c r="F270" t="s">
        <v>6</v>
      </c>
      <c r="G270" t="str">
        <f t="shared" si="13"/>
        <v>Achillea chamaemelifolia</v>
      </c>
      <c r="H270" t="str">
        <f t="shared" si="15"/>
        <v>FLORAIBERICA-COMP(III)</v>
      </c>
      <c r="J270" t="s">
        <v>11887</v>
      </c>
      <c r="K270" t="s">
        <v>11752</v>
      </c>
      <c r="L270" t="s">
        <v>11753</v>
      </c>
      <c r="M270" t="s">
        <v>11754</v>
      </c>
    </row>
    <row r="271" spans="1:13" x14ac:dyDescent="0.25">
      <c r="A271" t="s">
        <v>4690</v>
      </c>
      <c r="B271" t="s">
        <v>4693</v>
      </c>
      <c r="C271" t="str">
        <f t="shared" si="12"/>
        <v/>
      </c>
      <c r="E271" t="s">
        <v>5390</v>
      </c>
      <c r="F271" t="s">
        <v>6</v>
      </c>
      <c r="G271" t="str">
        <f t="shared" si="13"/>
        <v>Achillea filipendulina</v>
      </c>
      <c r="H271" t="str">
        <f t="shared" si="15"/>
        <v>FLORAIBERICA-COMP(III)</v>
      </c>
      <c r="J271" t="s">
        <v>11888</v>
      </c>
      <c r="K271" t="s">
        <v>11752</v>
      </c>
      <c r="L271" t="s">
        <v>11753</v>
      </c>
      <c r="M271" t="s">
        <v>11754</v>
      </c>
    </row>
    <row r="272" spans="1:13" x14ac:dyDescent="0.25">
      <c r="A272" t="s">
        <v>4690</v>
      </c>
      <c r="B272" t="s">
        <v>5227</v>
      </c>
      <c r="C272" t="str">
        <f t="shared" si="12"/>
        <v/>
      </c>
      <c r="E272" t="s">
        <v>5390</v>
      </c>
      <c r="F272" t="s">
        <v>6</v>
      </c>
      <c r="G272" t="str">
        <f t="shared" si="13"/>
        <v>Achillea ligustica</v>
      </c>
      <c r="H272" t="str">
        <f t="shared" si="15"/>
        <v>FLORAIBERICA-COMP(III)</v>
      </c>
      <c r="J272" t="s">
        <v>12821</v>
      </c>
      <c r="K272" t="s">
        <v>11752</v>
      </c>
      <c r="L272" t="s">
        <v>11753</v>
      </c>
      <c r="M272" t="s">
        <v>11754</v>
      </c>
    </row>
    <row r="273" spans="1:13" x14ac:dyDescent="0.25">
      <c r="A273" t="s">
        <v>4690</v>
      </c>
      <c r="B273" t="s">
        <v>4595</v>
      </c>
      <c r="C273" t="str">
        <f t="shared" si="12"/>
        <v/>
      </c>
      <c r="E273" t="s">
        <v>6</v>
      </c>
      <c r="F273" t="s">
        <v>6</v>
      </c>
      <c r="G273" t="str">
        <f t="shared" si="13"/>
        <v>Achillea millefolium</v>
      </c>
      <c r="H273" t="str">
        <f t="shared" si="15"/>
        <v>FLORAIBERICA-COMP(III)</v>
      </c>
      <c r="J273" t="s">
        <v>12727</v>
      </c>
      <c r="K273" t="s">
        <v>11752</v>
      </c>
      <c r="L273" t="s">
        <v>11753</v>
      </c>
      <c r="M273" t="s">
        <v>11754</v>
      </c>
    </row>
    <row r="274" spans="1:13" x14ac:dyDescent="0.25">
      <c r="A274" t="s">
        <v>4690</v>
      </c>
      <c r="B274" t="s">
        <v>2789</v>
      </c>
      <c r="C274" t="str">
        <f t="shared" si="12"/>
        <v/>
      </c>
      <c r="E274" t="s">
        <v>6</v>
      </c>
      <c r="F274" t="s">
        <v>6</v>
      </c>
      <c r="G274" t="str">
        <f t="shared" si="13"/>
        <v>Achillea odorata</v>
      </c>
      <c r="H274" t="str">
        <f t="shared" si="15"/>
        <v>FLORAIBERICA-COMP(III)</v>
      </c>
      <c r="J274" t="s">
        <v>12728</v>
      </c>
      <c r="K274" t="s">
        <v>11752</v>
      </c>
      <c r="L274" t="s">
        <v>11753</v>
      </c>
      <c r="M274" t="s">
        <v>11754</v>
      </c>
    </row>
    <row r="275" spans="1:13" x14ac:dyDescent="0.25">
      <c r="A275" t="s">
        <v>4690</v>
      </c>
      <c r="B275" t="s">
        <v>66</v>
      </c>
      <c r="C275" t="str">
        <f t="shared" si="12"/>
        <v/>
      </c>
      <c r="E275" t="s">
        <v>6</v>
      </c>
      <c r="F275" t="s">
        <v>6</v>
      </c>
      <c r="G275" t="str">
        <f t="shared" si="13"/>
        <v>Achillea pyrenaica</v>
      </c>
      <c r="H275" t="str">
        <f t="shared" si="15"/>
        <v>FLORAIBERICA-COMP(III)</v>
      </c>
      <c r="J275" t="s">
        <v>12822</v>
      </c>
      <c r="K275" t="s">
        <v>11752</v>
      </c>
      <c r="L275" t="s">
        <v>11753</v>
      </c>
      <c r="M275" t="s">
        <v>11754</v>
      </c>
    </row>
    <row r="276" spans="1:13" x14ac:dyDescent="0.25">
      <c r="A276" t="s">
        <v>4690</v>
      </c>
      <c r="B276" t="s">
        <v>5226</v>
      </c>
      <c r="C276" t="str">
        <f t="shared" si="12"/>
        <v/>
      </c>
      <c r="E276" t="s">
        <v>5390</v>
      </c>
      <c r="F276" t="s">
        <v>6</v>
      </c>
      <c r="G276" t="str">
        <f t="shared" si="13"/>
        <v>Achillea roseoalba</v>
      </c>
      <c r="H276" t="str">
        <f t="shared" si="15"/>
        <v>FLORAIBERICA-COMP(III)</v>
      </c>
      <c r="J276" t="s">
        <v>12733</v>
      </c>
      <c r="K276" t="s">
        <v>11752</v>
      </c>
      <c r="L276" t="s">
        <v>11753</v>
      </c>
      <c r="M276" t="s">
        <v>11754</v>
      </c>
    </row>
    <row r="277" spans="1:13" x14ac:dyDescent="0.25">
      <c r="A277" t="s">
        <v>4690</v>
      </c>
      <c r="B277" t="s">
        <v>5143</v>
      </c>
      <c r="C277" t="str">
        <f t="shared" si="12"/>
        <v/>
      </c>
      <c r="E277" t="s">
        <v>6</v>
      </c>
      <c r="F277" t="s">
        <v>6</v>
      </c>
      <c r="G277" t="str">
        <f t="shared" si="13"/>
        <v>Achillea santolinoides</v>
      </c>
      <c r="H277" t="str">
        <f t="shared" si="15"/>
        <v>FLORAIBERICA-COMP(III)</v>
      </c>
      <c r="J277" t="s">
        <v>12823</v>
      </c>
      <c r="K277" t="s">
        <v>11752</v>
      </c>
      <c r="L277" t="s">
        <v>11753</v>
      </c>
      <c r="M277" t="s">
        <v>11754</v>
      </c>
    </row>
    <row r="278" spans="1:13" x14ac:dyDescent="0.25">
      <c r="A278" t="s">
        <v>4690</v>
      </c>
      <c r="B278" t="s">
        <v>453</v>
      </c>
      <c r="C278" t="str">
        <f t="shared" si="12"/>
        <v/>
      </c>
      <c r="E278" t="s">
        <v>6</v>
      </c>
      <c r="F278" t="s">
        <v>6</v>
      </c>
      <c r="G278" t="str">
        <f t="shared" si="13"/>
        <v>Achillea tomentosa</v>
      </c>
      <c r="H278" t="str">
        <f t="shared" si="15"/>
        <v>FLORAIBERICA-COMP(III)</v>
      </c>
      <c r="J278" t="s">
        <v>12729</v>
      </c>
      <c r="K278" t="s">
        <v>11752</v>
      </c>
      <c r="L278" t="s">
        <v>11753</v>
      </c>
      <c r="M278" t="s">
        <v>11754</v>
      </c>
    </row>
    <row r="279" spans="1:13" x14ac:dyDescent="0.25">
      <c r="A279" t="s">
        <v>5222</v>
      </c>
      <c r="B279" t="s">
        <v>2499</v>
      </c>
      <c r="C279" t="str">
        <f t="shared" si="12"/>
        <v/>
      </c>
      <c r="E279" t="s">
        <v>5390</v>
      </c>
      <c r="F279" t="s">
        <v>6</v>
      </c>
      <c r="G279" t="str">
        <f t="shared" si="13"/>
        <v>Achyrocline saturejoides</v>
      </c>
      <c r="H279" t="str">
        <f t="shared" si="15"/>
        <v>FLORAIBERICA-COMP(III)</v>
      </c>
      <c r="J279" t="s">
        <v>12824</v>
      </c>
      <c r="K279" t="s">
        <v>11752</v>
      </c>
      <c r="L279" t="s">
        <v>11753</v>
      </c>
      <c r="M279" t="s">
        <v>11754</v>
      </c>
    </row>
    <row r="280" spans="1:13" x14ac:dyDescent="0.25">
      <c r="A280" t="s">
        <v>4698</v>
      </c>
      <c r="B280" t="s">
        <v>6120</v>
      </c>
      <c r="C280" t="str">
        <f t="shared" si="12"/>
        <v/>
      </c>
      <c r="E280" t="s">
        <v>6</v>
      </c>
      <c r="F280" t="s">
        <v>6</v>
      </c>
      <c r="G280" t="str">
        <f t="shared" si="13"/>
        <v>Adenostyles alliariae</v>
      </c>
      <c r="H280" t="str">
        <f t="shared" si="15"/>
        <v>FLORAIBERICA-COMP(III)</v>
      </c>
      <c r="J280" t="s">
        <v>12825</v>
      </c>
      <c r="K280" t="s">
        <v>11752</v>
      </c>
      <c r="L280" t="s">
        <v>11753</v>
      </c>
      <c r="M280" t="s">
        <v>11754</v>
      </c>
    </row>
    <row r="281" spans="1:13" x14ac:dyDescent="0.25">
      <c r="A281" t="s">
        <v>4698</v>
      </c>
      <c r="B281" t="s">
        <v>176</v>
      </c>
      <c r="C281" t="str">
        <f t="shared" si="12"/>
        <v>subsp.</v>
      </c>
      <c r="D281" t="s">
        <v>66</v>
      </c>
      <c r="E281" t="s">
        <v>13111</v>
      </c>
      <c r="F281" t="s">
        <v>31</v>
      </c>
      <c r="G281" t="str">
        <f t="shared" si="13"/>
        <v>Adenostyles alpina pyrenaica</v>
      </c>
      <c r="H281" t="str">
        <f t="shared" si="15"/>
        <v>FLORAIBERICA-COMP(III)</v>
      </c>
      <c r="J281" t="s">
        <v>13402</v>
      </c>
      <c r="K281" t="s">
        <v>11752</v>
      </c>
      <c r="L281" t="s">
        <v>11753</v>
      </c>
      <c r="M281" t="s">
        <v>11754</v>
      </c>
    </row>
    <row r="282" spans="1:13" x14ac:dyDescent="0.25">
      <c r="A282" t="s">
        <v>6093</v>
      </c>
      <c r="B282" t="s">
        <v>4704</v>
      </c>
      <c r="C282" t="str">
        <f t="shared" si="12"/>
        <v/>
      </c>
      <c r="E282" t="s">
        <v>5390</v>
      </c>
      <c r="F282" t="s">
        <v>6</v>
      </c>
      <c r="G282" t="str">
        <f t="shared" si="13"/>
        <v>Ageratina adenophora</v>
      </c>
      <c r="H282" t="str">
        <f t="shared" si="15"/>
        <v>FLORAIBERICA-COMP(III)</v>
      </c>
      <c r="J282" t="s">
        <v>11889</v>
      </c>
      <c r="K282" t="s">
        <v>11752</v>
      </c>
      <c r="L282" t="s">
        <v>11753</v>
      </c>
      <c r="M282" t="s">
        <v>11754</v>
      </c>
    </row>
    <row r="283" spans="1:13" x14ac:dyDescent="0.25">
      <c r="A283" t="s">
        <v>4723</v>
      </c>
      <c r="B283" t="s">
        <v>4724</v>
      </c>
      <c r="C283" t="str">
        <f t="shared" si="12"/>
        <v/>
      </c>
      <c r="E283" t="s">
        <v>5390</v>
      </c>
      <c r="F283" t="s">
        <v>6</v>
      </c>
      <c r="G283" t="str">
        <f t="shared" si="13"/>
        <v>Ambrosia artemisiifolia</v>
      </c>
      <c r="H283" t="str">
        <f t="shared" si="15"/>
        <v>FLORAIBERICA-COMP(III)</v>
      </c>
      <c r="J283" t="s">
        <v>12730</v>
      </c>
      <c r="K283" t="s">
        <v>11752</v>
      </c>
      <c r="L283" t="s">
        <v>11753</v>
      </c>
      <c r="M283" t="s">
        <v>11754</v>
      </c>
    </row>
    <row r="284" spans="1:13" x14ac:dyDescent="0.25">
      <c r="A284" t="s">
        <v>4723</v>
      </c>
      <c r="B284" t="s">
        <v>514</v>
      </c>
      <c r="C284" t="str">
        <f t="shared" si="12"/>
        <v/>
      </c>
      <c r="E284" t="s">
        <v>6</v>
      </c>
      <c r="F284" t="s">
        <v>6</v>
      </c>
      <c r="G284" t="str">
        <f t="shared" si="13"/>
        <v>Ambrosia maritima</v>
      </c>
      <c r="H284" t="str">
        <f t="shared" si="15"/>
        <v>FLORAIBERICA-COMP(III)</v>
      </c>
      <c r="J284" t="s">
        <v>12731</v>
      </c>
      <c r="K284" t="s">
        <v>11752</v>
      </c>
      <c r="L284" t="s">
        <v>11753</v>
      </c>
      <c r="M284" t="s">
        <v>11754</v>
      </c>
    </row>
    <row r="285" spans="1:13" x14ac:dyDescent="0.25">
      <c r="A285" t="s">
        <v>4723</v>
      </c>
      <c r="B285" t="s">
        <v>4725</v>
      </c>
      <c r="C285" t="str">
        <f t="shared" si="12"/>
        <v/>
      </c>
      <c r="E285" t="s">
        <v>5390</v>
      </c>
      <c r="F285" t="s">
        <v>6</v>
      </c>
      <c r="G285" t="str">
        <f t="shared" si="13"/>
        <v>Ambrosia psilostachya</v>
      </c>
      <c r="H285" t="str">
        <f t="shared" si="15"/>
        <v>FLORAIBERICA-COMP(III)</v>
      </c>
      <c r="J285" t="s">
        <v>11890</v>
      </c>
      <c r="K285" t="s">
        <v>11752</v>
      </c>
      <c r="L285" t="s">
        <v>11753</v>
      </c>
      <c r="M285" t="s">
        <v>11754</v>
      </c>
    </row>
    <row r="286" spans="1:13" x14ac:dyDescent="0.25">
      <c r="A286" t="s">
        <v>4723</v>
      </c>
      <c r="B286" t="s">
        <v>753</v>
      </c>
      <c r="C286" t="str">
        <f t="shared" si="12"/>
        <v/>
      </c>
      <c r="E286" t="s">
        <v>5390</v>
      </c>
      <c r="F286" t="s">
        <v>6</v>
      </c>
      <c r="G286" t="str">
        <f t="shared" si="13"/>
        <v>Ambrosia tenuifolia</v>
      </c>
      <c r="H286" t="str">
        <f t="shared" si="15"/>
        <v>FLORAIBERICA-COMP(III)</v>
      </c>
      <c r="J286" t="s">
        <v>12826</v>
      </c>
      <c r="K286" t="s">
        <v>11752</v>
      </c>
      <c r="L286" t="s">
        <v>11753</v>
      </c>
      <c r="M286" t="s">
        <v>11754</v>
      </c>
    </row>
    <row r="287" spans="1:13" x14ac:dyDescent="0.25">
      <c r="A287" t="s">
        <v>4723</v>
      </c>
      <c r="B287" t="s">
        <v>1307</v>
      </c>
      <c r="C287" t="str">
        <f t="shared" si="12"/>
        <v/>
      </c>
      <c r="E287" t="s">
        <v>5390</v>
      </c>
      <c r="F287" t="s">
        <v>6</v>
      </c>
      <c r="G287" t="str">
        <f t="shared" si="13"/>
        <v>Ambrosia trifida</v>
      </c>
      <c r="H287" t="str">
        <f t="shared" si="15"/>
        <v>FLORAIBERICA-COMP(III)</v>
      </c>
      <c r="J287" t="s">
        <v>12732</v>
      </c>
      <c r="K287" t="s">
        <v>11752</v>
      </c>
      <c r="L287" t="s">
        <v>11753</v>
      </c>
      <c r="M287" t="s">
        <v>11754</v>
      </c>
    </row>
    <row r="288" spans="1:13" x14ac:dyDescent="0.25">
      <c r="A288" t="s">
        <v>4148</v>
      </c>
      <c r="B288" t="s">
        <v>4730</v>
      </c>
      <c r="C288" t="str">
        <f t="shared" si="12"/>
        <v/>
      </c>
      <c r="E288" t="s">
        <v>6</v>
      </c>
      <c r="F288" t="s">
        <v>6</v>
      </c>
      <c r="G288" t="str">
        <f t="shared" si="13"/>
        <v>Anacyclus clavatus</v>
      </c>
      <c r="H288" t="str">
        <f t="shared" si="15"/>
        <v>FLORAIBERICA-COMP(III)</v>
      </c>
      <c r="J288" t="s">
        <v>11891</v>
      </c>
      <c r="K288" t="s">
        <v>11752</v>
      </c>
      <c r="L288" t="s">
        <v>11753</v>
      </c>
      <c r="M288" t="s">
        <v>11754</v>
      </c>
    </row>
    <row r="289" spans="1:13" x14ac:dyDescent="0.25">
      <c r="A289" t="s">
        <v>4148</v>
      </c>
      <c r="B289" t="s">
        <v>4731</v>
      </c>
      <c r="C289" t="str">
        <f t="shared" si="12"/>
        <v/>
      </c>
      <c r="E289" t="s">
        <v>6</v>
      </c>
      <c r="F289" t="s">
        <v>6</v>
      </c>
      <c r="G289" t="str">
        <f t="shared" si="13"/>
        <v>Anacyclus pyrethrum</v>
      </c>
      <c r="H289" t="str">
        <f t="shared" si="15"/>
        <v>FLORAIBERICA-COMP(III)</v>
      </c>
      <c r="J289" t="s">
        <v>12827</v>
      </c>
      <c r="K289" t="s">
        <v>11752</v>
      </c>
      <c r="L289" t="s">
        <v>11753</v>
      </c>
      <c r="M289" t="s">
        <v>11754</v>
      </c>
    </row>
    <row r="290" spans="1:13" x14ac:dyDescent="0.25">
      <c r="A290" t="s">
        <v>4148</v>
      </c>
      <c r="B290" t="s">
        <v>4732</v>
      </c>
      <c r="C290" t="str">
        <f t="shared" ref="C290:C320" si="16">IF(D290="","","subsp.")</f>
        <v>subsp.</v>
      </c>
      <c r="D290" t="s">
        <v>4732</v>
      </c>
      <c r="E290" t="s">
        <v>6</v>
      </c>
      <c r="F290" t="s">
        <v>31</v>
      </c>
      <c r="G290" t="str">
        <f t="shared" ref="G290:G320" si="17">IF(D290="",CONCATENATE(A290," ",B290),CONCATENATE(A290," ",B290," ",D290))</f>
        <v>Anacyclus radiatus radiatus</v>
      </c>
      <c r="H290" t="str">
        <f t="shared" si="15"/>
        <v>FLORAIBERICA-COMP(III)</v>
      </c>
      <c r="J290" t="s">
        <v>13566</v>
      </c>
      <c r="K290" t="s">
        <v>11752</v>
      </c>
      <c r="L290" t="s">
        <v>11753</v>
      </c>
      <c r="M290" t="s">
        <v>11754</v>
      </c>
    </row>
    <row r="291" spans="1:13" x14ac:dyDescent="0.25">
      <c r="A291" t="s">
        <v>4148</v>
      </c>
      <c r="B291" t="s">
        <v>1301</v>
      </c>
      <c r="C291" t="str">
        <f t="shared" si="16"/>
        <v/>
      </c>
      <c r="E291" t="s">
        <v>6</v>
      </c>
      <c r="F291" t="s">
        <v>6</v>
      </c>
      <c r="G291" t="str">
        <f t="shared" si="17"/>
        <v>Anacyclus valentinus</v>
      </c>
      <c r="H291" t="str">
        <f t="shared" si="15"/>
        <v>FLORAIBERICA-COMP(III)</v>
      </c>
      <c r="J291" t="s">
        <v>11892</v>
      </c>
      <c r="K291" t="s">
        <v>11752</v>
      </c>
      <c r="L291" t="s">
        <v>11753</v>
      </c>
      <c r="M291" t="s">
        <v>11754</v>
      </c>
    </row>
    <row r="292" spans="1:13" x14ac:dyDescent="0.25">
      <c r="A292" t="s">
        <v>4735</v>
      </c>
      <c r="B292" t="s">
        <v>4736</v>
      </c>
      <c r="C292" t="str">
        <f t="shared" si="16"/>
        <v>subsp.</v>
      </c>
      <c r="D292" t="s">
        <v>335</v>
      </c>
      <c r="E292" t="s">
        <v>6</v>
      </c>
      <c r="F292" t="s">
        <v>6</v>
      </c>
      <c r="G292" t="str">
        <f>IF(D292="",CONCATENATE(A292," ",B292),CONCATENATE(A292," ",B292," ",D292))</f>
        <v>Antennaria carpatica helvetica</v>
      </c>
      <c r="H292" t="str">
        <f t="shared" si="15"/>
        <v>FLORAIBERICA-COMP(III)</v>
      </c>
      <c r="J292" t="s">
        <v>13403</v>
      </c>
      <c r="K292" t="s">
        <v>11752</v>
      </c>
      <c r="L292" t="s">
        <v>11753</v>
      </c>
      <c r="M292" t="s">
        <v>11754</v>
      </c>
    </row>
    <row r="293" spans="1:13" x14ac:dyDescent="0.25">
      <c r="A293" t="s">
        <v>4735</v>
      </c>
      <c r="B293" t="s">
        <v>749</v>
      </c>
      <c r="C293" t="str">
        <f t="shared" si="16"/>
        <v/>
      </c>
      <c r="E293" t="s">
        <v>6</v>
      </c>
      <c r="F293" t="s">
        <v>6</v>
      </c>
      <c r="G293" t="str">
        <f t="shared" si="17"/>
        <v>Antennaria dioica</v>
      </c>
      <c r="H293" t="str">
        <f t="shared" si="15"/>
        <v>FLORAIBERICA-COMP(III)</v>
      </c>
      <c r="J293" t="s">
        <v>12828</v>
      </c>
      <c r="K293" t="s">
        <v>11752</v>
      </c>
      <c r="L293" t="s">
        <v>11753</v>
      </c>
      <c r="M293" t="s">
        <v>11754</v>
      </c>
    </row>
    <row r="294" spans="1:13" x14ac:dyDescent="0.25">
      <c r="A294" t="s">
        <v>4737</v>
      </c>
      <c r="B294" t="s">
        <v>672</v>
      </c>
      <c r="C294" t="str">
        <f t="shared" si="16"/>
        <v/>
      </c>
      <c r="E294" t="s">
        <v>31</v>
      </c>
      <c r="F294" t="s">
        <v>6</v>
      </c>
      <c r="G294" t="str">
        <f t="shared" si="17"/>
        <v>Anthemis alpestris</v>
      </c>
      <c r="H294" t="str">
        <f t="shared" si="15"/>
        <v>FLORAIBERICA-COMP(III)</v>
      </c>
      <c r="J294" t="s">
        <v>11893</v>
      </c>
      <c r="K294" t="s">
        <v>11752</v>
      </c>
      <c r="L294" t="s">
        <v>11753</v>
      </c>
      <c r="M294" t="s">
        <v>11754</v>
      </c>
    </row>
    <row r="295" spans="1:13" x14ac:dyDescent="0.25">
      <c r="A295" t="s">
        <v>4737</v>
      </c>
      <c r="B295" t="s">
        <v>41</v>
      </c>
      <c r="C295" t="str">
        <f t="shared" si="16"/>
        <v>subsp.</v>
      </c>
      <c r="D295" t="s">
        <v>41</v>
      </c>
      <c r="E295" t="s">
        <v>6</v>
      </c>
      <c r="F295" t="s">
        <v>6</v>
      </c>
      <c r="G295" t="str">
        <f t="shared" si="17"/>
        <v>Anthemis arvensis arvensis</v>
      </c>
      <c r="H295" t="str">
        <f t="shared" si="15"/>
        <v>FLORAIBERICA-COMP(III)</v>
      </c>
      <c r="J295" t="s">
        <v>13404</v>
      </c>
      <c r="K295" t="s">
        <v>11752</v>
      </c>
      <c r="L295" t="s">
        <v>11753</v>
      </c>
      <c r="M295" t="s">
        <v>11754</v>
      </c>
    </row>
    <row r="296" spans="1:13" x14ac:dyDescent="0.25">
      <c r="A296" t="s">
        <v>4737</v>
      </c>
      <c r="B296" t="s">
        <v>41</v>
      </c>
      <c r="C296" t="str">
        <f t="shared" si="16"/>
        <v>subsp.</v>
      </c>
      <c r="D296" t="s">
        <v>758</v>
      </c>
      <c r="E296" t="s">
        <v>6</v>
      </c>
      <c r="F296" t="s">
        <v>6</v>
      </c>
      <c r="G296" t="str">
        <f t="shared" si="17"/>
        <v>Anthemis arvensis incrassata</v>
      </c>
      <c r="H296" t="str">
        <f t="shared" si="15"/>
        <v>FLORAIBERICA-COMP(III)</v>
      </c>
      <c r="J296" t="s">
        <v>13405</v>
      </c>
      <c r="K296" t="s">
        <v>11752</v>
      </c>
      <c r="L296" t="s">
        <v>11753</v>
      </c>
      <c r="M296" t="s">
        <v>11754</v>
      </c>
    </row>
    <row r="297" spans="1:13" x14ac:dyDescent="0.25">
      <c r="A297" t="s">
        <v>4737</v>
      </c>
      <c r="B297" t="s">
        <v>530</v>
      </c>
      <c r="C297" t="str">
        <f t="shared" si="16"/>
        <v/>
      </c>
      <c r="E297" t="s">
        <v>31</v>
      </c>
      <c r="F297" t="s">
        <v>6</v>
      </c>
      <c r="G297" t="str">
        <f t="shared" si="17"/>
        <v>Anthemis bourgaei</v>
      </c>
      <c r="H297" t="str">
        <f t="shared" si="15"/>
        <v>FLORAIBERICA-COMP(III)</v>
      </c>
      <c r="J297" t="s">
        <v>12735</v>
      </c>
      <c r="K297" t="s">
        <v>11752</v>
      </c>
      <c r="L297" t="s">
        <v>11753</v>
      </c>
      <c r="M297" t="s">
        <v>11754</v>
      </c>
    </row>
    <row r="298" spans="1:13" x14ac:dyDescent="0.25">
      <c r="A298" t="s">
        <v>4737</v>
      </c>
      <c r="B298" t="s">
        <v>5144</v>
      </c>
      <c r="C298" t="str">
        <f t="shared" si="16"/>
        <v/>
      </c>
      <c r="E298" t="s">
        <v>6</v>
      </c>
      <c r="F298" t="s">
        <v>6</v>
      </c>
      <c r="G298" t="str">
        <f t="shared" si="17"/>
        <v>Anthemis chrysantha</v>
      </c>
      <c r="H298" t="str">
        <f t="shared" ref="H298:H328" si="18">IF(OR(A298 ="", B298=""), "", "FLORAIBERICA-COMP(III)")</f>
        <v>FLORAIBERICA-COMP(III)</v>
      </c>
      <c r="J298" t="s">
        <v>12829</v>
      </c>
      <c r="K298" t="s">
        <v>11752</v>
      </c>
      <c r="L298" t="s">
        <v>11753</v>
      </c>
      <c r="M298" t="s">
        <v>11754</v>
      </c>
    </row>
    <row r="299" spans="1:13" x14ac:dyDescent="0.25">
      <c r="A299" t="s">
        <v>4737</v>
      </c>
      <c r="B299" t="s">
        <v>4738</v>
      </c>
      <c r="C299" t="str">
        <f t="shared" si="16"/>
        <v/>
      </c>
      <c r="E299" t="s">
        <v>6</v>
      </c>
      <c r="F299" t="s">
        <v>6</v>
      </c>
      <c r="G299" t="str">
        <f t="shared" si="17"/>
        <v>Anthemis cotula</v>
      </c>
      <c r="H299" t="str">
        <f t="shared" si="18"/>
        <v>FLORAIBERICA-COMP(III)</v>
      </c>
      <c r="J299" t="s">
        <v>12734</v>
      </c>
      <c r="K299" t="s">
        <v>11752</v>
      </c>
      <c r="L299" t="s">
        <v>11753</v>
      </c>
      <c r="M299" t="s">
        <v>11754</v>
      </c>
    </row>
    <row r="300" spans="1:13" x14ac:dyDescent="0.25">
      <c r="A300" t="s">
        <v>4737</v>
      </c>
      <c r="B300" t="s">
        <v>1346</v>
      </c>
      <c r="C300" t="str">
        <f t="shared" si="16"/>
        <v>subsp.</v>
      </c>
      <c r="D300" t="s">
        <v>4736</v>
      </c>
      <c r="E300" t="s">
        <v>6</v>
      </c>
      <c r="F300" t="s">
        <v>6</v>
      </c>
      <c r="G300" t="str">
        <f t="shared" si="17"/>
        <v>Anthemis cretica carpatica</v>
      </c>
      <c r="H300" t="str">
        <f t="shared" si="18"/>
        <v>FLORAIBERICA-COMP(III)</v>
      </c>
      <c r="J300" t="s">
        <v>13406</v>
      </c>
      <c r="K300" t="s">
        <v>11752</v>
      </c>
      <c r="L300" t="s">
        <v>11753</v>
      </c>
      <c r="M300" t="s">
        <v>11754</v>
      </c>
    </row>
    <row r="301" spans="1:13" x14ac:dyDescent="0.25">
      <c r="A301" t="s">
        <v>4737</v>
      </c>
      <c r="B301" t="s">
        <v>1346</v>
      </c>
      <c r="C301" t="str">
        <f t="shared" si="16"/>
        <v>subsp.</v>
      </c>
      <c r="D301" t="s">
        <v>172</v>
      </c>
      <c r="E301" t="s">
        <v>6</v>
      </c>
      <c r="F301" t="s">
        <v>6</v>
      </c>
      <c r="G301" t="str">
        <f t="shared" si="17"/>
        <v>Anthemis cretica saxatilis</v>
      </c>
      <c r="H301" t="str">
        <f t="shared" si="18"/>
        <v>FLORAIBERICA-COMP(III)</v>
      </c>
      <c r="J301" t="s">
        <v>13407</v>
      </c>
      <c r="K301" t="s">
        <v>11752</v>
      </c>
      <c r="L301" t="s">
        <v>11753</v>
      </c>
      <c r="M301" t="s">
        <v>11754</v>
      </c>
    </row>
    <row r="302" spans="1:13" x14ac:dyDescent="0.25">
      <c r="A302" t="s">
        <v>4737</v>
      </c>
      <c r="B302" t="s">
        <v>2728</v>
      </c>
      <c r="C302" t="str">
        <f t="shared" si="16"/>
        <v/>
      </c>
      <c r="E302" t="s">
        <v>31</v>
      </c>
      <c r="F302" t="s">
        <v>6</v>
      </c>
      <c r="G302" t="str">
        <f t="shared" si="17"/>
        <v>Anthemis funkii</v>
      </c>
      <c r="H302" t="str">
        <f t="shared" si="18"/>
        <v>FLORAIBERICA-COMP(III)</v>
      </c>
      <c r="I302" t="s">
        <v>6140</v>
      </c>
      <c r="J302" t="s">
        <v>11894</v>
      </c>
      <c r="K302" t="s">
        <v>11752</v>
      </c>
      <c r="L302" t="s">
        <v>11753</v>
      </c>
      <c r="M302" t="s">
        <v>11754</v>
      </c>
    </row>
    <row r="303" spans="1:13" x14ac:dyDescent="0.25">
      <c r="A303" t="s">
        <v>4737</v>
      </c>
      <c r="B303" t="s">
        <v>514</v>
      </c>
      <c r="C303" t="str">
        <f t="shared" si="16"/>
        <v>subsp.</v>
      </c>
      <c r="D303" t="s">
        <v>514</v>
      </c>
      <c r="E303" t="s">
        <v>6</v>
      </c>
      <c r="F303" t="s">
        <v>31</v>
      </c>
      <c r="G303" t="str">
        <f t="shared" si="17"/>
        <v>Anthemis maritima maritima</v>
      </c>
      <c r="H303" t="str">
        <f t="shared" si="18"/>
        <v>FLORAIBERICA-COMP(III)</v>
      </c>
      <c r="J303" t="s">
        <v>13408</v>
      </c>
      <c r="K303" t="s">
        <v>11752</v>
      </c>
      <c r="L303" t="s">
        <v>11753</v>
      </c>
      <c r="M303" t="s">
        <v>11754</v>
      </c>
    </row>
    <row r="304" spans="1:13" x14ac:dyDescent="0.25">
      <c r="A304" t="s">
        <v>4737</v>
      </c>
      <c r="B304" t="s">
        <v>2359</v>
      </c>
      <c r="C304" t="str">
        <f t="shared" si="16"/>
        <v>subsp.</v>
      </c>
      <c r="D304" t="s">
        <v>2359</v>
      </c>
      <c r="E304" t="s">
        <v>6</v>
      </c>
      <c r="F304" t="s">
        <v>6</v>
      </c>
      <c r="G304" t="str">
        <f t="shared" si="17"/>
        <v>Anthemis pedunculata pedunculata</v>
      </c>
      <c r="H304" t="str">
        <f t="shared" si="18"/>
        <v>FLORAIBERICA-COMP(III)</v>
      </c>
      <c r="J304" t="s">
        <v>13409</v>
      </c>
      <c r="K304" t="s">
        <v>11752</v>
      </c>
      <c r="L304" t="s">
        <v>11753</v>
      </c>
      <c r="M304" t="s">
        <v>11754</v>
      </c>
    </row>
    <row r="305" spans="1:13" x14ac:dyDescent="0.25">
      <c r="A305" t="s">
        <v>4737</v>
      </c>
      <c r="B305" t="s">
        <v>2359</v>
      </c>
      <c r="C305" t="str">
        <f t="shared" si="16"/>
        <v>subsp.</v>
      </c>
      <c r="D305" t="s">
        <v>632</v>
      </c>
      <c r="E305" t="s">
        <v>31</v>
      </c>
      <c r="F305" t="s">
        <v>6</v>
      </c>
      <c r="G305" t="str">
        <f t="shared" si="17"/>
        <v>Anthemis pedunculata turolensis</v>
      </c>
      <c r="H305" t="str">
        <f t="shared" si="18"/>
        <v>FLORAIBERICA-COMP(III)</v>
      </c>
      <c r="J305" t="s">
        <v>13410</v>
      </c>
      <c r="K305" t="s">
        <v>11752</v>
      </c>
      <c r="L305" t="s">
        <v>11753</v>
      </c>
      <c r="M305" t="s">
        <v>11754</v>
      </c>
    </row>
    <row r="306" spans="1:13" x14ac:dyDescent="0.25">
      <c r="A306" t="s">
        <v>4737</v>
      </c>
      <c r="B306" t="s">
        <v>5145</v>
      </c>
      <c r="C306" t="str">
        <f t="shared" si="16"/>
        <v>subsp.</v>
      </c>
      <c r="D306" t="s">
        <v>5145</v>
      </c>
      <c r="E306" t="s">
        <v>6</v>
      </c>
      <c r="F306" t="s">
        <v>31</v>
      </c>
      <c r="G306" t="str">
        <f t="shared" si="17"/>
        <v>Anthemis secundiramea secundiramea</v>
      </c>
      <c r="H306" t="str">
        <f t="shared" si="18"/>
        <v>FLORAIBERICA-COMP(III)</v>
      </c>
      <c r="J306" t="s">
        <v>13567</v>
      </c>
      <c r="K306" t="s">
        <v>11752</v>
      </c>
      <c r="L306" t="s">
        <v>11753</v>
      </c>
      <c r="M306" t="s">
        <v>11754</v>
      </c>
    </row>
    <row r="307" spans="1:13" x14ac:dyDescent="0.25">
      <c r="A307" t="s">
        <v>4749</v>
      </c>
      <c r="B307" t="s">
        <v>368</v>
      </c>
      <c r="C307" t="str">
        <f t="shared" si="16"/>
        <v>subsp.</v>
      </c>
      <c r="D307" t="s">
        <v>998</v>
      </c>
      <c r="E307" t="s">
        <v>6</v>
      </c>
      <c r="F307" t="s">
        <v>6</v>
      </c>
      <c r="G307" t="str">
        <f t="shared" si="17"/>
        <v>Arnica montana atlantica</v>
      </c>
      <c r="H307" t="str">
        <f t="shared" si="18"/>
        <v>FLORAIBERICA-COMP(III)</v>
      </c>
      <c r="J307" t="s">
        <v>13411</v>
      </c>
      <c r="K307" t="s">
        <v>11752</v>
      </c>
      <c r="L307" t="s">
        <v>11753</v>
      </c>
      <c r="M307" t="s">
        <v>11754</v>
      </c>
    </row>
    <row r="308" spans="1:13" x14ac:dyDescent="0.25">
      <c r="A308" t="s">
        <v>4749</v>
      </c>
      <c r="B308" t="s">
        <v>368</v>
      </c>
      <c r="C308" t="str">
        <f t="shared" si="16"/>
        <v>subsp.</v>
      </c>
      <c r="D308" t="s">
        <v>368</v>
      </c>
      <c r="E308" t="s">
        <v>6</v>
      </c>
      <c r="F308" t="s">
        <v>6</v>
      </c>
      <c r="G308" t="str">
        <f t="shared" si="17"/>
        <v>Arnica montana montana</v>
      </c>
      <c r="H308" t="str">
        <f t="shared" si="18"/>
        <v>FLORAIBERICA-COMP(III)</v>
      </c>
      <c r="J308" t="s">
        <v>13412</v>
      </c>
      <c r="K308" t="s">
        <v>11752</v>
      </c>
      <c r="L308" t="s">
        <v>11753</v>
      </c>
      <c r="M308" t="s">
        <v>11754</v>
      </c>
    </row>
    <row r="309" spans="1:13" x14ac:dyDescent="0.25">
      <c r="A309" t="s">
        <v>4152</v>
      </c>
      <c r="B309" t="s">
        <v>4753</v>
      </c>
      <c r="C309" t="str">
        <f t="shared" si="16"/>
        <v/>
      </c>
      <c r="E309" t="s">
        <v>6</v>
      </c>
      <c r="F309" t="s">
        <v>6</v>
      </c>
      <c r="G309" t="str">
        <f t="shared" si="17"/>
        <v>Artemisia absinthium</v>
      </c>
      <c r="H309" t="str">
        <f t="shared" si="18"/>
        <v>FLORAIBERICA-COMP(III)</v>
      </c>
      <c r="J309" t="s">
        <v>11895</v>
      </c>
      <c r="K309" t="s">
        <v>11752</v>
      </c>
      <c r="L309" t="s">
        <v>11753</v>
      </c>
      <c r="M309" t="s">
        <v>11754</v>
      </c>
    </row>
    <row r="310" spans="1:13" x14ac:dyDescent="0.25">
      <c r="A310" t="s">
        <v>4152</v>
      </c>
      <c r="B310" t="s">
        <v>4140</v>
      </c>
      <c r="C310" t="str">
        <f t="shared" si="16"/>
        <v/>
      </c>
      <c r="E310" t="s">
        <v>31</v>
      </c>
      <c r="F310" t="s">
        <v>6</v>
      </c>
      <c r="G310" t="str">
        <f t="shared" si="17"/>
        <v>Artemisia aethiopica</v>
      </c>
      <c r="H310" t="str">
        <f t="shared" si="18"/>
        <v>FLORAIBERICA-COMP(III)</v>
      </c>
      <c r="J310" t="s">
        <v>11896</v>
      </c>
      <c r="K310" t="s">
        <v>11752</v>
      </c>
      <c r="L310" t="s">
        <v>11753</v>
      </c>
      <c r="M310" t="s">
        <v>11754</v>
      </c>
    </row>
    <row r="311" spans="1:13" x14ac:dyDescent="0.25">
      <c r="A311" t="s">
        <v>4152</v>
      </c>
      <c r="B311" t="s">
        <v>5</v>
      </c>
      <c r="C311" t="str">
        <f t="shared" si="16"/>
        <v/>
      </c>
      <c r="E311" t="s">
        <v>6</v>
      </c>
      <c r="F311" t="s">
        <v>6</v>
      </c>
      <c r="G311" t="str">
        <f t="shared" si="17"/>
        <v>Artemisia alba</v>
      </c>
      <c r="H311" t="str">
        <f t="shared" si="18"/>
        <v>FLORAIBERICA-COMP(III)</v>
      </c>
      <c r="J311" t="s">
        <v>12830</v>
      </c>
      <c r="K311" t="s">
        <v>11752</v>
      </c>
      <c r="L311" t="s">
        <v>11753</v>
      </c>
      <c r="M311" t="s">
        <v>11754</v>
      </c>
    </row>
    <row r="312" spans="1:13" x14ac:dyDescent="0.25">
      <c r="A312" t="s">
        <v>4152</v>
      </c>
      <c r="B312" t="s">
        <v>67</v>
      </c>
      <c r="C312" t="str">
        <f t="shared" si="16"/>
        <v/>
      </c>
      <c r="E312" t="s">
        <v>5390</v>
      </c>
      <c r="F312" t="s">
        <v>6</v>
      </c>
      <c r="G312" t="str">
        <f t="shared" si="17"/>
        <v>Artemisia annua</v>
      </c>
      <c r="H312" t="str">
        <f t="shared" si="18"/>
        <v>FLORAIBERICA-COMP(III)</v>
      </c>
      <c r="J312" t="s">
        <v>12736</v>
      </c>
      <c r="K312" t="s">
        <v>11752</v>
      </c>
      <c r="L312" t="s">
        <v>11753</v>
      </c>
      <c r="M312" t="s">
        <v>11754</v>
      </c>
    </row>
    <row r="313" spans="1:13" x14ac:dyDescent="0.25">
      <c r="A313" t="s">
        <v>4152</v>
      </c>
      <c r="B313" t="s">
        <v>241</v>
      </c>
      <c r="C313" t="str">
        <f t="shared" si="16"/>
        <v/>
      </c>
      <c r="E313" t="s">
        <v>5390</v>
      </c>
      <c r="F313" t="s">
        <v>6</v>
      </c>
      <c r="G313" t="str">
        <f t="shared" si="17"/>
        <v>Artemisia arborescens</v>
      </c>
      <c r="H313" t="str">
        <f t="shared" si="18"/>
        <v>FLORAIBERICA-COMP(III)</v>
      </c>
      <c r="J313" t="s">
        <v>11897</v>
      </c>
      <c r="K313" t="s">
        <v>11752</v>
      </c>
      <c r="L313" t="s">
        <v>11753</v>
      </c>
      <c r="M313" t="s">
        <v>11754</v>
      </c>
    </row>
    <row r="314" spans="1:13" x14ac:dyDescent="0.25">
      <c r="A314" t="s">
        <v>4152</v>
      </c>
      <c r="B314" t="s">
        <v>5146</v>
      </c>
      <c r="C314" t="str">
        <f t="shared" si="16"/>
        <v/>
      </c>
      <c r="E314" t="s">
        <v>6</v>
      </c>
      <c r="F314" t="s">
        <v>6</v>
      </c>
      <c r="G314" t="str">
        <f t="shared" si="17"/>
        <v>Artemisia armeniaca</v>
      </c>
      <c r="H314" t="str">
        <f t="shared" si="18"/>
        <v>FLORAIBERICA-COMP(III)</v>
      </c>
      <c r="J314" t="s">
        <v>12739</v>
      </c>
      <c r="K314" t="s">
        <v>11752</v>
      </c>
      <c r="L314" t="s">
        <v>11753</v>
      </c>
      <c r="M314" t="s">
        <v>11754</v>
      </c>
    </row>
    <row r="315" spans="1:13" x14ac:dyDescent="0.25">
      <c r="A315" t="s">
        <v>4152</v>
      </c>
      <c r="B315" t="s">
        <v>4546</v>
      </c>
      <c r="C315" t="str">
        <f t="shared" si="16"/>
        <v/>
      </c>
      <c r="E315" t="s">
        <v>31</v>
      </c>
      <c r="F315" t="s">
        <v>6</v>
      </c>
      <c r="G315" t="str">
        <f t="shared" si="17"/>
        <v>Artemisia assoana</v>
      </c>
      <c r="H315" t="str">
        <f t="shared" si="18"/>
        <v>FLORAIBERICA-COMP(III)</v>
      </c>
      <c r="J315" t="s">
        <v>11898</v>
      </c>
      <c r="K315" t="s">
        <v>11752</v>
      </c>
      <c r="L315" t="s">
        <v>11753</v>
      </c>
      <c r="M315" t="s">
        <v>11754</v>
      </c>
    </row>
    <row r="316" spans="1:13" x14ac:dyDescent="0.25">
      <c r="A316" t="s">
        <v>4152</v>
      </c>
      <c r="B316" t="s">
        <v>740</v>
      </c>
      <c r="C316" t="str">
        <f t="shared" si="16"/>
        <v/>
      </c>
      <c r="E316" t="s">
        <v>6</v>
      </c>
      <c r="F316" t="s">
        <v>6</v>
      </c>
      <c r="G316" t="str">
        <f t="shared" si="17"/>
        <v>Artemisia barrelieri</v>
      </c>
      <c r="H316" t="str">
        <f t="shared" si="18"/>
        <v>FLORAIBERICA-COMP(III)</v>
      </c>
      <c r="J316" t="s">
        <v>11899</v>
      </c>
      <c r="K316" t="s">
        <v>11752</v>
      </c>
      <c r="L316" t="s">
        <v>11753</v>
      </c>
      <c r="M316" t="s">
        <v>11754</v>
      </c>
    </row>
    <row r="317" spans="1:13" x14ac:dyDescent="0.25">
      <c r="A317" t="s">
        <v>4152</v>
      </c>
      <c r="B317" t="s">
        <v>3892</v>
      </c>
      <c r="C317" t="str">
        <f t="shared" si="16"/>
        <v>subsp.</v>
      </c>
      <c r="D317" t="s">
        <v>3892</v>
      </c>
      <c r="E317" t="s">
        <v>6</v>
      </c>
      <c r="F317" t="s">
        <v>6</v>
      </c>
      <c r="G317" t="str">
        <f t="shared" si="17"/>
        <v>Artemisia caerulescens caerulescens</v>
      </c>
      <c r="H317" t="str">
        <f t="shared" si="18"/>
        <v>FLORAIBERICA-COMP(III)</v>
      </c>
      <c r="J317" t="s">
        <v>13413</v>
      </c>
      <c r="K317" t="s">
        <v>11752</v>
      </c>
      <c r="L317" t="s">
        <v>11753</v>
      </c>
      <c r="M317" t="s">
        <v>11754</v>
      </c>
    </row>
    <row r="318" spans="1:13" x14ac:dyDescent="0.25">
      <c r="A318" t="s">
        <v>4152</v>
      </c>
      <c r="B318" t="s">
        <v>3892</v>
      </c>
      <c r="C318" t="str">
        <f t="shared" si="16"/>
        <v>subsp.</v>
      </c>
      <c r="D318" t="s">
        <v>2838</v>
      </c>
      <c r="E318" t="s">
        <v>6</v>
      </c>
      <c r="F318" t="s">
        <v>6</v>
      </c>
      <c r="G318" t="str">
        <f t="shared" si="17"/>
        <v>Artemisia caerulescens gallica</v>
      </c>
      <c r="H318" t="str">
        <f t="shared" si="18"/>
        <v>FLORAIBERICA-COMP(III)</v>
      </c>
      <c r="J318" t="s">
        <v>13414</v>
      </c>
      <c r="K318" t="s">
        <v>11752</v>
      </c>
      <c r="L318" t="s">
        <v>11753</v>
      </c>
      <c r="M318" t="s">
        <v>11754</v>
      </c>
    </row>
    <row r="319" spans="1:13" x14ac:dyDescent="0.25">
      <c r="A319" t="s">
        <v>4152</v>
      </c>
      <c r="B319" t="s">
        <v>1338</v>
      </c>
      <c r="C319" t="str">
        <f t="shared" si="16"/>
        <v/>
      </c>
      <c r="E319" t="s">
        <v>6</v>
      </c>
      <c r="F319" t="s">
        <v>6</v>
      </c>
      <c r="G319" t="str">
        <f t="shared" si="17"/>
        <v>Artemisia campestris</v>
      </c>
      <c r="H319" t="str">
        <f t="shared" si="18"/>
        <v>FLORAIBERICA-COMP(III)</v>
      </c>
      <c r="J319" t="s">
        <v>12737</v>
      </c>
      <c r="K319" t="s">
        <v>11752</v>
      </c>
      <c r="L319" t="s">
        <v>11753</v>
      </c>
      <c r="M319" t="s">
        <v>11754</v>
      </c>
    </row>
    <row r="320" spans="1:13" x14ac:dyDescent="0.25">
      <c r="A320" t="s">
        <v>4152</v>
      </c>
      <c r="B320" t="s">
        <v>4692</v>
      </c>
      <c r="C320" t="str">
        <f t="shared" si="16"/>
        <v/>
      </c>
      <c r="E320" t="s">
        <v>6</v>
      </c>
      <c r="F320" t="s">
        <v>6</v>
      </c>
      <c r="G320" t="str">
        <f t="shared" si="17"/>
        <v>Artemisia chamaemelifolia</v>
      </c>
      <c r="H320" t="str">
        <f t="shared" si="18"/>
        <v>FLORAIBERICA-COMP(III)</v>
      </c>
      <c r="J320" t="s">
        <v>12831</v>
      </c>
      <c r="K320" t="s">
        <v>11752</v>
      </c>
      <c r="L320" t="s">
        <v>11753</v>
      </c>
      <c r="M320" t="s">
        <v>11754</v>
      </c>
    </row>
    <row r="321" spans="1:13" x14ac:dyDescent="0.25">
      <c r="A321" t="s">
        <v>4152</v>
      </c>
      <c r="B321" t="s">
        <v>3559</v>
      </c>
      <c r="C321" t="str">
        <f t="shared" ref="C321:C384" si="19">IF(D321="","","subsp.")</f>
        <v/>
      </c>
      <c r="E321" t="s">
        <v>6</v>
      </c>
      <c r="F321" t="s">
        <v>6</v>
      </c>
      <c r="G321" t="str">
        <f t="shared" ref="G321:G384" si="20">IF(D321="",CONCATENATE(A321," ",B321),CONCATENATE(A321," ",B321," ",D321))</f>
        <v>Artemisia crithmifolia</v>
      </c>
      <c r="H321" t="str">
        <f t="shared" si="18"/>
        <v>FLORAIBERICA-COMP(III)</v>
      </c>
      <c r="J321" t="s">
        <v>12738</v>
      </c>
      <c r="K321" t="s">
        <v>11752</v>
      </c>
      <c r="L321" t="s">
        <v>11753</v>
      </c>
      <c r="M321" t="s">
        <v>11754</v>
      </c>
    </row>
    <row r="322" spans="1:13" x14ac:dyDescent="0.25">
      <c r="A322" t="s">
        <v>4152</v>
      </c>
      <c r="B322" t="s">
        <v>4754</v>
      </c>
      <c r="C322" t="str">
        <f t="shared" si="19"/>
        <v/>
      </c>
      <c r="E322" t="s">
        <v>6</v>
      </c>
      <c r="F322" t="s">
        <v>6</v>
      </c>
      <c r="G322" t="str">
        <f t="shared" si="20"/>
        <v>Artemisia eriantha</v>
      </c>
      <c r="H322" t="str">
        <f t="shared" si="18"/>
        <v>FLORAIBERICA-COMP(III)</v>
      </c>
      <c r="J322" t="s">
        <v>11900</v>
      </c>
      <c r="K322" t="s">
        <v>11752</v>
      </c>
      <c r="L322" t="s">
        <v>11753</v>
      </c>
      <c r="M322" t="s">
        <v>11754</v>
      </c>
    </row>
    <row r="323" spans="1:13" x14ac:dyDescent="0.25">
      <c r="A323" t="s">
        <v>4152</v>
      </c>
      <c r="B323" t="s">
        <v>626</v>
      </c>
      <c r="C323" t="str">
        <f t="shared" si="19"/>
        <v/>
      </c>
      <c r="E323" t="s">
        <v>31</v>
      </c>
      <c r="F323" t="s">
        <v>6</v>
      </c>
      <c r="G323" t="str">
        <f t="shared" si="20"/>
        <v>Artemisia granatensis</v>
      </c>
      <c r="H323" t="str">
        <f t="shared" si="18"/>
        <v>FLORAIBERICA-COMP(III)</v>
      </c>
      <c r="J323" t="s">
        <v>12832</v>
      </c>
      <c r="K323" t="s">
        <v>11752</v>
      </c>
      <c r="L323" t="s">
        <v>11753</v>
      </c>
      <c r="M323" t="s">
        <v>11754</v>
      </c>
    </row>
    <row r="324" spans="1:13" x14ac:dyDescent="0.25">
      <c r="A324" t="s">
        <v>4152</v>
      </c>
      <c r="B324" t="s">
        <v>4755</v>
      </c>
      <c r="C324" t="str">
        <f t="shared" si="19"/>
        <v>subsp.</v>
      </c>
      <c r="D324" t="s">
        <v>4755</v>
      </c>
      <c r="E324" t="s">
        <v>6</v>
      </c>
      <c r="F324" t="s">
        <v>6</v>
      </c>
      <c r="G324" t="str">
        <f t="shared" si="20"/>
        <v>Artemisia herba-alba herba-alba</v>
      </c>
      <c r="H324" t="str">
        <f t="shared" si="18"/>
        <v>FLORAIBERICA-COMP(III)</v>
      </c>
      <c r="J324" t="s">
        <v>13415</v>
      </c>
      <c r="K324" t="s">
        <v>11752</v>
      </c>
      <c r="L324" t="s">
        <v>11753</v>
      </c>
      <c r="M324" t="s">
        <v>11754</v>
      </c>
    </row>
    <row r="325" spans="1:13" x14ac:dyDescent="0.25">
      <c r="A325" t="s">
        <v>4152</v>
      </c>
      <c r="B325" t="s">
        <v>4755</v>
      </c>
      <c r="C325" t="str">
        <f t="shared" si="19"/>
        <v>subsp.</v>
      </c>
      <c r="D325" t="s">
        <v>449</v>
      </c>
      <c r="E325" t="s">
        <v>6</v>
      </c>
      <c r="F325" t="s">
        <v>6</v>
      </c>
      <c r="G325" t="str">
        <f t="shared" si="20"/>
        <v>Artemisia herba-alba valentina</v>
      </c>
      <c r="H325" t="str">
        <f t="shared" si="18"/>
        <v>FLORAIBERICA-COMP(III)</v>
      </c>
      <c r="J325" t="s">
        <v>13416</v>
      </c>
      <c r="K325" t="s">
        <v>11752</v>
      </c>
      <c r="L325" t="s">
        <v>11753</v>
      </c>
      <c r="M325" t="s">
        <v>11754</v>
      </c>
    </row>
    <row r="326" spans="1:13" x14ac:dyDescent="0.25">
      <c r="A326" t="s">
        <v>4152</v>
      </c>
      <c r="B326" t="s">
        <v>2632</v>
      </c>
      <c r="C326" t="str">
        <f t="shared" si="19"/>
        <v/>
      </c>
      <c r="E326" t="s">
        <v>5390</v>
      </c>
      <c r="F326" t="s">
        <v>6</v>
      </c>
      <c r="G326" t="str">
        <f t="shared" si="20"/>
        <v>Artemisia tournefortiana</v>
      </c>
      <c r="H326" t="str">
        <f t="shared" si="18"/>
        <v>FLORAIBERICA-COMP(III)</v>
      </c>
      <c r="J326" t="s">
        <v>11901</v>
      </c>
      <c r="K326" t="s">
        <v>11752</v>
      </c>
      <c r="L326" t="s">
        <v>11753</v>
      </c>
      <c r="M326" t="s">
        <v>11754</v>
      </c>
    </row>
    <row r="327" spans="1:13" x14ac:dyDescent="0.25">
      <c r="A327" t="s">
        <v>4152</v>
      </c>
      <c r="B327" t="s">
        <v>4756</v>
      </c>
      <c r="C327" t="str">
        <f t="shared" si="19"/>
        <v/>
      </c>
      <c r="E327" t="s">
        <v>6</v>
      </c>
      <c r="F327" t="s">
        <v>6</v>
      </c>
      <c r="G327" t="str">
        <f t="shared" si="20"/>
        <v>Artemisia umbelliformis</v>
      </c>
      <c r="H327" t="str">
        <f t="shared" si="18"/>
        <v>FLORAIBERICA-COMP(III)</v>
      </c>
      <c r="J327" t="s">
        <v>12833</v>
      </c>
      <c r="K327" t="s">
        <v>11752</v>
      </c>
      <c r="L327" t="s">
        <v>11753</v>
      </c>
      <c r="M327" t="s">
        <v>11754</v>
      </c>
    </row>
    <row r="328" spans="1:13" x14ac:dyDescent="0.25">
      <c r="A328" t="s">
        <v>4152</v>
      </c>
      <c r="B328" t="s">
        <v>4757</v>
      </c>
      <c r="C328" t="str">
        <f t="shared" si="19"/>
        <v/>
      </c>
      <c r="E328" t="s">
        <v>5390</v>
      </c>
      <c r="F328" t="s">
        <v>6</v>
      </c>
      <c r="G328" t="str">
        <f t="shared" si="20"/>
        <v>Artemisia verlotiorum</v>
      </c>
      <c r="H328" t="str">
        <f t="shared" si="18"/>
        <v>FLORAIBERICA-COMP(III)</v>
      </c>
      <c r="J328" t="s">
        <v>12834</v>
      </c>
      <c r="K328" t="s">
        <v>11752</v>
      </c>
      <c r="L328" t="s">
        <v>11753</v>
      </c>
      <c r="M328" t="s">
        <v>11754</v>
      </c>
    </row>
    <row r="329" spans="1:13" x14ac:dyDescent="0.25">
      <c r="A329" t="s">
        <v>4152</v>
      </c>
      <c r="B329" t="s">
        <v>414</v>
      </c>
      <c r="C329" t="str">
        <f t="shared" si="19"/>
        <v/>
      </c>
      <c r="E329" t="s">
        <v>6</v>
      </c>
      <c r="F329" t="s">
        <v>6</v>
      </c>
      <c r="G329" t="str">
        <f t="shared" si="20"/>
        <v>Artemisia vulgaris</v>
      </c>
      <c r="H329" t="str">
        <f t="shared" ref="H329:H392" si="21">IF(OR(A329 ="", B329=""), "", "FLORAIBERICA-COMP(III)")</f>
        <v>FLORAIBERICA-COMP(III)</v>
      </c>
      <c r="J329" t="s">
        <v>12740</v>
      </c>
      <c r="K329" t="s">
        <v>11752</v>
      </c>
      <c r="L329" t="s">
        <v>11753</v>
      </c>
      <c r="M329" t="s">
        <v>11754</v>
      </c>
    </row>
    <row r="330" spans="1:13" x14ac:dyDescent="0.25">
      <c r="A330" t="s">
        <v>4153</v>
      </c>
      <c r="B330" t="s">
        <v>42</v>
      </c>
      <c r="C330" t="str">
        <f t="shared" si="19"/>
        <v/>
      </c>
      <c r="E330" t="s">
        <v>6</v>
      </c>
      <c r="F330" t="s">
        <v>6</v>
      </c>
      <c r="G330" t="str">
        <f t="shared" si="20"/>
        <v>Aster alpinus</v>
      </c>
      <c r="H330" t="str">
        <f t="shared" si="21"/>
        <v>FLORAIBERICA-COMP(III)</v>
      </c>
      <c r="J330" t="s">
        <v>12741</v>
      </c>
      <c r="K330" t="s">
        <v>11752</v>
      </c>
      <c r="L330" t="s">
        <v>11753</v>
      </c>
      <c r="M330" t="s">
        <v>11754</v>
      </c>
    </row>
    <row r="331" spans="1:13" x14ac:dyDescent="0.25">
      <c r="A331" t="s">
        <v>4153</v>
      </c>
      <c r="B331" t="s">
        <v>1262</v>
      </c>
      <c r="C331" t="str">
        <f t="shared" si="19"/>
        <v/>
      </c>
      <c r="E331" t="s">
        <v>31</v>
      </c>
      <c r="F331" t="s">
        <v>6</v>
      </c>
      <c r="G331" t="str">
        <f t="shared" si="20"/>
        <v>Aster aragonensis</v>
      </c>
      <c r="H331" t="str">
        <f t="shared" si="21"/>
        <v>FLORAIBERICA-COMP(III)</v>
      </c>
      <c r="J331" t="s">
        <v>12835</v>
      </c>
      <c r="K331" t="s">
        <v>11752</v>
      </c>
      <c r="L331" t="s">
        <v>11753</v>
      </c>
      <c r="M331" t="s">
        <v>11754</v>
      </c>
    </row>
    <row r="332" spans="1:13" x14ac:dyDescent="0.25">
      <c r="A332" t="s">
        <v>4153</v>
      </c>
      <c r="B332" t="s">
        <v>4760</v>
      </c>
      <c r="C332" t="str">
        <f t="shared" si="19"/>
        <v/>
      </c>
      <c r="E332" t="s">
        <v>6</v>
      </c>
      <c r="F332" t="s">
        <v>6</v>
      </c>
      <c r="G332" t="str">
        <f t="shared" si="20"/>
        <v>Aster linosyris</v>
      </c>
      <c r="H332" t="str">
        <f t="shared" si="21"/>
        <v>FLORAIBERICA-COMP(III)</v>
      </c>
      <c r="J332" t="s">
        <v>11902</v>
      </c>
      <c r="K332" t="s">
        <v>11752</v>
      </c>
      <c r="L332" t="s">
        <v>11753</v>
      </c>
      <c r="M332" t="s">
        <v>11754</v>
      </c>
    </row>
    <row r="333" spans="1:13" x14ac:dyDescent="0.25">
      <c r="A333" t="s">
        <v>4153</v>
      </c>
      <c r="B333" t="s">
        <v>2861</v>
      </c>
      <c r="C333" t="str">
        <f t="shared" si="19"/>
        <v/>
      </c>
      <c r="E333" t="s">
        <v>13111</v>
      </c>
      <c r="F333" t="s">
        <v>6</v>
      </c>
      <c r="G333" t="str">
        <f t="shared" si="20"/>
        <v>Aster pyrenaeus</v>
      </c>
      <c r="H333" t="str">
        <f t="shared" si="21"/>
        <v>FLORAIBERICA-COMP(III)</v>
      </c>
      <c r="J333" t="s">
        <v>12836</v>
      </c>
      <c r="K333" t="s">
        <v>11752</v>
      </c>
      <c r="L333" t="s">
        <v>11753</v>
      </c>
      <c r="M333" t="s">
        <v>11754</v>
      </c>
    </row>
    <row r="334" spans="1:13" x14ac:dyDescent="0.25">
      <c r="A334" t="s">
        <v>4153</v>
      </c>
      <c r="B334" t="s">
        <v>4761</v>
      </c>
      <c r="C334" t="str">
        <f t="shared" si="19"/>
        <v/>
      </c>
      <c r="E334" t="s">
        <v>6</v>
      </c>
      <c r="F334" t="s">
        <v>6</v>
      </c>
      <c r="G334" t="str">
        <f t="shared" si="20"/>
        <v>Aster sedifolius</v>
      </c>
      <c r="H334" t="str">
        <f t="shared" si="21"/>
        <v>FLORAIBERICA-COMP(III)</v>
      </c>
      <c r="J334" t="s">
        <v>11903</v>
      </c>
      <c r="K334" t="s">
        <v>11752</v>
      </c>
      <c r="L334" t="s">
        <v>11753</v>
      </c>
      <c r="M334" t="s">
        <v>11754</v>
      </c>
    </row>
    <row r="335" spans="1:13" x14ac:dyDescent="0.25">
      <c r="A335" t="s">
        <v>4153</v>
      </c>
      <c r="B335" t="s">
        <v>4762</v>
      </c>
      <c r="C335" t="str">
        <f t="shared" si="19"/>
        <v/>
      </c>
      <c r="E335" t="s">
        <v>6</v>
      </c>
      <c r="F335" t="s">
        <v>6</v>
      </c>
      <c r="G335" t="str">
        <f t="shared" si="20"/>
        <v>Aster tripolium</v>
      </c>
      <c r="H335" t="str">
        <f t="shared" si="21"/>
        <v>FLORAIBERICA-COMP(III)</v>
      </c>
      <c r="J335" t="s">
        <v>12742</v>
      </c>
      <c r="K335" t="s">
        <v>11752</v>
      </c>
      <c r="L335" t="s">
        <v>11753</v>
      </c>
      <c r="M335" t="s">
        <v>11754</v>
      </c>
    </row>
    <row r="336" spans="1:13" x14ac:dyDescent="0.25">
      <c r="A336" t="s">
        <v>4153</v>
      </c>
      <c r="B336" t="s">
        <v>1785</v>
      </c>
      <c r="C336" t="str">
        <f t="shared" si="19"/>
        <v/>
      </c>
      <c r="E336" t="s">
        <v>13111</v>
      </c>
      <c r="F336" t="s">
        <v>6</v>
      </c>
      <c r="G336" t="str">
        <f t="shared" si="20"/>
        <v>Aster willkommii</v>
      </c>
      <c r="H336" t="str">
        <f t="shared" si="21"/>
        <v>FLORAIBERICA-COMP(III)</v>
      </c>
      <c r="J336" t="s">
        <v>11904</v>
      </c>
      <c r="K336" t="s">
        <v>11752</v>
      </c>
      <c r="L336" t="s">
        <v>11753</v>
      </c>
      <c r="M336" t="s">
        <v>11754</v>
      </c>
    </row>
    <row r="337" spans="1:13" x14ac:dyDescent="0.25">
      <c r="A337" t="s">
        <v>4154</v>
      </c>
      <c r="B337" t="s">
        <v>4763</v>
      </c>
      <c r="C337" t="str">
        <f t="shared" si="19"/>
        <v/>
      </c>
      <c r="E337" t="s">
        <v>6</v>
      </c>
      <c r="F337" t="s">
        <v>6</v>
      </c>
      <c r="G337" t="str">
        <f t="shared" si="20"/>
        <v>Asteriscus aquaticus</v>
      </c>
      <c r="H337" t="str">
        <f t="shared" si="21"/>
        <v>FLORAIBERICA-COMP(III)</v>
      </c>
      <c r="J337" t="s">
        <v>11905</v>
      </c>
      <c r="K337" t="s">
        <v>11752</v>
      </c>
      <c r="L337" t="s">
        <v>11753</v>
      </c>
      <c r="M337" t="s">
        <v>11754</v>
      </c>
    </row>
    <row r="338" spans="1:13" x14ac:dyDescent="0.25">
      <c r="A338" t="s">
        <v>4154</v>
      </c>
      <c r="B338" t="s">
        <v>5257</v>
      </c>
      <c r="C338" t="str">
        <f t="shared" si="19"/>
        <v/>
      </c>
      <c r="E338" t="s">
        <v>6</v>
      </c>
      <c r="F338" t="s">
        <v>6</v>
      </c>
      <c r="G338" t="str">
        <f t="shared" si="20"/>
        <v>Asteriscus hierichunticus</v>
      </c>
      <c r="H338" t="str">
        <f t="shared" si="21"/>
        <v>FLORAIBERICA-COMP(III)</v>
      </c>
      <c r="J338" t="s">
        <v>13568</v>
      </c>
      <c r="K338" t="s">
        <v>11752</v>
      </c>
      <c r="L338" t="s">
        <v>11753</v>
      </c>
      <c r="M338" t="s">
        <v>11754</v>
      </c>
    </row>
    <row r="339" spans="1:13" x14ac:dyDescent="0.25">
      <c r="A339" t="s">
        <v>4154</v>
      </c>
      <c r="B339" t="s">
        <v>721</v>
      </c>
      <c r="C339" t="str">
        <f t="shared" si="19"/>
        <v/>
      </c>
      <c r="E339" t="s">
        <v>6</v>
      </c>
      <c r="F339" t="s">
        <v>6</v>
      </c>
      <c r="G339" t="str">
        <f t="shared" si="20"/>
        <v>Asteriscus maritimus</v>
      </c>
      <c r="H339" t="str">
        <f t="shared" si="21"/>
        <v>FLORAIBERICA-COMP(III)</v>
      </c>
      <c r="J339" t="s">
        <v>11906</v>
      </c>
      <c r="K339" t="s">
        <v>11752</v>
      </c>
      <c r="L339" t="s">
        <v>11753</v>
      </c>
      <c r="M339" t="s">
        <v>11754</v>
      </c>
    </row>
    <row r="340" spans="1:13" x14ac:dyDescent="0.25">
      <c r="A340" t="s">
        <v>4154</v>
      </c>
      <c r="B340" t="s">
        <v>5256</v>
      </c>
      <c r="C340" t="str">
        <f t="shared" si="19"/>
        <v/>
      </c>
      <c r="E340" t="s">
        <v>6</v>
      </c>
      <c r="F340" t="s">
        <v>6</v>
      </c>
      <c r="G340" t="str">
        <f t="shared" si="20"/>
        <v>Asteriscus spinosus</v>
      </c>
      <c r="H340" t="str">
        <f t="shared" si="21"/>
        <v>FLORAIBERICA-COMP(III)</v>
      </c>
      <c r="J340" t="s">
        <v>11907</v>
      </c>
      <c r="K340" t="s">
        <v>11752</v>
      </c>
      <c r="L340" t="s">
        <v>11753</v>
      </c>
      <c r="M340" t="s">
        <v>11754</v>
      </c>
    </row>
    <row r="341" spans="1:13" x14ac:dyDescent="0.25">
      <c r="A341" t="s">
        <v>4779</v>
      </c>
      <c r="B341" t="s">
        <v>4780</v>
      </c>
      <c r="C341" t="str">
        <f t="shared" si="19"/>
        <v/>
      </c>
      <c r="E341" t="s">
        <v>5390</v>
      </c>
      <c r="F341" t="s">
        <v>6</v>
      </c>
      <c r="G341" t="str">
        <f t="shared" si="20"/>
        <v>Baccharis halimifolia</v>
      </c>
      <c r="H341" t="str">
        <f t="shared" si="21"/>
        <v>FLORAIBERICA-COMP(III)</v>
      </c>
      <c r="J341" t="s">
        <v>12743</v>
      </c>
      <c r="K341" t="s">
        <v>11752</v>
      </c>
      <c r="L341" t="s">
        <v>11753</v>
      </c>
      <c r="M341" t="s">
        <v>11754</v>
      </c>
    </row>
    <row r="342" spans="1:13" x14ac:dyDescent="0.25">
      <c r="A342" t="s">
        <v>4156</v>
      </c>
      <c r="B342" t="s">
        <v>67</v>
      </c>
      <c r="C342" t="str">
        <f t="shared" si="19"/>
        <v>subsp.</v>
      </c>
      <c r="D342" t="s">
        <v>67</v>
      </c>
      <c r="E342" t="s">
        <v>6</v>
      </c>
      <c r="F342" t="s">
        <v>31</v>
      </c>
      <c r="G342" t="str">
        <f t="shared" si="20"/>
        <v>Bellis annua annua</v>
      </c>
      <c r="H342" t="str">
        <f t="shared" si="21"/>
        <v>FLORAIBERICA-COMP(III)</v>
      </c>
      <c r="J342" t="s">
        <v>13379</v>
      </c>
      <c r="K342" t="s">
        <v>11752</v>
      </c>
      <c r="L342" t="s">
        <v>11753</v>
      </c>
      <c r="M342" t="s">
        <v>11754</v>
      </c>
    </row>
    <row r="343" spans="1:13" x14ac:dyDescent="0.25">
      <c r="A343" t="s">
        <v>4156</v>
      </c>
      <c r="B343" t="s">
        <v>412</v>
      </c>
      <c r="C343" t="str">
        <f t="shared" si="19"/>
        <v/>
      </c>
      <c r="E343" t="s">
        <v>31</v>
      </c>
      <c r="F343" t="s">
        <v>6</v>
      </c>
      <c r="G343" t="str">
        <f t="shared" si="20"/>
        <v>Bellis cordifolia</v>
      </c>
      <c r="H343" t="str">
        <f t="shared" si="21"/>
        <v>FLORAIBERICA-COMP(III)</v>
      </c>
      <c r="J343" t="s">
        <v>11908</v>
      </c>
      <c r="K343" t="s">
        <v>11752</v>
      </c>
      <c r="L343" t="s">
        <v>11753</v>
      </c>
      <c r="M343" t="s">
        <v>11754</v>
      </c>
    </row>
    <row r="344" spans="1:13" x14ac:dyDescent="0.25">
      <c r="A344" t="s">
        <v>4156</v>
      </c>
      <c r="B344" t="s">
        <v>152</v>
      </c>
      <c r="C344" t="str">
        <f t="shared" si="19"/>
        <v/>
      </c>
      <c r="E344" t="s">
        <v>6</v>
      </c>
      <c r="F344" t="s">
        <v>6</v>
      </c>
      <c r="G344" t="str">
        <f t="shared" si="20"/>
        <v>Bellis microcephala</v>
      </c>
      <c r="H344" t="str">
        <f t="shared" si="21"/>
        <v>FLORAIBERICA-COMP(III)</v>
      </c>
      <c r="J344" t="s">
        <v>11909</v>
      </c>
      <c r="K344" t="s">
        <v>11752</v>
      </c>
      <c r="L344" t="s">
        <v>11753</v>
      </c>
      <c r="M344" t="s">
        <v>11754</v>
      </c>
    </row>
    <row r="345" spans="1:13" x14ac:dyDescent="0.25">
      <c r="A345" t="s">
        <v>4156</v>
      </c>
      <c r="B345" t="s">
        <v>755</v>
      </c>
      <c r="C345" t="str">
        <f t="shared" si="19"/>
        <v/>
      </c>
      <c r="E345" t="s">
        <v>6</v>
      </c>
      <c r="F345" t="s">
        <v>6</v>
      </c>
      <c r="G345" t="str">
        <f t="shared" si="20"/>
        <v>Bellis perennis</v>
      </c>
      <c r="H345" t="str">
        <f t="shared" si="21"/>
        <v>FLORAIBERICA-COMP(III)</v>
      </c>
      <c r="J345" t="s">
        <v>11910</v>
      </c>
      <c r="K345" t="s">
        <v>11752</v>
      </c>
      <c r="L345" t="s">
        <v>11753</v>
      </c>
      <c r="M345" t="s">
        <v>11754</v>
      </c>
    </row>
    <row r="346" spans="1:13" x14ac:dyDescent="0.25">
      <c r="A346" t="s">
        <v>4156</v>
      </c>
      <c r="B346" t="s">
        <v>350</v>
      </c>
      <c r="C346" t="str">
        <f t="shared" si="19"/>
        <v>subsp.</v>
      </c>
      <c r="D346" t="s">
        <v>5249</v>
      </c>
      <c r="E346" t="s">
        <v>6</v>
      </c>
      <c r="F346" t="s">
        <v>6</v>
      </c>
      <c r="G346" t="str">
        <f t="shared" si="20"/>
        <v>Bellis sylvestris pappulosa</v>
      </c>
      <c r="H346" t="str">
        <f t="shared" si="21"/>
        <v>FLORAIBERICA-COMP(III)</v>
      </c>
      <c r="J346" t="s">
        <v>13417</v>
      </c>
      <c r="K346" t="s">
        <v>11752</v>
      </c>
      <c r="L346" t="s">
        <v>11753</v>
      </c>
      <c r="M346" t="s">
        <v>11754</v>
      </c>
    </row>
    <row r="347" spans="1:13" x14ac:dyDescent="0.25">
      <c r="A347" t="s">
        <v>4156</v>
      </c>
      <c r="B347" t="s">
        <v>350</v>
      </c>
      <c r="C347" t="str">
        <f t="shared" si="19"/>
        <v>subsp.</v>
      </c>
      <c r="D347" t="s">
        <v>350</v>
      </c>
      <c r="E347" t="s">
        <v>6</v>
      </c>
      <c r="F347" t="s">
        <v>6</v>
      </c>
      <c r="G347" t="str">
        <f t="shared" si="20"/>
        <v>Bellis sylvestris sylvestris</v>
      </c>
      <c r="H347" t="str">
        <f t="shared" si="21"/>
        <v>FLORAIBERICA-COMP(III)</v>
      </c>
      <c r="J347" t="s">
        <v>13418</v>
      </c>
      <c r="K347" t="s">
        <v>11752</v>
      </c>
      <c r="L347" t="s">
        <v>11753</v>
      </c>
      <c r="M347" t="s">
        <v>11754</v>
      </c>
    </row>
    <row r="348" spans="1:13" x14ac:dyDescent="0.25">
      <c r="A348" t="s">
        <v>4157</v>
      </c>
      <c r="B348" t="s">
        <v>4158</v>
      </c>
      <c r="C348" t="str">
        <f t="shared" si="19"/>
        <v/>
      </c>
      <c r="E348" t="s">
        <v>31</v>
      </c>
      <c r="F348" t="s">
        <v>6</v>
      </c>
      <c r="G348" t="str">
        <f t="shared" si="20"/>
        <v>Bellium artrutxense</v>
      </c>
      <c r="H348" t="str">
        <f t="shared" si="21"/>
        <v>FLORAIBERICA-COMP(III)</v>
      </c>
      <c r="J348" t="s">
        <v>11911</v>
      </c>
      <c r="K348" t="s">
        <v>11752</v>
      </c>
      <c r="L348" t="s">
        <v>11753</v>
      </c>
      <c r="M348" t="s">
        <v>11754</v>
      </c>
    </row>
    <row r="349" spans="1:13" x14ac:dyDescent="0.25">
      <c r="A349" t="s">
        <v>4157</v>
      </c>
      <c r="B349" t="s">
        <v>4046</v>
      </c>
      <c r="C349" t="str">
        <f t="shared" si="19"/>
        <v/>
      </c>
      <c r="E349" t="s">
        <v>6</v>
      </c>
      <c r="F349" t="s">
        <v>6</v>
      </c>
      <c r="G349" t="str">
        <f t="shared" si="20"/>
        <v>Bellium bellidioides</v>
      </c>
      <c r="H349" t="str">
        <f t="shared" si="21"/>
        <v>FLORAIBERICA-COMP(III)</v>
      </c>
      <c r="J349" t="s">
        <v>12744</v>
      </c>
      <c r="K349" t="s">
        <v>11752</v>
      </c>
      <c r="L349" t="s">
        <v>11753</v>
      </c>
      <c r="M349" t="s">
        <v>11754</v>
      </c>
    </row>
    <row r="350" spans="1:13" x14ac:dyDescent="0.25">
      <c r="A350" t="s">
        <v>4782</v>
      </c>
      <c r="B350" t="s">
        <v>3200</v>
      </c>
      <c r="C350" t="str">
        <f t="shared" si="19"/>
        <v/>
      </c>
      <c r="E350" t="s">
        <v>5390</v>
      </c>
      <c r="F350" t="s">
        <v>6</v>
      </c>
      <c r="G350" t="str">
        <f t="shared" si="20"/>
        <v>Bidens aurea</v>
      </c>
      <c r="H350" t="str">
        <f t="shared" si="21"/>
        <v>FLORAIBERICA-COMP(III)</v>
      </c>
      <c r="J350" t="s">
        <v>12837</v>
      </c>
      <c r="K350" t="s">
        <v>11752</v>
      </c>
      <c r="L350" t="s">
        <v>11753</v>
      </c>
      <c r="M350" t="s">
        <v>11754</v>
      </c>
    </row>
    <row r="351" spans="1:13" x14ac:dyDescent="0.25">
      <c r="A351" t="s">
        <v>4782</v>
      </c>
      <c r="B351" t="s">
        <v>2228</v>
      </c>
      <c r="C351" t="str">
        <f t="shared" si="19"/>
        <v/>
      </c>
      <c r="E351" t="s">
        <v>6</v>
      </c>
      <c r="F351" t="s">
        <v>6</v>
      </c>
      <c r="G351" t="str">
        <f t="shared" si="20"/>
        <v>Bidens cernua</v>
      </c>
      <c r="H351" t="str">
        <f t="shared" si="21"/>
        <v>FLORAIBERICA-COMP(III)</v>
      </c>
      <c r="J351" t="s">
        <v>12745</v>
      </c>
      <c r="K351" t="s">
        <v>11752</v>
      </c>
      <c r="L351" t="s">
        <v>11753</v>
      </c>
      <c r="M351" t="s">
        <v>11754</v>
      </c>
    </row>
    <row r="352" spans="1:13" x14ac:dyDescent="0.25">
      <c r="A352" t="s">
        <v>4782</v>
      </c>
      <c r="B352" t="s">
        <v>4783</v>
      </c>
      <c r="C352" t="str">
        <f t="shared" si="19"/>
        <v/>
      </c>
      <c r="E352" t="s">
        <v>5390</v>
      </c>
      <c r="F352" t="s">
        <v>6</v>
      </c>
      <c r="G352" t="str">
        <f t="shared" si="20"/>
        <v>Bidens frondosa</v>
      </c>
      <c r="H352" t="str">
        <f t="shared" si="21"/>
        <v>FLORAIBERICA-COMP(III)</v>
      </c>
      <c r="J352" t="s">
        <v>12746</v>
      </c>
      <c r="K352" t="s">
        <v>11752</v>
      </c>
      <c r="L352" t="s">
        <v>11753</v>
      </c>
      <c r="M352" t="s">
        <v>11754</v>
      </c>
    </row>
    <row r="353" spans="1:13" x14ac:dyDescent="0.25">
      <c r="A353" t="s">
        <v>4782</v>
      </c>
      <c r="B353" t="s">
        <v>1936</v>
      </c>
      <c r="C353" t="str">
        <f t="shared" si="19"/>
        <v/>
      </c>
      <c r="E353" t="s">
        <v>5390</v>
      </c>
      <c r="F353" t="s">
        <v>6</v>
      </c>
      <c r="G353" t="str">
        <f t="shared" si="20"/>
        <v>Bidens pilosa</v>
      </c>
      <c r="H353" t="str">
        <f t="shared" si="21"/>
        <v>FLORAIBERICA-COMP(III)</v>
      </c>
      <c r="J353" t="s">
        <v>12747</v>
      </c>
      <c r="K353" t="s">
        <v>11752</v>
      </c>
      <c r="L353" t="s">
        <v>11753</v>
      </c>
      <c r="M353" t="s">
        <v>11754</v>
      </c>
    </row>
    <row r="354" spans="1:13" x14ac:dyDescent="0.25">
      <c r="A354" t="s">
        <v>4782</v>
      </c>
      <c r="B354" t="s">
        <v>4784</v>
      </c>
      <c r="C354" t="str">
        <f t="shared" si="19"/>
        <v/>
      </c>
      <c r="E354" t="s">
        <v>5390</v>
      </c>
      <c r="F354" t="s">
        <v>6</v>
      </c>
      <c r="G354" t="str">
        <f t="shared" si="20"/>
        <v>Bidens subalternans</v>
      </c>
      <c r="H354" t="str">
        <f t="shared" si="21"/>
        <v>FLORAIBERICA-COMP(III)</v>
      </c>
      <c r="J354" t="s">
        <v>12838</v>
      </c>
      <c r="K354" t="s">
        <v>11752</v>
      </c>
      <c r="L354" t="s">
        <v>11753</v>
      </c>
      <c r="M354" t="s">
        <v>11754</v>
      </c>
    </row>
    <row r="355" spans="1:13" x14ac:dyDescent="0.25">
      <c r="A355" t="s">
        <v>4782</v>
      </c>
      <c r="B355" t="s">
        <v>4785</v>
      </c>
      <c r="C355" t="str">
        <f t="shared" si="19"/>
        <v/>
      </c>
      <c r="E355" t="s">
        <v>6</v>
      </c>
      <c r="F355" t="s">
        <v>6</v>
      </c>
      <c r="G355" t="str">
        <f t="shared" si="20"/>
        <v>Bidens tripartita</v>
      </c>
      <c r="H355" t="str">
        <f t="shared" si="21"/>
        <v>FLORAIBERICA-COMP(III)</v>
      </c>
      <c r="J355" t="s">
        <v>12748</v>
      </c>
      <c r="K355" t="s">
        <v>11752</v>
      </c>
      <c r="L355" t="s">
        <v>11753</v>
      </c>
      <c r="M355" t="s">
        <v>11754</v>
      </c>
    </row>
    <row r="356" spans="1:13" x14ac:dyDescent="0.25">
      <c r="A356" t="s">
        <v>4786</v>
      </c>
      <c r="B356" t="s">
        <v>1085</v>
      </c>
      <c r="C356" t="str">
        <f t="shared" si="19"/>
        <v/>
      </c>
      <c r="E356" t="s">
        <v>6</v>
      </c>
      <c r="F356" t="s">
        <v>6</v>
      </c>
      <c r="G356" t="str">
        <f t="shared" si="20"/>
        <v>Bombycilaena discolor</v>
      </c>
      <c r="H356" t="str">
        <f t="shared" si="21"/>
        <v>FLORAIBERICA-COMP(III)</v>
      </c>
      <c r="J356" t="s">
        <v>11912</v>
      </c>
      <c r="K356" t="s">
        <v>11752</v>
      </c>
      <c r="L356" t="s">
        <v>11753</v>
      </c>
      <c r="M356" t="s">
        <v>11754</v>
      </c>
    </row>
    <row r="357" spans="1:13" x14ac:dyDescent="0.25">
      <c r="A357" t="s">
        <v>4786</v>
      </c>
      <c r="B357" t="s">
        <v>690</v>
      </c>
      <c r="C357" t="str">
        <f t="shared" si="19"/>
        <v/>
      </c>
      <c r="E357" t="s">
        <v>6</v>
      </c>
      <c r="F357" t="s">
        <v>6</v>
      </c>
      <c r="G357" t="str">
        <f t="shared" si="20"/>
        <v>Bombycilaena erecta</v>
      </c>
      <c r="H357" t="str">
        <f t="shared" si="21"/>
        <v>FLORAIBERICA-COMP(III)</v>
      </c>
      <c r="J357" t="s">
        <v>11913</v>
      </c>
      <c r="K357" t="s">
        <v>11752</v>
      </c>
      <c r="L357" t="s">
        <v>11753</v>
      </c>
      <c r="M357" t="s">
        <v>11754</v>
      </c>
    </row>
    <row r="358" spans="1:13" x14ac:dyDescent="0.25">
      <c r="A358" t="s">
        <v>5269</v>
      </c>
      <c r="B358" t="s">
        <v>706</v>
      </c>
      <c r="C358" t="str">
        <f t="shared" si="19"/>
        <v/>
      </c>
      <c r="E358" t="s">
        <v>5390</v>
      </c>
      <c r="F358" t="s">
        <v>6</v>
      </c>
      <c r="G358" t="str">
        <f t="shared" si="20"/>
        <v>Borrichia frutescens</v>
      </c>
      <c r="H358" t="str">
        <f t="shared" si="21"/>
        <v>FLORAIBERICA-COMP(III)</v>
      </c>
      <c r="J358" t="s">
        <v>12839</v>
      </c>
      <c r="K358" t="s">
        <v>11752</v>
      </c>
      <c r="L358" t="s">
        <v>11753</v>
      </c>
      <c r="M358" t="s">
        <v>11754</v>
      </c>
    </row>
    <row r="359" spans="1:13" x14ac:dyDescent="0.25">
      <c r="A359" t="s">
        <v>4798</v>
      </c>
      <c r="B359" t="s">
        <v>41</v>
      </c>
      <c r="C359" t="str">
        <f t="shared" si="19"/>
        <v/>
      </c>
      <c r="E359" t="s">
        <v>6</v>
      </c>
      <c r="F359" t="s">
        <v>6</v>
      </c>
      <c r="G359" t="str">
        <f t="shared" si="20"/>
        <v>Calendula arvensis</v>
      </c>
      <c r="H359" t="str">
        <f t="shared" si="21"/>
        <v>FLORAIBERICA-COMP(III)</v>
      </c>
      <c r="J359" t="s">
        <v>12749</v>
      </c>
      <c r="K359" t="s">
        <v>11752</v>
      </c>
      <c r="L359" t="s">
        <v>11753</v>
      </c>
      <c r="M359" t="s">
        <v>11754</v>
      </c>
    </row>
    <row r="360" spans="1:13" x14ac:dyDescent="0.25">
      <c r="A360" t="s">
        <v>4798</v>
      </c>
      <c r="B360" t="s">
        <v>253</v>
      </c>
      <c r="C360" t="str">
        <f t="shared" si="19"/>
        <v/>
      </c>
      <c r="E360" t="s">
        <v>5390</v>
      </c>
      <c r="F360" t="s">
        <v>6</v>
      </c>
      <c r="G360" t="str">
        <f t="shared" si="20"/>
        <v>Calendula officinalis</v>
      </c>
      <c r="H360" t="str">
        <f t="shared" si="21"/>
        <v>FLORAIBERICA-COMP(III)</v>
      </c>
      <c r="J360" t="s">
        <v>12750</v>
      </c>
      <c r="K360" t="s">
        <v>11752</v>
      </c>
      <c r="L360" t="s">
        <v>11753</v>
      </c>
      <c r="M360" t="s">
        <v>11754</v>
      </c>
    </row>
    <row r="361" spans="1:13" x14ac:dyDescent="0.25">
      <c r="A361" t="s">
        <v>4798</v>
      </c>
      <c r="B361" t="s">
        <v>2660</v>
      </c>
      <c r="C361" t="str">
        <f t="shared" si="19"/>
        <v>subsp.</v>
      </c>
      <c r="D361" t="s">
        <v>469</v>
      </c>
      <c r="E361" t="s">
        <v>31</v>
      </c>
      <c r="F361" t="s">
        <v>6</v>
      </c>
      <c r="G361" t="str">
        <f t="shared" si="20"/>
        <v>Calendula suffruticosa algarbiensis</v>
      </c>
      <c r="H361" t="str">
        <f t="shared" si="21"/>
        <v>FLORAIBERICA-COMP(III)</v>
      </c>
      <c r="J361" t="s">
        <v>13569</v>
      </c>
      <c r="K361" t="s">
        <v>11752</v>
      </c>
      <c r="L361" t="s">
        <v>11753</v>
      </c>
      <c r="M361" t="s">
        <v>11754</v>
      </c>
    </row>
    <row r="362" spans="1:13" x14ac:dyDescent="0.25">
      <c r="A362" t="s">
        <v>4798</v>
      </c>
      <c r="B362" t="s">
        <v>2660</v>
      </c>
      <c r="C362" t="str">
        <f t="shared" si="19"/>
        <v>subsp.</v>
      </c>
      <c r="D362" t="s">
        <v>3621</v>
      </c>
      <c r="E362" t="s">
        <v>31</v>
      </c>
      <c r="F362" t="s">
        <v>6</v>
      </c>
      <c r="G362" t="str">
        <f t="shared" si="20"/>
        <v>Calendula suffruticosa carbonellii</v>
      </c>
      <c r="H362" t="str">
        <f t="shared" si="21"/>
        <v>FLORAIBERICA-COMP(III)</v>
      </c>
      <c r="J362" t="s">
        <v>13419</v>
      </c>
      <c r="K362" t="s">
        <v>11752</v>
      </c>
      <c r="L362" t="s">
        <v>11753</v>
      </c>
      <c r="M362" t="s">
        <v>11754</v>
      </c>
    </row>
    <row r="363" spans="1:13" x14ac:dyDescent="0.25">
      <c r="A363" t="s">
        <v>4798</v>
      </c>
      <c r="B363" t="s">
        <v>2660</v>
      </c>
      <c r="C363" t="str">
        <f t="shared" si="19"/>
        <v>subsp.</v>
      </c>
      <c r="D363" t="s">
        <v>1652</v>
      </c>
      <c r="E363" t="s">
        <v>31</v>
      </c>
      <c r="F363" t="s">
        <v>6</v>
      </c>
      <c r="G363" t="str">
        <f t="shared" si="20"/>
        <v>Calendula suffruticosa cinerea</v>
      </c>
      <c r="H363" t="str">
        <f t="shared" si="21"/>
        <v>FLORAIBERICA-COMP(III)</v>
      </c>
      <c r="J363" t="s">
        <v>13420</v>
      </c>
      <c r="K363" t="s">
        <v>11752</v>
      </c>
      <c r="L363" t="s">
        <v>11753</v>
      </c>
      <c r="M363" t="s">
        <v>11754</v>
      </c>
    </row>
    <row r="364" spans="1:13" x14ac:dyDescent="0.25">
      <c r="A364" t="s">
        <v>4798</v>
      </c>
      <c r="B364" t="s">
        <v>2660</v>
      </c>
      <c r="C364" t="str">
        <f t="shared" si="19"/>
        <v>subsp.</v>
      </c>
      <c r="D364" t="s">
        <v>5214</v>
      </c>
      <c r="E364" t="s">
        <v>31</v>
      </c>
      <c r="F364" t="s">
        <v>6</v>
      </c>
      <c r="G364" t="str">
        <f t="shared" si="20"/>
        <v>Calendula suffruticosa greuteri</v>
      </c>
      <c r="H364" t="str">
        <f t="shared" si="21"/>
        <v>FLORAIBERICA-COMP(III)</v>
      </c>
      <c r="J364" t="s">
        <v>13421</v>
      </c>
      <c r="K364" t="s">
        <v>11752</v>
      </c>
      <c r="L364" t="s">
        <v>11753</v>
      </c>
      <c r="M364" t="s">
        <v>11754</v>
      </c>
    </row>
    <row r="365" spans="1:13" x14ac:dyDescent="0.25">
      <c r="A365" t="s">
        <v>4798</v>
      </c>
      <c r="B365" t="s">
        <v>2660</v>
      </c>
      <c r="C365" t="str">
        <f t="shared" si="19"/>
        <v>subsp.</v>
      </c>
      <c r="D365" t="s">
        <v>402</v>
      </c>
      <c r="E365" t="s">
        <v>6</v>
      </c>
      <c r="F365" t="s">
        <v>6</v>
      </c>
      <c r="G365" t="str">
        <f t="shared" si="20"/>
        <v>Calendula suffruticosa lusitanica</v>
      </c>
      <c r="H365" t="str">
        <f t="shared" si="21"/>
        <v>FLORAIBERICA-COMP(III)</v>
      </c>
      <c r="J365" t="s">
        <v>13422</v>
      </c>
      <c r="K365" t="s">
        <v>11752</v>
      </c>
      <c r="L365" t="s">
        <v>11753</v>
      </c>
      <c r="M365" t="s">
        <v>11754</v>
      </c>
    </row>
    <row r="366" spans="1:13" x14ac:dyDescent="0.25">
      <c r="A366" t="s">
        <v>4798</v>
      </c>
      <c r="B366" t="s">
        <v>2660</v>
      </c>
      <c r="C366" t="str">
        <f t="shared" si="19"/>
        <v>subsp.</v>
      </c>
      <c r="D366" t="s">
        <v>4778</v>
      </c>
      <c r="E366" t="s">
        <v>31</v>
      </c>
      <c r="F366" t="s">
        <v>6</v>
      </c>
      <c r="G366" t="str">
        <f t="shared" si="20"/>
        <v>Calendula suffruticosa marginata</v>
      </c>
      <c r="H366" t="str">
        <f t="shared" si="21"/>
        <v>FLORAIBERICA-COMP(III)</v>
      </c>
      <c r="J366" t="s">
        <v>13423</v>
      </c>
      <c r="K366" t="s">
        <v>11752</v>
      </c>
      <c r="L366" t="s">
        <v>11753</v>
      </c>
      <c r="M366" t="s">
        <v>11754</v>
      </c>
    </row>
    <row r="367" spans="1:13" x14ac:dyDescent="0.25">
      <c r="A367" t="s">
        <v>4798</v>
      </c>
      <c r="B367" t="s">
        <v>2660</v>
      </c>
      <c r="C367" t="str">
        <f t="shared" si="19"/>
        <v>subsp.</v>
      </c>
      <c r="D367" t="s">
        <v>453</v>
      </c>
      <c r="E367" t="s">
        <v>31</v>
      </c>
      <c r="F367" t="s">
        <v>6</v>
      </c>
      <c r="G367" t="str">
        <f t="shared" si="20"/>
        <v>Calendula suffruticosa tomentosa</v>
      </c>
      <c r="H367" t="str">
        <f t="shared" si="21"/>
        <v>FLORAIBERICA-COMP(III)</v>
      </c>
      <c r="J367" t="s">
        <v>13424</v>
      </c>
      <c r="K367" t="s">
        <v>11752</v>
      </c>
      <c r="L367" t="s">
        <v>11753</v>
      </c>
      <c r="M367" t="s">
        <v>11754</v>
      </c>
    </row>
    <row r="368" spans="1:13" x14ac:dyDescent="0.25">
      <c r="A368" t="s">
        <v>4798</v>
      </c>
      <c r="B368" t="s">
        <v>2660</v>
      </c>
      <c r="C368" t="str">
        <f t="shared" si="19"/>
        <v>subsp.</v>
      </c>
      <c r="D368" t="s">
        <v>5213</v>
      </c>
      <c r="E368" t="s">
        <v>6</v>
      </c>
      <c r="F368" t="s">
        <v>6</v>
      </c>
      <c r="G368" t="str">
        <f t="shared" si="20"/>
        <v>Calendula suffruticosa trialata</v>
      </c>
      <c r="H368" t="str">
        <f t="shared" si="21"/>
        <v>FLORAIBERICA-COMP(III)</v>
      </c>
      <c r="J368" t="s">
        <v>13425</v>
      </c>
      <c r="K368" t="s">
        <v>11752</v>
      </c>
      <c r="L368" t="s">
        <v>11753</v>
      </c>
      <c r="M368" t="s">
        <v>11754</v>
      </c>
    </row>
    <row r="369" spans="1:13" x14ac:dyDescent="0.25">
      <c r="A369" t="s">
        <v>4798</v>
      </c>
      <c r="B369" t="s">
        <v>2660</v>
      </c>
      <c r="C369" t="str">
        <f t="shared" si="19"/>
        <v>subsp.</v>
      </c>
      <c r="D369" t="s">
        <v>5212</v>
      </c>
      <c r="E369" t="s">
        <v>31</v>
      </c>
      <c r="F369" t="s">
        <v>6</v>
      </c>
      <c r="G369" t="str">
        <f t="shared" si="20"/>
        <v>Calendula suffruticosa vejerensis</v>
      </c>
      <c r="H369" t="str">
        <f t="shared" si="21"/>
        <v>FLORAIBERICA-COMP(III)</v>
      </c>
      <c r="J369" t="s">
        <v>13426</v>
      </c>
      <c r="K369" t="s">
        <v>11752</v>
      </c>
      <c r="L369" t="s">
        <v>11753</v>
      </c>
      <c r="M369" t="s">
        <v>11754</v>
      </c>
    </row>
    <row r="370" spans="1:13" x14ac:dyDescent="0.25">
      <c r="A370" t="s">
        <v>4798</v>
      </c>
      <c r="B370" t="s">
        <v>4799</v>
      </c>
      <c r="C370" t="str">
        <f t="shared" si="19"/>
        <v/>
      </c>
      <c r="E370" t="s">
        <v>6</v>
      </c>
      <c r="F370" t="s">
        <v>6</v>
      </c>
      <c r="G370" t="str">
        <f t="shared" si="20"/>
        <v>Calendula tripterocarpa</v>
      </c>
      <c r="H370" t="str">
        <f t="shared" si="21"/>
        <v>FLORAIBERICA-COMP(III)</v>
      </c>
      <c r="J370" t="s">
        <v>11914</v>
      </c>
      <c r="K370" t="s">
        <v>11752</v>
      </c>
      <c r="L370" t="s">
        <v>11753</v>
      </c>
      <c r="M370" t="s">
        <v>11754</v>
      </c>
    </row>
    <row r="371" spans="1:13" x14ac:dyDescent="0.25">
      <c r="A371" t="s">
        <v>4800</v>
      </c>
      <c r="B371" t="s">
        <v>3974</v>
      </c>
      <c r="C371" t="str">
        <f t="shared" si="19"/>
        <v/>
      </c>
      <c r="E371" t="s">
        <v>6</v>
      </c>
      <c r="F371" t="s">
        <v>6</v>
      </c>
      <c r="G371" t="str">
        <f t="shared" si="20"/>
        <v>Carpesium cernuum</v>
      </c>
      <c r="H371" t="str">
        <f t="shared" si="21"/>
        <v>FLORAIBERICA-COMP(III)</v>
      </c>
      <c r="J371" t="s">
        <v>12751</v>
      </c>
      <c r="K371" t="s">
        <v>11752</v>
      </c>
      <c r="L371" t="s">
        <v>11753</v>
      </c>
      <c r="M371" t="s">
        <v>11754</v>
      </c>
    </row>
    <row r="372" spans="1:13" x14ac:dyDescent="0.25">
      <c r="A372" t="s">
        <v>4161</v>
      </c>
      <c r="B372" t="s">
        <v>1025</v>
      </c>
      <c r="C372" t="str">
        <f t="shared" si="19"/>
        <v/>
      </c>
      <c r="E372" t="s">
        <v>31</v>
      </c>
      <c r="F372" t="s">
        <v>6</v>
      </c>
      <c r="G372" t="str">
        <f t="shared" si="20"/>
        <v>Castrilanthemum debeauxii</v>
      </c>
      <c r="H372" t="str">
        <f t="shared" si="21"/>
        <v>FLORAIBERICA-COMP(III)</v>
      </c>
      <c r="J372" t="s">
        <v>11915</v>
      </c>
      <c r="K372" t="s">
        <v>11752</v>
      </c>
      <c r="L372" t="s">
        <v>11753</v>
      </c>
      <c r="M372" t="s">
        <v>11754</v>
      </c>
    </row>
    <row r="373" spans="1:13" x14ac:dyDescent="0.25">
      <c r="A373" t="s">
        <v>5258</v>
      </c>
      <c r="B373" t="s">
        <v>5259</v>
      </c>
      <c r="C373" t="str">
        <f t="shared" si="19"/>
        <v/>
      </c>
      <c r="E373" t="s">
        <v>5390</v>
      </c>
      <c r="F373" t="s">
        <v>6</v>
      </c>
      <c r="G373" t="str">
        <f t="shared" si="20"/>
        <v>Centipeda cunninghamii</v>
      </c>
      <c r="H373" t="str">
        <f t="shared" si="21"/>
        <v>FLORAIBERICA-COMP(III)</v>
      </c>
      <c r="J373" t="s">
        <v>11916</v>
      </c>
      <c r="K373" t="s">
        <v>11752</v>
      </c>
      <c r="L373" t="s">
        <v>11753</v>
      </c>
      <c r="M373" t="s">
        <v>11754</v>
      </c>
    </row>
    <row r="374" spans="1:13" x14ac:dyDescent="0.25">
      <c r="A374" t="s">
        <v>4807</v>
      </c>
      <c r="B374" t="s">
        <v>4808</v>
      </c>
      <c r="C374" t="str">
        <f t="shared" si="19"/>
        <v/>
      </c>
      <c r="E374" t="s">
        <v>6</v>
      </c>
      <c r="F374" t="s">
        <v>6</v>
      </c>
      <c r="G374" t="str">
        <f t="shared" si="20"/>
        <v>Chamaemelum fuscatum</v>
      </c>
      <c r="H374" t="str">
        <f t="shared" si="21"/>
        <v>FLORAIBERICA-COMP(III)</v>
      </c>
      <c r="J374" t="s">
        <v>11917</v>
      </c>
      <c r="K374" t="s">
        <v>11752</v>
      </c>
      <c r="L374" t="s">
        <v>11753</v>
      </c>
      <c r="M374" t="s">
        <v>11754</v>
      </c>
    </row>
    <row r="375" spans="1:13" x14ac:dyDescent="0.25">
      <c r="A375" t="s">
        <v>4807</v>
      </c>
      <c r="B375" t="s">
        <v>2131</v>
      </c>
      <c r="C375" t="str">
        <f t="shared" si="19"/>
        <v/>
      </c>
      <c r="E375" t="s">
        <v>6</v>
      </c>
      <c r="F375" t="s">
        <v>6</v>
      </c>
      <c r="G375" t="str">
        <f t="shared" si="20"/>
        <v>Chamaemelum nobile</v>
      </c>
      <c r="H375" t="str">
        <f t="shared" si="21"/>
        <v>FLORAIBERICA-COMP(III)</v>
      </c>
      <c r="J375" t="s">
        <v>12840</v>
      </c>
      <c r="K375" t="s">
        <v>11752</v>
      </c>
      <c r="L375" t="s">
        <v>11753</v>
      </c>
      <c r="M375" t="s">
        <v>11754</v>
      </c>
    </row>
    <row r="376" spans="1:13" x14ac:dyDescent="0.25">
      <c r="A376" t="s">
        <v>5254</v>
      </c>
      <c r="B376" t="s">
        <v>5255</v>
      </c>
      <c r="C376" t="str">
        <f t="shared" si="19"/>
        <v/>
      </c>
      <c r="E376" t="s">
        <v>6</v>
      </c>
      <c r="F376" t="s">
        <v>6</v>
      </c>
      <c r="G376" t="str">
        <f t="shared" si="20"/>
        <v>Chiliadenus glutinosus</v>
      </c>
      <c r="H376" t="str">
        <f t="shared" si="21"/>
        <v>FLORAIBERICA-COMP(III)</v>
      </c>
      <c r="J376" t="s">
        <v>11918</v>
      </c>
      <c r="K376" t="s">
        <v>11752</v>
      </c>
      <c r="L376" t="s">
        <v>11753</v>
      </c>
      <c r="M376" t="s">
        <v>11754</v>
      </c>
    </row>
    <row r="377" spans="1:13" x14ac:dyDescent="0.25">
      <c r="A377" t="s">
        <v>5215</v>
      </c>
      <c r="B377" t="s">
        <v>5216</v>
      </c>
      <c r="C377" t="str">
        <f t="shared" si="19"/>
        <v>subsp.</v>
      </c>
      <c r="D377" t="s">
        <v>5216</v>
      </c>
      <c r="E377" t="s">
        <v>5390</v>
      </c>
      <c r="F377" t="s">
        <v>31</v>
      </c>
      <c r="G377" t="str">
        <f t="shared" si="20"/>
        <v>Chrysanthemoides monilifera monilifera</v>
      </c>
      <c r="H377" t="str">
        <f t="shared" si="21"/>
        <v>FLORAIBERICA-COMP(III)</v>
      </c>
      <c r="J377" t="s">
        <v>13427</v>
      </c>
      <c r="K377" t="s">
        <v>11752</v>
      </c>
      <c r="L377" t="s">
        <v>11753</v>
      </c>
      <c r="M377" t="s">
        <v>11754</v>
      </c>
    </row>
    <row r="378" spans="1:13" x14ac:dyDescent="0.25">
      <c r="A378" t="s">
        <v>4816</v>
      </c>
      <c r="B378" t="s">
        <v>4817</v>
      </c>
      <c r="C378" t="str">
        <f t="shared" si="19"/>
        <v/>
      </c>
      <c r="E378" t="s">
        <v>6</v>
      </c>
      <c r="F378" t="s">
        <v>6</v>
      </c>
      <c r="G378" t="str">
        <f t="shared" si="20"/>
        <v>Cladanthus arabicus</v>
      </c>
      <c r="H378" t="str">
        <f t="shared" si="21"/>
        <v>FLORAIBERICA-COMP(III)</v>
      </c>
      <c r="J378" t="s">
        <v>11919</v>
      </c>
      <c r="K378" t="s">
        <v>11752</v>
      </c>
      <c r="L378" t="s">
        <v>11753</v>
      </c>
      <c r="M378" t="s">
        <v>11754</v>
      </c>
    </row>
    <row r="379" spans="1:13" x14ac:dyDescent="0.25">
      <c r="A379" t="s">
        <v>4816</v>
      </c>
      <c r="B379" t="s">
        <v>5244</v>
      </c>
      <c r="C379" t="str">
        <f t="shared" si="19"/>
        <v/>
      </c>
      <c r="E379" t="s">
        <v>6</v>
      </c>
      <c r="F379" t="s">
        <v>6</v>
      </c>
      <c r="G379" t="str">
        <f t="shared" si="20"/>
        <v>Cladanthus mixtus</v>
      </c>
      <c r="H379" t="str">
        <f t="shared" si="21"/>
        <v>FLORAIBERICA-COMP(III)</v>
      </c>
      <c r="J379" t="s">
        <v>12841</v>
      </c>
      <c r="K379" t="s">
        <v>11752</v>
      </c>
      <c r="L379" t="s">
        <v>11753</v>
      </c>
      <c r="M379" t="s">
        <v>11754</v>
      </c>
    </row>
    <row r="380" spans="1:13" x14ac:dyDescent="0.25">
      <c r="A380" t="s">
        <v>4821</v>
      </c>
      <c r="B380" t="s">
        <v>4822</v>
      </c>
      <c r="C380" t="str">
        <f t="shared" si="19"/>
        <v/>
      </c>
      <c r="E380" t="s">
        <v>6</v>
      </c>
      <c r="F380" t="s">
        <v>6</v>
      </c>
      <c r="G380" t="str">
        <f t="shared" si="20"/>
        <v>Coleostephus myconis</v>
      </c>
      <c r="H380" t="str">
        <f t="shared" si="21"/>
        <v>FLORAIBERICA-COMP(III)</v>
      </c>
      <c r="J380" t="s">
        <v>12842</v>
      </c>
      <c r="K380" t="s">
        <v>11752</v>
      </c>
      <c r="L380" t="s">
        <v>11753</v>
      </c>
      <c r="M380" t="s">
        <v>11754</v>
      </c>
    </row>
    <row r="381" spans="1:13" x14ac:dyDescent="0.25">
      <c r="A381" t="s">
        <v>4823</v>
      </c>
      <c r="B381" t="s">
        <v>1606</v>
      </c>
      <c r="C381" t="str">
        <f t="shared" si="19"/>
        <v/>
      </c>
      <c r="E381" t="s">
        <v>5390</v>
      </c>
      <c r="F381" t="s">
        <v>6</v>
      </c>
      <c r="G381" t="str">
        <f t="shared" si="20"/>
        <v>Conyza bonariensis</v>
      </c>
      <c r="H381" t="str">
        <f t="shared" si="21"/>
        <v>FLORAIBERICA-COMP(III)</v>
      </c>
      <c r="J381" t="s">
        <v>13594</v>
      </c>
      <c r="K381" t="s">
        <v>11752</v>
      </c>
      <c r="L381" t="s">
        <v>11753</v>
      </c>
      <c r="M381" t="s">
        <v>11754</v>
      </c>
    </row>
    <row r="382" spans="1:13" x14ac:dyDescent="0.25">
      <c r="A382" t="s">
        <v>4823</v>
      </c>
      <c r="B382" t="s">
        <v>1612</v>
      </c>
      <c r="C382" t="str">
        <f t="shared" si="19"/>
        <v/>
      </c>
      <c r="E382" t="s">
        <v>5390</v>
      </c>
      <c r="F382" t="s">
        <v>6</v>
      </c>
      <c r="G382" t="str">
        <f t="shared" si="20"/>
        <v>Conyza canadensis</v>
      </c>
      <c r="H382" t="str">
        <f t="shared" si="21"/>
        <v>FLORAIBERICA-COMP(III)</v>
      </c>
      <c r="J382" t="s">
        <v>12843</v>
      </c>
      <c r="K382" t="s">
        <v>11752</v>
      </c>
      <c r="L382" t="s">
        <v>11753</v>
      </c>
      <c r="M382" t="s">
        <v>11754</v>
      </c>
    </row>
    <row r="383" spans="1:13" x14ac:dyDescent="0.25">
      <c r="A383" t="s">
        <v>4282</v>
      </c>
      <c r="B383" t="s">
        <v>100</v>
      </c>
      <c r="C383" t="str">
        <f t="shared" si="19"/>
        <v/>
      </c>
      <c r="E383" t="s">
        <v>6</v>
      </c>
      <c r="F383" t="s">
        <v>6</v>
      </c>
      <c r="G383" t="str">
        <f t="shared" si="20"/>
        <v>Cota altissima</v>
      </c>
      <c r="H383" t="str">
        <f t="shared" si="21"/>
        <v>FLORAIBERICA-COMP(III)</v>
      </c>
      <c r="J383" t="s">
        <v>11920</v>
      </c>
      <c r="K383" t="s">
        <v>11752</v>
      </c>
      <c r="L383" t="s">
        <v>11753</v>
      </c>
      <c r="M383" t="s">
        <v>11754</v>
      </c>
    </row>
    <row r="384" spans="1:13" x14ac:dyDescent="0.25">
      <c r="A384" t="s">
        <v>4282</v>
      </c>
      <c r="B384" t="s">
        <v>4283</v>
      </c>
      <c r="C384" t="str">
        <f t="shared" si="19"/>
        <v/>
      </c>
      <c r="E384" t="s">
        <v>31</v>
      </c>
      <c r="F384" t="s">
        <v>6</v>
      </c>
      <c r="G384" t="str">
        <f t="shared" si="20"/>
        <v>Cota oretana</v>
      </c>
      <c r="H384" t="str">
        <f t="shared" si="21"/>
        <v>FLORAIBERICA-COMP(III)</v>
      </c>
      <c r="J384" t="s">
        <v>11921</v>
      </c>
      <c r="K384" t="s">
        <v>11752</v>
      </c>
      <c r="L384" t="s">
        <v>11753</v>
      </c>
      <c r="M384" t="s">
        <v>11754</v>
      </c>
    </row>
    <row r="385" spans="1:13" x14ac:dyDescent="0.25">
      <c r="A385" t="s">
        <v>4282</v>
      </c>
      <c r="B385" t="s">
        <v>1072</v>
      </c>
      <c r="C385" t="str">
        <f t="shared" ref="C385:C448" si="22">IF(D385="","","subsp.")</f>
        <v/>
      </c>
      <c r="E385" t="s">
        <v>6</v>
      </c>
      <c r="F385" t="s">
        <v>6</v>
      </c>
      <c r="G385" t="str">
        <f t="shared" ref="G385:G448" si="23">IF(D385="",CONCATENATE(A385," ",B385),CONCATENATE(A385," ",B385," ",D385))</f>
        <v>Cota triumfetti</v>
      </c>
      <c r="H385" t="str">
        <f t="shared" si="21"/>
        <v>FLORAIBERICA-COMP(III)</v>
      </c>
      <c r="J385" t="s">
        <v>11922</v>
      </c>
      <c r="K385" t="s">
        <v>11752</v>
      </c>
      <c r="L385" t="s">
        <v>11753</v>
      </c>
      <c r="M385" t="s">
        <v>11754</v>
      </c>
    </row>
    <row r="386" spans="1:13" x14ac:dyDescent="0.25">
      <c r="A386" t="s">
        <v>4829</v>
      </c>
      <c r="B386" t="s">
        <v>403</v>
      </c>
      <c r="C386" t="str">
        <f t="shared" si="22"/>
        <v/>
      </c>
      <c r="E386" t="s">
        <v>5390</v>
      </c>
      <c r="F386" t="s">
        <v>6</v>
      </c>
      <c r="G386" t="str">
        <f t="shared" si="23"/>
        <v>Cotula australis</v>
      </c>
      <c r="H386" t="str">
        <f t="shared" si="21"/>
        <v>FLORAIBERICA-COMP(III)</v>
      </c>
      <c r="J386" t="s">
        <v>12844</v>
      </c>
      <c r="K386" t="s">
        <v>11752</v>
      </c>
      <c r="L386" t="s">
        <v>11753</v>
      </c>
      <c r="M386" t="s">
        <v>11754</v>
      </c>
    </row>
    <row r="387" spans="1:13" x14ac:dyDescent="0.25">
      <c r="A387" t="s">
        <v>4829</v>
      </c>
      <c r="B387" t="s">
        <v>3818</v>
      </c>
      <c r="C387" t="str">
        <f t="shared" si="22"/>
        <v/>
      </c>
      <c r="E387" t="s">
        <v>5390</v>
      </c>
      <c r="F387" t="s">
        <v>6</v>
      </c>
      <c r="G387" t="str">
        <f t="shared" si="23"/>
        <v>Cotula coronopifolia</v>
      </c>
      <c r="H387" t="str">
        <f t="shared" si="21"/>
        <v>FLORAIBERICA-COMP(III)</v>
      </c>
      <c r="J387" t="s">
        <v>12752</v>
      </c>
      <c r="K387" t="s">
        <v>11752</v>
      </c>
      <c r="L387" t="s">
        <v>11753</v>
      </c>
      <c r="M387" t="s">
        <v>11754</v>
      </c>
    </row>
    <row r="388" spans="1:13" x14ac:dyDescent="0.25">
      <c r="A388" t="s">
        <v>5148</v>
      </c>
      <c r="B388" t="s">
        <v>5149</v>
      </c>
      <c r="C388" t="str">
        <f t="shared" si="22"/>
        <v/>
      </c>
      <c r="E388" t="s">
        <v>6</v>
      </c>
      <c r="F388" t="s">
        <v>6</v>
      </c>
      <c r="G388" t="str">
        <f t="shared" si="23"/>
        <v>Daveaua anthemoides</v>
      </c>
      <c r="H388" t="str">
        <f t="shared" si="21"/>
        <v>FLORAIBERICA-COMP(III)</v>
      </c>
      <c r="J388" t="s">
        <v>11923</v>
      </c>
      <c r="K388" t="s">
        <v>11752</v>
      </c>
      <c r="L388" t="s">
        <v>11753</v>
      </c>
      <c r="M388" t="s">
        <v>11754</v>
      </c>
    </row>
    <row r="389" spans="1:13" x14ac:dyDescent="0.25">
      <c r="A389" t="s">
        <v>4856</v>
      </c>
      <c r="B389" t="s">
        <v>348</v>
      </c>
      <c r="C389" t="str">
        <f t="shared" si="22"/>
        <v/>
      </c>
      <c r="E389" t="s">
        <v>6</v>
      </c>
      <c r="F389" t="s">
        <v>6</v>
      </c>
      <c r="G389" t="str">
        <f t="shared" si="23"/>
        <v>Dittrichia graveolens</v>
      </c>
      <c r="H389" t="str">
        <f t="shared" si="21"/>
        <v>FLORAIBERICA-COMP(III)</v>
      </c>
      <c r="J389" t="s">
        <v>11924</v>
      </c>
      <c r="K389" t="s">
        <v>11752</v>
      </c>
      <c r="L389" t="s">
        <v>11753</v>
      </c>
      <c r="M389" t="s">
        <v>11754</v>
      </c>
    </row>
    <row r="390" spans="1:13" x14ac:dyDescent="0.25">
      <c r="A390" t="s">
        <v>4856</v>
      </c>
      <c r="B390" t="s">
        <v>415</v>
      </c>
      <c r="C390" t="str">
        <f t="shared" si="22"/>
        <v>subsp.</v>
      </c>
      <c r="D390" t="s">
        <v>5253</v>
      </c>
      <c r="E390" t="s">
        <v>31</v>
      </c>
      <c r="F390" t="s">
        <v>6</v>
      </c>
      <c r="G390" t="str">
        <f t="shared" si="23"/>
        <v>Dittrichia viscosa revoluta</v>
      </c>
      <c r="H390" t="str">
        <f t="shared" si="21"/>
        <v>FLORAIBERICA-COMP(III)</v>
      </c>
      <c r="J390" t="s">
        <v>13428</v>
      </c>
      <c r="K390" t="s">
        <v>11752</v>
      </c>
      <c r="L390" t="s">
        <v>11753</v>
      </c>
      <c r="M390" t="s">
        <v>11754</v>
      </c>
    </row>
    <row r="391" spans="1:13" x14ac:dyDescent="0.25">
      <c r="A391" t="s">
        <v>4856</v>
      </c>
      <c r="B391" t="s">
        <v>415</v>
      </c>
      <c r="C391" t="str">
        <f t="shared" si="22"/>
        <v>subsp.</v>
      </c>
      <c r="D391" t="s">
        <v>415</v>
      </c>
      <c r="E391" t="s">
        <v>6</v>
      </c>
      <c r="F391" t="s">
        <v>6</v>
      </c>
      <c r="G391" t="str">
        <f t="shared" si="23"/>
        <v>Dittrichia viscosa viscosa</v>
      </c>
      <c r="H391" t="str">
        <f t="shared" si="21"/>
        <v>FLORAIBERICA-COMP(III)</v>
      </c>
      <c r="J391" t="s">
        <v>13429</v>
      </c>
      <c r="K391" t="s">
        <v>11752</v>
      </c>
      <c r="L391" t="s">
        <v>11753</v>
      </c>
      <c r="M391" t="s">
        <v>11754</v>
      </c>
    </row>
    <row r="392" spans="1:13" x14ac:dyDescent="0.25">
      <c r="A392" t="s">
        <v>4289</v>
      </c>
      <c r="B392" t="s">
        <v>1546</v>
      </c>
      <c r="C392" t="str">
        <f t="shared" si="22"/>
        <v/>
      </c>
      <c r="E392" t="s">
        <v>6</v>
      </c>
      <c r="F392" t="s">
        <v>6</v>
      </c>
      <c r="G392" t="str">
        <f t="shared" si="23"/>
        <v>Doronicum austriacum</v>
      </c>
      <c r="H392" t="str">
        <f t="shared" si="21"/>
        <v>FLORAIBERICA-COMP(III)</v>
      </c>
      <c r="J392" t="s">
        <v>12845</v>
      </c>
      <c r="K392" t="s">
        <v>11752</v>
      </c>
      <c r="L392" t="s">
        <v>11753</v>
      </c>
      <c r="M392" t="s">
        <v>11754</v>
      </c>
    </row>
    <row r="393" spans="1:13" x14ac:dyDescent="0.25">
      <c r="A393" t="s">
        <v>4289</v>
      </c>
      <c r="B393" t="s">
        <v>4290</v>
      </c>
      <c r="C393" t="str">
        <f t="shared" si="22"/>
        <v>subsp.</v>
      </c>
      <c r="D393" t="s">
        <v>4290</v>
      </c>
      <c r="E393" t="s">
        <v>31</v>
      </c>
      <c r="F393" t="s">
        <v>6</v>
      </c>
      <c r="G393" t="str">
        <f t="shared" si="23"/>
        <v>Doronicum carpetanum carpetanum</v>
      </c>
      <c r="H393" t="str">
        <f t="shared" ref="H393:H456" si="24">IF(OR(A393 ="", B393=""), "", "FLORAIBERICA-COMP(III)")</f>
        <v>FLORAIBERICA-COMP(III)</v>
      </c>
      <c r="J393" t="s">
        <v>13430</v>
      </c>
      <c r="K393" t="s">
        <v>11752</v>
      </c>
      <c r="L393" t="s">
        <v>11753</v>
      </c>
      <c r="M393" t="s">
        <v>11754</v>
      </c>
    </row>
    <row r="394" spans="1:13" x14ac:dyDescent="0.25">
      <c r="A394" t="s">
        <v>4289</v>
      </c>
      <c r="B394" t="s">
        <v>4290</v>
      </c>
      <c r="C394" t="str">
        <f t="shared" si="22"/>
        <v>subsp.</v>
      </c>
      <c r="D394" t="s">
        <v>4291</v>
      </c>
      <c r="E394" t="s">
        <v>31</v>
      </c>
      <c r="F394" t="s">
        <v>6</v>
      </c>
      <c r="G394" t="str">
        <f t="shared" si="23"/>
        <v>Doronicum carpetanum kuepferi</v>
      </c>
      <c r="H394" t="str">
        <f t="shared" si="24"/>
        <v>FLORAIBERICA-COMP(III)</v>
      </c>
      <c r="J394" t="s">
        <v>13431</v>
      </c>
      <c r="K394" t="s">
        <v>11752</v>
      </c>
      <c r="L394" t="s">
        <v>11753</v>
      </c>
      <c r="M394" t="s">
        <v>11754</v>
      </c>
    </row>
    <row r="395" spans="1:13" x14ac:dyDescent="0.25">
      <c r="A395" t="s">
        <v>4289</v>
      </c>
      <c r="B395" t="s">
        <v>4290</v>
      </c>
      <c r="C395" t="str">
        <f t="shared" si="22"/>
        <v>subsp.</v>
      </c>
      <c r="D395" t="s">
        <v>6087</v>
      </c>
      <c r="E395" t="s">
        <v>31</v>
      </c>
      <c r="F395" s="4" t="s">
        <v>6</v>
      </c>
      <c r="G395" t="str">
        <f t="shared" si="23"/>
        <v>Doronicum carpetanum diazii</v>
      </c>
      <c r="H395" t="str">
        <f t="shared" si="24"/>
        <v>FLORAIBERICA-COMP(III)</v>
      </c>
      <c r="J395" t="s">
        <v>13432</v>
      </c>
      <c r="K395" t="s">
        <v>11752</v>
      </c>
      <c r="L395" t="s">
        <v>11753</v>
      </c>
      <c r="M395" t="s">
        <v>11754</v>
      </c>
    </row>
    <row r="396" spans="1:13" x14ac:dyDescent="0.25">
      <c r="A396" t="s">
        <v>4289</v>
      </c>
      <c r="B396" t="s">
        <v>4290</v>
      </c>
      <c r="C396" t="str">
        <f t="shared" si="22"/>
        <v>subsp.</v>
      </c>
      <c r="D396" t="s">
        <v>1291</v>
      </c>
      <c r="E396" t="s">
        <v>31</v>
      </c>
      <c r="F396" t="s">
        <v>6</v>
      </c>
      <c r="G396" t="str">
        <f t="shared" si="23"/>
        <v>Doronicum carpetanum pubescens</v>
      </c>
      <c r="H396" t="str">
        <f t="shared" si="24"/>
        <v>FLORAIBERICA-COMP(III)</v>
      </c>
      <c r="J396" t="s">
        <v>13433</v>
      </c>
      <c r="K396" t="s">
        <v>11752</v>
      </c>
      <c r="L396" t="s">
        <v>11753</v>
      </c>
      <c r="M396" t="s">
        <v>11754</v>
      </c>
    </row>
    <row r="397" spans="1:13" x14ac:dyDescent="0.25">
      <c r="A397" t="s">
        <v>4289</v>
      </c>
      <c r="B397" t="s">
        <v>1077</v>
      </c>
      <c r="C397" t="str">
        <f t="shared" si="22"/>
        <v/>
      </c>
      <c r="E397" t="s">
        <v>6</v>
      </c>
      <c r="F397" t="s">
        <v>6</v>
      </c>
      <c r="G397" t="str">
        <f t="shared" si="23"/>
        <v>Doronicum grandiflorum</v>
      </c>
      <c r="H397" t="str">
        <f t="shared" si="24"/>
        <v>FLORAIBERICA-COMP(III)</v>
      </c>
      <c r="J397" t="s">
        <v>12846</v>
      </c>
      <c r="K397" t="s">
        <v>11752</v>
      </c>
      <c r="L397" t="s">
        <v>11753</v>
      </c>
      <c r="M397" t="s">
        <v>11754</v>
      </c>
    </row>
    <row r="398" spans="1:13" x14ac:dyDescent="0.25">
      <c r="A398" t="s">
        <v>4289</v>
      </c>
      <c r="B398" t="s">
        <v>4857</v>
      </c>
      <c r="C398" t="str">
        <f t="shared" si="22"/>
        <v/>
      </c>
      <c r="E398" t="s">
        <v>6</v>
      </c>
      <c r="F398" t="s">
        <v>6</v>
      </c>
      <c r="G398" t="str">
        <f t="shared" si="23"/>
        <v>Doronicum pardalianches</v>
      </c>
      <c r="H398" t="str">
        <f t="shared" si="24"/>
        <v>FLORAIBERICA-COMP(III)</v>
      </c>
      <c r="J398" t="s">
        <v>12753</v>
      </c>
      <c r="K398" t="s">
        <v>11752</v>
      </c>
      <c r="L398" t="s">
        <v>11753</v>
      </c>
      <c r="M398" t="s">
        <v>11754</v>
      </c>
    </row>
    <row r="399" spans="1:13" x14ac:dyDescent="0.25">
      <c r="A399" t="s">
        <v>4289</v>
      </c>
      <c r="B399" t="s">
        <v>1582</v>
      </c>
      <c r="C399" t="str">
        <f t="shared" si="22"/>
        <v/>
      </c>
      <c r="E399" t="s">
        <v>6</v>
      </c>
      <c r="F399" t="s">
        <v>6</v>
      </c>
      <c r="G399" t="str">
        <f t="shared" si="23"/>
        <v>Doronicum plantagineum</v>
      </c>
      <c r="H399" t="str">
        <f t="shared" si="24"/>
        <v>FLORAIBERICA-COMP(III)</v>
      </c>
      <c r="J399" t="s">
        <v>12754</v>
      </c>
      <c r="K399" t="s">
        <v>11752</v>
      </c>
      <c r="L399" t="s">
        <v>11753</v>
      </c>
      <c r="M399" t="s">
        <v>11754</v>
      </c>
    </row>
    <row r="400" spans="1:13" x14ac:dyDescent="0.25">
      <c r="A400" t="s">
        <v>4862</v>
      </c>
      <c r="B400" t="s">
        <v>661</v>
      </c>
      <c r="C400" t="str">
        <f t="shared" si="22"/>
        <v/>
      </c>
      <c r="E400" t="s">
        <v>5390</v>
      </c>
      <c r="F400" t="s">
        <v>6</v>
      </c>
      <c r="G400" t="str">
        <f t="shared" si="23"/>
        <v>Eclipta prostrata</v>
      </c>
      <c r="H400" t="str">
        <f t="shared" si="24"/>
        <v>FLORAIBERICA-COMP(III)</v>
      </c>
      <c r="J400" t="s">
        <v>12847</v>
      </c>
      <c r="K400" t="s">
        <v>11752</v>
      </c>
      <c r="L400" t="s">
        <v>11753</v>
      </c>
      <c r="M400" t="s">
        <v>11754</v>
      </c>
    </row>
    <row r="401" spans="1:13" x14ac:dyDescent="0.25">
      <c r="A401" t="s">
        <v>4292</v>
      </c>
      <c r="B401" t="s">
        <v>3302</v>
      </c>
      <c r="C401" t="str">
        <f t="shared" si="22"/>
        <v/>
      </c>
      <c r="E401" t="s">
        <v>6</v>
      </c>
      <c r="F401" t="s">
        <v>6</v>
      </c>
      <c r="G401" t="str">
        <f t="shared" si="23"/>
        <v>Erigeron acris</v>
      </c>
      <c r="H401" t="str">
        <f t="shared" si="24"/>
        <v>FLORAIBERICA-COMP(III)</v>
      </c>
      <c r="J401" t="s">
        <v>12755</v>
      </c>
      <c r="K401" t="s">
        <v>11752</v>
      </c>
      <c r="L401" t="s">
        <v>11753</v>
      </c>
      <c r="M401" t="s">
        <v>11754</v>
      </c>
    </row>
    <row r="402" spans="1:13" x14ac:dyDescent="0.25">
      <c r="A402" t="s">
        <v>4292</v>
      </c>
      <c r="B402" t="s">
        <v>42</v>
      </c>
      <c r="C402" t="str">
        <f t="shared" si="22"/>
        <v/>
      </c>
      <c r="E402" t="s">
        <v>6</v>
      </c>
      <c r="F402" t="s">
        <v>6</v>
      </c>
      <c r="G402" t="str">
        <f t="shared" si="23"/>
        <v>Erigeron alpinus</v>
      </c>
      <c r="H402" t="str">
        <f t="shared" si="24"/>
        <v>FLORAIBERICA-COMP(III)</v>
      </c>
      <c r="J402" t="s">
        <v>12756</v>
      </c>
      <c r="K402" t="s">
        <v>11752</v>
      </c>
      <c r="L402" t="s">
        <v>11753</v>
      </c>
      <c r="M402" t="s">
        <v>11754</v>
      </c>
    </row>
    <row r="403" spans="1:13" x14ac:dyDescent="0.25">
      <c r="A403" t="s">
        <v>4292</v>
      </c>
      <c r="B403" t="s">
        <v>2341</v>
      </c>
      <c r="C403" t="str">
        <f t="shared" si="22"/>
        <v/>
      </c>
      <c r="E403" t="s">
        <v>5390</v>
      </c>
      <c r="F403" t="s">
        <v>6</v>
      </c>
      <c r="G403" t="str">
        <f t="shared" si="23"/>
        <v>Erigeron annuus</v>
      </c>
      <c r="H403" t="str">
        <f t="shared" si="24"/>
        <v>FLORAIBERICA-COMP(III)</v>
      </c>
      <c r="J403" t="s">
        <v>12848</v>
      </c>
      <c r="K403" t="s">
        <v>11752</v>
      </c>
      <c r="L403" t="s">
        <v>11753</v>
      </c>
      <c r="M403" t="s">
        <v>11754</v>
      </c>
    </row>
    <row r="404" spans="1:13" x14ac:dyDescent="0.25">
      <c r="A404" t="s">
        <v>4292</v>
      </c>
      <c r="B404" t="s">
        <v>1262</v>
      </c>
      <c r="C404" t="str">
        <f t="shared" si="22"/>
        <v/>
      </c>
      <c r="E404" t="s">
        <v>13111</v>
      </c>
      <c r="F404" t="s">
        <v>6</v>
      </c>
      <c r="G404" t="str">
        <f t="shared" si="23"/>
        <v>Erigeron aragonensis</v>
      </c>
      <c r="H404" t="str">
        <f t="shared" si="24"/>
        <v>FLORAIBERICA-COMP(III)</v>
      </c>
      <c r="J404" t="s">
        <v>11925</v>
      </c>
      <c r="K404" t="s">
        <v>11752</v>
      </c>
      <c r="L404" t="s">
        <v>11753</v>
      </c>
      <c r="M404" t="s">
        <v>11754</v>
      </c>
    </row>
    <row r="405" spans="1:13" x14ac:dyDescent="0.25">
      <c r="A405" t="s">
        <v>4292</v>
      </c>
      <c r="B405" t="s">
        <v>4876</v>
      </c>
      <c r="C405" t="str">
        <f t="shared" si="22"/>
        <v/>
      </c>
      <c r="E405" t="s">
        <v>6</v>
      </c>
      <c r="F405" t="s">
        <v>6</v>
      </c>
      <c r="G405" t="str">
        <f t="shared" si="23"/>
        <v>Erigeron atticus</v>
      </c>
      <c r="H405" t="str">
        <f t="shared" si="24"/>
        <v>FLORAIBERICA-COMP(III)</v>
      </c>
      <c r="J405" t="s">
        <v>11926</v>
      </c>
      <c r="K405" t="s">
        <v>11752</v>
      </c>
      <c r="L405" t="s">
        <v>11753</v>
      </c>
      <c r="M405" t="s">
        <v>11754</v>
      </c>
    </row>
    <row r="406" spans="1:13" x14ac:dyDescent="0.25">
      <c r="A406" t="s">
        <v>4292</v>
      </c>
      <c r="B406" t="s">
        <v>5248</v>
      </c>
      <c r="C406" t="str">
        <f t="shared" si="22"/>
        <v/>
      </c>
      <c r="E406" t="s">
        <v>31</v>
      </c>
      <c r="F406" t="s">
        <v>6</v>
      </c>
      <c r="G406" t="str">
        <f t="shared" si="23"/>
        <v>Erigeron cabelloi</v>
      </c>
      <c r="H406" t="str">
        <f t="shared" si="24"/>
        <v>FLORAIBERICA-COMP(III)</v>
      </c>
      <c r="J406" t="s">
        <v>11927</v>
      </c>
      <c r="K406" t="s">
        <v>11752</v>
      </c>
      <c r="L406" t="s">
        <v>11753</v>
      </c>
      <c r="M406" t="s">
        <v>11754</v>
      </c>
    </row>
    <row r="407" spans="1:13" x14ac:dyDescent="0.25">
      <c r="A407" t="s">
        <v>4292</v>
      </c>
      <c r="B407" t="s">
        <v>5150</v>
      </c>
      <c r="C407" t="str">
        <f t="shared" si="22"/>
        <v/>
      </c>
      <c r="E407" t="s">
        <v>31</v>
      </c>
      <c r="F407" t="s">
        <v>6</v>
      </c>
      <c r="G407" t="str">
        <f t="shared" si="23"/>
        <v>Erigeron frigidus</v>
      </c>
      <c r="H407" t="str">
        <f t="shared" si="24"/>
        <v>FLORAIBERICA-COMP(III)</v>
      </c>
      <c r="J407" t="s">
        <v>12849</v>
      </c>
      <c r="K407" t="s">
        <v>11752</v>
      </c>
      <c r="L407" t="s">
        <v>11753</v>
      </c>
      <c r="M407" t="s">
        <v>11754</v>
      </c>
    </row>
    <row r="408" spans="1:13" x14ac:dyDescent="0.25">
      <c r="A408" t="s">
        <v>4292</v>
      </c>
      <c r="B408" t="s">
        <v>4877</v>
      </c>
      <c r="C408" t="str">
        <f t="shared" si="22"/>
        <v>subsp.</v>
      </c>
      <c r="D408" t="s">
        <v>2345</v>
      </c>
      <c r="E408" t="s">
        <v>6</v>
      </c>
      <c r="F408" t="s">
        <v>31</v>
      </c>
      <c r="G408" t="str">
        <f t="shared" si="23"/>
        <v>Erigeron glabratus occidentalis</v>
      </c>
      <c r="H408" t="str">
        <f t="shared" si="24"/>
        <v>FLORAIBERICA-COMP(III)</v>
      </c>
      <c r="J408" t="s">
        <v>13434</v>
      </c>
      <c r="K408" t="s">
        <v>11752</v>
      </c>
      <c r="L408" t="s">
        <v>11753</v>
      </c>
      <c r="M408" t="s">
        <v>11754</v>
      </c>
    </row>
    <row r="409" spans="1:13" x14ac:dyDescent="0.25">
      <c r="A409" t="s">
        <v>4292</v>
      </c>
      <c r="B409" t="s">
        <v>4878</v>
      </c>
      <c r="C409" t="str">
        <f t="shared" si="22"/>
        <v/>
      </c>
      <c r="E409" t="s">
        <v>5390</v>
      </c>
      <c r="F409" t="s">
        <v>6</v>
      </c>
      <c r="G409" t="str">
        <f t="shared" si="23"/>
        <v>Erigeron karvinskianus</v>
      </c>
      <c r="H409" t="str">
        <f t="shared" si="24"/>
        <v>FLORAIBERICA-COMP(III)</v>
      </c>
      <c r="J409" t="s">
        <v>12850</v>
      </c>
      <c r="K409" t="s">
        <v>11752</v>
      </c>
      <c r="L409" t="s">
        <v>11753</v>
      </c>
      <c r="M409" t="s">
        <v>11754</v>
      </c>
    </row>
    <row r="410" spans="1:13" x14ac:dyDescent="0.25">
      <c r="A410" t="s">
        <v>4292</v>
      </c>
      <c r="B410" t="s">
        <v>352</v>
      </c>
      <c r="C410" t="str">
        <f t="shared" si="22"/>
        <v/>
      </c>
      <c r="E410" t="s">
        <v>6</v>
      </c>
      <c r="F410" t="s">
        <v>6</v>
      </c>
      <c r="G410" t="str">
        <f t="shared" si="23"/>
        <v>Erigeron major</v>
      </c>
      <c r="H410" t="str">
        <f t="shared" si="24"/>
        <v>FLORAIBERICA-COMP(III)</v>
      </c>
      <c r="J410" t="s">
        <v>11928</v>
      </c>
      <c r="K410" t="s">
        <v>11752</v>
      </c>
      <c r="L410" t="s">
        <v>11753</v>
      </c>
      <c r="M410" t="s">
        <v>11754</v>
      </c>
    </row>
    <row r="411" spans="1:13" x14ac:dyDescent="0.25">
      <c r="A411" t="s">
        <v>4292</v>
      </c>
      <c r="B411" t="s">
        <v>4879</v>
      </c>
      <c r="C411" t="str">
        <f t="shared" si="22"/>
        <v/>
      </c>
      <c r="E411" t="s">
        <v>6</v>
      </c>
      <c r="F411" t="s">
        <v>6</v>
      </c>
      <c r="G411" t="str">
        <f t="shared" si="23"/>
        <v>Erigeron uniflorus</v>
      </c>
      <c r="H411" t="str">
        <f t="shared" si="24"/>
        <v>FLORAIBERICA-COMP(III)</v>
      </c>
      <c r="J411" t="s">
        <v>12757</v>
      </c>
      <c r="K411" t="s">
        <v>11752</v>
      </c>
      <c r="L411" t="s">
        <v>11753</v>
      </c>
      <c r="M411" t="s">
        <v>11754</v>
      </c>
    </row>
    <row r="412" spans="1:13" x14ac:dyDescent="0.25">
      <c r="A412" t="s">
        <v>4880</v>
      </c>
      <c r="B412" t="s">
        <v>4881</v>
      </c>
      <c r="C412" t="str">
        <f t="shared" si="22"/>
        <v/>
      </c>
      <c r="E412" t="s">
        <v>6</v>
      </c>
      <c r="F412" t="s">
        <v>6</v>
      </c>
      <c r="G412" t="str">
        <f t="shared" si="23"/>
        <v>Eupatorium cannabinum</v>
      </c>
      <c r="H412" t="str">
        <f t="shared" si="24"/>
        <v>FLORAIBERICA-COMP(III)</v>
      </c>
      <c r="J412" t="s">
        <v>12758</v>
      </c>
      <c r="K412" t="s">
        <v>11752</v>
      </c>
      <c r="L412" t="s">
        <v>11753</v>
      </c>
      <c r="M412" t="s">
        <v>11754</v>
      </c>
    </row>
    <row r="413" spans="1:13" x14ac:dyDescent="0.25">
      <c r="A413" t="s">
        <v>5265</v>
      </c>
      <c r="B413" t="s">
        <v>5266</v>
      </c>
      <c r="C413" t="str">
        <f t="shared" si="22"/>
        <v/>
      </c>
      <c r="E413" t="s">
        <v>5390</v>
      </c>
      <c r="F413" t="s">
        <v>6</v>
      </c>
      <c r="G413" t="str">
        <f t="shared" si="23"/>
        <v>Euphrosyne xanthiifolia</v>
      </c>
      <c r="H413" t="str">
        <f t="shared" si="24"/>
        <v>FLORAIBERICA-COMP(III)</v>
      </c>
      <c r="J413" t="s">
        <v>11929</v>
      </c>
      <c r="K413" t="s">
        <v>11752</v>
      </c>
      <c r="L413" t="s">
        <v>11753</v>
      </c>
      <c r="M413" t="s">
        <v>11754</v>
      </c>
    </row>
    <row r="414" spans="1:13" x14ac:dyDescent="0.25">
      <c r="A414" t="s">
        <v>4293</v>
      </c>
      <c r="B414" t="s">
        <v>1583</v>
      </c>
      <c r="C414" t="str">
        <f t="shared" si="22"/>
        <v/>
      </c>
      <c r="E414" t="s">
        <v>6</v>
      </c>
      <c r="F414" t="s">
        <v>6</v>
      </c>
      <c r="G414" t="str">
        <f t="shared" si="23"/>
        <v>Filago albicans</v>
      </c>
      <c r="H414" t="str">
        <f t="shared" si="24"/>
        <v>FLORAIBERICA-COMP(III)</v>
      </c>
      <c r="J414" t="s">
        <v>11930</v>
      </c>
      <c r="K414" t="s">
        <v>11752</v>
      </c>
      <c r="L414" t="s">
        <v>11753</v>
      </c>
      <c r="M414" t="s">
        <v>11754</v>
      </c>
    </row>
    <row r="415" spans="1:13" x14ac:dyDescent="0.25">
      <c r="A415" t="s">
        <v>4293</v>
      </c>
      <c r="B415" t="s">
        <v>41</v>
      </c>
      <c r="C415" t="str">
        <f t="shared" si="22"/>
        <v/>
      </c>
      <c r="E415" t="s">
        <v>6</v>
      </c>
      <c r="F415" t="s">
        <v>6</v>
      </c>
      <c r="G415" t="str">
        <f t="shared" si="23"/>
        <v>Filago arvensis</v>
      </c>
      <c r="H415" t="str">
        <f t="shared" si="24"/>
        <v>FLORAIBERICA-COMP(III)</v>
      </c>
      <c r="J415" t="s">
        <v>12759</v>
      </c>
      <c r="K415" t="s">
        <v>11752</v>
      </c>
      <c r="L415" t="s">
        <v>11753</v>
      </c>
      <c r="M415" t="s">
        <v>11754</v>
      </c>
    </row>
    <row r="416" spans="1:13" x14ac:dyDescent="0.25">
      <c r="A416" t="s">
        <v>4293</v>
      </c>
      <c r="B416" t="s">
        <v>1927</v>
      </c>
      <c r="C416" t="str">
        <f t="shared" si="22"/>
        <v/>
      </c>
      <c r="E416" t="s">
        <v>6</v>
      </c>
      <c r="F416" t="s">
        <v>6</v>
      </c>
      <c r="G416" t="str">
        <f t="shared" si="23"/>
        <v>Filago carpetana</v>
      </c>
      <c r="H416" t="str">
        <f t="shared" si="24"/>
        <v>FLORAIBERICA-COMP(III)</v>
      </c>
      <c r="J416" t="s">
        <v>12851</v>
      </c>
      <c r="K416" t="s">
        <v>11752</v>
      </c>
      <c r="L416" t="s">
        <v>11753</v>
      </c>
      <c r="M416" t="s">
        <v>11754</v>
      </c>
    </row>
    <row r="417" spans="1:13" x14ac:dyDescent="0.25">
      <c r="A417" t="s">
        <v>4293</v>
      </c>
      <c r="B417" t="s">
        <v>522</v>
      </c>
      <c r="C417" t="str">
        <f t="shared" si="22"/>
        <v/>
      </c>
      <c r="E417" t="s">
        <v>6</v>
      </c>
      <c r="F417" t="s">
        <v>6</v>
      </c>
      <c r="G417" t="str">
        <f t="shared" si="23"/>
        <v>Filago castroviejoi</v>
      </c>
      <c r="H417" t="str">
        <f t="shared" si="24"/>
        <v>FLORAIBERICA-COMP(III)</v>
      </c>
      <c r="J417" t="s">
        <v>11931</v>
      </c>
      <c r="K417" t="s">
        <v>11752</v>
      </c>
      <c r="L417" t="s">
        <v>11753</v>
      </c>
      <c r="M417" t="s">
        <v>11754</v>
      </c>
    </row>
    <row r="418" spans="1:13" x14ac:dyDescent="0.25">
      <c r="A418" t="s">
        <v>4293</v>
      </c>
      <c r="B418" t="s">
        <v>2578</v>
      </c>
      <c r="C418" t="str">
        <f t="shared" si="22"/>
        <v/>
      </c>
      <c r="E418" t="s">
        <v>6</v>
      </c>
      <c r="F418" t="s">
        <v>6</v>
      </c>
      <c r="G418" t="str">
        <f t="shared" si="23"/>
        <v>Filago congesta</v>
      </c>
      <c r="H418" t="str">
        <f t="shared" si="24"/>
        <v>FLORAIBERICA-COMP(III)</v>
      </c>
      <c r="J418" t="s">
        <v>11932</v>
      </c>
      <c r="K418" t="s">
        <v>11752</v>
      </c>
      <c r="L418" t="s">
        <v>11753</v>
      </c>
      <c r="M418" t="s">
        <v>11754</v>
      </c>
    </row>
    <row r="419" spans="1:13" x14ac:dyDescent="0.25">
      <c r="A419" t="s">
        <v>4293</v>
      </c>
      <c r="B419" t="s">
        <v>5225</v>
      </c>
      <c r="C419" t="str">
        <f t="shared" si="22"/>
        <v/>
      </c>
      <c r="E419" t="s">
        <v>6</v>
      </c>
      <c r="F419" t="s">
        <v>6</v>
      </c>
      <c r="G419" t="str">
        <f t="shared" si="23"/>
        <v>Filago crocidion</v>
      </c>
      <c r="H419" t="str">
        <f t="shared" si="24"/>
        <v>FLORAIBERICA-COMP(III)</v>
      </c>
      <c r="J419" t="s">
        <v>11933</v>
      </c>
      <c r="K419" t="s">
        <v>11752</v>
      </c>
      <c r="L419" t="s">
        <v>11753</v>
      </c>
      <c r="M419" t="s">
        <v>11754</v>
      </c>
    </row>
    <row r="420" spans="1:13" x14ac:dyDescent="0.25">
      <c r="A420" t="s">
        <v>4293</v>
      </c>
      <c r="B420" t="s">
        <v>55</v>
      </c>
      <c r="C420" t="str">
        <f t="shared" si="22"/>
        <v/>
      </c>
      <c r="E420" t="s">
        <v>6</v>
      </c>
      <c r="F420" t="s">
        <v>6</v>
      </c>
      <c r="G420" t="str">
        <f t="shared" si="23"/>
        <v>Filago desertorum</v>
      </c>
      <c r="H420" t="str">
        <f t="shared" si="24"/>
        <v>FLORAIBERICA-COMP(III)</v>
      </c>
      <c r="J420" t="s">
        <v>11934</v>
      </c>
      <c r="K420" t="s">
        <v>11752</v>
      </c>
      <c r="L420" t="s">
        <v>11753</v>
      </c>
      <c r="M420" t="s">
        <v>11754</v>
      </c>
    </row>
    <row r="421" spans="1:13" x14ac:dyDescent="0.25">
      <c r="A421" t="s">
        <v>4293</v>
      </c>
      <c r="B421" t="s">
        <v>519</v>
      </c>
      <c r="C421" t="str">
        <f t="shared" si="22"/>
        <v/>
      </c>
      <c r="E421" t="s">
        <v>6</v>
      </c>
      <c r="F421" t="s">
        <v>6</v>
      </c>
      <c r="G421" t="str">
        <f t="shared" si="23"/>
        <v>Filago duriaei</v>
      </c>
      <c r="H421" t="str">
        <f t="shared" si="24"/>
        <v>FLORAIBERICA-COMP(III)</v>
      </c>
      <c r="J421" t="s">
        <v>11935</v>
      </c>
      <c r="K421" t="s">
        <v>11752</v>
      </c>
      <c r="L421" t="s">
        <v>11753</v>
      </c>
      <c r="M421" t="s">
        <v>11754</v>
      </c>
    </row>
    <row r="422" spans="1:13" x14ac:dyDescent="0.25">
      <c r="A422" t="s">
        <v>4293</v>
      </c>
      <c r="B422" t="s">
        <v>4904</v>
      </c>
      <c r="C422" t="str">
        <f t="shared" si="22"/>
        <v/>
      </c>
      <c r="E422" t="s">
        <v>6</v>
      </c>
      <c r="F422" t="s">
        <v>6</v>
      </c>
      <c r="G422" t="str">
        <f t="shared" si="23"/>
        <v>Filago fuscescens</v>
      </c>
      <c r="H422" t="str">
        <f t="shared" si="24"/>
        <v>FLORAIBERICA-COMP(III)</v>
      </c>
      <c r="J422" t="s">
        <v>11936</v>
      </c>
      <c r="K422" t="s">
        <v>11752</v>
      </c>
      <c r="L422" t="s">
        <v>11753</v>
      </c>
      <c r="M422" t="s">
        <v>11754</v>
      </c>
    </row>
    <row r="423" spans="1:13" x14ac:dyDescent="0.25">
      <c r="A423" t="s">
        <v>4293</v>
      </c>
      <c r="B423" t="s">
        <v>509</v>
      </c>
      <c r="C423" t="str">
        <f t="shared" si="22"/>
        <v/>
      </c>
      <c r="E423" t="s">
        <v>6</v>
      </c>
      <c r="F423" t="s">
        <v>6</v>
      </c>
      <c r="G423" t="str">
        <f t="shared" si="23"/>
        <v>Filago gaditana</v>
      </c>
      <c r="H423" t="str">
        <f t="shared" si="24"/>
        <v>FLORAIBERICA-COMP(III)</v>
      </c>
      <c r="J423" t="s">
        <v>11937</v>
      </c>
      <c r="K423" t="s">
        <v>11752</v>
      </c>
      <c r="L423" t="s">
        <v>11753</v>
      </c>
      <c r="M423" t="s">
        <v>11754</v>
      </c>
    </row>
    <row r="424" spans="1:13" x14ac:dyDescent="0.25">
      <c r="A424" t="s">
        <v>4293</v>
      </c>
      <c r="B424" t="s">
        <v>2216</v>
      </c>
      <c r="C424" t="str">
        <f t="shared" si="22"/>
        <v/>
      </c>
      <c r="E424" t="s">
        <v>6</v>
      </c>
      <c r="F424" t="s">
        <v>6</v>
      </c>
      <c r="G424" t="str">
        <f t="shared" si="23"/>
        <v>Filago germanica</v>
      </c>
      <c r="H424" t="str">
        <f t="shared" si="24"/>
        <v>FLORAIBERICA-COMP(III)</v>
      </c>
      <c r="J424" t="s">
        <v>11938</v>
      </c>
      <c r="K424" t="s">
        <v>11752</v>
      </c>
      <c r="L424" t="s">
        <v>11753</v>
      </c>
      <c r="M424" t="s">
        <v>11754</v>
      </c>
    </row>
    <row r="425" spans="1:13" x14ac:dyDescent="0.25">
      <c r="A425" t="s">
        <v>4293</v>
      </c>
      <c r="B425" t="s">
        <v>164</v>
      </c>
      <c r="C425" t="str">
        <f t="shared" si="22"/>
        <v/>
      </c>
      <c r="E425" t="s">
        <v>6</v>
      </c>
      <c r="F425" t="s">
        <v>6</v>
      </c>
      <c r="G425" t="str">
        <f t="shared" si="23"/>
        <v>Filago hispanica</v>
      </c>
      <c r="H425" t="str">
        <f t="shared" si="24"/>
        <v>FLORAIBERICA-COMP(III)</v>
      </c>
      <c r="J425" t="s">
        <v>11939</v>
      </c>
      <c r="K425" t="s">
        <v>11752</v>
      </c>
      <c r="L425" t="s">
        <v>11753</v>
      </c>
      <c r="M425" t="s">
        <v>11754</v>
      </c>
    </row>
    <row r="426" spans="1:13" x14ac:dyDescent="0.25">
      <c r="A426" t="s">
        <v>4293</v>
      </c>
      <c r="B426" t="s">
        <v>402</v>
      </c>
      <c r="C426" t="str">
        <f t="shared" si="22"/>
        <v/>
      </c>
      <c r="E426" t="s">
        <v>6</v>
      </c>
      <c r="F426" t="s">
        <v>6</v>
      </c>
      <c r="G426" t="str">
        <f t="shared" si="23"/>
        <v>Filago lusitanica</v>
      </c>
      <c r="H426" t="str">
        <f t="shared" si="24"/>
        <v>FLORAIBERICA-COMP(III)</v>
      </c>
      <c r="J426" t="s">
        <v>11940</v>
      </c>
      <c r="K426" t="s">
        <v>11752</v>
      </c>
      <c r="L426" t="s">
        <v>11753</v>
      </c>
      <c r="M426" t="s">
        <v>11754</v>
      </c>
    </row>
    <row r="427" spans="1:13" x14ac:dyDescent="0.25">
      <c r="A427" t="s">
        <v>4293</v>
      </c>
      <c r="B427" t="s">
        <v>1544</v>
      </c>
      <c r="C427" t="str">
        <f t="shared" si="22"/>
        <v/>
      </c>
      <c r="E427" t="s">
        <v>6</v>
      </c>
      <c r="F427" t="s">
        <v>6</v>
      </c>
      <c r="G427" t="str">
        <f t="shared" si="23"/>
        <v>Filago lutescens</v>
      </c>
      <c r="H427" t="str">
        <f t="shared" si="24"/>
        <v>FLORAIBERICA-COMP(III)</v>
      </c>
      <c r="J427" t="s">
        <v>12852</v>
      </c>
      <c r="K427" t="s">
        <v>11752</v>
      </c>
      <c r="L427" t="s">
        <v>11753</v>
      </c>
      <c r="M427" t="s">
        <v>11754</v>
      </c>
    </row>
    <row r="428" spans="1:13" x14ac:dyDescent="0.25">
      <c r="A428" t="s">
        <v>4293</v>
      </c>
      <c r="B428" t="s">
        <v>4905</v>
      </c>
      <c r="C428" t="str">
        <f t="shared" si="22"/>
        <v/>
      </c>
      <c r="E428" t="s">
        <v>6</v>
      </c>
      <c r="F428" t="s">
        <v>6</v>
      </c>
      <c r="G428" t="str">
        <f t="shared" si="23"/>
        <v>Filago mareotica</v>
      </c>
      <c r="H428" t="str">
        <f t="shared" si="24"/>
        <v>FLORAIBERICA-COMP(III)</v>
      </c>
      <c r="J428" t="s">
        <v>11941</v>
      </c>
      <c r="K428" t="s">
        <v>11752</v>
      </c>
      <c r="L428" t="s">
        <v>11753</v>
      </c>
      <c r="M428" t="s">
        <v>11754</v>
      </c>
    </row>
    <row r="429" spans="1:13" x14ac:dyDescent="0.25">
      <c r="A429" t="s">
        <v>4293</v>
      </c>
      <c r="B429" t="s">
        <v>4906</v>
      </c>
      <c r="C429" t="str">
        <f t="shared" si="22"/>
        <v/>
      </c>
      <c r="E429" t="s">
        <v>6</v>
      </c>
      <c r="F429" t="s">
        <v>6</v>
      </c>
      <c r="G429" t="str">
        <f t="shared" si="23"/>
        <v>Filago micropodioides</v>
      </c>
      <c r="H429" t="str">
        <f t="shared" si="24"/>
        <v>FLORAIBERICA-COMP(III)</v>
      </c>
      <c r="J429" t="s">
        <v>12853</v>
      </c>
      <c r="K429" t="s">
        <v>11752</v>
      </c>
      <c r="L429" t="s">
        <v>11753</v>
      </c>
      <c r="M429" t="s">
        <v>11754</v>
      </c>
    </row>
    <row r="430" spans="1:13" x14ac:dyDescent="0.25">
      <c r="A430" t="s">
        <v>4293</v>
      </c>
      <c r="B430" t="s">
        <v>4294</v>
      </c>
      <c r="C430" t="str">
        <f t="shared" si="22"/>
        <v/>
      </c>
      <c r="E430" t="s">
        <v>31</v>
      </c>
      <c r="F430" t="s">
        <v>6</v>
      </c>
      <c r="G430" t="str">
        <f t="shared" si="23"/>
        <v>Filago petro-ianii</v>
      </c>
      <c r="H430" t="str">
        <f t="shared" si="24"/>
        <v>FLORAIBERICA-COMP(III)</v>
      </c>
      <c r="J430" t="s">
        <v>11942</v>
      </c>
      <c r="K430" t="s">
        <v>11752</v>
      </c>
      <c r="L430" t="s">
        <v>11753</v>
      </c>
      <c r="M430" t="s">
        <v>11754</v>
      </c>
    </row>
    <row r="431" spans="1:13" x14ac:dyDescent="0.25">
      <c r="A431" t="s">
        <v>4293</v>
      </c>
      <c r="B431" t="s">
        <v>4834</v>
      </c>
      <c r="C431" t="str">
        <f t="shared" si="22"/>
        <v/>
      </c>
      <c r="E431" t="s">
        <v>6</v>
      </c>
      <c r="F431" t="s">
        <v>6</v>
      </c>
      <c r="G431" t="str">
        <f t="shared" si="23"/>
        <v>Filago pygmaea</v>
      </c>
      <c r="H431" t="str">
        <f t="shared" si="24"/>
        <v>FLORAIBERICA-COMP(III)</v>
      </c>
      <c r="J431" t="s">
        <v>12760</v>
      </c>
      <c r="K431" t="s">
        <v>11752</v>
      </c>
      <c r="L431" t="s">
        <v>11753</v>
      </c>
      <c r="M431" t="s">
        <v>11754</v>
      </c>
    </row>
    <row r="432" spans="1:13" x14ac:dyDescent="0.25">
      <c r="A432" t="s">
        <v>4293</v>
      </c>
      <c r="B432" t="s">
        <v>4907</v>
      </c>
      <c r="C432" t="str">
        <f t="shared" si="22"/>
        <v/>
      </c>
      <c r="E432" t="s">
        <v>6</v>
      </c>
      <c r="F432" t="s">
        <v>6</v>
      </c>
      <c r="G432" t="str">
        <f t="shared" si="23"/>
        <v>Filago pyramidata</v>
      </c>
      <c r="H432" t="str">
        <f t="shared" si="24"/>
        <v>FLORAIBERICA-COMP(III)</v>
      </c>
      <c r="J432" t="s">
        <v>12761</v>
      </c>
      <c r="K432" t="s">
        <v>11752</v>
      </c>
      <c r="L432" t="s">
        <v>11753</v>
      </c>
      <c r="M432" t="s">
        <v>11754</v>
      </c>
    </row>
    <row r="433" spans="1:13" x14ac:dyDescent="0.25">
      <c r="A433" t="s">
        <v>4293</v>
      </c>
      <c r="B433" t="s">
        <v>1933</v>
      </c>
      <c r="C433" t="str">
        <f t="shared" si="22"/>
        <v/>
      </c>
      <c r="E433" t="s">
        <v>6</v>
      </c>
      <c r="F433" t="s">
        <v>6</v>
      </c>
      <c r="G433" t="str">
        <f t="shared" si="23"/>
        <v>Filago ramosissima</v>
      </c>
      <c r="H433" t="str">
        <f t="shared" si="24"/>
        <v>FLORAIBERICA-COMP(III)</v>
      </c>
      <c r="J433" t="s">
        <v>11943</v>
      </c>
      <c r="K433" t="s">
        <v>11752</v>
      </c>
      <c r="L433" t="s">
        <v>11753</v>
      </c>
      <c r="M433" t="s">
        <v>11754</v>
      </c>
    </row>
    <row r="434" spans="1:13" x14ac:dyDescent="0.25">
      <c r="A434" t="s">
        <v>5261</v>
      </c>
      <c r="B434" t="s">
        <v>5262</v>
      </c>
      <c r="C434" t="str">
        <f t="shared" si="22"/>
        <v/>
      </c>
      <c r="E434" t="s">
        <v>5390</v>
      </c>
      <c r="F434" t="s">
        <v>6</v>
      </c>
      <c r="G434" t="str">
        <f t="shared" si="23"/>
        <v>Flaveria bidentis</v>
      </c>
      <c r="H434" t="str">
        <f t="shared" si="24"/>
        <v>FLORAIBERICA-COMP(III)</v>
      </c>
      <c r="J434" t="s">
        <v>12854</v>
      </c>
      <c r="K434" t="s">
        <v>11752</v>
      </c>
      <c r="L434" t="s">
        <v>11753</v>
      </c>
      <c r="M434" t="s">
        <v>11754</v>
      </c>
    </row>
    <row r="435" spans="1:13" x14ac:dyDescent="0.25">
      <c r="A435" t="s">
        <v>5260</v>
      </c>
      <c r="B435" t="s">
        <v>572</v>
      </c>
      <c r="C435" t="str">
        <f t="shared" si="22"/>
        <v/>
      </c>
      <c r="E435" t="s">
        <v>5390</v>
      </c>
      <c r="F435" t="s">
        <v>6</v>
      </c>
      <c r="G435" t="str">
        <f t="shared" si="23"/>
        <v>Gaillardia aristata</v>
      </c>
      <c r="H435" t="str">
        <f t="shared" si="24"/>
        <v>FLORAIBERICA-COMP(III)</v>
      </c>
      <c r="J435" t="s">
        <v>12855</v>
      </c>
      <c r="K435" t="s">
        <v>11752</v>
      </c>
      <c r="L435" t="s">
        <v>11753</v>
      </c>
      <c r="M435" t="s">
        <v>11754</v>
      </c>
    </row>
    <row r="436" spans="1:13" x14ac:dyDescent="0.25">
      <c r="A436" t="s">
        <v>12764</v>
      </c>
      <c r="B436" t="s">
        <v>859</v>
      </c>
      <c r="C436" t="str">
        <f t="shared" si="22"/>
        <v/>
      </c>
      <c r="E436" t="s">
        <v>5390</v>
      </c>
      <c r="F436" t="s">
        <v>6</v>
      </c>
      <c r="G436" t="str">
        <f t="shared" si="23"/>
        <v>Galinsoga parviflora</v>
      </c>
      <c r="H436" t="str">
        <f t="shared" si="24"/>
        <v>FLORAIBERICA-COMP(III)</v>
      </c>
      <c r="J436" t="s">
        <v>13570</v>
      </c>
      <c r="K436" t="s">
        <v>11752</v>
      </c>
      <c r="L436" t="s">
        <v>11753</v>
      </c>
      <c r="M436" t="s">
        <v>11754</v>
      </c>
    </row>
    <row r="437" spans="1:13" x14ac:dyDescent="0.25">
      <c r="A437" t="s">
        <v>12764</v>
      </c>
      <c r="B437" t="s">
        <v>4908</v>
      </c>
      <c r="C437" t="str">
        <f t="shared" si="22"/>
        <v/>
      </c>
      <c r="E437" t="s">
        <v>5390</v>
      </c>
      <c r="F437" t="s">
        <v>6</v>
      </c>
      <c r="G437" t="str">
        <f t="shared" si="23"/>
        <v>Galinsoga quadriradiata</v>
      </c>
      <c r="H437" t="str">
        <f t="shared" si="24"/>
        <v>FLORAIBERICA-COMP(III)</v>
      </c>
      <c r="J437" t="s">
        <v>12856</v>
      </c>
      <c r="K437" t="s">
        <v>11752</v>
      </c>
      <c r="L437" t="s">
        <v>11753</v>
      </c>
      <c r="M437" t="s">
        <v>11754</v>
      </c>
    </row>
    <row r="438" spans="1:13" x14ac:dyDescent="0.25">
      <c r="A438" t="s">
        <v>4909</v>
      </c>
      <c r="B438" t="s">
        <v>5224</v>
      </c>
      <c r="C438" t="str">
        <f t="shared" si="22"/>
        <v/>
      </c>
      <c r="E438" t="s">
        <v>5390</v>
      </c>
      <c r="F438" t="s">
        <v>6</v>
      </c>
      <c r="G438" t="str">
        <f t="shared" si="23"/>
        <v>Gamochaeta coarctata</v>
      </c>
      <c r="H438" t="str">
        <f t="shared" si="24"/>
        <v>FLORAIBERICA-COMP(III)</v>
      </c>
      <c r="J438" t="s">
        <v>11944</v>
      </c>
      <c r="K438" t="s">
        <v>11752</v>
      </c>
      <c r="L438" t="s">
        <v>11753</v>
      </c>
      <c r="M438" t="s">
        <v>11754</v>
      </c>
    </row>
    <row r="439" spans="1:13" x14ac:dyDescent="0.25">
      <c r="A439" t="s">
        <v>4909</v>
      </c>
      <c r="B439" t="s">
        <v>3196</v>
      </c>
      <c r="C439" t="str">
        <f t="shared" si="22"/>
        <v/>
      </c>
      <c r="E439" t="s">
        <v>5390</v>
      </c>
      <c r="F439" t="s">
        <v>6</v>
      </c>
      <c r="G439" t="str">
        <f t="shared" si="23"/>
        <v>Gamochaeta pensylvanica</v>
      </c>
      <c r="H439" t="str">
        <f t="shared" si="24"/>
        <v>FLORAIBERICA-COMP(III)</v>
      </c>
      <c r="J439" t="s">
        <v>11945</v>
      </c>
      <c r="K439" t="s">
        <v>11752</v>
      </c>
      <c r="L439" t="s">
        <v>11753</v>
      </c>
      <c r="M439" t="s">
        <v>11754</v>
      </c>
    </row>
    <row r="440" spans="1:13" x14ac:dyDescent="0.25">
      <c r="A440" t="s">
        <v>4909</v>
      </c>
      <c r="B440" t="s">
        <v>4910</v>
      </c>
      <c r="C440" t="str">
        <f t="shared" si="22"/>
        <v/>
      </c>
      <c r="E440" t="s">
        <v>5390</v>
      </c>
      <c r="F440" t="s">
        <v>6</v>
      </c>
      <c r="G440" t="str">
        <f t="shared" si="23"/>
        <v>Gamochaeta subfalcata</v>
      </c>
      <c r="H440" t="str">
        <f t="shared" si="24"/>
        <v>FLORAIBERICA-COMP(III)</v>
      </c>
      <c r="J440" t="s">
        <v>11946</v>
      </c>
      <c r="K440" t="s">
        <v>11752</v>
      </c>
      <c r="L440" t="s">
        <v>11753</v>
      </c>
      <c r="M440" t="s">
        <v>11754</v>
      </c>
    </row>
    <row r="441" spans="1:13" x14ac:dyDescent="0.25">
      <c r="A441" t="s">
        <v>4917</v>
      </c>
      <c r="B441" t="s">
        <v>346</v>
      </c>
      <c r="C441" t="str">
        <f t="shared" si="22"/>
        <v/>
      </c>
      <c r="E441" t="s">
        <v>6</v>
      </c>
      <c r="F441" t="s">
        <v>6</v>
      </c>
      <c r="G441" t="str">
        <f t="shared" si="23"/>
        <v>Glebionis coronaria</v>
      </c>
      <c r="H441" t="str">
        <f t="shared" si="24"/>
        <v>FLORAIBERICA-COMP(III)</v>
      </c>
      <c r="J441" t="s">
        <v>12857</v>
      </c>
      <c r="K441" t="s">
        <v>11752</v>
      </c>
      <c r="L441" t="s">
        <v>11753</v>
      </c>
      <c r="M441" t="s">
        <v>11754</v>
      </c>
    </row>
    <row r="442" spans="1:13" x14ac:dyDescent="0.25">
      <c r="A442" t="s">
        <v>4917</v>
      </c>
      <c r="B442" t="s">
        <v>1885</v>
      </c>
      <c r="C442" t="str">
        <f t="shared" si="22"/>
        <v/>
      </c>
      <c r="E442" t="s">
        <v>5390</v>
      </c>
      <c r="F442" t="s">
        <v>6</v>
      </c>
      <c r="G442" t="str">
        <f t="shared" si="23"/>
        <v>Glebionis segetum</v>
      </c>
      <c r="H442" t="str">
        <f t="shared" si="24"/>
        <v>FLORAIBERICA-COMP(III)</v>
      </c>
      <c r="J442" t="s">
        <v>11947</v>
      </c>
      <c r="K442" t="s">
        <v>11752</v>
      </c>
      <c r="L442" t="s">
        <v>11753</v>
      </c>
      <c r="M442" t="s">
        <v>11754</v>
      </c>
    </row>
    <row r="443" spans="1:13" x14ac:dyDescent="0.25">
      <c r="A443" t="s">
        <v>4918</v>
      </c>
      <c r="B443" t="s">
        <v>4919</v>
      </c>
      <c r="C443" t="str">
        <f t="shared" si="22"/>
        <v/>
      </c>
      <c r="E443" t="s">
        <v>6</v>
      </c>
      <c r="F443" t="s">
        <v>6</v>
      </c>
      <c r="G443" t="str">
        <f t="shared" si="23"/>
        <v>Glossopappus macrotus</v>
      </c>
      <c r="H443" t="str">
        <f t="shared" si="24"/>
        <v>FLORAIBERICA-COMP(III)</v>
      </c>
      <c r="J443" t="s">
        <v>12858</v>
      </c>
      <c r="K443" t="s">
        <v>11752</v>
      </c>
      <c r="L443" t="s">
        <v>11753</v>
      </c>
      <c r="M443" t="s">
        <v>11754</v>
      </c>
    </row>
    <row r="444" spans="1:13" x14ac:dyDescent="0.25">
      <c r="A444" t="s">
        <v>4922</v>
      </c>
      <c r="B444" t="s">
        <v>1897</v>
      </c>
      <c r="C444" t="str">
        <f t="shared" si="22"/>
        <v>subsp.</v>
      </c>
      <c r="D444" t="s">
        <v>1897</v>
      </c>
      <c r="E444" t="s">
        <v>6</v>
      </c>
      <c r="F444" t="s">
        <v>6</v>
      </c>
      <c r="G444" t="str">
        <f t="shared" si="23"/>
        <v>Gnaphalium uliginosum uliginosum</v>
      </c>
      <c r="H444" t="str">
        <f t="shared" si="24"/>
        <v>FLORAIBERICA-COMP(III)</v>
      </c>
      <c r="J444" t="s">
        <v>13435</v>
      </c>
      <c r="K444" t="s">
        <v>11752</v>
      </c>
      <c r="L444" t="s">
        <v>11753</v>
      </c>
      <c r="M444" t="s">
        <v>11754</v>
      </c>
    </row>
    <row r="445" spans="1:13" x14ac:dyDescent="0.25">
      <c r="A445" t="s">
        <v>4923</v>
      </c>
      <c r="B445" t="s">
        <v>4924</v>
      </c>
      <c r="C445" t="str">
        <f t="shared" si="22"/>
        <v/>
      </c>
      <c r="E445" t="s">
        <v>5390</v>
      </c>
      <c r="F445" t="s">
        <v>6</v>
      </c>
      <c r="G445" t="str">
        <f t="shared" si="23"/>
        <v>Guizotia abyssinica</v>
      </c>
      <c r="H445" t="str">
        <f t="shared" si="24"/>
        <v>FLORAIBERICA-COMP(III)</v>
      </c>
      <c r="J445" t="s">
        <v>12859</v>
      </c>
      <c r="K445" t="s">
        <v>11752</v>
      </c>
      <c r="L445" t="s">
        <v>11753</v>
      </c>
      <c r="M445" t="s">
        <v>11754</v>
      </c>
    </row>
    <row r="446" spans="1:13" x14ac:dyDescent="0.25">
      <c r="A446" t="s">
        <v>4926</v>
      </c>
      <c r="B446" t="s">
        <v>2341</v>
      </c>
      <c r="C446" t="str">
        <f t="shared" si="22"/>
        <v/>
      </c>
      <c r="E446" t="s">
        <v>5390</v>
      </c>
      <c r="F446" t="s">
        <v>6</v>
      </c>
      <c r="G446" t="str">
        <f t="shared" si="23"/>
        <v>Helianthus annuus</v>
      </c>
      <c r="H446" t="str">
        <f t="shared" si="24"/>
        <v>FLORAIBERICA-COMP(III)</v>
      </c>
      <c r="J446" t="s">
        <v>12762</v>
      </c>
      <c r="K446" t="s">
        <v>11752</v>
      </c>
      <c r="L446" t="s">
        <v>11753</v>
      </c>
      <c r="M446" t="s">
        <v>11754</v>
      </c>
    </row>
    <row r="447" spans="1:13" x14ac:dyDescent="0.25">
      <c r="A447" t="s">
        <v>4926</v>
      </c>
      <c r="B447" t="s">
        <v>2088</v>
      </c>
      <c r="C447" t="str">
        <f t="shared" si="22"/>
        <v/>
      </c>
      <c r="E447" t="s">
        <v>5390</v>
      </c>
      <c r="F447" t="s">
        <v>6</v>
      </c>
      <c r="G447" t="str">
        <f t="shared" si="23"/>
        <v>Helianthus tuberosus</v>
      </c>
      <c r="H447" t="str">
        <f t="shared" si="24"/>
        <v>FLORAIBERICA-COMP(III)</v>
      </c>
      <c r="J447" t="s">
        <v>12763</v>
      </c>
      <c r="K447" t="s">
        <v>11752</v>
      </c>
      <c r="L447" t="s">
        <v>11753</v>
      </c>
      <c r="M447" t="s">
        <v>11754</v>
      </c>
    </row>
    <row r="448" spans="1:13" x14ac:dyDescent="0.25">
      <c r="A448" t="s">
        <v>4295</v>
      </c>
      <c r="B448" t="s">
        <v>1134</v>
      </c>
      <c r="C448" t="str">
        <f t="shared" si="22"/>
        <v/>
      </c>
      <c r="E448" t="s">
        <v>31</v>
      </c>
      <c r="F448" t="s">
        <v>6</v>
      </c>
      <c r="G448" t="str">
        <f t="shared" si="23"/>
        <v>Helichrysum crassifolium</v>
      </c>
      <c r="H448" t="str">
        <f t="shared" si="24"/>
        <v>FLORAIBERICA-COMP(III)</v>
      </c>
      <c r="J448" t="s">
        <v>12860</v>
      </c>
      <c r="K448" t="s">
        <v>11752</v>
      </c>
      <c r="L448" t="s">
        <v>11753</v>
      </c>
      <c r="M448" t="s">
        <v>11754</v>
      </c>
    </row>
    <row r="449" spans="1:13" x14ac:dyDescent="0.25">
      <c r="A449" t="s">
        <v>4295</v>
      </c>
      <c r="B449" t="s">
        <v>986</v>
      </c>
      <c r="C449" t="str">
        <f t="shared" ref="C449:C512" si="25">IF(D449="","","subsp.")</f>
        <v/>
      </c>
      <c r="E449" t="s">
        <v>5390</v>
      </c>
      <c r="F449" t="s">
        <v>6</v>
      </c>
      <c r="G449" t="str">
        <f t="shared" ref="G449:G512" si="26">IF(D449="",CONCATENATE(A449," ",B449),CONCATENATE(A449," ",B449," ",D449))</f>
        <v>Helichrysum foetidum</v>
      </c>
      <c r="H449" t="str">
        <f t="shared" si="24"/>
        <v>FLORAIBERICA-COMP(III)</v>
      </c>
      <c r="J449" t="s">
        <v>11948</v>
      </c>
      <c r="K449" t="s">
        <v>11752</v>
      </c>
      <c r="L449" t="s">
        <v>11753</v>
      </c>
      <c r="M449" t="s">
        <v>11754</v>
      </c>
    </row>
    <row r="450" spans="1:13" x14ac:dyDescent="0.25">
      <c r="A450" t="s">
        <v>4295</v>
      </c>
      <c r="B450" t="s">
        <v>553</v>
      </c>
      <c r="C450" t="str">
        <f t="shared" si="25"/>
        <v>subsp.</v>
      </c>
      <c r="D450" t="s">
        <v>5220</v>
      </c>
      <c r="E450" t="s">
        <v>6</v>
      </c>
      <c r="F450" t="s">
        <v>31</v>
      </c>
      <c r="G450" t="str">
        <f t="shared" si="26"/>
        <v>Helichrysum italicum tyrrhenicum</v>
      </c>
      <c r="H450" t="str">
        <f t="shared" si="24"/>
        <v>FLORAIBERICA-COMP(III)</v>
      </c>
      <c r="J450" t="s">
        <v>13436</v>
      </c>
      <c r="K450" t="s">
        <v>11752</v>
      </c>
      <c r="L450" t="s">
        <v>11753</v>
      </c>
      <c r="M450" t="s">
        <v>11754</v>
      </c>
    </row>
    <row r="451" spans="1:13" x14ac:dyDescent="0.25">
      <c r="A451" t="s">
        <v>4295</v>
      </c>
      <c r="B451" t="s">
        <v>5218</v>
      </c>
      <c r="C451" t="str">
        <f t="shared" si="25"/>
        <v/>
      </c>
      <c r="E451" t="s">
        <v>6</v>
      </c>
      <c r="F451" t="s">
        <v>6</v>
      </c>
      <c r="G451" t="str">
        <f t="shared" si="26"/>
        <v>Helichrysum luteoalbum</v>
      </c>
      <c r="H451" t="str">
        <f t="shared" si="24"/>
        <v>FLORAIBERICA-COMP(III)</v>
      </c>
      <c r="J451" t="s">
        <v>11949</v>
      </c>
      <c r="K451" t="s">
        <v>11752</v>
      </c>
      <c r="L451" t="s">
        <v>11753</v>
      </c>
      <c r="M451" t="s">
        <v>11754</v>
      </c>
    </row>
    <row r="452" spans="1:13" x14ac:dyDescent="0.25">
      <c r="A452" t="s">
        <v>4295</v>
      </c>
      <c r="B452" t="s">
        <v>5221</v>
      </c>
      <c r="C452" t="str">
        <f t="shared" si="25"/>
        <v/>
      </c>
      <c r="E452" t="s">
        <v>31</v>
      </c>
      <c r="F452" t="s">
        <v>6</v>
      </c>
      <c r="G452" t="str">
        <f t="shared" si="26"/>
        <v>Helichrysum massanellanum</v>
      </c>
      <c r="H452" t="str">
        <f t="shared" si="24"/>
        <v>FLORAIBERICA-COMP(III)</v>
      </c>
      <c r="J452" t="s">
        <v>11950</v>
      </c>
      <c r="K452" t="s">
        <v>11752</v>
      </c>
      <c r="L452" t="s">
        <v>11753</v>
      </c>
      <c r="M452" t="s">
        <v>11754</v>
      </c>
    </row>
    <row r="453" spans="1:13" x14ac:dyDescent="0.25">
      <c r="A453" t="s">
        <v>4295</v>
      </c>
      <c r="B453" t="s">
        <v>2183</v>
      </c>
      <c r="C453" t="str">
        <f t="shared" si="25"/>
        <v/>
      </c>
      <c r="E453" t="s">
        <v>6</v>
      </c>
      <c r="F453" t="s">
        <v>6</v>
      </c>
      <c r="G453" t="str">
        <f t="shared" si="26"/>
        <v>Helichrysum pendulum</v>
      </c>
      <c r="H453" t="str">
        <f t="shared" si="24"/>
        <v>FLORAIBERICA-COMP(III)</v>
      </c>
      <c r="J453" t="s">
        <v>12861</v>
      </c>
      <c r="K453" t="s">
        <v>11752</v>
      </c>
      <c r="L453" t="s">
        <v>11753</v>
      </c>
      <c r="M453" t="s">
        <v>11754</v>
      </c>
    </row>
    <row r="454" spans="1:13" x14ac:dyDescent="0.25">
      <c r="A454" t="s">
        <v>4295</v>
      </c>
      <c r="B454" t="s">
        <v>5217</v>
      </c>
      <c r="C454" t="str">
        <f t="shared" si="25"/>
        <v/>
      </c>
      <c r="E454" t="s">
        <v>5390</v>
      </c>
      <c r="F454" t="s">
        <v>6</v>
      </c>
      <c r="G454" t="str">
        <f t="shared" si="26"/>
        <v>Helichrysum petiolare</v>
      </c>
      <c r="H454" t="str">
        <f t="shared" si="24"/>
        <v>FLORAIBERICA-COMP(III)</v>
      </c>
      <c r="J454" t="s">
        <v>11951</v>
      </c>
      <c r="K454" t="s">
        <v>11752</v>
      </c>
      <c r="L454" t="s">
        <v>11753</v>
      </c>
      <c r="M454" t="s">
        <v>11754</v>
      </c>
    </row>
    <row r="455" spans="1:13" x14ac:dyDescent="0.25">
      <c r="A455" t="s">
        <v>4295</v>
      </c>
      <c r="B455" t="s">
        <v>1513</v>
      </c>
      <c r="C455" t="str">
        <f t="shared" si="25"/>
        <v>subsp.</v>
      </c>
      <c r="D455" t="s">
        <v>5219</v>
      </c>
      <c r="E455" t="s">
        <v>6</v>
      </c>
      <c r="F455" t="s">
        <v>6</v>
      </c>
      <c r="G455" t="str">
        <f t="shared" si="26"/>
        <v>Helichrysum serotinum picardii</v>
      </c>
      <c r="H455" t="str">
        <f t="shared" si="24"/>
        <v>FLORAIBERICA-COMP(III)</v>
      </c>
      <c r="J455" t="s">
        <v>13437</v>
      </c>
      <c r="K455" t="s">
        <v>11752</v>
      </c>
      <c r="L455" t="s">
        <v>11753</v>
      </c>
      <c r="M455" t="s">
        <v>11754</v>
      </c>
    </row>
    <row r="456" spans="1:13" x14ac:dyDescent="0.25">
      <c r="A456" t="s">
        <v>4295</v>
      </c>
      <c r="B456" t="s">
        <v>1513</v>
      </c>
      <c r="C456" t="str">
        <f t="shared" si="25"/>
        <v>subsp.</v>
      </c>
      <c r="D456" t="s">
        <v>1513</v>
      </c>
      <c r="E456" t="s">
        <v>6</v>
      </c>
      <c r="F456" t="s">
        <v>6</v>
      </c>
      <c r="G456" t="str">
        <f t="shared" si="26"/>
        <v>Helichrysum serotinum serotinum</v>
      </c>
      <c r="H456" t="str">
        <f t="shared" si="24"/>
        <v>FLORAIBERICA-COMP(III)</v>
      </c>
      <c r="J456" t="s">
        <v>13438</v>
      </c>
      <c r="K456" t="s">
        <v>11752</v>
      </c>
      <c r="L456" t="s">
        <v>11753</v>
      </c>
      <c r="M456" t="s">
        <v>11754</v>
      </c>
    </row>
    <row r="457" spans="1:13" x14ac:dyDescent="0.25">
      <c r="A457" t="s">
        <v>4295</v>
      </c>
      <c r="B457" t="s">
        <v>2358</v>
      </c>
      <c r="C457" t="str">
        <f t="shared" si="25"/>
        <v/>
      </c>
      <c r="E457" t="s">
        <v>6</v>
      </c>
      <c r="F457" t="s">
        <v>6</v>
      </c>
      <c r="G457" t="str">
        <f t="shared" si="26"/>
        <v>Helichrysum stoechas</v>
      </c>
      <c r="H457" t="str">
        <f t="shared" ref="H457:H520" si="27">IF(OR(A457 ="", B457=""), "", "FLORAIBERICA-COMP(III)")</f>
        <v>FLORAIBERICA-COMP(III)</v>
      </c>
      <c r="J457" t="s">
        <v>12862</v>
      </c>
      <c r="K457" t="s">
        <v>11752</v>
      </c>
      <c r="L457" t="s">
        <v>11753</v>
      </c>
      <c r="M457" t="s">
        <v>11754</v>
      </c>
    </row>
    <row r="458" spans="1:13" x14ac:dyDescent="0.25">
      <c r="A458" t="s">
        <v>4295</v>
      </c>
      <c r="B458" t="s">
        <v>381</v>
      </c>
      <c r="C458" t="str">
        <f t="shared" si="25"/>
        <v/>
      </c>
      <c r="E458" t="s">
        <v>31</v>
      </c>
      <c r="F458" t="s">
        <v>6</v>
      </c>
      <c r="G458" t="str">
        <f t="shared" si="26"/>
        <v>Helichrysum valentinum</v>
      </c>
      <c r="H458" t="str">
        <f t="shared" si="27"/>
        <v>FLORAIBERICA-COMP(III)</v>
      </c>
      <c r="J458" t="s">
        <v>11952</v>
      </c>
      <c r="K458" t="s">
        <v>11752</v>
      </c>
      <c r="L458" t="s">
        <v>11753</v>
      </c>
      <c r="M458" t="s">
        <v>11754</v>
      </c>
    </row>
    <row r="459" spans="1:13" x14ac:dyDescent="0.25">
      <c r="A459" t="s">
        <v>5151</v>
      </c>
      <c r="B459" t="s">
        <v>5152</v>
      </c>
      <c r="C459" t="str">
        <f t="shared" si="25"/>
        <v/>
      </c>
      <c r="E459" t="s">
        <v>6</v>
      </c>
      <c r="F459" t="s">
        <v>6</v>
      </c>
      <c r="G459" t="str">
        <f t="shared" si="26"/>
        <v>Heteranthemis viscidehirta</v>
      </c>
      <c r="H459" t="str">
        <f t="shared" si="27"/>
        <v>FLORAIBERICA-COMP(III)</v>
      </c>
      <c r="J459" t="s">
        <v>13571</v>
      </c>
      <c r="K459" t="s">
        <v>11752</v>
      </c>
      <c r="L459" t="s">
        <v>11753</v>
      </c>
      <c r="M459" t="s">
        <v>11754</v>
      </c>
    </row>
    <row r="460" spans="1:13" x14ac:dyDescent="0.25">
      <c r="A460" t="s">
        <v>4936</v>
      </c>
      <c r="B460" t="s">
        <v>176</v>
      </c>
      <c r="C460" t="str">
        <f t="shared" si="25"/>
        <v/>
      </c>
      <c r="E460" t="s">
        <v>6</v>
      </c>
      <c r="F460" t="s">
        <v>6</v>
      </c>
      <c r="G460" t="str">
        <f t="shared" si="26"/>
        <v>Homogyne alpina</v>
      </c>
      <c r="H460" t="str">
        <f t="shared" si="27"/>
        <v>FLORAIBERICA-COMP(III)</v>
      </c>
      <c r="J460" t="s">
        <v>12863</v>
      </c>
      <c r="K460" t="s">
        <v>11752</v>
      </c>
      <c r="L460" t="s">
        <v>11753</v>
      </c>
      <c r="M460" t="s">
        <v>11754</v>
      </c>
    </row>
    <row r="461" spans="1:13" x14ac:dyDescent="0.25">
      <c r="A461" t="s">
        <v>5153</v>
      </c>
      <c r="B461" t="s">
        <v>5154</v>
      </c>
      <c r="C461" t="str">
        <f t="shared" si="25"/>
        <v/>
      </c>
      <c r="E461" t="s">
        <v>31</v>
      </c>
      <c r="F461" t="s">
        <v>6</v>
      </c>
      <c r="G461" t="str">
        <f t="shared" si="26"/>
        <v>Hymenostemma pseudanthemis</v>
      </c>
      <c r="H461" t="str">
        <f t="shared" si="27"/>
        <v>FLORAIBERICA-COMP(III)</v>
      </c>
      <c r="J461" t="s">
        <v>11953</v>
      </c>
      <c r="K461" t="s">
        <v>11752</v>
      </c>
      <c r="L461" t="s">
        <v>11753</v>
      </c>
      <c r="M461" t="s">
        <v>11754</v>
      </c>
    </row>
    <row r="462" spans="1:13" x14ac:dyDescent="0.25">
      <c r="A462" t="s">
        <v>4298</v>
      </c>
      <c r="B462" t="s">
        <v>50</v>
      </c>
      <c r="C462" t="str">
        <f t="shared" si="25"/>
        <v>subsp.</v>
      </c>
      <c r="D462" t="s">
        <v>50</v>
      </c>
      <c r="E462" t="s">
        <v>6</v>
      </c>
      <c r="F462" t="s">
        <v>31</v>
      </c>
      <c r="G462" t="str">
        <f t="shared" si="26"/>
        <v>Ifloga spicata spicata</v>
      </c>
      <c r="H462" t="str">
        <f t="shared" si="27"/>
        <v>FLORAIBERICA-COMP(III)</v>
      </c>
      <c r="J462" t="s">
        <v>13439</v>
      </c>
      <c r="K462" t="s">
        <v>11752</v>
      </c>
      <c r="L462" t="s">
        <v>11753</v>
      </c>
      <c r="M462" t="s">
        <v>11754</v>
      </c>
    </row>
    <row r="463" spans="1:13" x14ac:dyDescent="0.25">
      <c r="A463" t="s">
        <v>4947</v>
      </c>
      <c r="B463" t="s">
        <v>5251</v>
      </c>
      <c r="C463" t="str">
        <f t="shared" si="25"/>
        <v/>
      </c>
      <c r="E463" t="s">
        <v>6</v>
      </c>
      <c r="F463" t="s">
        <v>6</v>
      </c>
      <c r="G463" t="str">
        <f t="shared" si="26"/>
        <v>Inula bifrons</v>
      </c>
      <c r="H463" t="str">
        <f t="shared" si="27"/>
        <v>FLORAIBERICA-COMP(III)</v>
      </c>
      <c r="J463" t="s">
        <v>11954</v>
      </c>
      <c r="K463" t="s">
        <v>11752</v>
      </c>
      <c r="L463" t="s">
        <v>11753</v>
      </c>
      <c r="M463" t="s">
        <v>11754</v>
      </c>
    </row>
    <row r="464" spans="1:13" x14ac:dyDescent="0.25">
      <c r="A464" t="s">
        <v>4947</v>
      </c>
      <c r="B464" t="s">
        <v>4948</v>
      </c>
      <c r="C464" t="str">
        <f t="shared" si="25"/>
        <v/>
      </c>
      <c r="E464" t="s">
        <v>6</v>
      </c>
      <c r="F464" t="s">
        <v>6</v>
      </c>
      <c r="G464" t="str">
        <f t="shared" si="26"/>
        <v>Inula britannica</v>
      </c>
      <c r="H464" t="str">
        <f t="shared" si="27"/>
        <v>FLORAIBERICA-COMP(III)</v>
      </c>
      <c r="J464" t="s">
        <v>12864</v>
      </c>
      <c r="K464" t="s">
        <v>11752</v>
      </c>
      <c r="L464" t="s">
        <v>11753</v>
      </c>
      <c r="M464" t="s">
        <v>11754</v>
      </c>
    </row>
    <row r="465" spans="1:13" x14ac:dyDescent="0.25">
      <c r="A465" t="s">
        <v>4947</v>
      </c>
      <c r="B465" t="s">
        <v>5250</v>
      </c>
      <c r="C465" t="str">
        <f t="shared" si="25"/>
        <v/>
      </c>
      <c r="E465" t="s">
        <v>6</v>
      </c>
      <c r="F465" t="s">
        <v>6</v>
      </c>
      <c r="G465" t="str">
        <f t="shared" si="26"/>
        <v>Inula conyzae</v>
      </c>
      <c r="H465" t="str">
        <f t="shared" si="27"/>
        <v>FLORAIBERICA-COMP(III)</v>
      </c>
      <c r="J465" t="s">
        <v>11955</v>
      </c>
      <c r="K465" t="s">
        <v>11752</v>
      </c>
      <c r="L465" t="s">
        <v>11753</v>
      </c>
      <c r="M465" t="s">
        <v>11754</v>
      </c>
    </row>
    <row r="466" spans="1:13" x14ac:dyDescent="0.25">
      <c r="A466" t="s">
        <v>4947</v>
      </c>
      <c r="B466" t="s">
        <v>4950</v>
      </c>
      <c r="C466" t="str">
        <f t="shared" si="25"/>
        <v/>
      </c>
      <c r="E466" t="s">
        <v>6</v>
      </c>
      <c r="F466" t="s">
        <v>6</v>
      </c>
      <c r="G466" t="str">
        <f t="shared" si="26"/>
        <v>Inula helenioides</v>
      </c>
      <c r="H466" t="str">
        <f t="shared" si="27"/>
        <v>FLORAIBERICA-COMP(III)</v>
      </c>
      <c r="J466" t="s">
        <v>11956</v>
      </c>
      <c r="K466" t="s">
        <v>11752</v>
      </c>
      <c r="L466" t="s">
        <v>11753</v>
      </c>
      <c r="M466" t="s">
        <v>11754</v>
      </c>
    </row>
    <row r="467" spans="1:13" x14ac:dyDescent="0.25">
      <c r="A467" t="s">
        <v>4947</v>
      </c>
      <c r="B467" t="s">
        <v>4951</v>
      </c>
      <c r="C467" t="str">
        <f t="shared" si="25"/>
        <v>subsp.</v>
      </c>
      <c r="D467" t="s">
        <v>4951</v>
      </c>
      <c r="E467" t="s">
        <v>5390</v>
      </c>
      <c r="F467" t="s">
        <v>31</v>
      </c>
      <c r="G467" t="str">
        <f t="shared" si="26"/>
        <v>Inula helenium helenium</v>
      </c>
      <c r="H467" t="str">
        <f t="shared" si="27"/>
        <v>FLORAIBERICA-COMP(III)</v>
      </c>
      <c r="J467" t="s">
        <v>13440</v>
      </c>
      <c r="K467" t="s">
        <v>11752</v>
      </c>
      <c r="L467" t="s">
        <v>11753</v>
      </c>
      <c r="M467" t="s">
        <v>11754</v>
      </c>
    </row>
    <row r="468" spans="1:13" x14ac:dyDescent="0.25">
      <c r="A468" t="s">
        <v>4947</v>
      </c>
      <c r="B468" t="s">
        <v>335</v>
      </c>
      <c r="C468" t="str">
        <f t="shared" si="25"/>
        <v/>
      </c>
      <c r="E468" t="s">
        <v>6</v>
      </c>
      <c r="F468" t="s">
        <v>6</v>
      </c>
      <c r="G468" t="str">
        <f t="shared" si="26"/>
        <v>Inula helvetica</v>
      </c>
      <c r="H468" t="str">
        <f t="shared" si="27"/>
        <v>FLORAIBERICA-COMP(III)</v>
      </c>
      <c r="J468" t="s">
        <v>11957</v>
      </c>
      <c r="K468" t="s">
        <v>11752</v>
      </c>
      <c r="L468" t="s">
        <v>11753</v>
      </c>
      <c r="M468" t="s">
        <v>11754</v>
      </c>
    </row>
    <row r="469" spans="1:13" x14ac:dyDescent="0.25">
      <c r="A469" t="s">
        <v>4947</v>
      </c>
      <c r="B469" t="s">
        <v>4100</v>
      </c>
      <c r="C469" t="str">
        <f t="shared" si="25"/>
        <v/>
      </c>
      <c r="E469" t="s">
        <v>31</v>
      </c>
      <c r="F469" t="s">
        <v>6</v>
      </c>
      <c r="G469" t="str">
        <f t="shared" si="26"/>
        <v>Inula langeana</v>
      </c>
      <c r="H469" t="str">
        <f t="shared" si="27"/>
        <v>FLORAIBERICA-COMP(III)</v>
      </c>
      <c r="J469" t="s">
        <v>11958</v>
      </c>
      <c r="K469" t="s">
        <v>11752</v>
      </c>
      <c r="L469" t="s">
        <v>11753</v>
      </c>
      <c r="M469" t="s">
        <v>11754</v>
      </c>
    </row>
    <row r="470" spans="1:13" x14ac:dyDescent="0.25">
      <c r="A470" t="s">
        <v>4947</v>
      </c>
      <c r="B470" t="s">
        <v>368</v>
      </c>
      <c r="C470" t="str">
        <f t="shared" si="25"/>
        <v/>
      </c>
      <c r="E470" t="s">
        <v>6</v>
      </c>
      <c r="F470" t="s">
        <v>6</v>
      </c>
      <c r="G470" t="str">
        <f t="shared" si="26"/>
        <v>Inula montana</v>
      </c>
      <c r="H470" t="str">
        <f t="shared" si="27"/>
        <v>FLORAIBERICA-COMP(III)</v>
      </c>
      <c r="J470" t="s">
        <v>12865</v>
      </c>
      <c r="K470" t="s">
        <v>11752</v>
      </c>
      <c r="L470" t="s">
        <v>11753</v>
      </c>
      <c r="M470" t="s">
        <v>11754</v>
      </c>
    </row>
    <row r="471" spans="1:13" x14ac:dyDescent="0.25">
      <c r="A471" t="s">
        <v>4947</v>
      </c>
      <c r="B471" t="s">
        <v>4952</v>
      </c>
      <c r="C471" t="str">
        <f t="shared" si="25"/>
        <v/>
      </c>
      <c r="E471" t="s">
        <v>6</v>
      </c>
      <c r="F471" t="s">
        <v>6</v>
      </c>
      <c r="G471" t="str">
        <f t="shared" si="26"/>
        <v>Inula salicina</v>
      </c>
      <c r="H471" t="str">
        <f t="shared" si="27"/>
        <v>FLORAIBERICA-COMP(III)</v>
      </c>
      <c r="J471" t="s">
        <v>12866</v>
      </c>
      <c r="K471" t="s">
        <v>11752</v>
      </c>
      <c r="L471" t="s">
        <v>11753</v>
      </c>
      <c r="M471" t="s">
        <v>11754</v>
      </c>
    </row>
    <row r="472" spans="1:13" x14ac:dyDescent="0.25">
      <c r="A472" t="s">
        <v>4953</v>
      </c>
      <c r="B472" t="s">
        <v>2827</v>
      </c>
      <c r="C472" t="str">
        <f t="shared" si="25"/>
        <v/>
      </c>
      <c r="E472" t="s">
        <v>6</v>
      </c>
      <c r="F472" t="s">
        <v>6</v>
      </c>
      <c r="G472" t="str">
        <f t="shared" si="26"/>
        <v>Jasonia tuberosa</v>
      </c>
      <c r="H472" t="str">
        <f t="shared" si="27"/>
        <v>FLORAIBERICA-COMP(III)</v>
      </c>
      <c r="J472" t="s">
        <v>11959</v>
      </c>
      <c r="K472" t="s">
        <v>11752</v>
      </c>
      <c r="L472" t="s">
        <v>11753</v>
      </c>
      <c r="M472" t="s">
        <v>11754</v>
      </c>
    </row>
    <row r="473" spans="1:13" x14ac:dyDescent="0.25">
      <c r="A473" t="s">
        <v>4963</v>
      </c>
      <c r="B473" t="s">
        <v>4964</v>
      </c>
      <c r="C473" t="str">
        <f t="shared" si="25"/>
        <v/>
      </c>
      <c r="E473" t="s">
        <v>6</v>
      </c>
      <c r="F473" t="s">
        <v>6</v>
      </c>
      <c r="G473" t="str">
        <f t="shared" si="26"/>
        <v>Lasiopogon muscoides</v>
      </c>
      <c r="H473" t="str">
        <f t="shared" si="27"/>
        <v>FLORAIBERICA-COMP(III)</v>
      </c>
      <c r="J473" t="s">
        <v>11960</v>
      </c>
      <c r="K473" t="s">
        <v>11752</v>
      </c>
      <c r="L473" t="s">
        <v>11753</v>
      </c>
      <c r="M473" t="s">
        <v>11754</v>
      </c>
    </row>
    <row r="474" spans="1:13" x14ac:dyDescent="0.25">
      <c r="A474" t="s">
        <v>4969</v>
      </c>
      <c r="B474" t="s">
        <v>4568</v>
      </c>
      <c r="C474" t="str">
        <f t="shared" si="25"/>
        <v>subsp.</v>
      </c>
      <c r="D474" t="s">
        <v>1107</v>
      </c>
      <c r="E474" t="s">
        <v>6</v>
      </c>
      <c r="F474" t="s">
        <v>31</v>
      </c>
      <c r="G474" t="str">
        <f t="shared" si="26"/>
        <v>Leontopodium nivale alpinum</v>
      </c>
      <c r="H474" t="str">
        <f t="shared" si="27"/>
        <v>FLORAIBERICA-COMP(III)</v>
      </c>
      <c r="J474" t="s">
        <v>13441</v>
      </c>
      <c r="K474" t="s">
        <v>11752</v>
      </c>
      <c r="L474" t="s">
        <v>11753</v>
      </c>
      <c r="M474" t="s">
        <v>11754</v>
      </c>
    </row>
    <row r="475" spans="1:13" x14ac:dyDescent="0.25">
      <c r="A475" t="s">
        <v>4970</v>
      </c>
      <c r="B475" t="s">
        <v>1711</v>
      </c>
      <c r="C475" t="str">
        <f t="shared" si="25"/>
        <v/>
      </c>
      <c r="E475" t="s">
        <v>31</v>
      </c>
      <c r="F475" t="s">
        <v>6</v>
      </c>
      <c r="G475" t="str">
        <f t="shared" si="26"/>
        <v>Lepidophorum repandum</v>
      </c>
      <c r="H475" t="str">
        <f t="shared" si="27"/>
        <v>FLORAIBERICA-COMP(III)</v>
      </c>
      <c r="J475" t="s">
        <v>11961</v>
      </c>
      <c r="K475" t="s">
        <v>11752</v>
      </c>
      <c r="L475" t="s">
        <v>11753</v>
      </c>
      <c r="M475" t="s">
        <v>11754</v>
      </c>
    </row>
    <row r="476" spans="1:13" x14ac:dyDescent="0.25">
      <c r="A476" t="s">
        <v>4304</v>
      </c>
      <c r="B476" t="s">
        <v>176</v>
      </c>
      <c r="C476" t="str">
        <f t="shared" si="25"/>
        <v/>
      </c>
      <c r="E476" t="s">
        <v>6</v>
      </c>
      <c r="F476" t="s">
        <v>6</v>
      </c>
      <c r="G476" t="str">
        <f t="shared" si="26"/>
        <v>Leucanthemopsis alpina</v>
      </c>
      <c r="H476" t="str">
        <f t="shared" si="27"/>
        <v>FLORAIBERICA-COMP(III)</v>
      </c>
      <c r="J476" t="s">
        <v>12870</v>
      </c>
      <c r="K476" t="s">
        <v>11752</v>
      </c>
      <c r="L476" t="s">
        <v>11753</v>
      </c>
      <c r="M476" t="s">
        <v>11754</v>
      </c>
    </row>
    <row r="477" spans="1:13" x14ac:dyDescent="0.25">
      <c r="A477" t="s">
        <v>4304</v>
      </c>
      <c r="B477" t="s">
        <v>1008</v>
      </c>
      <c r="C477" t="str">
        <f t="shared" si="25"/>
        <v/>
      </c>
      <c r="E477" t="s">
        <v>31</v>
      </c>
      <c r="F477" t="s">
        <v>6</v>
      </c>
      <c r="G477" t="str">
        <f t="shared" si="26"/>
        <v>Leucanthemopsis boissieri</v>
      </c>
      <c r="H477" t="str">
        <f t="shared" si="27"/>
        <v>FLORAIBERICA-COMP(III)</v>
      </c>
      <c r="J477" t="s">
        <v>11962</v>
      </c>
      <c r="K477" t="s">
        <v>11752</v>
      </c>
      <c r="L477" t="s">
        <v>11753</v>
      </c>
      <c r="M477" t="s">
        <v>11754</v>
      </c>
    </row>
    <row r="478" spans="1:13" x14ac:dyDescent="0.25">
      <c r="A478" t="s">
        <v>4304</v>
      </c>
      <c r="B478" t="s">
        <v>3508</v>
      </c>
      <c r="C478" t="str">
        <f t="shared" si="25"/>
        <v>subsp.</v>
      </c>
      <c r="D478" t="s">
        <v>3508</v>
      </c>
      <c r="E478" t="s">
        <v>31</v>
      </c>
      <c r="F478" t="s">
        <v>6</v>
      </c>
      <c r="G478" t="str">
        <f t="shared" si="26"/>
        <v>Leucanthemopsis cuneata cuneata</v>
      </c>
      <c r="H478" t="str">
        <f t="shared" si="27"/>
        <v>FLORAIBERICA-COMP(III)</v>
      </c>
      <c r="J478" t="s">
        <v>13572</v>
      </c>
      <c r="K478" t="s">
        <v>11752</v>
      </c>
      <c r="L478" t="s">
        <v>11753</v>
      </c>
      <c r="M478" t="s">
        <v>11754</v>
      </c>
    </row>
    <row r="479" spans="1:13" x14ac:dyDescent="0.25">
      <c r="A479" t="s">
        <v>4304</v>
      </c>
      <c r="B479" t="s">
        <v>3508</v>
      </c>
      <c r="C479" t="str">
        <f t="shared" si="25"/>
        <v>subsp.</v>
      </c>
      <c r="D479" t="s">
        <v>1946</v>
      </c>
      <c r="E479" t="s">
        <v>31</v>
      </c>
      <c r="F479" t="s">
        <v>6</v>
      </c>
      <c r="G479" t="str">
        <f t="shared" si="26"/>
        <v>Leucanthemopsis cuneata valdes-bermejoi</v>
      </c>
      <c r="H479" t="str">
        <f t="shared" si="27"/>
        <v>FLORAIBERICA-COMP(III)</v>
      </c>
      <c r="J479" t="s">
        <v>13442</v>
      </c>
      <c r="K479" t="s">
        <v>11752</v>
      </c>
      <c r="L479" t="s">
        <v>11753</v>
      </c>
      <c r="M479" t="s">
        <v>11754</v>
      </c>
    </row>
    <row r="480" spans="1:13" x14ac:dyDescent="0.25">
      <c r="A480" t="s">
        <v>4304</v>
      </c>
      <c r="B480" t="s">
        <v>4971</v>
      </c>
      <c r="C480" t="str">
        <f t="shared" si="25"/>
        <v>subsp.</v>
      </c>
      <c r="D480" t="s">
        <v>4971</v>
      </c>
      <c r="E480" t="s">
        <v>31</v>
      </c>
      <c r="F480" t="s">
        <v>6</v>
      </c>
      <c r="G480" t="str">
        <f t="shared" si="26"/>
        <v>Leucanthemopsis flaveola flaveola</v>
      </c>
      <c r="H480" t="str">
        <f t="shared" si="27"/>
        <v>FLORAIBERICA-COMP(III)</v>
      </c>
      <c r="J480" t="s">
        <v>13443</v>
      </c>
      <c r="K480" t="s">
        <v>11752</v>
      </c>
      <c r="L480" t="s">
        <v>11753</v>
      </c>
      <c r="M480" t="s">
        <v>11754</v>
      </c>
    </row>
    <row r="481" spans="1:13" x14ac:dyDescent="0.25">
      <c r="A481" t="s">
        <v>4304</v>
      </c>
      <c r="B481" t="s">
        <v>4971</v>
      </c>
      <c r="C481" t="str">
        <f t="shared" si="25"/>
        <v>subsp.</v>
      </c>
      <c r="D481" t="s">
        <v>5238</v>
      </c>
      <c r="E481" t="s">
        <v>31</v>
      </c>
      <c r="F481" t="s">
        <v>6</v>
      </c>
      <c r="G481" t="str">
        <f t="shared" si="26"/>
        <v>Leucanthemopsis flaveola ricoi</v>
      </c>
      <c r="H481" t="str">
        <f t="shared" si="27"/>
        <v>FLORAIBERICA-COMP(III)</v>
      </c>
      <c r="J481" t="s">
        <v>13444</v>
      </c>
      <c r="K481" t="s">
        <v>11752</v>
      </c>
      <c r="L481" t="s">
        <v>11753</v>
      </c>
      <c r="M481" t="s">
        <v>11754</v>
      </c>
    </row>
    <row r="482" spans="1:13" x14ac:dyDescent="0.25">
      <c r="A482" t="s">
        <v>4304</v>
      </c>
      <c r="B482" t="s">
        <v>4591</v>
      </c>
      <c r="C482" t="str">
        <f t="shared" si="25"/>
        <v/>
      </c>
      <c r="E482" t="s">
        <v>31</v>
      </c>
      <c r="F482" t="s">
        <v>6</v>
      </c>
      <c r="G482" t="str">
        <f t="shared" si="26"/>
        <v>Leucanthemopsis heywoodii</v>
      </c>
      <c r="H482" t="str">
        <f t="shared" si="27"/>
        <v>FLORAIBERICA-COMP(III)</v>
      </c>
      <c r="J482" t="s">
        <v>11963</v>
      </c>
      <c r="K482" t="s">
        <v>11752</v>
      </c>
      <c r="L482" t="s">
        <v>11753</v>
      </c>
      <c r="M482" t="s">
        <v>11754</v>
      </c>
    </row>
    <row r="483" spans="1:13" x14ac:dyDescent="0.25">
      <c r="A483" t="s">
        <v>4304</v>
      </c>
      <c r="B483" t="s">
        <v>1559</v>
      </c>
      <c r="C483" t="str">
        <f t="shared" si="25"/>
        <v>subsp.</v>
      </c>
      <c r="D483" t="s">
        <v>1559</v>
      </c>
      <c r="E483" t="s">
        <v>31</v>
      </c>
      <c r="F483" t="s">
        <v>6</v>
      </c>
      <c r="G483" t="str">
        <f t="shared" si="26"/>
        <v>Leucanthemopsis pallida pallida</v>
      </c>
      <c r="H483" t="str">
        <f t="shared" si="27"/>
        <v>FLORAIBERICA-COMP(III)</v>
      </c>
      <c r="J483" t="s">
        <v>13445</v>
      </c>
      <c r="K483" t="s">
        <v>11752</v>
      </c>
      <c r="L483" t="s">
        <v>11753</v>
      </c>
      <c r="M483" t="s">
        <v>11754</v>
      </c>
    </row>
    <row r="484" spans="1:13" x14ac:dyDescent="0.25">
      <c r="A484" t="s">
        <v>4304</v>
      </c>
      <c r="B484" t="s">
        <v>1559</v>
      </c>
      <c r="C484" t="str">
        <f t="shared" si="25"/>
        <v>subsp.</v>
      </c>
      <c r="D484" t="s">
        <v>4305</v>
      </c>
      <c r="E484" t="s">
        <v>31</v>
      </c>
      <c r="F484" t="s">
        <v>6</v>
      </c>
      <c r="G484" t="str">
        <f t="shared" si="26"/>
        <v>Leucanthemopsis pallida virescens</v>
      </c>
      <c r="H484" t="str">
        <f t="shared" si="27"/>
        <v>FLORAIBERICA-COMP(III)</v>
      </c>
      <c r="J484" t="s">
        <v>13446</v>
      </c>
      <c r="K484" t="s">
        <v>11752</v>
      </c>
      <c r="L484" t="s">
        <v>11753</v>
      </c>
      <c r="M484" t="s">
        <v>11754</v>
      </c>
    </row>
    <row r="485" spans="1:13" x14ac:dyDescent="0.25">
      <c r="A485" t="s">
        <v>4304</v>
      </c>
      <c r="B485" t="s">
        <v>1029</v>
      </c>
      <c r="C485" t="str">
        <f t="shared" si="25"/>
        <v/>
      </c>
      <c r="E485" t="s">
        <v>31</v>
      </c>
      <c r="F485" t="s">
        <v>6</v>
      </c>
      <c r="G485" t="str">
        <f t="shared" si="26"/>
        <v>Leucanthemopsis pectinata</v>
      </c>
      <c r="H485" t="str">
        <f t="shared" si="27"/>
        <v>FLORAIBERICA-COMP(III)</v>
      </c>
      <c r="J485" t="s">
        <v>11964</v>
      </c>
      <c r="K485" t="s">
        <v>11752</v>
      </c>
      <c r="L485" t="s">
        <v>11753</v>
      </c>
      <c r="M485" t="s">
        <v>11754</v>
      </c>
    </row>
    <row r="486" spans="1:13" x14ac:dyDescent="0.25">
      <c r="A486" t="s">
        <v>4304</v>
      </c>
      <c r="B486" t="s">
        <v>1829</v>
      </c>
      <c r="C486" t="str">
        <f t="shared" si="25"/>
        <v/>
      </c>
      <c r="E486" t="s">
        <v>31</v>
      </c>
      <c r="F486" t="s">
        <v>6</v>
      </c>
      <c r="G486" t="str">
        <f t="shared" si="26"/>
        <v>Leucanthemopsis pulverulenta</v>
      </c>
      <c r="H486" t="str">
        <f t="shared" si="27"/>
        <v>FLORAIBERICA-COMP(III)</v>
      </c>
      <c r="J486" t="s">
        <v>12871</v>
      </c>
      <c r="K486" t="s">
        <v>11752</v>
      </c>
      <c r="L486" t="s">
        <v>11753</v>
      </c>
      <c r="M486" t="s">
        <v>11754</v>
      </c>
    </row>
    <row r="487" spans="1:13" x14ac:dyDescent="0.25">
      <c r="A487" t="s">
        <v>4304</v>
      </c>
      <c r="B487" t="s">
        <v>3604</v>
      </c>
      <c r="C487" t="str">
        <f t="shared" si="25"/>
        <v/>
      </c>
      <c r="E487" t="s">
        <v>31</v>
      </c>
      <c r="F487" t="s">
        <v>6</v>
      </c>
      <c r="G487" t="str">
        <f t="shared" si="26"/>
        <v>Leucanthemopsis spathulifolia</v>
      </c>
      <c r="H487" t="str">
        <f t="shared" si="27"/>
        <v>FLORAIBERICA-COMP(III)</v>
      </c>
      <c r="J487" t="s">
        <v>12868</v>
      </c>
      <c r="K487" t="s">
        <v>11752</v>
      </c>
      <c r="L487" t="s">
        <v>11753</v>
      </c>
      <c r="M487" t="s">
        <v>11754</v>
      </c>
    </row>
    <row r="488" spans="1:13" x14ac:dyDescent="0.25">
      <c r="A488" t="s">
        <v>4306</v>
      </c>
      <c r="B488" t="s">
        <v>5233</v>
      </c>
      <c r="C488" t="str">
        <f t="shared" si="25"/>
        <v/>
      </c>
      <c r="E488" t="s">
        <v>31</v>
      </c>
      <c r="F488" t="s">
        <v>6</v>
      </c>
      <c r="G488" t="str">
        <f t="shared" si="26"/>
        <v>Leucanthemum ageratifolium</v>
      </c>
      <c r="H488" t="str">
        <f t="shared" si="27"/>
        <v>FLORAIBERICA-COMP(III)</v>
      </c>
      <c r="J488" t="s">
        <v>11965</v>
      </c>
      <c r="K488" t="s">
        <v>11752</v>
      </c>
      <c r="L488" t="s">
        <v>11753</v>
      </c>
      <c r="M488" t="s">
        <v>11754</v>
      </c>
    </row>
    <row r="489" spans="1:13" x14ac:dyDescent="0.25">
      <c r="A489" t="s">
        <v>4306</v>
      </c>
      <c r="B489" t="s">
        <v>4307</v>
      </c>
      <c r="C489" t="str">
        <f t="shared" si="25"/>
        <v/>
      </c>
      <c r="E489" t="s">
        <v>31</v>
      </c>
      <c r="F489" t="s">
        <v>6</v>
      </c>
      <c r="G489" t="str">
        <f t="shared" si="26"/>
        <v>Leucanthemum aligulatum</v>
      </c>
      <c r="H489" t="str">
        <f t="shared" si="27"/>
        <v>FLORAIBERICA-COMP(III)</v>
      </c>
      <c r="J489" t="s">
        <v>11966</v>
      </c>
      <c r="K489" t="s">
        <v>11752</v>
      </c>
      <c r="L489" t="s">
        <v>11753</v>
      </c>
      <c r="M489" t="s">
        <v>11754</v>
      </c>
    </row>
    <row r="490" spans="1:13" x14ac:dyDescent="0.25">
      <c r="A490" t="s">
        <v>4306</v>
      </c>
      <c r="B490" t="s">
        <v>5232</v>
      </c>
      <c r="C490" t="str">
        <f t="shared" si="25"/>
        <v/>
      </c>
      <c r="E490" t="s">
        <v>31</v>
      </c>
      <c r="F490" t="s">
        <v>6</v>
      </c>
      <c r="G490" t="str">
        <f t="shared" si="26"/>
        <v>Leucanthemum cacuminis</v>
      </c>
      <c r="H490" t="str">
        <f t="shared" si="27"/>
        <v>FLORAIBERICA-COMP(III)</v>
      </c>
      <c r="J490" t="s">
        <v>11967</v>
      </c>
      <c r="K490" t="s">
        <v>11752</v>
      </c>
      <c r="L490" t="s">
        <v>11753</v>
      </c>
      <c r="M490" t="s">
        <v>11754</v>
      </c>
    </row>
    <row r="491" spans="1:13" x14ac:dyDescent="0.25">
      <c r="A491" t="s">
        <v>4306</v>
      </c>
      <c r="B491" t="s">
        <v>1586</v>
      </c>
      <c r="C491" t="str">
        <f t="shared" si="25"/>
        <v/>
      </c>
      <c r="E491" t="s">
        <v>13111</v>
      </c>
      <c r="F491" t="s">
        <v>6</v>
      </c>
      <c r="G491" t="str">
        <f t="shared" si="26"/>
        <v>Leucanthemum cantabricum</v>
      </c>
      <c r="H491" t="str">
        <f t="shared" si="27"/>
        <v>FLORAIBERICA-COMP(III)</v>
      </c>
      <c r="J491" t="s">
        <v>11968</v>
      </c>
      <c r="K491" t="s">
        <v>11752</v>
      </c>
      <c r="L491" t="s">
        <v>11753</v>
      </c>
      <c r="M491" t="s">
        <v>11754</v>
      </c>
    </row>
    <row r="492" spans="1:13" x14ac:dyDescent="0.25">
      <c r="A492" t="s">
        <v>4306</v>
      </c>
      <c r="B492" t="s">
        <v>2439</v>
      </c>
      <c r="C492" t="str">
        <f t="shared" si="25"/>
        <v/>
      </c>
      <c r="E492" t="s">
        <v>13111</v>
      </c>
      <c r="F492" t="s">
        <v>6</v>
      </c>
      <c r="G492" t="str">
        <f t="shared" si="26"/>
        <v>Leucanthemum catalaunicum</v>
      </c>
      <c r="H492" t="str">
        <f t="shared" si="27"/>
        <v>FLORAIBERICA-COMP(III)</v>
      </c>
      <c r="J492" t="s">
        <v>11969</v>
      </c>
      <c r="K492" t="s">
        <v>11752</v>
      </c>
      <c r="L492" t="s">
        <v>11753</v>
      </c>
      <c r="M492" t="s">
        <v>11754</v>
      </c>
    </row>
    <row r="493" spans="1:13" x14ac:dyDescent="0.25">
      <c r="A493" t="s">
        <v>4306</v>
      </c>
      <c r="B493" t="s">
        <v>5237</v>
      </c>
      <c r="C493" t="str">
        <f t="shared" si="25"/>
        <v/>
      </c>
      <c r="E493" t="s">
        <v>31</v>
      </c>
      <c r="F493" t="s">
        <v>6</v>
      </c>
      <c r="G493" t="str">
        <f t="shared" si="26"/>
        <v>Leucanthemum corunnense</v>
      </c>
      <c r="H493" t="str">
        <f t="shared" si="27"/>
        <v>FLORAIBERICA-COMP(III)</v>
      </c>
      <c r="J493" t="s">
        <v>12869</v>
      </c>
      <c r="K493" t="s">
        <v>11752</v>
      </c>
      <c r="L493" t="s">
        <v>11753</v>
      </c>
      <c r="M493" t="s">
        <v>11754</v>
      </c>
    </row>
    <row r="494" spans="1:13" x14ac:dyDescent="0.25">
      <c r="A494" t="s">
        <v>4306</v>
      </c>
      <c r="B494" t="s">
        <v>1134</v>
      </c>
      <c r="C494" t="str">
        <f t="shared" si="25"/>
        <v/>
      </c>
      <c r="E494" t="s">
        <v>6</v>
      </c>
      <c r="F494" t="s">
        <v>6</v>
      </c>
      <c r="G494" t="str">
        <f t="shared" si="26"/>
        <v>Leucanthemum crassifolium</v>
      </c>
      <c r="H494" t="str">
        <f t="shared" si="27"/>
        <v>FLORAIBERICA-COMP(III)</v>
      </c>
      <c r="J494" t="s">
        <v>11970</v>
      </c>
      <c r="K494" t="s">
        <v>11752</v>
      </c>
      <c r="L494" t="s">
        <v>11753</v>
      </c>
      <c r="M494" t="s">
        <v>11754</v>
      </c>
    </row>
    <row r="495" spans="1:13" x14ac:dyDescent="0.25">
      <c r="A495" t="s">
        <v>4306</v>
      </c>
      <c r="B495" t="s">
        <v>5236</v>
      </c>
      <c r="C495" t="str">
        <f t="shared" si="25"/>
        <v>subsp.</v>
      </c>
      <c r="D495" t="s">
        <v>1715</v>
      </c>
      <c r="E495" t="s">
        <v>13111</v>
      </c>
      <c r="F495" t="s">
        <v>31</v>
      </c>
      <c r="G495" t="str">
        <f t="shared" si="26"/>
        <v>Leucanthemum delarbrei ruscinonense</v>
      </c>
      <c r="H495" t="str">
        <f t="shared" si="27"/>
        <v>FLORAIBERICA-COMP(III)</v>
      </c>
      <c r="J495" t="s">
        <v>13447</v>
      </c>
      <c r="K495" t="s">
        <v>11752</v>
      </c>
      <c r="L495" t="s">
        <v>11753</v>
      </c>
      <c r="M495" t="s">
        <v>11754</v>
      </c>
    </row>
    <row r="496" spans="1:13" x14ac:dyDescent="0.25">
      <c r="A496" t="s">
        <v>4306</v>
      </c>
      <c r="B496" t="s">
        <v>2330</v>
      </c>
      <c r="C496" t="str">
        <f t="shared" si="25"/>
        <v/>
      </c>
      <c r="E496" t="s">
        <v>31</v>
      </c>
      <c r="F496" t="s">
        <v>6</v>
      </c>
      <c r="G496" t="str">
        <f t="shared" si="26"/>
        <v>Leucanthemum eliasii</v>
      </c>
      <c r="H496" t="str">
        <f t="shared" si="27"/>
        <v>FLORAIBERICA-COMP(III)</v>
      </c>
      <c r="J496" t="s">
        <v>11971</v>
      </c>
      <c r="K496" t="s">
        <v>11752</v>
      </c>
      <c r="L496" t="s">
        <v>11753</v>
      </c>
      <c r="M496" t="s">
        <v>11754</v>
      </c>
    </row>
    <row r="497" spans="1:13" x14ac:dyDescent="0.25">
      <c r="A497" t="s">
        <v>4306</v>
      </c>
      <c r="B497" t="s">
        <v>459</v>
      </c>
      <c r="C497" t="str">
        <f t="shared" si="25"/>
        <v/>
      </c>
      <c r="E497" t="s">
        <v>31</v>
      </c>
      <c r="F497" t="s">
        <v>6</v>
      </c>
      <c r="G497" t="str">
        <f t="shared" si="26"/>
        <v>Leucanthemum favargeri</v>
      </c>
      <c r="H497" t="str">
        <f t="shared" si="27"/>
        <v>FLORAIBERICA-COMP(III)</v>
      </c>
      <c r="J497" t="s">
        <v>11972</v>
      </c>
      <c r="K497" t="s">
        <v>11752</v>
      </c>
      <c r="L497" t="s">
        <v>11753</v>
      </c>
      <c r="M497" t="s">
        <v>11754</v>
      </c>
    </row>
    <row r="498" spans="1:13" x14ac:dyDescent="0.25">
      <c r="A498" t="s">
        <v>4306</v>
      </c>
      <c r="B498" t="s">
        <v>4308</v>
      </c>
      <c r="C498" t="str">
        <f t="shared" si="25"/>
        <v/>
      </c>
      <c r="E498" t="s">
        <v>31</v>
      </c>
      <c r="F498" t="s">
        <v>6</v>
      </c>
      <c r="G498" t="str">
        <f t="shared" si="26"/>
        <v>Leucanthemum gallaecicum</v>
      </c>
      <c r="H498" t="str">
        <f t="shared" si="27"/>
        <v>FLORAIBERICA-COMP(III)</v>
      </c>
      <c r="J498" t="s">
        <v>11973</v>
      </c>
      <c r="K498" t="s">
        <v>11752</v>
      </c>
      <c r="L498" t="s">
        <v>11753</v>
      </c>
      <c r="M498" t="s">
        <v>11754</v>
      </c>
    </row>
    <row r="499" spans="1:13" x14ac:dyDescent="0.25">
      <c r="A499" t="s">
        <v>4306</v>
      </c>
      <c r="B499" t="s">
        <v>4309</v>
      </c>
      <c r="C499" t="str">
        <f t="shared" si="25"/>
        <v/>
      </c>
      <c r="E499" t="s">
        <v>31</v>
      </c>
      <c r="F499" t="s">
        <v>6</v>
      </c>
      <c r="G499" t="str">
        <f t="shared" si="26"/>
        <v>Leucanthemum gracilicaule</v>
      </c>
      <c r="H499" t="str">
        <f t="shared" si="27"/>
        <v>FLORAIBERICA-COMP(III)</v>
      </c>
      <c r="J499" t="s">
        <v>12872</v>
      </c>
      <c r="K499" t="s">
        <v>11752</v>
      </c>
      <c r="L499" t="s">
        <v>11753</v>
      </c>
      <c r="M499" t="s">
        <v>11754</v>
      </c>
    </row>
    <row r="500" spans="1:13" x14ac:dyDescent="0.25">
      <c r="A500" t="s">
        <v>4306</v>
      </c>
      <c r="B500" t="s">
        <v>5234</v>
      </c>
      <c r="C500" t="str">
        <f t="shared" si="25"/>
        <v/>
      </c>
      <c r="E500" t="s">
        <v>6</v>
      </c>
      <c r="F500" t="s">
        <v>6</v>
      </c>
      <c r="G500" t="str">
        <f t="shared" si="26"/>
        <v>Leucanthemum ircutianum</v>
      </c>
      <c r="H500" t="str">
        <f t="shared" si="27"/>
        <v>FLORAIBERICA-COMP(III)</v>
      </c>
      <c r="J500" t="s">
        <v>12873</v>
      </c>
      <c r="K500" t="s">
        <v>11752</v>
      </c>
      <c r="L500" t="s">
        <v>11753</v>
      </c>
      <c r="M500" t="s">
        <v>11754</v>
      </c>
    </row>
    <row r="501" spans="1:13" x14ac:dyDescent="0.25">
      <c r="A501" t="s">
        <v>4306</v>
      </c>
      <c r="B501" t="s">
        <v>2220</v>
      </c>
      <c r="C501" t="str">
        <f t="shared" si="25"/>
        <v/>
      </c>
      <c r="E501" t="s">
        <v>6</v>
      </c>
      <c r="F501" t="s">
        <v>6</v>
      </c>
      <c r="G501" t="str">
        <f t="shared" si="26"/>
        <v>Leucanthemum lacustre</v>
      </c>
      <c r="H501" t="str">
        <f t="shared" si="27"/>
        <v>FLORAIBERICA-COMP(III)</v>
      </c>
      <c r="I501" t="s">
        <v>6141</v>
      </c>
      <c r="J501" t="s">
        <v>11974</v>
      </c>
      <c r="K501" t="s">
        <v>11752</v>
      </c>
      <c r="L501" t="s">
        <v>11753</v>
      </c>
      <c r="M501" t="s">
        <v>11754</v>
      </c>
    </row>
    <row r="502" spans="1:13" x14ac:dyDescent="0.25">
      <c r="A502" t="s">
        <v>4306</v>
      </c>
      <c r="B502" t="s">
        <v>4310</v>
      </c>
      <c r="C502" t="str">
        <f t="shared" si="25"/>
        <v/>
      </c>
      <c r="E502" t="s">
        <v>31</v>
      </c>
      <c r="F502" t="s">
        <v>6</v>
      </c>
      <c r="G502" t="str">
        <f t="shared" si="26"/>
        <v>Leucanthemum maestracense</v>
      </c>
      <c r="H502" t="str">
        <f t="shared" si="27"/>
        <v>FLORAIBERICA-COMP(III)</v>
      </c>
      <c r="J502" t="s">
        <v>11975</v>
      </c>
      <c r="K502" t="s">
        <v>11752</v>
      </c>
      <c r="L502" t="s">
        <v>11753</v>
      </c>
      <c r="M502" t="s">
        <v>11754</v>
      </c>
    </row>
    <row r="503" spans="1:13" x14ac:dyDescent="0.25">
      <c r="A503" t="s">
        <v>4306</v>
      </c>
      <c r="B503" t="s">
        <v>2172</v>
      </c>
      <c r="C503" t="str">
        <f t="shared" si="25"/>
        <v/>
      </c>
      <c r="E503" t="s">
        <v>13111</v>
      </c>
      <c r="F503" t="s">
        <v>6</v>
      </c>
      <c r="G503" t="str">
        <f t="shared" si="26"/>
        <v>Leucanthemum maximum</v>
      </c>
      <c r="H503" t="str">
        <f t="shared" si="27"/>
        <v>FLORAIBERICA-COMP(III)</v>
      </c>
      <c r="J503" t="s">
        <v>11976</v>
      </c>
      <c r="K503" t="s">
        <v>11752</v>
      </c>
      <c r="L503" t="s">
        <v>11753</v>
      </c>
      <c r="M503" t="s">
        <v>11754</v>
      </c>
    </row>
    <row r="504" spans="1:13" x14ac:dyDescent="0.25">
      <c r="A504" t="s">
        <v>4306</v>
      </c>
      <c r="B504" t="s">
        <v>4311</v>
      </c>
      <c r="C504" t="str">
        <f t="shared" si="25"/>
        <v/>
      </c>
      <c r="E504" t="s">
        <v>31</v>
      </c>
      <c r="F504" t="s">
        <v>6</v>
      </c>
      <c r="G504" t="str">
        <f t="shared" si="26"/>
        <v>Leucanthemum montserratianum</v>
      </c>
      <c r="H504" t="str">
        <f t="shared" si="27"/>
        <v>FLORAIBERICA-COMP(III)</v>
      </c>
      <c r="J504" t="s">
        <v>11977</v>
      </c>
      <c r="K504" t="s">
        <v>11752</v>
      </c>
      <c r="L504" t="s">
        <v>11753</v>
      </c>
      <c r="M504" t="s">
        <v>11754</v>
      </c>
    </row>
    <row r="505" spans="1:13" x14ac:dyDescent="0.25">
      <c r="A505" t="s">
        <v>4306</v>
      </c>
      <c r="B505" t="s">
        <v>181</v>
      </c>
      <c r="C505" t="str">
        <f t="shared" si="25"/>
        <v/>
      </c>
      <c r="E505" t="s">
        <v>6</v>
      </c>
      <c r="F505" t="s">
        <v>6</v>
      </c>
      <c r="G505" t="str">
        <f t="shared" si="26"/>
        <v>Leucanthemum pallens</v>
      </c>
      <c r="H505" t="str">
        <f t="shared" si="27"/>
        <v>FLORAIBERICA-COMP(III)</v>
      </c>
      <c r="J505" t="s">
        <v>11978</v>
      </c>
      <c r="K505" t="s">
        <v>11752</v>
      </c>
      <c r="L505" t="s">
        <v>11753</v>
      </c>
      <c r="M505" t="s">
        <v>11754</v>
      </c>
    </row>
    <row r="506" spans="1:13" x14ac:dyDescent="0.25">
      <c r="A506" t="s">
        <v>4306</v>
      </c>
      <c r="B506" t="s">
        <v>4312</v>
      </c>
      <c r="C506" t="str">
        <f t="shared" si="25"/>
        <v/>
      </c>
      <c r="E506" t="s">
        <v>31</v>
      </c>
      <c r="F506" t="s">
        <v>6</v>
      </c>
      <c r="G506" t="str">
        <f t="shared" si="26"/>
        <v>Leucanthemum pluriflorum</v>
      </c>
      <c r="H506" t="str">
        <f t="shared" si="27"/>
        <v>FLORAIBERICA-COMP(III)</v>
      </c>
      <c r="J506" t="s">
        <v>11979</v>
      </c>
      <c r="K506" t="s">
        <v>11752</v>
      </c>
      <c r="L506" t="s">
        <v>11753</v>
      </c>
      <c r="M506" t="s">
        <v>11754</v>
      </c>
    </row>
    <row r="507" spans="1:13" x14ac:dyDescent="0.25">
      <c r="A507" t="s">
        <v>4306</v>
      </c>
      <c r="B507" t="s">
        <v>5235</v>
      </c>
      <c r="C507" t="str">
        <f t="shared" si="25"/>
        <v/>
      </c>
      <c r="E507" t="s">
        <v>31</v>
      </c>
      <c r="F507" t="s">
        <v>6</v>
      </c>
      <c r="G507" t="str">
        <f t="shared" si="26"/>
        <v>Leucanthemum pseudosylvaticum</v>
      </c>
      <c r="H507" t="str">
        <f t="shared" si="27"/>
        <v>FLORAIBERICA-COMP(III)</v>
      </c>
      <c r="J507" t="s">
        <v>11980</v>
      </c>
      <c r="K507" t="s">
        <v>11752</v>
      </c>
      <c r="L507" t="s">
        <v>11753</v>
      </c>
      <c r="M507" t="s">
        <v>11754</v>
      </c>
    </row>
    <row r="508" spans="1:13" x14ac:dyDescent="0.25">
      <c r="A508" t="s">
        <v>4306</v>
      </c>
      <c r="B508" t="s">
        <v>205</v>
      </c>
      <c r="C508" t="str">
        <f t="shared" si="25"/>
        <v/>
      </c>
      <c r="E508" t="s">
        <v>13111</v>
      </c>
      <c r="F508" t="s">
        <v>6</v>
      </c>
      <c r="G508" t="str">
        <f t="shared" si="26"/>
        <v>Leucanthemum pyrenaicum</v>
      </c>
      <c r="H508" t="str">
        <f t="shared" si="27"/>
        <v>FLORAIBERICA-COMP(III)</v>
      </c>
      <c r="J508" t="s">
        <v>12874</v>
      </c>
      <c r="K508" t="s">
        <v>11752</v>
      </c>
      <c r="L508" t="s">
        <v>11753</v>
      </c>
      <c r="M508" t="s">
        <v>11754</v>
      </c>
    </row>
    <row r="509" spans="1:13" x14ac:dyDescent="0.25">
      <c r="A509" t="s">
        <v>4306</v>
      </c>
      <c r="B509" t="s">
        <v>1642</v>
      </c>
      <c r="C509" t="str">
        <f t="shared" si="25"/>
        <v>subsp.</v>
      </c>
      <c r="D509" t="s">
        <v>515</v>
      </c>
      <c r="E509" t="s">
        <v>31</v>
      </c>
      <c r="F509" t="s">
        <v>6</v>
      </c>
      <c r="G509" t="str">
        <f t="shared" si="26"/>
        <v>Leucanthemum sylvaticum merinoi</v>
      </c>
      <c r="H509" t="str">
        <f t="shared" si="27"/>
        <v>FLORAIBERICA-COMP(III)</v>
      </c>
      <c r="J509" t="s">
        <v>13573</v>
      </c>
      <c r="K509" t="s">
        <v>11752</v>
      </c>
      <c r="L509" t="s">
        <v>11753</v>
      </c>
      <c r="M509" t="s">
        <v>11754</v>
      </c>
    </row>
    <row r="510" spans="1:13" x14ac:dyDescent="0.25">
      <c r="A510" t="s">
        <v>4306</v>
      </c>
      <c r="B510" t="s">
        <v>1642</v>
      </c>
      <c r="C510" t="str">
        <f t="shared" si="25"/>
        <v>subsp.</v>
      </c>
      <c r="D510" t="s">
        <v>1642</v>
      </c>
      <c r="E510" t="s">
        <v>31</v>
      </c>
      <c r="F510" t="s">
        <v>6</v>
      </c>
      <c r="G510" t="str">
        <f t="shared" si="26"/>
        <v>Leucanthemum sylvaticum sylvaticum</v>
      </c>
      <c r="H510" t="str">
        <f t="shared" si="27"/>
        <v>FLORAIBERICA-COMP(III)</v>
      </c>
      <c r="J510" t="s">
        <v>13448</v>
      </c>
      <c r="K510" t="s">
        <v>11752</v>
      </c>
      <c r="L510" t="s">
        <v>11753</v>
      </c>
      <c r="M510" t="s">
        <v>11754</v>
      </c>
    </row>
    <row r="511" spans="1:13" x14ac:dyDescent="0.25">
      <c r="A511" t="s">
        <v>4306</v>
      </c>
      <c r="B511" t="s">
        <v>491</v>
      </c>
      <c r="C511" t="str">
        <f t="shared" si="25"/>
        <v/>
      </c>
      <c r="E511" t="s">
        <v>6</v>
      </c>
      <c r="F511" t="s">
        <v>6</v>
      </c>
      <c r="G511" t="str">
        <f t="shared" si="26"/>
        <v>Leucanthemum vulgare</v>
      </c>
      <c r="H511" t="str">
        <f t="shared" si="27"/>
        <v>FLORAIBERICA-COMP(III)</v>
      </c>
      <c r="J511" t="s">
        <v>12875</v>
      </c>
      <c r="K511" t="s">
        <v>11752</v>
      </c>
      <c r="L511" t="s">
        <v>11753</v>
      </c>
      <c r="M511" t="s">
        <v>11754</v>
      </c>
    </row>
    <row r="512" spans="1:13" x14ac:dyDescent="0.25">
      <c r="A512" t="s">
        <v>4973</v>
      </c>
      <c r="B512" t="s">
        <v>4974</v>
      </c>
      <c r="C512" t="str">
        <f t="shared" si="25"/>
        <v/>
      </c>
      <c r="E512" t="s">
        <v>6</v>
      </c>
      <c r="F512" t="s">
        <v>6</v>
      </c>
      <c r="G512" t="str">
        <f t="shared" si="26"/>
        <v>Leysera leyseroides</v>
      </c>
      <c r="H512" t="str">
        <f t="shared" si="27"/>
        <v>FLORAIBERICA-COMP(III)</v>
      </c>
      <c r="J512" t="s">
        <v>12889</v>
      </c>
      <c r="K512" t="s">
        <v>11752</v>
      </c>
      <c r="L512" t="s">
        <v>11753</v>
      </c>
      <c r="M512" t="s">
        <v>11754</v>
      </c>
    </row>
    <row r="513" spans="1:13" x14ac:dyDescent="0.25">
      <c r="A513" t="s">
        <v>5252</v>
      </c>
      <c r="B513" t="s">
        <v>4949</v>
      </c>
      <c r="C513" t="str">
        <f t="shared" ref="C513:C576" si="28">IF(D513="","","subsp.")</f>
        <v/>
      </c>
      <c r="E513" t="s">
        <v>6</v>
      </c>
      <c r="F513" t="s">
        <v>6</v>
      </c>
      <c r="G513" t="str">
        <f t="shared" ref="G513:G576" si="29">IF(D513="",CONCATENATE(A513," ",B513),CONCATENATE(A513," ",B513," ",D513))</f>
        <v>Limbarda crithmoides</v>
      </c>
      <c r="H513" t="str">
        <f t="shared" si="27"/>
        <v>FLORAIBERICA-COMP(III)</v>
      </c>
      <c r="J513" t="s">
        <v>12890</v>
      </c>
      <c r="K513" t="s">
        <v>11752</v>
      </c>
      <c r="L513" t="s">
        <v>11753</v>
      </c>
      <c r="M513" t="s">
        <v>11754</v>
      </c>
    </row>
    <row r="514" spans="1:13" x14ac:dyDescent="0.25">
      <c r="A514" t="s">
        <v>4975</v>
      </c>
      <c r="B514" t="s">
        <v>1060</v>
      </c>
      <c r="C514" t="str">
        <f t="shared" si="28"/>
        <v/>
      </c>
      <c r="E514" t="s">
        <v>6</v>
      </c>
      <c r="F514" t="s">
        <v>6</v>
      </c>
      <c r="G514" t="str">
        <f t="shared" si="29"/>
        <v>Logfia clementei</v>
      </c>
      <c r="H514" t="str">
        <f t="shared" si="27"/>
        <v>FLORAIBERICA-COMP(III)</v>
      </c>
      <c r="J514" t="s">
        <v>11981</v>
      </c>
      <c r="K514" t="s">
        <v>11752</v>
      </c>
      <c r="L514" t="s">
        <v>11753</v>
      </c>
      <c r="M514" t="s">
        <v>11754</v>
      </c>
    </row>
    <row r="515" spans="1:13" x14ac:dyDescent="0.25">
      <c r="A515" t="s">
        <v>4975</v>
      </c>
      <c r="B515" t="s">
        <v>2838</v>
      </c>
      <c r="C515" t="str">
        <f t="shared" si="28"/>
        <v/>
      </c>
      <c r="E515" t="s">
        <v>6</v>
      </c>
      <c r="F515" t="s">
        <v>6</v>
      </c>
      <c r="G515" t="str">
        <f t="shared" si="29"/>
        <v>Logfia gallica</v>
      </c>
      <c r="H515" t="str">
        <f t="shared" si="27"/>
        <v>FLORAIBERICA-COMP(III)</v>
      </c>
      <c r="J515" t="s">
        <v>11982</v>
      </c>
      <c r="K515" t="s">
        <v>11752</v>
      </c>
      <c r="L515" t="s">
        <v>11753</v>
      </c>
      <c r="M515" t="s">
        <v>11754</v>
      </c>
    </row>
    <row r="516" spans="1:13" x14ac:dyDescent="0.25">
      <c r="A516" t="s">
        <v>4975</v>
      </c>
      <c r="B516" t="s">
        <v>1317</v>
      </c>
      <c r="C516" t="str">
        <f t="shared" si="28"/>
        <v/>
      </c>
      <c r="E516" t="s">
        <v>6</v>
      </c>
      <c r="F516" t="s">
        <v>6</v>
      </c>
      <c r="G516" t="str">
        <f t="shared" si="29"/>
        <v>Logfia minima</v>
      </c>
      <c r="H516" t="str">
        <f t="shared" si="27"/>
        <v>FLORAIBERICA-COMP(III)</v>
      </c>
      <c r="J516" t="s">
        <v>11983</v>
      </c>
      <c r="K516" t="s">
        <v>11752</v>
      </c>
      <c r="L516" t="s">
        <v>11753</v>
      </c>
      <c r="M516" t="s">
        <v>11754</v>
      </c>
    </row>
    <row r="517" spans="1:13" x14ac:dyDescent="0.25">
      <c r="A517" t="s">
        <v>4982</v>
      </c>
      <c r="B517" t="s">
        <v>3200</v>
      </c>
      <c r="C517" t="str">
        <f t="shared" si="28"/>
        <v/>
      </c>
      <c r="E517" t="s">
        <v>6</v>
      </c>
      <c r="F517" t="s">
        <v>6</v>
      </c>
      <c r="G517" t="str">
        <f t="shared" si="29"/>
        <v>Matricaria aurea</v>
      </c>
      <c r="H517" t="str">
        <f t="shared" si="27"/>
        <v>FLORAIBERICA-COMP(III)</v>
      </c>
      <c r="J517" t="s">
        <v>11984</v>
      </c>
      <c r="K517" t="s">
        <v>11752</v>
      </c>
      <c r="L517" t="s">
        <v>11753</v>
      </c>
      <c r="M517" t="s">
        <v>11754</v>
      </c>
    </row>
    <row r="518" spans="1:13" x14ac:dyDescent="0.25">
      <c r="A518" t="s">
        <v>4982</v>
      </c>
      <c r="B518" t="s">
        <v>5229</v>
      </c>
      <c r="C518" t="str">
        <f t="shared" si="28"/>
        <v/>
      </c>
      <c r="E518" t="s">
        <v>6</v>
      </c>
      <c r="F518" t="s">
        <v>6</v>
      </c>
      <c r="G518" t="str">
        <f t="shared" si="29"/>
        <v>Matricaria chamomilla</v>
      </c>
      <c r="H518" t="str">
        <f t="shared" si="27"/>
        <v>FLORAIBERICA-COMP(III)</v>
      </c>
      <c r="J518" t="s">
        <v>12867</v>
      </c>
      <c r="K518" t="s">
        <v>11752</v>
      </c>
      <c r="L518" t="s">
        <v>11753</v>
      </c>
      <c r="M518" t="s">
        <v>11754</v>
      </c>
    </row>
    <row r="519" spans="1:13" x14ac:dyDescent="0.25">
      <c r="A519" t="s">
        <v>4982</v>
      </c>
      <c r="B519" t="s">
        <v>4020</v>
      </c>
      <c r="C519" t="str">
        <f t="shared" si="28"/>
        <v/>
      </c>
      <c r="E519" t="s">
        <v>5390</v>
      </c>
      <c r="F519" t="s">
        <v>6</v>
      </c>
      <c r="G519" t="str">
        <f t="shared" si="29"/>
        <v>Matricaria discoidea</v>
      </c>
      <c r="H519" t="str">
        <f t="shared" si="27"/>
        <v>FLORAIBERICA-COMP(III)</v>
      </c>
      <c r="J519" t="s">
        <v>11985</v>
      </c>
      <c r="K519" t="s">
        <v>11752</v>
      </c>
      <c r="L519" t="s">
        <v>11753</v>
      </c>
      <c r="M519" t="s">
        <v>11754</v>
      </c>
    </row>
    <row r="520" spans="1:13" x14ac:dyDescent="0.25">
      <c r="A520" t="s">
        <v>4313</v>
      </c>
      <c r="B520" t="s">
        <v>3642</v>
      </c>
      <c r="C520" t="str">
        <f t="shared" si="28"/>
        <v/>
      </c>
      <c r="E520" t="s">
        <v>6</v>
      </c>
      <c r="F520" t="s">
        <v>6</v>
      </c>
      <c r="G520" t="str">
        <f t="shared" si="29"/>
        <v>Mauranthemum decipiens</v>
      </c>
      <c r="H520" t="str">
        <f t="shared" si="27"/>
        <v>FLORAIBERICA-COMP(III)</v>
      </c>
      <c r="J520" t="s">
        <v>11986</v>
      </c>
      <c r="K520" t="s">
        <v>11752</v>
      </c>
      <c r="L520" t="s">
        <v>11753</v>
      </c>
      <c r="M520" t="s">
        <v>11754</v>
      </c>
    </row>
    <row r="521" spans="1:13" x14ac:dyDescent="0.25">
      <c r="A521" t="s">
        <v>4313</v>
      </c>
      <c r="B521" t="s">
        <v>4314</v>
      </c>
      <c r="C521" t="str">
        <f t="shared" si="28"/>
        <v>subsp.</v>
      </c>
      <c r="D521" t="s">
        <v>208</v>
      </c>
      <c r="E521" t="s">
        <v>31</v>
      </c>
      <c r="F521" t="s">
        <v>6</v>
      </c>
      <c r="G521" t="str">
        <f t="shared" si="29"/>
        <v>Mauranthemum paludosum ebusitanum</v>
      </c>
      <c r="H521" t="str">
        <f t="shared" ref="H521:H584" si="30">IF(OR(A521 ="", B521=""), "", "FLORAIBERICA-COMP(III)")</f>
        <v>FLORAIBERICA-COMP(III)</v>
      </c>
      <c r="J521" t="s">
        <v>13449</v>
      </c>
      <c r="K521" t="s">
        <v>11752</v>
      </c>
      <c r="L521" t="s">
        <v>11753</v>
      </c>
      <c r="M521" t="s">
        <v>11754</v>
      </c>
    </row>
    <row r="522" spans="1:13" x14ac:dyDescent="0.25">
      <c r="A522" t="s">
        <v>4313</v>
      </c>
      <c r="B522" t="s">
        <v>4314</v>
      </c>
      <c r="C522" t="str">
        <f t="shared" si="28"/>
        <v>subsp.</v>
      </c>
      <c r="D522" t="s">
        <v>4314</v>
      </c>
      <c r="E522" t="s">
        <v>6</v>
      </c>
      <c r="F522" t="s">
        <v>6</v>
      </c>
      <c r="G522" t="str">
        <f t="shared" si="29"/>
        <v>Mauranthemum paludosum paludosum</v>
      </c>
      <c r="H522" t="str">
        <f t="shared" si="30"/>
        <v>FLORAIBERICA-COMP(III)</v>
      </c>
      <c r="J522" t="s">
        <v>13450</v>
      </c>
      <c r="K522" t="s">
        <v>11752</v>
      </c>
      <c r="L522" t="s">
        <v>11753</v>
      </c>
      <c r="M522" t="s">
        <v>11754</v>
      </c>
    </row>
    <row r="523" spans="1:13" x14ac:dyDescent="0.25">
      <c r="A523" t="s">
        <v>4985</v>
      </c>
      <c r="B523" t="s">
        <v>3531</v>
      </c>
      <c r="C523" t="str">
        <f t="shared" si="28"/>
        <v/>
      </c>
      <c r="E523" t="s">
        <v>6</v>
      </c>
      <c r="F523" t="s">
        <v>6</v>
      </c>
      <c r="G523" t="str">
        <f t="shared" si="29"/>
        <v>Micropus supinus</v>
      </c>
      <c r="H523" t="str">
        <f t="shared" si="30"/>
        <v>FLORAIBERICA-COMP(III)</v>
      </c>
      <c r="J523" t="s">
        <v>11987</v>
      </c>
      <c r="K523" t="s">
        <v>11752</v>
      </c>
      <c r="L523" t="s">
        <v>11753</v>
      </c>
      <c r="M523" t="s">
        <v>11754</v>
      </c>
    </row>
    <row r="524" spans="1:13" x14ac:dyDescent="0.25">
      <c r="A524" t="s">
        <v>4997</v>
      </c>
      <c r="B524" t="s">
        <v>3088</v>
      </c>
      <c r="C524" t="str">
        <f t="shared" si="28"/>
        <v/>
      </c>
      <c r="E524" t="s">
        <v>6</v>
      </c>
      <c r="F524" t="s">
        <v>6</v>
      </c>
      <c r="G524" t="str">
        <f t="shared" si="29"/>
        <v>Omalotheca hoppeana</v>
      </c>
      <c r="H524" t="str">
        <f t="shared" si="30"/>
        <v>FLORAIBERICA-COMP(III)</v>
      </c>
      <c r="J524" t="s">
        <v>11988</v>
      </c>
      <c r="K524" t="s">
        <v>11752</v>
      </c>
      <c r="L524" t="s">
        <v>11753</v>
      </c>
      <c r="M524" t="s">
        <v>11754</v>
      </c>
    </row>
    <row r="525" spans="1:13" x14ac:dyDescent="0.25">
      <c r="A525" t="s">
        <v>4997</v>
      </c>
      <c r="B525" t="s">
        <v>4998</v>
      </c>
      <c r="C525" t="str">
        <f t="shared" si="28"/>
        <v/>
      </c>
      <c r="E525" t="s">
        <v>6</v>
      </c>
      <c r="F525" t="s">
        <v>6</v>
      </c>
      <c r="G525" t="str">
        <f t="shared" si="29"/>
        <v>Omalotheca norvegica</v>
      </c>
      <c r="H525" t="str">
        <f t="shared" si="30"/>
        <v>FLORAIBERICA-COMP(III)</v>
      </c>
      <c r="J525" t="s">
        <v>11989</v>
      </c>
      <c r="K525" t="s">
        <v>11752</v>
      </c>
      <c r="L525" t="s">
        <v>11753</v>
      </c>
      <c r="M525" t="s">
        <v>11754</v>
      </c>
    </row>
    <row r="526" spans="1:13" x14ac:dyDescent="0.25">
      <c r="A526" t="s">
        <v>4997</v>
      </c>
      <c r="B526" t="s">
        <v>2492</v>
      </c>
      <c r="C526" t="str">
        <f t="shared" si="28"/>
        <v/>
      </c>
      <c r="E526" t="s">
        <v>6</v>
      </c>
      <c r="F526" t="s">
        <v>6</v>
      </c>
      <c r="G526" t="str">
        <f t="shared" si="29"/>
        <v>Omalotheca supina</v>
      </c>
      <c r="H526" t="str">
        <f t="shared" si="30"/>
        <v>FLORAIBERICA-COMP(III)</v>
      </c>
      <c r="J526" t="s">
        <v>11990</v>
      </c>
      <c r="K526" t="s">
        <v>11752</v>
      </c>
      <c r="L526" t="s">
        <v>11753</v>
      </c>
      <c r="M526" t="s">
        <v>11754</v>
      </c>
    </row>
    <row r="527" spans="1:13" x14ac:dyDescent="0.25">
      <c r="A527" t="s">
        <v>4997</v>
      </c>
      <c r="B527" t="s">
        <v>921</v>
      </c>
      <c r="C527" t="str">
        <f t="shared" si="28"/>
        <v/>
      </c>
      <c r="E527" t="s">
        <v>6</v>
      </c>
      <c r="F527" t="s">
        <v>6</v>
      </c>
      <c r="G527" t="str">
        <f t="shared" si="29"/>
        <v>Omalotheca sylvatica</v>
      </c>
      <c r="H527" t="str">
        <f t="shared" si="30"/>
        <v>FLORAIBERICA-COMP(III)</v>
      </c>
      <c r="J527" t="s">
        <v>11991</v>
      </c>
      <c r="K527" t="s">
        <v>11752</v>
      </c>
      <c r="L527" t="s">
        <v>11753</v>
      </c>
      <c r="M527" t="s">
        <v>11754</v>
      </c>
    </row>
    <row r="528" spans="1:13" x14ac:dyDescent="0.25">
      <c r="A528" t="s">
        <v>5002</v>
      </c>
      <c r="B528" t="s">
        <v>721</v>
      </c>
      <c r="C528" t="str">
        <f t="shared" si="28"/>
        <v/>
      </c>
      <c r="E528" t="s">
        <v>6</v>
      </c>
      <c r="F528" t="s">
        <v>6</v>
      </c>
      <c r="G528" t="str">
        <f t="shared" si="29"/>
        <v>Otanthus maritimus</v>
      </c>
      <c r="H528" t="str">
        <f t="shared" si="30"/>
        <v>FLORAIBERICA-COMP(III)</v>
      </c>
      <c r="J528" t="s">
        <v>11992</v>
      </c>
      <c r="K528" t="s">
        <v>11752</v>
      </c>
      <c r="L528" t="s">
        <v>11753</v>
      </c>
      <c r="M528" t="s">
        <v>11754</v>
      </c>
    </row>
    <row r="529" spans="1:13" x14ac:dyDescent="0.25">
      <c r="A529" t="s">
        <v>5003</v>
      </c>
      <c r="B529" t="s">
        <v>1217</v>
      </c>
      <c r="C529" t="str">
        <f t="shared" si="28"/>
        <v/>
      </c>
      <c r="E529" t="s">
        <v>6</v>
      </c>
      <c r="F529" t="s">
        <v>6</v>
      </c>
      <c r="G529" t="str">
        <f t="shared" si="29"/>
        <v>Otospermum glabrum</v>
      </c>
      <c r="H529" t="str">
        <f t="shared" si="30"/>
        <v>FLORAIBERICA-COMP(III)</v>
      </c>
      <c r="J529" t="s">
        <v>11993</v>
      </c>
      <c r="K529" t="s">
        <v>11752</v>
      </c>
      <c r="L529" t="s">
        <v>11753</v>
      </c>
      <c r="M529" t="s">
        <v>11754</v>
      </c>
    </row>
    <row r="530" spans="1:13" x14ac:dyDescent="0.25">
      <c r="A530" t="s">
        <v>5268</v>
      </c>
      <c r="B530" t="s">
        <v>653</v>
      </c>
      <c r="C530" t="str">
        <f t="shared" si="28"/>
        <v/>
      </c>
      <c r="E530" t="s">
        <v>5390</v>
      </c>
      <c r="F530" t="s">
        <v>6</v>
      </c>
      <c r="G530" t="str">
        <f t="shared" si="29"/>
        <v>Pascalia glauca</v>
      </c>
      <c r="H530" t="str">
        <f t="shared" si="30"/>
        <v>FLORAIBERICA-COMP(III)</v>
      </c>
      <c r="J530" t="s">
        <v>12891</v>
      </c>
      <c r="K530" t="s">
        <v>11752</v>
      </c>
      <c r="L530" t="s">
        <v>11753</v>
      </c>
      <c r="M530" t="s">
        <v>11754</v>
      </c>
    </row>
    <row r="531" spans="1:13" x14ac:dyDescent="0.25">
      <c r="A531" t="s">
        <v>5012</v>
      </c>
      <c r="B531" t="s">
        <v>273</v>
      </c>
      <c r="C531" t="str">
        <f t="shared" si="28"/>
        <v/>
      </c>
      <c r="E531" t="s">
        <v>6</v>
      </c>
      <c r="F531" t="s">
        <v>6</v>
      </c>
      <c r="G531" t="str">
        <f t="shared" si="29"/>
        <v>Petasites hybridus</v>
      </c>
      <c r="H531" t="str">
        <f t="shared" si="30"/>
        <v>FLORAIBERICA-COMP(III)</v>
      </c>
      <c r="J531" t="s">
        <v>12892</v>
      </c>
      <c r="K531" t="s">
        <v>11752</v>
      </c>
      <c r="L531" t="s">
        <v>11753</v>
      </c>
      <c r="M531" t="s">
        <v>11754</v>
      </c>
    </row>
    <row r="532" spans="1:13" x14ac:dyDescent="0.25">
      <c r="A532" t="s">
        <v>5012</v>
      </c>
      <c r="B532" t="s">
        <v>5013</v>
      </c>
      <c r="C532" t="str">
        <f t="shared" si="28"/>
        <v/>
      </c>
      <c r="E532" t="s">
        <v>6</v>
      </c>
      <c r="F532" t="s">
        <v>6</v>
      </c>
      <c r="G532" t="str">
        <f t="shared" si="29"/>
        <v>Petasites paradoxus</v>
      </c>
      <c r="H532" t="str">
        <f t="shared" si="30"/>
        <v>FLORAIBERICA-COMP(III)</v>
      </c>
      <c r="J532" t="s">
        <v>11994</v>
      </c>
      <c r="K532" t="s">
        <v>11752</v>
      </c>
      <c r="L532" t="s">
        <v>11753</v>
      </c>
      <c r="M532" t="s">
        <v>11754</v>
      </c>
    </row>
    <row r="533" spans="1:13" x14ac:dyDescent="0.25">
      <c r="A533" t="s">
        <v>5012</v>
      </c>
      <c r="B533" t="s">
        <v>1493</v>
      </c>
      <c r="C533" t="str">
        <f t="shared" si="28"/>
        <v/>
      </c>
      <c r="E533" t="s">
        <v>5390</v>
      </c>
      <c r="F533" t="s">
        <v>6</v>
      </c>
      <c r="G533" t="str">
        <f t="shared" si="29"/>
        <v>Petasites pyrenaicus</v>
      </c>
      <c r="H533" t="str">
        <f t="shared" si="30"/>
        <v>FLORAIBERICA-COMP(III)</v>
      </c>
      <c r="J533" t="s">
        <v>11995</v>
      </c>
      <c r="K533" t="s">
        <v>11752</v>
      </c>
      <c r="L533" t="s">
        <v>11753</v>
      </c>
      <c r="M533" t="s">
        <v>11754</v>
      </c>
    </row>
    <row r="534" spans="1:13" x14ac:dyDescent="0.25">
      <c r="A534" t="s">
        <v>4315</v>
      </c>
      <c r="B534" t="s">
        <v>1682</v>
      </c>
      <c r="C534" t="str">
        <f t="shared" si="28"/>
        <v>subsp.</v>
      </c>
      <c r="D534" t="s">
        <v>1682</v>
      </c>
      <c r="E534" t="s">
        <v>6</v>
      </c>
      <c r="F534" t="s">
        <v>31</v>
      </c>
      <c r="G534" t="str">
        <f t="shared" si="29"/>
        <v>Phagnalon rupestre rupestre</v>
      </c>
      <c r="H534" t="str">
        <f t="shared" si="30"/>
        <v>FLORAIBERICA-COMP(III)</v>
      </c>
      <c r="J534" t="s">
        <v>13574</v>
      </c>
      <c r="K534" t="s">
        <v>11752</v>
      </c>
      <c r="L534" t="s">
        <v>11753</v>
      </c>
      <c r="M534" t="s">
        <v>11754</v>
      </c>
    </row>
    <row r="535" spans="1:13" x14ac:dyDescent="0.25">
      <c r="A535" t="s">
        <v>4315</v>
      </c>
      <c r="B535" t="s">
        <v>81</v>
      </c>
      <c r="C535" t="str">
        <f t="shared" si="28"/>
        <v/>
      </c>
      <c r="E535" t="s">
        <v>6</v>
      </c>
      <c r="F535" t="s">
        <v>6</v>
      </c>
      <c r="G535" t="str">
        <f t="shared" si="29"/>
        <v>Phagnalon saxatile</v>
      </c>
      <c r="H535" t="str">
        <f t="shared" si="30"/>
        <v>FLORAIBERICA-COMP(III)</v>
      </c>
      <c r="J535" t="s">
        <v>12893</v>
      </c>
      <c r="K535" t="s">
        <v>11752</v>
      </c>
      <c r="L535" t="s">
        <v>11753</v>
      </c>
      <c r="M535" t="s">
        <v>11754</v>
      </c>
    </row>
    <row r="536" spans="1:13" x14ac:dyDescent="0.25">
      <c r="A536" t="s">
        <v>4315</v>
      </c>
      <c r="B536" t="s">
        <v>4428</v>
      </c>
      <c r="C536" t="str">
        <f t="shared" si="28"/>
        <v/>
      </c>
      <c r="E536" t="s">
        <v>6</v>
      </c>
      <c r="F536" t="s">
        <v>6</v>
      </c>
      <c r="G536" t="str">
        <f t="shared" si="29"/>
        <v>Phagnalon sordidum</v>
      </c>
      <c r="H536" t="str">
        <f t="shared" si="30"/>
        <v>FLORAIBERICA-COMP(III)</v>
      </c>
      <c r="J536" t="s">
        <v>11996</v>
      </c>
      <c r="K536" t="s">
        <v>11752</v>
      </c>
      <c r="L536" t="s">
        <v>11753</v>
      </c>
      <c r="M536" t="s">
        <v>11754</v>
      </c>
    </row>
    <row r="537" spans="1:13" x14ac:dyDescent="0.25">
      <c r="A537" t="s">
        <v>4316</v>
      </c>
      <c r="B537" t="s">
        <v>1200</v>
      </c>
      <c r="C537" t="str">
        <f t="shared" si="28"/>
        <v>subsp.</v>
      </c>
      <c r="D537" t="s">
        <v>4317</v>
      </c>
      <c r="E537" t="s">
        <v>31</v>
      </c>
      <c r="F537" t="s">
        <v>6</v>
      </c>
      <c r="G537" t="str">
        <f t="shared" si="29"/>
        <v>Phalacrocarpum oppositifolium anomalum</v>
      </c>
      <c r="H537" t="str">
        <f t="shared" si="30"/>
        <v>FLORAIBERICA-COMP(III)</v>
      </c>
      <c r="J537" t="s">
        <v>13451</v>
      </c>
      <c r="K537" t="s">
        <v>11752</v>
      </c>
      <c r="L537" t="s">
        <v>11753</v>
      </c>
      <c r="M537" t="s">
        <v>11754</v>
      </c>
    </row>
    <row r="538" spans="1:13" x14ac:dyDescent="0.25">
      <c r="A538" t="s">
        <v>4316</v>
      </c>
      <c r="B538" t="s">
        <v>1200</v>
      </c>
      <c r="C538" t="str">
        <f t="shared" si="28"/>
        <v>subsp.</v>
      </c>
      <c r="D538" t="s">
        <v>5014</v>
      </c>
      <c r="E538" t="s">
        <v>31</v>
      </c>
      <c r="F538" t="s">
        <v>6</v>
      </c>
      <c r="G538" t="str">
        <f t="shared" si="29"/>
        <v>Phalacrocarpum oppositifolium hoffmannseggii</v>
      </c>
      <c r="H538" t="str">
        <f t="shared" si="30"/>
        <v>FLORAIBERICA-COMP(III)</v>
      </c>
      <c r="J538" t="s">
        <v>13452</v>
      </c>
      <c r="K538" t="s">
        <v>11752</v>
      </c>
      <c r="L538" t="s">
        <v>11753</v>
      </c>
      <c r="M538" t="s">
        <v>11754</v>
      </c>
    </row>
    <row r="539" spans="1:13" x14ac:dyDescent="0.25">
      <c r="A539" t="s">
        <v>4316</v>
      </c>
      <c r="B539" t="s">
        <v>1200</v>
      </c>
      <c r="C539" t="str">
        <f t="shared" si="28"/>
        <v>subsp.</v>
      </c>
      <c r="D539" t="s">
        <v>1200</v>
      </c>
      <c r="E539" t="s">
        <v>31</v>
      </c>
      <c r="F539" t="s">
        <v>6</v>
      </c>
      <c r="G539" t="str">
        <f t="shared" si="29"/>
        <v>Phalacrocarpum oppositifolium oppositifolium</v>
      </c>
      <c r="H539" t="str">
        <f t="shared" si="30"/>
        <v>FLORAIBERICA-COMP(III)</v>
      </c>
      <c r="J539" t="s">
        <v>13453</v>
      </c>
      <c r="K539" t="s">
        <v>11752</v>
      </c>
      <c r="L539" t="s">
        <v>11753</v>
      </c>
      <c r="M539" t="s">
        <v>11754</v>
      </c>
    </row>
    <row r="540" spans="1:13" x14ac:dyDescent="0.25">
      <c r="A540" t="s">
        <v>5223</v>
      </c>
      <c r="B540" t="s">
        <v>476</v>
      </c>
      <c r="C540" t="str">
        <f t="shared" si="28"/>
        <v/>
      </c>
      <c r="E540" t="s">
        <v>5390</v>
      </c>
      <c r="F540" t="s">
        <v>6</v>
      </c>
      <c r="G540" t="str">
        <f t="shared" si="29"/>
        <v>Plecostachys serpyllifolia</v>
      </c>
      <c r="H540" t="str">
        <f t="shared" si="30"/>
        <v>FLORAIBERICA-COMP(III)</v>
      </c>
      <c r="J540" t="s">
        <v>11997</v>
      </c>
      <c r="K540" t="s">
        <v>11752</v>
      </c>
      <c r="L540" t="s">
        <v>11753</v>
      </c>
      <c r="M540" t="s">
        <v>11754</v>
      </c>
    </row>
    <row r="541" spans="1:13" x14ac:dyDescent="0.25">
      <c r="A541" t="s">
        <v>5035</v>
      </c>
      <c r="B541" t="s">
        <v>164</v>
      </c>
      <c r="C541" t="str">
        <f t="shared" si="28"/>
        <v/>
      </c>
      <c r="E541" t="s">
        <v>31</v>
      </c>
      <c r="F541" t="s">
        <v>6</v>
      </c>
      <c r="G541" t="str">
        <f t="shared" si="29"/>
        <v>Prolongoa hispanica</v>
      </c>
      <c r="H541" t="str">
        <f t="shared" si="30"/>
        <v>FLORAIBERICA-COMP(III)</v>
      </c>
      <c r="J541" t="s">
        <v>11998</v>
      </c>
      <c r="K541" t="s">
        <v>11752</v>
      </c>
      <c r="L541" t="s">
        <v>11753</v>
      </c>
      <c r="M541" t="s">
        <v>11754</v>
      </c>
    </row>
    <row r="542" spans="1:13" x14ac:dyDescent="0.25">
      <c r="A542" t="s">
        <v>4320</v>
      </c>
      <c r="B542" t="s">
        <v>2669</v>
      </c>
      <c r="C542" t="str">
        <f t="shared" si="28"/>
        <v>subsp.</v>
      </c>
      <c r="D542" t="s">
        <v>164</v>
      </c>
      <c r="E542" t="s">
        <v>6</v>
      </c>
      <c r="F542" t="s">
        <v>31</v>
      </c>
      <c r="G542" t="str">
        <f t="shared" si="29"/>
        <v>Pulicaria arabica hispanica</v>
      </c>
      <c r="H542" t="str">
        <f t="shared" si="30"/>
        <v>FLORAIBERICA-COMP(III)</v>
      </c>
      <c r="J542" t="s">
        <v>13454</v>
      </c>
      <c r="K542" t="s">
        <v>11752</v>
      </c>
      <c r="L542" t="s">
        <v>11753</v>
      </c>
      <c r="M542" t="s">
        <v>11754</v>
      </c>
    </row>
    <row r="543" spans="1:13" x14ac:dyDescent="0.25">
      <c r="A543" t="s">
        <v>4320</v>
      </c>
      <c r="B543" t="s">
        <v>5042</v>
      </c>
      <c r="C543" t="str">
        <f t="shared" si="28"/>
        <v/>
      </c>
      <c r="E543" t="s">
        <v>6</v>
      </c>
      <c r="F543" t="s">
        <v>6</v>
      </c>
      <c r="G543" t="str">
        <f t="shared" si="29"/>
        <v>Pulicaria dysenterica</v>
      </c>
      <c r="H543" t="str">
        <f t="shared" si="30"/>
        <v>FLORAIBERICA-COMP(III)</v>
      </c>
      <c r="J543" t="s">
        <v>12894</v>
      </c>
      <c r="K543" t="s">
        <v>11752</v>
      </c>
      <c r="L543" t="s">
        <v>11753</v>
      </c>
      <c r="M543" t="s">
        <v>11754</v>
      </c>
    </row>
    <row r="544" spans="1:13" x14ac:dyDescent="0.25">
      <c r="A544" t="s">
        <v>4320</v>
      </c>
      <c r="B544" t="s">
        <v>6110</v>
      </c>
      <c r="C544" t="str">
        <f t="shared" si="28"/>
        <v/>
      </c>
      <c r="E544" t="s">
        <v>6</v>
      </c>
      <c r="F544" t="s">
        <v>6</v>
      </c>
      <c r="G544" t="str">
        <f t="shared" si="29"/>
        <v>Pulicaria odora</v>
      </c>
      <c r="H544" t="str">
        <f t="shared" si="30"/>
        <v>FLORAIBERICA-COMP(III)</v>
      </c>
      <c r="J544" t="s">
        <v>11999</v>
      </c>
      <c r="K544" t="s">
        <v>11752</v>
      </c>
      <c r="L544" t="s">
        <v>11753</v>
      </c>
      <c r="M544" t="s">
        <v>11754</v>
      </c>
    </row>
    <row r="545" spans="1:13" x14ac:dyDescent="0.25">
      <c r="A545" t="s">
        <v>4320</v>
      </c>
      <c r="B545" t="s">
        <v>38</v>
      </c>
      <c r="C545" t="str">
        <f t="shared" si="28"/>
        <v/>
      </c>
      <c r="E545" t="s">
        <v>6</v>
      </c>
      <c r="F545" t="s">
        <v>6</v>
      </c>
      <c r="G545" t="str">
        <f t="shared" si="29"/>
        <v>Pulicaria sicula</v>
      </c>
      <c r="H545" t="str">
        <f t="shared" si="30"/>
        <v>FLORAIBERICA-COMP(III)</v>
      </c>
      <c r="J545" t="s">
        <v>12000</v>
      </c>
      <c r="K545" t="s">
        <v>11752</v>
      </c>
      <c r="L545" t="s">
        <v>11753</v>
      </c>
      <c r="M545" t="s">
        <v>11754</v>
      </c>
    </row>
    <row r="546" spans="1:13" x14ac:dyDescent="0.25">
      <c r="A546" t="s">
        <v>4320</v>
      </c>
      <c r="B546" t="s">
        <v>414</v>
      </c>
      <c r="C546" t="str">
        <f t="shared" si="28"/>
        <v/>
      </c>
      <c r="E546" t="s">
        <v>6</v>
      </c>
      <c r="F546" t="s">
        <v>6</v>
      </c>
      <c r="G546" t="str">
        <f t="shared" si="29"/>
        <v>Pulicaria vulgaris</v>
      </c>
      <c r="H546" t="str">
        <f t="shared" si="30"/>
        <v>FLORAIBERICA-COMP(III)</v>
      </c>
      <c r="J546" t="s">
        <v>12895</v>
      </c>
      <c r="K546" t="s">
        <v>11752</v>
      </c>
      <c r="L546" t="s">
        <v>11753</v>
      </c>
      <c r="M546" t="s">
        <v>11754</v>
      </c>
    </row>
    <row r="547" spans="1:13" x14ac:dyDescent="0.25">
      <c r="A547" t="s">
        <v>5158</v>
      </c>
      <c r="B547" t="s">
        <v>696</v>
      </c>
      <c r="C547" t="str">
        <f t="shared" si="28"/>
        <v/>
      </c>
      <c r="E547" t="s">
        <v>6</v>
      </c>
      <c r="F547" t="s">
        <v>6</v>
      </c>
      <c r="G547" t="str">
        <f t="shared" si="29"/>
        <v>Rhodanthemum arundanum</v>
      </c>
      <c r="H547" t="str">
        <f t="shared" si="30"/>
        <v>FLORAIBERICA-COMP(III)</v>
      </c>
      <c r="J547" t="s">
        <v>12001</v>
      </c>
      <c r="K547" t="s">
        <v>11752</v>
      </c>
      <c r="L547" t="s">
        <v>11753</v>
      </c>
      <c r="M547" t="s">
        <v>11754</v>
      </c>
    </row>
    <row r="548" spans="1:13" x14ac:dyDescent="0.25">
      <c r="A548" t="s">
        <v>5046</v>
      </c>
      <c r="B548" t="s">
        <v>5047</v>
      </c>
      <c r="C548" t="str">
        <f t="shared" si="28"/>
        <v/>
      </c>
      <c r="E548" t="s">
        <v>5390</v>
      </c>
      <c r="F548" t="s">
        <v>6</v>
      </c>
      <c r="G548" t="str">
        <f t="shared" si="29"/>
        <v>Roldana petasitis</v>
      </c>
      <c r="H548" t="str">
        <f t="shared" si="30"/>
        <v>FLORAIBERICA-COMP(III)</v>
      </c>
      <c r="J548" t="s">
        <v>12896</v>
      </c>
      <c r="K548" t="s">
        <v>11752</v>
      </c>
      <c r="L548" t="s">
        <v>11753</v>
      </c>
      <c r="M548" t="s">
        <v>11754</v>
      </c>
    </row>
    <row r="549" spans="1:13" x14ac:dyDescent="0.25">
      <c r="A549" t="s">
        <v>4324</v>
      </c>
      <c r="B549" t="s">
        <v>4325</v>
      </c>
      <c r="C549" t="str">
        <f t="shared" si="28"/>
        <v/>
      </c>
      <c r="E549" t="s">
        <v>31</v>
      </c>
      <c r="F549" t="s">
        <v>6</v>
      </c>
      <c r="G549" t="str">
        <f t="shared" si="29"/>
        <v>Santolina ageratifolia</v>
      </c>
      <c r="H549" t="str">
        <f t="shared" si="30"/>
        <v>FLORAIBERICA-COMP(III)</v>
      </c>
      <c r="J549" t="s">
        <v>12002</v>
      </c>
      <c r="K549" t="s">
        <v>11752</v>
      </c>
      <c r="L549" t="s">
        <v>11753</v>
      </c>
      <c r="M549" t="s">
        <v>11754</v>
      </c>
    </row>
    <row r="550" spans="1:13" x14ac:dyDescent="0.25">
      <c r="A550" t="s">
        <v>4324</v>
      </c>
      <c r="B550" t="s">
        <v>5242</v>
      </c>
      <c r="C550" t="str">
        <f t="shared" si="28"/>
        <v/>
      </c>
      <c r="E550" t="s">
        <v>13111</v>
      </c>
      <c r="F550" t="s">
        <v>6</v>
      </c>
      <c r="G550" t="str">
        <f t="shared" si="29"/>
        <v>Santolina benthamiana</v>
      </c>
      <c r="H550" t="str">
        <f t="shared" si="30"/>
        <v>FLORAIBERICA-COMP(III)</v>
      </c>
      <c r="J550" t="s">
        <v>12897</v>
      </c>
      <c r="K550" t="s">
        <v>11752</v>
      </c>
      <c r="L550" t="s">
        <v>11753</v>
      </c>
      <c r="M550" t="s">
        <v>11754</v>
      </c>
    </row>
    <row r="551" spans="1:13" x14ac:dyDescent="0.25">
      <c r="A551" t="s">
        <v>4324</v>
      </c>
      <c r="B551" t="s">
        <v>913</v>
      </c>
      <c r="C551" t="str">
        <f t="shared" si="28"/>
        <v/>
      </c>
      <c r="E551" t="s">
        <v>6</v>
      </c>
      <c r="F551" t="s">
        <v>6</v>
      </c>
      <c r="G551" t="str">
        <f t="shared" si="29"/>
        <v>Santolina canescens</v>
      </c>
      <c r="H551" t="str">
        <f t="shared" si="30"/>
        <v>FLORAIBERICA-COMP(III)</v>
      </c>
      <c r="J551" t="s">
        <v>12003</v>
      </c>
      <c r="K551" t="s">
        <v>11752</v>
      </c>
      <c r="L551" t="s">
        <v>11753</v>
      </c>
      <c r="M551" t="s">
        <v>11754</v>
      </c>
    </row>
    <row r="552" spans="1:13" x14ac:dyDescent="0.25">
      <c r="A552" t="s">
        <v>4324</v>
      </c>
      <c r="B552" t="s">
        <v>5051</v>
      </c>
      <c r="C552" t="str">
        <f t="shared" si="28"/>
        <v>subsp.</v>
      </c>
      <c r="D552" t="s">
        <v>453</v>
      </c>
      <c r="E552" t="s">
        <v>31</v>
      </c>
      <c r="F552" t="s">
        <v>31</v>
      </c>
      <c r="G552" t="str">
        <f t="shared" si="29"/>
        <v>Santolina chamaecyparissus tomentosa</v>
      </c>
      <c r="H552" t="str">
        <f t="shared" si="30"/>
        <v>FLORAIBERICA-COMP(III)</v>
      </c>
      <c r="J552" t="s">
        <v>13455</v>
      </c>
      <c r="K552" t="s">
        <v>11752</v>
      </c>
      <c r="L552" t="s">
        <v>11753</v>
      </c>
      <c r="M552" t="s">
        <v>11754</v>
      </c>
    </row>
    <row r="553" spans="1:13" x14ac:dyDescent="0.25">
      <c r="A553" t="s">
        <v>4324</v>
      </c>
      <c r="B553" t="s">
        <v>2022</v>
      </c>
      <c r="C553" t="str">
        <f t="shared" si="28"/>
        <v/>
      </c>
      <c r="E553" t="s">
        <v>31</v>
      </c>
      <c r="F553" t="s">
        <v>6</v>
      </c>
      <c r="G553" t="str">
        <f t="shared" si="29"/>
        <v>Santolina elegans</v>
      </c>
      <c r="H553" t="str">
        <f t="shared" si="30"/>
        <v>FLORAIBERICA-COMP(III)</v>
      </c>
      <c r="J553" t="s">
        <v>12004</v>
      </c>
      <c r="K553" t="s">
        <v>11752</v>
      </c>
      <c r="L553" t="s">
        <v>11753</v>
      </c>
      <c r="M553" t="s">
        <v>11754</v>
      </c>
    </row>
    <row r="554" spans="1:13" x14ac:dyDescent="0.25">
      <c r="A554" t="s">
        <v>4324</v>
      </c>
      <c r="B554" t="s">
        <v>1845</v>
      </c>
      <c r="C554" t="str">
        <f t="shared" si="28"/>
        <v/>
      </c>
      <c r="E554" t="s">
        <v>6</v>
      </c>
      <c r="F554" t="s">
        <v>6</v>
      </c>
      <c r="G554" t="str">
        <f t="shared" si="29"/>
        <v>Santolina ericoides</v>
      </c>
      <c r="H554" t="str">
        <f t="shared" si="30"/>
        <v>FLORAIBERICA-COMP(III)</v>
      </c>
      <c r="J554" t="s">
        <v>12005</v>
      </c>
      <c r="K554" t="s">
        <v>11752</v>
      </c>
      <c r="L554" t="s">
        <v>11753</v>
      </c>
      <c r="M554" t="s">
        <v>11754</v>
      </c>
    </row>
    <row r="555" spans="1:13" x14ac:dyDescent="0.25">
      <c r="A555" t="s">
        <v>4324</v>
      </c>
      <c r="B555" t="s">
        <v>5239</v>
      </c>
      <c r="C555" t="str">
        <f t="shared" si="28"/>
        <v/>
      </c>
      <c r="E555" t="s">
        <v>31</v>
      </c>
      <c r="F555" t="s">
        <v>6</v>
      </c>
      <c r="G555" t="str">
        <f t="shared" si="29"/>
        <v>Santolina impressa</v>
      </c>
      <c r="H555" t="str">
        <f t="shared" si="30"/>
        <v>FLORAIBERICA-COMP(III)</v>
      </c>
      <c r="J555" t="s">
        <v>12006</v>
      </c>
      <c r="K555" t="s">
        <v>11752</v>
      </c>
      <c r="L555" t="s">
        <v>11753</v>
      </c>
      <c r="M555" t="s">
        <v>11754</v>
      </c>
    </row>
    <row r="556" spans="1:13" x14ac:dyDescent="0.25">
      <c r="A556" t="s">
        <v>4324</v>
      </c>
      <c r="B556" t="s">
        <v>4326</v>
      </c>
      <c r="C556" t="str">
        <f t="shared" si="28"/>
        <v/>
      </c>
      <c r="E556" t="s">
        <v>31</v>
      </c>
      <c r="F556" t="s">
        <v>6</v>
      </c>
      <c r="G556" t="str">
        <f t="shared" si="29"/>
        <v>Santolina melidensis</v>
      </c>
      <c r="H556" t="str">
        <f t="shared" si="30"/>
        <v>FLORAIBERICA-COMP(III)</v>
      </c>
      <c r="J556" t="s">
        <v>12007</v>
      </c>
      <c r="K556" t="s">
        <v>11752</v>
      </c>
      <c r="L556" t="s">
        <v>11753</v>
      </c>
      <c r="M556" t="s">
        <v>11754</v>
      </c>
    </row>
    <row r="557" spans="1:13" x14ac:dyDescent="0.25">
      <c r="A557" t="s">
        <v>4324</v>
      </c>
      <c r="B557" t="s">
        <v>6176</v>
      </c>
      <c r="C557" t="str">
        <f t="shared" si="28"/>
        <v/>
      </c>
      <c r="E557" t="s">
        <v>31</v>
      </c>
      <c r="F557" t="s">
        <v>6</v>
      </c>
      <c r="G557" t="str">
        <f t="shared" si="29"/>
        <v>Santolina magonica</v>
      </c>
      <c r="H557" t="str">
        <f t="shared" si="30"/>
        <v>FLORAIBERICA-COMP(III)</v>
      </c>
      <c r="J557" t="s">
        <v>12898</v>
      </c>
      <c r="K557" t="s">
        <v>11752</v>
      </c>
      <c r="L557" t="s">
        <v>11753</v>
      </c>
      <c r="M557" t="s">
        <v>11754</v>
      </c>
    </row>
    <row r="558" spans="1:13" x14ac:dyDescent="0.25">
      <c r="A558" t="s">
        <v>4324</v>
      </c>
      <c r="B558" t="s">
        <v>5240</v>
      </c>
      <c r="C558" t="str">
        <f t="shared" si="28"/>
        <v/>
      </c>
      <c r="E558" t="s">
        <v>31</v>
      </c>
      <c r="F558" t="s">
        <v>6</v>
      </c>
      <c r="G558" t="str">
        <f t="shared" si="29"/>
        <v>Santolina montiberica</v>
      </c>
      <c r="H558" t="str">
        <f t="shared" si="30"/>
        <v>FLORAIBERICA-COMP(III)</v>
      </c>
      <c r="J558" t="s">
        <v>12008</v>
      </c>
      <c r="K558" t="s">
        <v>11752</v>
      </c>
      <c r="L558" t="s">
        <v>11753</v>
      </c>
      <c r="M558" t="s">
        <v>11754</v>
      </c>
    </row>
    <row r="559" spans="1:13" x14ac:dyDescent="0.25">
      <c r="A559" t="s">
        <v>4324</v>
      </c>
      <c r="B559" t="s">
        <v>2364</v>
      </c>
      <c r="C559" t="str">
        <f t="shared" si="28"/>
        <v/>
      </c>
      <c r="E559" t="s">
        <v>31</v>
      </c>
      <c r="F559" t="s">
        <v>6</v>
      </c>
      <c r="G559" t="str">
        <f t="shared" si="29"/>
        <v>Santolina oblongifolia</v>
      </c>
      <c r="H559" t="str">
        <f t="shared" si="30"/>
        <v>FLORAIBERICA-COMP(III)</v>
      </c>
      <c r="J559" t="s">
        <v>12899</v>
      </c>
      <c r="K559" t="s">
        <v>11752</v>
      </c>
      <c r="L559" t="s">
        <v>11753</v>
      </c>
      <c r="M559" t="s">
        <v>11754</v>
      </c>
    </row>
    <row r="560" spans="1:13" x14ac:dyDescent="0.25">
      <c r="A560" t="s">
        <v>4324</v>
      </c>
      <c r="B560" t="s">
        <v>1029</v>
      </c>
      <c r="C560" t="str">
        <f t="shared" si="28"/>
        <v/>
      </c>
      <c r="E560" t="s">
        <v>6</v>
      </c>
      <c r="F560" t="s">
        <v>6</v>
      </c>
      <c r="G560" t="str">
        <f t="shared" si="29"/>
        <v>Santolina pectinata</v>
      </c>
      <c r="H560" t="str">
        <f t="shared" si="30"/>
        <v>FLORAIBERICA-COMP(III)</v>
      </c>
      <c r="J560" t="s">
        <v>12900</v>
      </c>
      <c r="K560" t="s">
        <v>11752</v>
      </c>
      <c r="L560" t="s">
        <v>11753</v>
      </c>
      <c r="M560" t="s">
        <v>11754</v>
      </c>
    </row>
    <row r="561" spans="1:13" x14ac:dyDescent="0.25">
      <c r="A561" t="s">
        <v>4324</v>
      </c>
      <c r="B561" t="s">
        <v>5052</v>
      </c>
      <c r="C561" t="str">
        <f t="shared" si="28"/>
        <v/>
      </c>
      <c r="E561" t="s">
        <v>31</v>
      </c>
      <c r="F561" t="s">
        <v>6</v>
      </c>
      <c r="G561" t="str">
        <f t="shared" si="29"/>
        <v>Santolina rosmarinifolia</v>
      </c>
      <c r="H561" t="str">
        <f t="shared" si="30"/>
        <v>FLORAIBERICA-COMP(III)</v>
      </c>
      <c r="J561" t="s">
        <v>12876</v>
      </c>
      <c r="K561" t="s">
        <v>11752</v>
      </c>
      <c r="L561" t="s">
        <v>11753</v>
      </c>
      <c r="M561" t="s">
        <v>11754</v>
      </c>
    </row>
    <row r="562" spans="1:13" x14ac:dyDescent="0.25">
      <c r="A562" t="s">
        <v>4324</v>
      </c>
      <c r="B562" t="s">
        <v>5241</v>
      </c>
      <c r="C562" t="str">
        <f t="shared" si="28"/>
        <v/>
      </c>
      <c r="E562" t="s">
        <v>31</v>
      </c>
      <c r="F562" t="s">
        <v>6</v>
      </c>
      <c r="G562" t="str">
        <f t="shared" si="29"/>
        <v>Santolina semidentata</v>
      </c>
      <c r="H562" t="str">
        <f t="shared" si="30"/>
        <v>FLORAIBERICA-COMP(III)</v>
      </c>
      <c r="J562" t="s">
        <v>12009</v>
      </c>
      <c r="K562" t="s">
        <v>11752</v>
      </c>
      <c r="L562" t="s">
        <v>11753</v>
      </c>
      <c r="M562" t="s">
        <v>11754</v>
      </c>
    </row>
    <row r="563" spans="1:13" x14ac:dyDescent="0.25">
      <c r="A563" t="s">
        <v>4324</v>
      </c>
      <c r="B563" t="s">
        <v>5243</v>
      </c>
      <c r="C563" t="str">
        <f t="shared" si="28"/>
        <v/>
      </c>
      <c r="E563" t="s">
        <v>31</v>
      </c>
      <c r="F563" t="s">
        <v>6</v>
      </c>
      <c r="G563" t="str">
        <f t="shared" si="29"/>
        <v>Santolina vedranensis</v>
      </c>
      <c r="H563" t="str">
        <f t="shared" si="30"/>
        <v>FLORAIBERICA-COMP(III)</v>
      </c>
      <c r="J563" t="s">
        <v>12010</v>
      </c>
      <c r="K563" t="s">
        <v>11752</v>
      </c>
      <c r="L563" t="s">
        <v>11753</v>
      </c>
      <c r="M563" t="s">
        <v>11754</v>
      </c>
    </row>
    <row r="564" spans="1:13" x14ac:dyDescent="0.25">
      <c r="A564" t="s">
        <v>4324</v>
      </c>
      <c r="B564" t="s">
        <v>4490</v>
      </c>
      <c r="C564" t="str">
        <f t="shared" si="28"/>
        <v/>
      </c>
      <c r="E564" t="s">
        <v>31</v>
      </c>
      <c r="F564" t="s">
        <v>6</v>
      </c>
      <c r="G564" t="str">
        <f t="shared" si="29"/>
        <v>Santolina virens</v>
      </c>
      <c r="H564" t="str">
        <f t="shared" si="30"/>
        <v>FLORAIBERICA-COMP(III)</v>
      </c>
      <c r="J564" t="s">
        <v>12011</v>
      </c>
      <c r="K564" t="s">
        <v>11752</v>
      </c>
      <c r="L564" t="s">
        <v>11753</v>
      </c>
      <c r="M564" t="s">
        <v>11754</v>
      </c>
    </row>
    <row r="565" spans="1:13" x14ac:dyDescent="0.25">
      <c r="A565" t="s">
        <v>4324</v>
      </c>
      <c r="B565" t="s">
        <v>415</v>
      </c>
      <c r="C565" t="str">
        <f t="shared" si="28"/>
        <v/>
      </c>
      <c r="E565" t="s">
        <v>31</v>
      </c>
      <c r="F565" t="s">
        <v>6</v>
      </c>
      <c r="G565" t="str">
        <f t="shared" si="29"/>
        <v>Santolina viscosa</v>
      </c>
      <c r="H565" t="str">
        <f t="shared" si="30"/>
        <v>FLORAIBERICA-COMP(III)</v>
      </c>
      <c r="J565" t="s">
        <v>12012</v>
      </c>
      <c r="K565" t="s">
        <v>11752</v>
      </c>
      <c r="L565" t="s">
        <v>11753</v>
      </c>
      <c r="M565" t="s">
        <v>11754</v>
      </c>
    </row>
    <row r="566" spans="1:13" x14ac:dyDescent="0.25">
      <c r="A566" t="s">
        <v>5054</v>
      </c>
      <c r="B566" t="s">
        <v>1016</v>
      </c>
      <c r="C566" t="str">
        <f t="shared" si="28"/>
        <v/>
      </c>
      <c r="E566" t="s">
        <v>5390</v>
      </c>
      <c r="F566" t="s">
        <v>6</v>
      </c>
      <c r="G566" t="str">
        <f t="shared" si="29"/>
        <v>Schkuhria pinnata</v>
      </c>
      <c r="H566" t="str">
        <f t="shared" si="30"/>
        <v>FLORAIBERICA-COMP(III)</v>
      </c>
      <c r="J566" t="s">
        <v>12901</v>
      </c>
      <c r="K566" t="s">
        <v>11752</v>
      </c>
      <c r="L566" t="s">
        <v>11753</v>
      </c>
      <c r="M566" t="s">
        <v>11754</v>
      </c>
    </row>
    <row r="567" spans="1:13" x14ac:dyDescent="0.25">
      <c r="A567" t="s">
        <v>4329</v>
      </c>
      <c r="B567" t="s">
        <v>5060</v>
      </c>
      <c r="C567" t="str">
        <f t="shared" si="28"/>
        <v/>
      </c>
      <c r="E567" t="s">
        <v>6</v>
      </c>
      <c r="F567" t="s">
        <v>6</v>
      </c>
      <c r="G567" t="str">
        <f t="shared" si="29"/>
        <v>Senecio adonidifolius</v>
      </c>
      <c r="H567" t="str">
        <f t="shared" si="30"/>
        <v>FLORAIBERICA-COMP(III)</v>
      </c>
      <c r="J567" t="s">
        <v>12013</v>
      </c>
      <c r="K567" t="s">
        <v>11752</v>
      </c>
      <c r="L567" t="s">
        <v>11753</v>
      </c>
      <c r="M567" t="s">
        <v>11754</v>
      </c>
    </row>
    <row r="568" spans="1:13" x14ac:dyDescent="0.25">
      <c r="A568" t="s">
        <v>4329</v>
      </c>
      <c r="B568" t="s">
        <v>2683</v>
      </c>
      <c r="C568" t="str">
        <f t="shared" si="28"/>
        <v/>
      </c>
      <c r="E568" t="s">
        <v>6</v>
      </c>
      <c r="F568" t="s">
        <v>6</v>
      </c>
      <c r="G568" t="str">
        <f t="shared" si="29"/>
        <v>Senecio altissimus</v>
      </c>
      <c r="H568" t="str">
        <f t="shared" si="30"/>
        <v>FLORAIBERICA-COMP(III)</v>
      </c>
      <c r="J568" t="s">
        <v>12014</v>
      </c>
      <c r="K568" t="s">
        <v>11752</v>
      </c>
      <c r="L568" t="s">
        <v>11753</v>
      </c>
      <c r="M568" t="s">
        <v>11754</v>
      </c>
    </row>
    <row r="569" spans="1:13" x14ac:dyDescent="0.25">
      <c r="A569" t="s">
        <v>4329</v>
      </c>
      <c r="B569" t="s">
        <v>2351</v>
      </c>
      <c r="C569" t="str">
        <f t="shared" si="28"/>
        <v/>
      </c>
      <c r="E569" t="s">
        <v>5390</v>
      </c>
      <c r="F569" t="s">
        <v>6</v>
      </c>
      <c r="G569" t="str">
        <f t="shared" si="29"/>
        <v>Senecio angulatus</v>
      </c>
      <c r="H569" t="str">
        <f t="shared" si="30"/>
        <v>FLORAIBERICA-COMP(III)</v>
      </c>
      <c r="J569" t="s">
        <v>12015</v>
      </c>
      <c r="K569" t="s">
        <v>11752</v>
      </c>
      <c r="L569" t="s">
        <v>11753</v>
      </c>
      <c r="M569" t="s">
        <v>11754</v>
      </c>
    </row>
    <row r="570" spans="1:13" x14ac:dyDescent="0.25">
      <c r="A570" t="s">
        <v>4329</v>
      </c>
      <c r="B570" t="s">
        <v>4763</v>
      </c>
      <c r="C570" t="str">
        <f t="shared" si="28"/>
        <v/>
      </c>
      <c r="E570" t="s">
        <v>6</v>
      </c>
      <c r="F570" t="s">
        <v>6</v>
      </c>
      <c r="G570" t="str">
        <f t="shared" si="29"/>
        <v>Senecio aquaticus</v>
      </c>
      <c r="H570" t="str">
        <f t="shared" si="30"/>
        <v>FLORAIBERICA-COMP(III)</v>
      </c>
      <c r="J570" t="s">
        <v>12902</v>
      </c>
      <c r="K570" t="s">
        <v>11752</v>
      </c>
      <c r="L570" t="s">
        <v>11753</v>
      </c>
      <c r="M570" t="s">
        <v>11754</v>
      </c>
    </row>
    <row r="571" spans="1:13" x14ac:dyDescent="0.25">
      <c r="A571" t="s">
        <v>4329</v>
      </c>
      <c r="B571" t="s">
        <v>5061</v>
      </c>
      <c r="C571" t="str">
        <f t="shared" si="28"/>
        <v/>
      </c>
      <c r="E571" t="s">
        <v>6</v>
      </c>
      <c r="F571" t="s">
        <v>6</v>
      </c>
      <c r="G571" t="str">
        <f t="shared" si="29"/>
        <v>Senecio auricula</v>
      </c>
      <c r="H571" t="str">
        <f t="shared" si="30"/>
        <v>FLORAIBERICA-COMP(III)</v>
      </c>
      <c r="J571" t="s">
        <v>12016</v>
      </c>
      <c r="K571" t="s">
        <v>11752</v>
      </c>
      <c r="L571" t="s">
        <v>11753</v>
      </c>
      <c r="M571" t="s">
        <v>11754</v>
      </c>
    </row>
    <row r="572" spans="1:13" x14ac:dyDescent="0.25">
      <c r="A572" t="s">
        <v>4329</v>
      </c>
      <c r="B572" t="s">
        <v>5208</v>
      </c>
      <c r="C572" t="str">
        <f t="shared" si="28"/>
        <v/>
      </c>
      <c r="E572" t="s">
        <v>6</v>
      </c>
      <c r="F572" t="s">
        <v>6</v>
      </c>
      <c r="G572" t="str">
        <f t="shared" si="29"/>
        <v>Senecio bayonnensis</v>
      </c>
      <c r="H572" t="str">
        <f t="shared" si="30"/>
        <v>FLORAIBERICA-COMP(III)</v>
      </c>
      <c r="J572" t="s">
        <v>12017</v>
      </c>
      <c r="K572" t="s">
        <v>11752</v>
      </c>
      <c r="L572" t="s">
        <v>11753</v>
      </c>
      <c r="M572" t="s">
        <v>11754</v>
      </c>
    </row>
    <row r="573" spans="1:13" x14ac:dyDescent="0.25">
      <c r="A573" t="s">
        <v>4329</v>
      </c>
      <c r="B573" t="s">
        <v>960</v>
      </c>
      <c r="C573" t="str">
        <f t="shared" si="28"/>
        <v>subsp.</v>
      </c>
      <c r="D573" t="s">
        <v>5062</v>
      </c>
      <c r="E573" t="s">
        <v>6</v>
      </c>
      <c r="F573" t="s">
        <v>31</v>
      </c>
      <c r="G573" t="str">
        <f t="shared" si="29"/>
        <v>Senecio bicolor cineraria</v>
      </c>
      <c r="H573" t="str">
        <f t="shared" si="30"/>
        <v>FLORAIBERICA-COMP(III)</v>
      </c>
      <c r="J573" t="s">
        <v>13456</v>
      </c>
      <c r="K573" t="s">
        <v>11752</v>
      </c>
      <c r="L573" t="s">
        <v>11753</v>
      </c>
      <c r="M573" t="s">
        <v>11754</v>
      </c>
    </row>
    <row r="574" spans="1:13" x14ac:dyDescent="0.25">
      <c r="A574" t="s">
        <v>4329</v>
      </c>
      <c r="B574" t="s">
        <v>1008</v>
      </c>
      <c r="C574" t="str">
        <f t="shared" si="28"/>
        <v/>
      </c>
      <c r="E574" t="s">
        <v>31</v>
      </c>
      <c r="F574" t="s">
        <v>6</v>
      </c>
      <c r="G574" t="str">
        <f t="shared" si="29"/>
        <v>Senecio boissieri</v>
      </c>
      <c r="H574" t="str">
        <f t="shared" si="30"/>
        <v>FLORAIBERICA-COMP(III)</v>
      </c>
      <c r="J574" t="s">
        <v>12018</v>
      </c>
      <c r="K574" t="s">
        <v>11752</v>
      </c>
      <c r="L574" t="s">
        <v>11753</v>
      </c>
      <c r="M574" t="s">
        <v>11754</v>
      </c>
    </row>
    <row r="575" spans="1:13" x14ac:dyDescent="0.25">
      <c r="A575" t="s">
        <v>4329</v>
      </c>
      <c r="B575" t="s">
        <v>886</v>
      </c>
      <c r="C575" t="str">
        <f t="shared" si="28"/>
        <v/>
      </c>
      <c r="E575" t="s">
        <v>31</v>
      </c>
      <c r="F575" t="s">
        <v>6</v>
      </c>
      <c r="G575" t="str">
        <f t="shared" si="29"/>
        <v>Senecio carpetanus</v>
      </c>
      <c r="H575" t="str">
        <f t="shared" si="30"/>
        <v>FLORAIBERICA-COMP(III)</v>
      </c>
      <c r="J575" t="s">
        <v>12019</v>
      </c>
      <c r="K575" t="s">
        <v>11752</v>
      </c>
      <c r="L575" t="s">
        <v>11753</v>
      </c>
      <c r="M575" t="s">
        <v>11754</v>
      </c>
    </row>
    <row r="576" spans="1:13" x14ac:dyDescent="0.25">
      <c r="A576" t="s">
        <v>4329</v>
      </c>
      <c r="B576" t="s">
        <v>5064</v>
      </c>
      <c r="C576" t="str">
        <f t="shared" si="28"/>
        <v>subsp.</v>
      </c>
      <c r="D576" t="s">
        <v>3416</v>
      </c>
      <c r="E576" t="s">
        <v>6</v>
      </c>
      <c r="F576" t="s">
        <v>31</v>
      </c>
      <c r="G576" t="str">
        <f t="shared" si="29"/>
        <v>Senecio doronicum longifolius</v>
      </c>
      <c r="H576" t="str">
        <f t="shared" si="30"/>
        <v>FLORAIBERICA-COMP(III)</v>
      </c>
      <c r="J576" t="s">
        <v>13457</v>
      </c>
      <c r="K576" t="s">
        <v>11752</v>
      </c>
      <c r="L576" t="s">
        <v>11753</v>
      </c>
      <c r="M576" t="s">
        <v>11754</v>
      </c>
    </row>
    <row r="577" spans="1:13" x14ac:dyDescent="0.25">
      <c r="A577" t="s">
        <v>4329</v>
      </c>
      <c r="B577" t="s">
        <v>2022</v>
      </c>
      <c r="C577" t="str">
        <f t="shared" ref="C577:C633" si="31">IF(D577="","","subsp.")</f>
        <v/>
      </c>
      <c r="E577" t="s">
        <v>5390</v>
      </c>
      <c r="F577" t="s">
        <v>6</v>
      </c>
      <c r="G577" t="str">
        <f t="shared" ref="G577:G633" si="32">IF(D577="",CONCATENATE(A577," ",B577),CONCATENATE(A577," ",B577," ",D577))</f>
        <v>Senecio elegans</v>
      </c>
      <c r="H577" t="str">
        <f t="shared" si="30"/>
        <v>FLORAIBERICA-COMP(III)</v>
      </c>
      <c r="J577" t="s">
        <v>12877</v>
      </c>
      <c r="K577" t="s">
        <v>11752</v>
      </c>
      <c r="L577" t="s">
        <v>11753</v>
      </c>
      <c r="M577" t="s">
        <v>11754</v>
      </c>
    </row>
    <row r="578" spans="1:13" x14ac:dyDescent="0.25">
      <c r="A578" t="s">
        <v>4329</v>
      </c>
      <c r="B578" t="s">
        <v>5065</v>
      </c>
      <c r="C578" t="str">
        <f t="shared" si="31"/>
        <v/>
      </c>
      <c r="E578" t="s">
        <v>6</v>
      </c>
      <c r="F578" t="s">
        <v>6</v>
      </c>
      <c r="G578" t="str">
        <f t="shared" si="32"/>
        <v>Senecio eriopus</v>
      </c>
      <c r="H578" t="str">
        <f t="shared" si="30"/>
        <v>FLORAIBERICA-COMP(III)</v>
      </c>
      <c r="J578" t="s">
        <v>12903</v>
      </c>
      <c r="K578" t="s">
        <v>11752</v>
      </c>
      <c r="L578" t="s">
        <v>11753</v>
      </c>
      <c r="M578" t="s">
        <v>11754</v>
      </c>
    </row>
    <row r="579" spans="1:13" x14ac:dyDescent="0.25">
      <c r="A579" t="s">
        <v>4329</v>
      </c>
      <c r="B579" t="s">
        <v>5066</v>
      </c>
      <c r="C579" t="str">
        <f t="shared" si="31"/>
        <v/>
      </c>
      <c r="E579" t="s">
        <v>6</v>
      </c>
      <c r="F579" t="s">
        <v>6</v>
      </c>
      <c r="G579" t="str">
        <f t="shared" si="32"/>
        <v>Senecio erucifolius</v>
      </c>
      <c r="H579" t="str">
        <f t="shared" si="30"/>
        <v>FLORAIBERICA-COMP(III)</v>
      </c>
      <c r="J579" t="s">
        <v>12878</v>
      </c>
      <c r="K579" t="s">
        <v>11752</v>
      </c>
      <c r="L579" t="s">
        <v>11753</v>
      </c>
      <c r="M579" t="s">
        <v>11754</v>
      </c>
    </row>
    <row r="580" spans="1:13" x14ac:dyDescent="0.25">
      <c r="A580" t="s">
        <v>4329</v>
      </c>
      <c r="B580" t="s">
        <v>5159</v>
      </c>
      <c r="C580" t="str">
        <f t="shared" si="31"/>
        <v/>
      </c>
      <c r="E580" t="s">
        <v>6</v>
      </c>
      <c r="F580" t="s">
        <v>6</v>
      </c>
      <c r="G580" t="str">
        <f t="shared" si="32"/>
        <v>Senecio flavus</v>
      </c>
      <c r="H580" t="str">
        <f t="shared" si="30"/>
        <v>FLORAIBERICA-COMP(III)</v>
      </c>
      <c r="J580" t="s">
        <v>12020</v>
      </c>
      <c r="K580" t="s">
        <v>11752</v>
      </c>
      <c r="L580" t="s">
        <v>11753</v>
      </c>
      <c r="M580" t="s">
        <v>11754</v>
      </c>
    </row>
    <row r="581" spans="1:13" x14ac:dyDescent="0.25">
      <c r="A581" t="s">
        <v>4329</v>
      </c>
      <c r="B581" t="s">
        <v>4430</v>
      </c>
      <c r="C581" t="str">
        <f t="shared" si="31"/>
        <v/>
      </c>
      <c r="E581" t="s">
        <v>6</v>
      </c>
      <c r="F581" t="s">
        <v>6</v>
      </c>
      <c r="G581" t="str">
        <f t="shared" si="32"/>
        <v>Senecio gallicus</v>
      </c>
      <c r="H581" t="str">
        <f t="shared" si="30"/>
        <v>FLORAIBERICA-COMP(III)</v>
      </c>
      <c r="J581" t="s">
        <v>12021</v>
      </c>
      <c r="K581" t="s">
        <v>11752</v>
      </c>
      <c r="L581" t="s">
        <v>11753</v>
      </c>
      <c r="M581" t="s">
        <v>11754</v>
      </c>
    </row>
    <row r="582" spans="1:13" x14ac:dyDescent="0.25">
      <c r="A582" t="s">
        <v>4329</v>
      </c>
      <c r="B582" t="s">
        <v>5207</v>
      </c>
      <c r="C582" t="str">
        <f t="shared" si="31"/>
        <v/>
      </c>
      <c r="E582" t="s">
        <v>5390</v>
      </c>
      <c r="F582" t="s">
        <v>6</v>
      </c>
      <c r="G582" t="str">
        <f t="shared" si="32"/>
        <v>Senecio inaequidens</v>
      </c>
      <c r="H582" t="str">
        <f t="shared" si="30"/>
        <v>FLORAIBERICA-COMP(III)</v>
      </c>
      <c r="J582" t="s">
        <v>12022</v>
      </c>
      <c r="K582" t="s">
        <v>11752</v>
      </c>
      <c r="L582" t="s">
        <v>11753</v>
      </c>
      <c r="M582" t="s">
        <v>11754</v>
      </c>
    </row>
    <row r="583" spans="1:13" x14ac:dyDescent="0.25">
      <c r="A583" t="s">
        <v>4329</v>
      </c>
      <c r="B583" t="s">
        <v>5068</v>
      </c>
      <c r="C583" t="str">
        <f t="shared" si="31"/>
        <v/>
      </c>
      <c r="E583" t="s">
        <v>6</v>
      </c>
      <c r="F583" t="s">
        <v>6</v>
      </c>
      <c r="G583" t="str">
        <f t="shared" si="32"/>
        <v>Senecio jacobaea</v>
      </c>
      <c r="H583" t="str">
        <f t="shared" si="30"/>
        <v>FLORAIBERICA-COMP(III)</v>
      </c>
      <c r="J583" t="s">
        <v>12879</v>
      </c>
      <c r="K583" t="s">
        <v>11752</v>
      </c>
      <c r="L583" t="s">
        <v>11753</v>
      </c>
      <c r="M583" t="s">
        <v>11754</v>
      </c>
    </row>
    <row r="584" spans="1:13" x14ac:dyDescent="0.25">
      <c r="A584" t="s">
        <v>4329</v>
      </c>
      <c r="B584" t="s">
        <v>5069</v>
      </c>
      <c r="C584" t="str">
        <f t="shared" si="31"/>
        <v/>
      </c>
      <c r="E584" t="s">
        <v>6</v>
      </c>
      <c r="F584" t="s">
        <v>6</v>
      </c>
      <c r="G584" t="str">
        <f t="shared" si="32"/>
        <v>Senecio lagascanus</v>
      </c>
      <c r="H584" t="str">
        <f t="shared" si="30"/>
        <v>FLORAIBERICA-COMP(III)</v>
      </c>
      <c r="J584" t="s">
        <v>12023</v>
      </c>
      <c r="K584" t="s">
        <v>11752</v>
      </c>
      <c r="L584" t="s">
        <v>11753</v>
      </c>
      <c r="M584" t="s">
        <v>11754</v>
      </c>
    </row>
    <row r="585" spans="1:13" x14ac:dyDescent="0.25">
      <c r="A585" t="s">
        <v>4329</v>
      </c>
      <c r="B585" t="s">
        <v>163</v>
      </c>
      <c r="C585" t="str">
        <f t="shared" si="31"/>
        <v/>
      </c>
      <c r="E585" t="s">
        <v>31</v>
      </c>
      <c r="F585" t="s">
        <v>6</v>
      </c>
      <c r="G585" t="str">
        <f t="shared" si="32"/>
        <v>Senecio legionensis</v>
      </c>
      <c r="H585" t="str">
        <f t="shared" ref="H585:H633" si="33">IF(OR(A585 ="", B585=""), "", "FLORAIBERICA-COMP(III)")</f>
        <v>FLORAIBERICA-COMP(III)</v>
      </c>
      <c r="J585" t="s">
        <v>12024</v>
      </c>
      <c r="K585" t="s">
        <v>11752</v>
      </c>
      <c r="L585" t="s">
        <v>11753</v>
      </c>
      <c r="M585" t="s">
        <v>11754</v>
      </c>
    </row>
    <row r="586" spans="1:13" x14ac:dyDescent="0.25">
      <c r="A586" t="s">
        <v>4329</v>
      </c>
      <c r="B586" t="s">
        <v>5070</v>
      </c>
      <c r="C586" t="str">
        <f t="shared" si="31"/>
        <v/>
      </c>
      <c r="E586" t="s">
        <v>6</v>
      </c>
      <c r="F586" t="s">
        <v>6</v>
      </c>
      <c r="G586" t="str">
        <f t="shared" si="32"/>
        <v>Senecio leucanthemifolius</v>
      </c>
      <c r="H586" t="str">
        <f t="shared" si="33"/>
        <v>FLORAIBERICA-COMP(III)</v>
      </c>
      <c r="J586" t="s">
        <v>12904</v>
      </c>
      <c r="K586" t="s">
        <v>11752</v>
      </c>
      <c r="L586" t="s">
        <v>11753</v>
      </c>
      <c r="M586" t="s">
        <v>11754</v>
      </c>
    </row>
    <row r="587" spans="1:13" x14ac:dyDescent="0.25">
      <c r="A587" t="s">
        <v>4329</v>
      </c>
      <c r="B587" t="s">
        <v>5071</v>
      </c>
      <c r="C587" t="str">
        <f t="shared" si="31"/>
        <v/>
      </c>
      <c r="E587" t="s">
        <v>6</v>
      </c>
      <c r="F587" t="s">
        <v>6</v>
      </c>
      <c r="G587" t="str">
        <f t="shared" si="32"/>
        <v>Senecio leucophyllus</v>
      </c>
      <c r="H587" t="str">
        <f t="shared" si="33"/>
        <v>FLORAIBERICA-COMP(III)</v>
      </c>
      <c r="J587" t="s">
        <v>12025</v>
      </c>
      <c r="K587" t="s">
        <v>11752</v>
      </c>
      <c r="L587" t="s">
        <v>11753</v>
      </c>
      <c r="M587" t="s">
        <v>11754</v>
      </c>
    </row>
    <row r="588" spans="1:13" x14ac:dyDescent="0.25">
      <c r="A588" t="s">
        <v>4329</v>
      </c>
      <c r="B588" t="s">
        <v>2082</v>
      </c>
      <c r="C588" t="str">
        <f t="shared" si="31"/>
        <v/>
      </c>
      <c r="E588" t="s">
        <v>6</v>
      </c>
      <c r="F588" t="s">
        <v>6</v>
      </c>
      <c r="G588" t="str">
        <f t="shared" si="32"/>
        <v>Senecio lividus</v>
      </c>
      <c r="H588" t="str">
        <f t="shared" si="33"/>
        <v>FLORAIBERICA-COMP(III)</v>
      </c>
      <c r="J588" t="s">
        <v>12880</v>
      </c>
      <c r="K588" t="s">
        <v>11752</v>
      </c>
      <c r="L588" t="s">
        <v>11753</v>
      </c>
      <c r="M588" t="s">
        <v>11754</v>
      </c>
    </row>
    <row r="589" spans="1:13" x14ac:dyDescent="0.25">
      <c r="A589" t="s">
        <v>4329</v>
      </c>
      <c r="B589" t="s">
        <v>5072</v>
      </c>
      <c r="C589" t="str">
        <f t="shared" si="31"/>
        <v/>
      </c>
      <c r="E589" t="s">
        <v>31</v>
      </c>
      <c r="F589" t="s">
        <v>6</v>
      </c>
      <c r="G589" t="str">
        <f t="shared" si="32"/>
        <v>Senecio lopezii</v>
      </c>
      <c r="H589" t="str">
        <f t="shared" si="33"/>
        <v>FLORAIBERICA-COMP(III)</v>
      </c>
      <c r="J589" t="s">
        <v>12026</v>
      </c>
      <c r="K589" t="s">
        <v>11752</v>
      </c>
      <c r="L589" t="s">
        <v>11753</v>
      </c>
      <c r="M589" t="s">
        <v>11754</v>
      </c>
    </row>
    <row r="590" spans="1:13" x14ac:dyDescent="0.25">
      <c r="A590" t="s">
        <v>4329</v>
      </c>
      <c r="B590" t="s">
        <v>1439</v>
      </c>
      <c r="C590" t="str">
        <f t="shared" si="31"/>
        <v/>
      </c>
      <c r="E590" t="s">
        <v>6</v>
      </c>
      <c r="F590" t="s">
        <v>6</v>
      </c>
      <c r="G590" t="str">
        <f t="shared" si="32"/>
        <v>Senecio malacitanus</v>
      </c>
      <c r="H590" t="str">
        <f t="shared" si="33"/>
        <v>FLORAIBERICA-COMP(III)</v>
      </c>
      <c r="J590" t="s">
        <v>12027</v>
      </c>
      <c r="K590" t="s">
        <v>11752</v>
      </c>
      <c r="L590" t="s">
        <v>11753</v>
      </c>
      <c r="M590" t="s">
        <v>11754</v>
      </c>
    </row>
    <row r="591" spans="1:13" x14ac:dyDescent="0.25">
      <c r="A591" t="s">
        <v>4329</v>
      </c>
      <c r="B591" t="s">
        <v>5073</v>
      </c>
      <c r="C591" t="str">
        <f t="shared" si="31"/>
        <v/>
      </c>
      <c r="E591" t="s">
        <v>5390</v>
      </c>
      <c r="F591" t="s">
        <v>6</v>
      </c>
      <c r="G591" t="str">
        <f t="shared" si="32"/>
        <v>Senecio mikanioides</v>
      </c>
      <c r="H591" t="str">
        <f t="shared" si="33"/>
        <v>FLORAIBERICA-COMP(III)</v>
      </c>
      <c r="J591" t="s">
        <v>12905</v>
      </c>
      <c r="K591" t="s">
        <v>11752</v>
      </c>
      <c r="L591" t="s">
        <v>11753</v>
      </c>
      <c r="M591" t="s">
        <v>11754</v>
      </c>
    </row>
    <row r="592" spans="1:13" x14ac:dyDescent="0.25">
      <c r="A592" t="s">
        <v>4329</v>
      </c>
      <c r="B592" t="s">
        <v>5074</v>
      </c>
      <c r="C592" t="str">
        <f t="shared" si="31"/>
        <v/>
      </c>
      <c r="E592" t="s">
        <v>6</v>
      </c>
      <c r="F592" t="s">
        <v>6</v>
      </c>
      <c r="G592" t="str">
        <f t="shared" si="32"/>
        <v>Senecio minutus</v>
      </c>
      <c r="H592" t="str">
        <f t="shared" si="33"/>
        <v>FLORAIBERICA-COMP(III)</v>
      </c>
      <c r="J592" t="s">
        <v>12028</v>
      </c>
      <c r="K592" t="s">
        <v>11752</v>
      </c>
      <c r="L592" t="s">
        <v>11753</v>
      </c>
      <c r="M592" t="s">
        <v>11754</v>
      </c>
    </row>
    <row r="593" spans="1:13" x14ac:dyDescent="0.25">
      <c r="A593" t="s">
        <v>4329</v>
      </c>
      <c r="B593" t="s">
        <v>1618</v>
      </c>
      <c r="C593" t="str">
        <f t="shared" si="31"/>
        <v/>
      </c>
      <c r="E593" t="s">
        <v>31</v>
      </c>
      <c r="F593" t="s">
        <v>6</v>
      </c>
      <c r="G593" t="str">
        <f t="shared" si="32"/>
        <v>Senecio nebrodensis</v>
      </c>
      <c r="H593" t="str">
        <f t="shared" si="33"/>
        <v>FLORAIBERICA-COMP(III)</v>
      </c>
      <c r="J593" t="s">
        <v>12881</v>
      </c>
      <c r="K593" t="s">
        <v>11752</v>
      </c>
      <c r="L593" t="s">
        <v>11753</v>
      </c>
      <c r="M593" t="s">
        <v>11754</v>
      </c>
    </row>
    <row r="594" spans="1:13" x14ac:dyDescent="0.25">
      <c r="A594" t="s">
        <v>4329</v>
      </c>
      <c r="B594" t="s">
        <v>479</v>
      </c>
      <c r="C594" t="str">
        <f t="shared" si="31"/>
        <v/>
      </c>
      <c r="E594" t="s">
        <v>31</v>
      </c>
      <c r="F594" t="s">
        <v>6</v>
      </c>
      <c r="G594" t="str">
        <f t="shared" si="32"/>
        <v>Senecio nevadensis</v>
      </c>
      <c r="H594" t="str">
        <f t="shared" si="33"/>
        <v>FLORAIBERICA-COMP(III)</v>
      </c>
      <c r="J594" t="s">
        <v>12906</v>
      </c>
      <c r="K594" t="s">
        <v>11752</v>
      </c>
      <c r="L594" t="s">
        <v>11753</v>
      </c>
      <c r="M594" t="s">
        <v>11754</v>
      </c>
    </row>
    <row r="595" spans="1:13" x14ac:dyDescent="0.25">
      <c r="A595" t="s">
        <v>4329</v>
      </c>
      <c r="B595" t="s">
        <v>4332</v>
      </c>
      <c r="C595" t="str">
        <f t="shared" si="31"/>
        <v/>
      </c>
      <c r="E595" t="s">
        <v>31</v>
      </c>
      <c r="F595" t="s">
        <v>6</v>
      </c>
      <c r="G595" t="str">
        <f t="shared" si="32"/>
        <v>Senecio petraeus</v>
      </c>
      <c r="H595" t="str">
        <f t="shared" si="33"/>
        <v>FLORAIBERICA-COMP(III)</v>
      </c>
      <c r="J595" t="s">
        <v>12907</v>
      </c>
      <c r="K595" t="s">
        <v>11752</v>
      </c>
      <c r="L595" t="s">
        <v>11753</v>
      </c>
      <c r="M595" t="s">
        <v>11754</v>
      </c>
    </row>
    <row r="596" spans="1:13" x14ac:dyDescent="0.25">
      <c r="A596" t="s">
        <v>4329</v>
      </c>
      <c r="B596" t="s">
        <v>2943</v>
      </c>
      <c r="C596" t="str">
        <f t="shared" si="31"/>
        <v/>
      </c>
      <c r="E596" t="s">
        <v>6</v>
      </c>
      <c r="F596" t="s">
        <v>6</v>
      </c>
      <c r="G596" t="str">
        <f t="shared" si="32"/>
        <v>Senecio provincialis</v>
      </c>
      <c r="H596" t="str">
        <f t="shared" si="33"/>
        <v>FLORAIBERICA-COMP(III)</v>
      </c>
      <c r="J596" t="s">
        <v>12029</v>
      </c>
      <c r="K596" t="s">
        <v>11752</v>
      </c>
      <c r="L596" t="s">
        <v>11753</v>
      </c>
      <c r="M596" t="s">
        <v>11754</v>
      </c>
    </row>
    <row r="597" spans="1:13" x14ac:dyDescent="0.25">
      <c r="A597" t="s">
        <v>4329</v>
      </c>
      <c r="B597" t="s">
        <v>5211</v>
      </c>
      <c r="C597" t="str">
        <f t="shared" si="31"/>
        <v/>
      </c>
      <c r="E597" t="s">
        <v>5390</v>
      </c>
      <c r="F597" t="s">
        <v>6</v>
      </c>
      <c r="G597" t="str">
        <f t="shared" si="32"/>
        <v>Senecio pterophorus</v>
      </c>
      <c r="H597" t="str">
        <f t="shared" si="33"/>
        <v>FLORAIBERICA-COMP(III)</v>
      </c>
      <c r="J597" t="s">
        <v>12908</v>
      </c>
      <c r="K597" t="s">
        <v>11752</v>
      </c>
      <c r="L597" t="s">
        <v>11753</v>
      </c>
      <c r="M597" t="s">
        <v>11754</v>
      </c>
    </row>
    <row r="598" spans="1:13" x14ac:dyDescent="0.25">
      <c r="A598" t="s">
        <v>4329</v>
      </c>
      <c r="B598" t="s">
        <v>1493</v>
      </c>
      <c r="C598" t="str">
        <f t="shared" si="31"/>
        <v/>
      </c>
      <c r="E598" t="s">
        <v>13111</v>
      </c>
      <c r="F598" t="s">
        <v>6</v>
      </c>
      <c r="G598" t="str">
        <f t="shared" si="32"/>
        <v>Senecio pyrenaicus</v>
      </c>
      <c r="H598" t="str">
        <f t="shared" si="33"/>
        <v>FLORAIBERICA-COMP(III)</v>
      </c>
      <c r="J598" t="s">
        <v>12882</v>
      </c>
      <c r="K598" t="s">
        <v>11752</v>
      </c>
      <c r="L598" t="s">
        <v>11753</v>
      </c>
      <c r="M598" t="s">
        <v>11754</v>
      </c>
    </row>
    <row r="599" spans="1:13" x14ac:dyDescent="0.25">
      <c r="A599" t="s">
        <v>4329</v>
      </c>
      <c r="B599" t="s">
        <v>4333</v>
      </c>
      <c r="C599" t="str">
        <f t="shared" si="31"/>
        <v/>
      </c>
      <c r="E599" t="s">
        <v>31</v>
      </c>
      <c r="F599" t="s">
        <v>6</v>
      </c>
      <c r="G599" t="str">
        <f t="shared" si="32"/>
        <v>Senecio quinqueradiatus</v>
      </c>
      <c r="H599" t="str">
        <f t="shared" si="33"/>
        <v>FLORAIBERICA-COMP(III)</v>
      </c>
      <c r="J599" t="s">
        <v>12030</v>
      </c>
      <c r="K599" t="s">
        <v>11752</v>
      </c>
      <c r="L599" t="s">
        <v>11753</v>
      </c>
      <c r="M599" t="s">
        <v>11754</v>
      </c>
    </row>
    <row r="600" spans="1:13" x14ac:dyDescent="0.25">
      <c r="A600" t="s">
        <v>4329</v>
      </c>
      <c r="B600" t="s">
        <v>3543</v>
      </c>
      <c r="C600" t="str">
        <f t="shared" si="31"/>
        <v/>
      </c>
      <c r="E600" t="s">
        <v>6</v>
      </c>
      <c r="F600" t="s">
        <v>6</v>
      </c>
      <c r="G600" t="str">
        <f t="shared" si="32"/>
        <v>Senecio sylvaticus</v>
      </c>
      <c r="H600" t="str">
        <f t="shared" si="33"/>
        <v>FLORAIBERICA-COMP(III)</v>
      </c>
      <c r="J600" t="s">
        <v>12883</v>
      </c>
      <c r="K600" t="s">
        <v>11752</v>
      </c>
      <c r="L600" t="s">
        <v>11753</v>
      </c>
      <c r="M600" t="s">
        <v>11754</v>
      </c>
    </row>
    <row r="601" spans="1:13" x14ac:dyDescent="0.25">
      <c r="A601" t="s">
        <v>4329</v>
      </c>
      <c r="B601" t="s">
        <v>5210</v>
      </c>
      <c r="C601" t="str">
        <f t="shared" si="31"/>
        <v/>
      </c>
      <c r="E601" t="s">
        <v>5390</v>
      </c>
      <c r="F601" t="s">
        <v>6</v>
      </c>
      <c r="G601" t="str">
        <f t="shared" si="32"/>
        <v>Senecio tamoides</v>
      </c>
      <c r="H601" t="str">
        <f t="shared" si="33"/>
        <v>FLORAIBERICA-COMP(III)</v>
      </c>
      <c r="J601" t="s">
        <v>12031</v>
      </c>
      <c r="K601" t="s">
        <v>11752</v>
      </c>
      <c r="L601" t="s">
        <v>11753</v>
      </c>
      <c r="M601" t="s">
        <v>11754</v>
      </c>
    </row>
    <row r="602" spans="1:13" x14ac:dyDescent="0.25">
      <c r="A602" t="s">
        <v>4329</v>
      </c>
      <c r="B602" t="s">
        <v>5209</v>
      </c>
      <c r="C602" t="str">
        <f t="shared" si="31"/>
        <v/>
      </c>
      <c r="E602" t="s">
        <v>31</v>
      </c>
      <c r="F602" t="s">
        <v>6</v>
      </c>
      <c r="G602" t="str">
        <f t="shared" si="32"/>
        <v>Senecio varicosus</v>
      </c>
      <c r="H602" t="str">
        <f t="shared" si="33"/>
        <v>FLORAIBERICA-COMP(III)</v>
      </c>
      <c r="J602" t="s">
        <v>12032</v>
      </c>
      <c r="K602" t="s">
        <v>11752</v>
      </c>
      <c r="L602" t="s">
        <v>11753</v>
      </c>
      <c r="M602" t="s">
        <v>11754</v>
      </c>
    </row>
    <row r="603" spans="1:13" x14ac:dyDescent="0.25">
      <c r="A603" t="s">
        <v>4329</v>
      </c>
      <c r="B603" t="s">
        <v>2859</v>
      </c>
      <c r="C603" t="str">
        <f t="shared" si="31"/>
        <v/>
      </c>
      <c r="E603" t="s">
        <v>6</v>
      </c>
      <c r="F603" t="s">
        <v>6</v>
      </c>
      <c r="G603" t="str">
        <f t="shared" si="32"/>
        <v>Senecio viscosus</v>
      </c>
      <c r="H603" t="str">
        <f t="shared" si="33"/>
        <v>FLORAIBERICA-COMP(III)</v>
      </c>
      <c r="J603" t="s">
        <v>12884</v>
      </c>
      <c r="K603" t="s">
        <v>11752</v>
      </c>
      <c r="L603" t="s">
        <v>11753</v>
      </c>
      <c r="M603" t="s">
        <v>11754</v>
      </c>
    </row>
    <row r="604" spans="1:13" x14ac:dyDescent="0.25">
      <c r="A604" t="s">
        <v>4329</v>
      </c>
      <c r="B604" t="s">
        <v>414</v>
      </c>
      <c r="C604" t="str">
        <f t="shared" si="31"/>
        <v/>
      </c>
      <c r="E604" t="s">
        <v>6</v>
      </c>
      <c r="F604" t="s">
        <v>6</v>
      </c>
      <c r="G604" t="str">
        <f t="shared" si="32"/>
        <v>Senecio vulgaris</v>
      </c>
      <c r="H604" t="str">
        <f t="shared" si="33"/>
        <v>FLORAIBERICA-COMP(III)</v>
      </c>
      <c r="J604" t="s">
        <v>12885</v>
      </c>
      <c r="K604" t="s">
        <v>11752</v>
      </c>
      <c r="L604" t="s">
        <v>11753</v>
      </c>
      <c r="M604" t="s">
        <v>11754</v>
      </c>
    </row>
    <row r="605" spans="1:13" x14ac:dyDescent="0.25">
      <c r="A605" t="s">
        <v>5078</v>
      </c>
      <c r="B605" t="s">
        <v>1612</v>
      </c>
      <c r="C605" t="str">
        <f t="shared" si="31"/>
        <v/>
      </c>
      <c r="E605" t="s">
        <v>5390</v>
      </c>
      <c r="F605" t="s">
        <v>6</v>
      </c>
      <c r="G605" t="str">
        <f t="shared" si="32"/>
        <v>Solidago canadensis</v>
      </c>
      <c r="H605" t="str">
        <f t="shared" si="33"/>
        <v>FLORAIBERICA-COMP(III)</v>
      </c>
      <c r="J605" t="s">
        <v>12886</v>
      </c>
      <c r="K605" t="s">
        <v>11752</v>
      </c>
      <c r="L605" t="s">
        <v>11753</v>
      </c>
      <c r="M605" t="s">
        <v>11754</v>
      </c>
    </row>
    <row r="606" spans="1:13" x14ac:dyDescent="0.25">
      <c r="A606" t="s">
        <v>5078</v>
      </c>
      <c r="B606" t="s">
        <v>4890</v>
      </c>
      <c r="C606" t="str">
        <f t="shared" si="31"/>
        <v/>
      </c>
      <c r="E606" t="s">
        <v>5390</v>
      </c>
      <c r="F606" t="s">
        <v>6</v>
      </c>
      <c r="G606" t="str">
        <f t="shared" si="32"/>
        <v>Solidago gigantea</v>
      </c>
      <c r="H606" t="str">
        <f t="shared" si="33"/>
        <v>FLORAIBERICA-COMP(III)</v>
      </c>
      <c r="J606" t="s">
        <v>12909</v>
      </c>
      <c r="K606" t="s">
        <v>11752</v>
      </c>
      <c r="L606" t="s">
        <v>11753</v>
      </c>
      <c r="M606" t="s">
        <v>11754</v>
      </c>
    </row>
    <row r="607" spans="1:13" x14ac:dyDescent="0.25">
      <c r="A607" t="s">
        <v>5078</v>
      </c>
      <c r="B607" t="s">
        <v>5079</v>
      </c>
      <c r="C607" t="str">
        <f t="shared" si="31"/>
        <v/>
      </c>
      <c r="E607" t="s">
        <v>6</v>
      </c>
      <c r="F607" t="s">
        <v>6</v>
      </c>
      <c r="G607" t="str">
        <f t="shared" si="32"/>
        <v>Solidago virgaurea</v>
      </c>
      <c r="H607" t="str">
        <f t="shared" si="33"/>
        <v>FLORAIBERICA-COMP(III)</v>
      </c>
      <c r="J607" t="s">
        <v>12887</v>
      </c>
      <c r="K607" t="s">
        <v>11752</v>
      </c>
      <c r="L607" t="s">
        <v>11753</v>
      </c>
      <c r="M607" t="s">
        <v>11754</v>
      </c>
    </row>
    <row r="608" spans="1:13" x14ac:dyDescent="0.25">
      <c r="A608" t="s">
        <v>5080</v>
      </c>
      <c r="B608" t="s">
        <v>2780</v>
      </c>
      <c r="C608" t="str">
        <f t="shared" si="31"/>
        <v/>
      </c>
      <c r="E608" t="s">
        <v>5390</v>
      </c>
      <c r="F608" t="s">
        <v>6</v>
      </c>
      <c r="G608" t="str">
        <f t="shared" si="32"/>
        <v>Soliva sessilis</v>
      </c>
      <c r="H608" t="str">
        <f t="shared" si="33"/>
        <v>FLORAIBERICA-COMP(III)</v>
      </c>
      <c r="J608" t="s">
        <v>12910</v>
      </c>
      <c r="K608" t="s">
        <v>11752</v>
      </c>
      <c r="L608" t="s">
        <v>11753</v>
      </c>
      <c r="M608" t="s">
        <v>11754</v>
      </c>
    </row>
    <row r="609" spans="1:13" x14ac:dyDescent="0.25">
      <c r="A609" t="s">
        <v>5080</v>
      </c>
      <c r="B609" t="s">
        <v>2772</v>
      </c>
      <c r="C609" t="str">
        <f t="shared" si="31"/>
        <v/>
      </c>
      <c r="E609" t="s">
        <v>5390</v>
      </c>
      <c r="F609" t="s">
        <v>6</v>
      </c>
      <c r="G609" t="str">
        <f t="shared" si="32"/>
        <v>Soliva stolonifera</v>
      </c>
      <c r="H609" t="str">
        <f t="shared" si="33"/>
        <v>FLORAIBERICA-COMP(III)</v>
      </c>
      <c r="J609" t="s">
        <v>12911</v>
      </c>
      <c r="K609" t="s">
        <v>11752</v>
      </c>
      <c r="L609" t="s">
        <v>11753</v>
      </c>
      <c r="M609" t="s">
        <v>11754</v>
      </c>
    </row>
    <row r="610" spans="1:13" x14ac:dyDescent="0.25">
      <c r="A610" t="s">
        <v>5245</v>
      </c>
      <c r="B610" t="s">
        <v>5247</v>
      </c>
      <c r="C610" t="str">
        <f t="shared" si="31"/>
        <v/>
      </c>
      <c r="E610" t="s">
        <v>5390</v>
      </c>
      <c r="F610" t="s">
        <v>6</v>
      </c>
      <c r="G610" t="str">
        <f t="shared" si="32"/>
        <v>Symphyotrichum novi-belgii</v>
      </c>
      <c r="H610" t="str">
        <f t="shared" si="33"/>
        <v>FLORAIBERICA-COMP(III)</v>
      </c>
      <c r="J610" t="s">
        <v>12912</v>
      </c>
      <c r="K610" t="s">
        <v>11752</v>
      </c>
      <c r="L610" t="s">
        <v>11753</v>
      </c>
      <c r="M610" t="s">
        <v>11754</v>
      </c>
    </row>
    <row r="611" spans="1:13" x14ac:dyDescent="0.25">
      <c r="A611" t="s">
        <v>5245</v>
      </c>
      <c r="B611" t="s">
        <v>5246</v>
      </c>
      <c r="C611" t="str">
        <f t="shared" si="31"/>
        <v/>
      </c>
      <c r="E611" t="s">
        <v>5390</v>
      </c>
      <c r="F611" t="s">
        <v>6</v>
      </c>
      <c r="G611" t="str">
        <f t="shared" si="32"/>
        <v>Symphyotrichum pilosum</v>
      </c>
      <c r="H611" t="str">
        <f t="shared" si="33"/>
        <v>FLORAIBERICA-COMP(III)</v>
      </c>
      <c r="J611" t="s">
        <v>12033</v>
      </c>
      <c r="K611" t="s">
        <v>11752</v>
      </c>
      <c r="L611" t="s">
        <v>11753</v>
      </c>
      <c r="M611" t="s">
        <v>11754</v>
      </c>
    </row>
    <row r="612" spans="1:13" x14ac:dyDescent="0.25">
      <c r="A612" t="s">
        <v>5245</v>
      </c>
      <c r="B612" t="s">
        <v>2054</v>
      </c>
      <c r="C612" t="str">
        <f t="shared" si="31"/>
        <v/>
      </c>
      <c r="E612" t="s">
        <v>5390</v>
      </c>
      <c r="F612" t="s">
        <v>6</v>
      </c>
      <c r="G612" t="str">
        <f t="shared" si="32"/>
        <v>Symphyotrichum squamatum</v>
      </c>
      <c r="H612" t="str">
        <f t="shared" si="33"/>
        <v>FLORAIBERICA-COMP(III)</v>
      </c>
      <c r="J612" t="s">
        <v>12034</v>
      </c>
      <c r="K612" t="s">
        <v>11752</v>
      </c>
      <c r="L612" t="s">
        <v>11753</v>
      </c>
      <c r="M612" t="s">
        <v>11754</v>
      </c>
    </row>
    <row r="613" spans="1:13" x14ac:dyDescent="0.25">
      <c r="A613" t="s">
        <v>5101</v>
      </c>
      <c r="B613" t="s">
        <v>1774</v>
      </c>
      <c r="C613" t="str">
        <f t="shared" si="31"/>
        <v/>
      </c>
      <c r="E613" t="s">
        <v>5390</v>
      </c>
      <c r="F613" t="s">
        <v>6</v>
      </c>
      <c r="G613" t="str">
        <f t="shared" si="32"/>
        <v>Tagetes minuta</v>
      </c>
      <c r="H613" t="str">
        <f t="shared" si="33"/>
        <v>FLORAIBERICA-COMP(III)</v>
      </c>
      <c r="J613" t="s">
        <v>12035</v>
      </c>
      <c r="K613" t="s">
        <v>11752</v>
      </c>
      <c r="L613" t="s">
        <v>11753</v>
      </c>
      <c r="M613" t="s">
        <v>11754</v>
      </c>
    </row>
    <row r="614" spans="1:13" x14ac:dyDescent="0.25">
      <c r="A614" t="s">
        <v>4337</v>
      </c>
      <c r="B614" t="s">
        <v>5230</v>
      </c>
      <c r="C614" t="str">
        <f t="shared" si="31"/>
        <v/>
      </c>
      <c r="E614" t="s">
        <v>5390</v>
      </c>
      <c r="F614" t="s">
        <v>6</v>
      </c>
      <c r="G614" t="str">
        <f t="shared" si="32"/>
        <v>Tanacetum balsamita</v>
      </c>
      <c r="H614" t="str">
        <f t="shared" si="33"/>
        <v>FLORAIBERICA-COMP(III)</v>
      </c>
      <c r="J614" t="s">
        <v>12036</v>
      </c>
      <c r="K614" t="s">
        <v>11752</v>
      </c>
      <c r="L614" t="s">
        <v>11753</v>
      </c>
      <c r="M614" t="s">
        <v>11754</v>
      </c>
    </row>
    <row r="615" spans="1:13" x14ac:dyDescent="0.25">
      <c r="A615" t="s">
        <v>4337</v>
      </c>
      <c r="B615" t="s">
        <v>5102</v>
      </c>
      <c r="C615" t="str">
        <f t="shared" si="31"/>
        <v/>
      </c>
      <c r="E615" t="s">
        <v>5390</v>
      </c>
      <c r="F615" t="s">
        <v>6</v>
      </c>
      <c r="G615" t="str">
        <f t="shared" si="32"/>
        <v>Tanacetum cinerariifolium</v>
      </c>
      <c r="H615" t="str">
        <f t="shared" si="33"/>
        <v>FLORAIBERICA-COMP(III)</v>
      </c>
      <c r="J615" t="s">
        <v>12037</v>
      </c>
      <c r="K615" t="s">
        <v>11752</v>
      </c>
      <c r="L615" t="s">
        <v>11753</v>
      </c>
      <c r="M615" t="s">
        <v>11754</v>
      </c>
    </row>
    <row r="616" spans="1:13" x14ac:dyDescent="0.25">
      <c r="A616" t="s">
        <v>4337</v>
      </c>
      <c r="B616" t="s">
        <v>2907</v>
      </c>
      <c r="C616" t="str">
        <f t="shared" si="31"/>
        <v/>
      </c>
      <c r="E616" t="s">
        <v>6</v>
      </c>
      <c r="F616" t="s">
        <v>6</v>
      </c>
      <c r="G616" t="str">
        <f t="shared" si="32"/>
        <v>Tanacetum corymbosum</v>
      </c>
      <c r="H616" t="str">
        <f t="shared" si="33"/>
        <v>FLORAIBERICA-COMP(III)</v>
      </c>
      <c r="J616" t="s">
        <v>12913</v>
      </c>
      <c r="K616" t="s">
        <v>11752</v>
      </c>
      <c r="L616" t="s">
        <v>11753</v>
      </c>
      <c r="M616" t="s">
        <v>11754</v>
      </c>
    </row>
    <row r="617" spans="1:13" x14ac:dyDescent="0.25">
      <c r="A617" t="s">
        <v>4337</v>
      </c>
      <c r="B617" t="s">
        <v>5103</v>
      </c>
      <c r="C617" t="str">
        <f t="shared" si="31"/>
        <v/>
      </c>
      <c r="E617" t="s">
        <v>31</v>
      </c>
      <c r="F617" t="s">
        <v>6</v>
      </c>
      <c r="G617" t="str">
        <f t="shared" si="32"/>
        <v>Tanacetum mucronulatum</v>
      </c>
      <c r="H617" t="str">
        <f t="shared" si="33"/>
        <v>FLORAIBERICA-COMP(III)</v>
      </c>
      <c r="J617" t="s">
        <v>12038</v>
      </c>
      <c r="K617" t="s">
        <v>11752</v>
      </c>
      <c r="L617" t="s">
        <v>11753</v>
      </c>
      <c r="M617" t="s">
        <v>11754</v>
      </c>
    </row>
    <row r="618" spans="1:13" x14ac:dyDescent="0.25">
      <c r="A618" t="s">
        <v>4337</v>
      </c>
      <c r="B618" t="s">
        <v>5104</v>
      </c>
      <c r="C618" t="str">
        <f t="shared" si="31"/>
        <v/>
      </c>
      <c r="E618" t="s">
        <v>5390</v>
      </c>
      <c r="F618" t="s">
        <v>6</v>
      </c>
      <c r="G618" t="str">
        <f t="shared" si="32"/>
        <v>Tanacetum parthenium</v>
      </c>
      <c r="H618" t="str">
        <f t="shared" si="33"/>
        <v>FLORAIBERICA-COMP(III)</v>
      </c>
      <c r="J618" t="s">
        <v>12039</v>
      </c>
      <c r="K618" t="s">
        <v>11752</v>
      </c>
      <c r="L618" t="s">
        <v>11753</v>
      </c>
      <c r="M618" t="s">
        <v>11754</v>
      </c>
    </row>
    <row r="619" spans="1:13" x14ac:dyDescent="0.25">
      <c r="A619" t="s">
        <v>4337</v>
      </c>
      <c r="B619" t="s">
        <v>3097</v>
      </c>
      <c r="C619" t="str">
        <f t="shared" si="31"/>
        <v/>
      </c>
      <c r="E619" t="s">
        <v>31</v>
      </c>
      <c r="F619" t="s">
        <v>6</v>
      </c>
      <c r="G619" t="str">
        <f t="shared" si="32"/>
        <v>Tanacetum vahlii</v>
      </c>
      <c r="H619" t="str">
        <f t="shared" si="33"/>
        <v>FLORAIBERICA-COMP(III)</v>
      </c>
      <c r="J619" t="s">
        <v>12040</v>
      </c>
      <c r="K619" t="s">
        <v>11752</v>
      </c>
      <c r="L619" t="s">
        <v>11753</v>
      </c>
      <c r="M619" t="s">
        <v>11754</v>
      </c>
    </row>
    <row r="620" spans="1:13" x14ac:dyDescent="0.25">
      <c r="A620" t="s">
        <v>4337</v>
      </c>
      <c r="B620" t="s">
        <v>491</v>
      </c>
      <c r="C620" t="str">
        <f t="shared" si="31"/>
        <v/>
      </c>
      <c r="E620" t="s">
        <v>6</v>
      </c>
      <c r="F620" t="s">
        <v>6</v>
      </c>
      <c r="G620" t="str">
        <f t="shared" si="32"/>
        <v>Tanacetum vulgare</v>
      </c>
      <c r="H620" t="str">
        <f t="shared" si="33"/>
        <v>FLORAIBERICA-COMP(III)</v>
      </c>
      <c r="J620" t="s">
        <v>12888</v>
      </c>
      <c r="K620" t="s">
        <v>11752</v>
      </c>
      <c r="L620" t="s">
        <v>11753</v>
      </c>
      <c r="M620" t="s">
        <v>11754</v>
      </c>
    </row>
    <row r="621" spans="1:13" x14ac:dyDescent="0.25">
      <c r="A621" t="s">
        <v>4367</v>
      </c>
      <c r="B621" t="s">
        <v>2198</v>
      </c>
      <c r="C621" t="str">
        <f t="shared" si="31"/>
        <v>subsp.</v>
      </c>
      <c r="D621" t="s">
        <v>4368</v>
      </c>
      <c r="E621" t="s">
        <v>31</v>
      </c>
      <c r="F621" t="s">
        <v>6</v>
      </c>
      <c r="G621" t="str">
        <f t="shared" si="32"/>
        <v>Tephroseris elodes coincyi</v>
      </c>
      <c r="H621" t="str">
        <f t="shared" si="33"/>
        <v>FLORAIBERICA-COMP(III)</v>
      </c>
      <c r="J621" t="s">
        <v>13458</v>
      </c>
      <c r="K621" t="s">
        <v>11752</v>
      </c>
      <c r="L621" t="s">
        <v>11753</v>
      </c>
      <c r="M621" t="s">
        <v>11754</v>
      </c>
    </row>
    <row r="622" spans="1:13" x14ac:dyDescent="0.25">
      <c r="A622" t="s">
        <v>4367</v>
      </c>
      <c r="B622" t="s">
        <v>2198</v>
      </c>
      <c r="C622" t="str">
        <f t="shared" si="31"/>
        <v>subsp.</v>
      </c>
      <c r="D622" t="s">
        <v>2198</v>
      </c>
      <c r="E622" t="s">
        <v>31</v>
      </c>
      <c r="F622" t="s">
        <v>6</v>
      </c>
      <c r="G622" t="str">
        <f t="shared" si="32"/>
        <v>Tephroseris elodes elodes</v>
      </c>
      <c r="H622" t="str">
        <f t="shared" si="33"/>
        <v>FLORAIBERICA-COMP(III)</v>
      </c>
      <c r="J622" t="s">
        <v>13492</v>
      </c>
      <c r="K622" t="s">
        <v>11752</v>
      </c>
      <c r="L622" t="s">
        <v>11753</v>
      </c>
      <c r="M622" t="s">
        <v>11754</v>
      </c>
    </row>
    <row r="623" spans="1:13" x14ac:dyDescent="0.25">
      <c r="A623" t="s">
        <v>4367</v>
      </c>
      <c r="B623" t="s">
        <v>5067</v>
      </c>
      <c r="C623" t="str">
        <f t="shared" si="31"/>
        <v>subsp.</v>
      </c>
      <c r="D623" t="s">
        <v>5206</v>
      </c>
      <c r="E623" t="s">
        <v>6</v>
      </c>
      <c r="F623" t="s">
        <v>31</v>
      </c>
      <c r="G623" t="str">
        <f t="shared" si="32"/>
        <v>Tephroseris helenitis macrochaeta</v>
      </c>
      <c r="H623" t="str">
        <f t="shared" si="33"/>
        <v>FLORAIBERICA-COMP(III)</v>
      </c>
      <c r="J623" t="s">
        <v>13459</v>
      </c>
      <c r="K623" t="s">
        <v>11752</v>
      </c>
      <c r="L623" t="s">
        <v>11753</v>
      </c>
      <c r="M623" t="s">
        <v>11754</v>
      </c>
    </row>
    <row r="624" spans="1:13" x14ac:dyDescent="0.25">
      <c r="A624" t="s">
        <v>5109</v>
      </c>
      <c r="B624" t="s">
        <v>5110</v>
      </c>
      <c r="C624" t="str">
        <f t="shared" si="31"/>
        <v/>
      </c>
      <c r="E624" t="s">
        <v>6</v>
      </c>
      <c r="F624" t="s">
        <v>6</v>
      </c>
      <c r="G624" t="str">
        <f t="shared" si="32"/>
        <v>Tripleurospermum inodorum</v>
      </c>
      <c r="H624" t="str">
        <f t="shared" si="33"/>
        <v>FLORAIBERICA-COMP(III)</v>
      </c>
      <c r="J624" t="s">
        <v>12041</v>
      </c>
      <c r="K624" t="s">
        <v>11752</v>
      </c>
      <c r="L624" t="s">
        <v>11753</v>
      </c>
      <c r="M624" t="s">
        <v>11754</v>
      </c>
    </row>
    <row r="625" spans="1:13" x14ac:dyDescent="0.25">
      <c r="A625" t="s">
        <v>5109</v>
      </c>
      <c r="B625" t="s">
        <v>1084</v>
      </c>
      <c r="C625" t="str">
        <f t="shared" si="31"/>
        <v/>
      </c>
      <c r="E625" t="s">
        <v>6</v>
      </c>
      <c r="F625" t="s">
        <v>6</v>
      </c>
      <c r="G625" t="str">
        <f t="shared" si="32"/>
        <v>Tripleurospermum maritimum</v>
      </c>
      <c r="H625" t="str">
        <f t="shared" si="33"/>
        <v>FLORAIBERICA-COMP(III)</v>
      </c>
      <c r="J625" t="s">
        <v>12914</v>
      </c>
      <c r="K625" t="s">
        <v>11752</v>
      </c>
      <c r="L625" t="s">
        <v>11753</v>
      </c>
      <c r="M625" t="s">
        <v>11754</v>
      </c>
    </row>
    <row r="626" spans="1:13" x14ac:dyDescent="0.25">
      <c r="A626" t="s">
        <v>5118</v>
      </c>
      <c r="B626" t="s">
        <v>5119</v>
      </c>
      <c r="C626" t="str">
        <f t="shared" si="31"/>
        <v/>
      </c>
      <c r="E626" t="s">
        <v>6</v>
      </c>
      <c r="F626" t="s">
        <v>6</v>
      </c>
      <c r="G626" t="str">
        <f t="shared" si="32"/>
        <v>Tussilago farfara</v>
      </c>
      <c r="H626" t="str">
        <f t="shared" si="33"/>
        <v>FLORAIBERICA-COMP(III)</v>
      </c>
      <c r="J626" t="s">
        <v>12042</v>
      </c>
      <c r="K626" t="s">
        <v>11752</v>
      </c>
      <c r="L626" t="s">
        <v>11753</v>
      </c>
      <c r="M626" t="s">
        <v>11754</v>
      </c>
    </row>
    <row r="627" spans="1:13" x14ac:dyDescent="0.25">
      <c r="A627" t="s">
        <v>5270</v>
      </c>
      <c r="B627" t="s">
        <v>5271</v>
      </c>
      <c r="C627" t="str">
        <f t="shared" si="31"/>
        <v/>
      </c>
      <c r="E627" t="s">
        <v>5390</v>
      </c>
      <c r="F627" t="s">
        <v>6</v>
      </c>
      <c r="G627" t="str">
        <f t="shared" si="32"/>
        <v>Verbesina encelioides</v>
      </c>
      <c r="H627" t="str">
        <f t="shared" si="33"/>
        <v>FLORAIBERICA-COMP(III)</v>
      </c>
      <c r="J627" t="s">
        <v>12915</v>
      </c>
      <c r="K627" t="s">
        <v>11752</v>
      </c>
      <c r="L627" t="s">
        <v>11753</v>
      </c>
      <c r="M627" t="s">
        <v>11754</v>
      </c>
    </row>
    <row r="628" spans="1:13" x14ac:dyDescent="0.25">
      <c r="A628" t="s">
        <v>5231</v>
      </c>
      <c r="B628" t="s">
        <v>67</v>
      </c>
      <c r="C628" t="str">
        <f t="shared" si="31"/>
        <v/>
      </c>
      <c r="E628" t="s">
        <v>6</v>
      </c>
      <c r="F628" t="s">
        <v>6</v>
      </c>
      <c r="G628" t="str">
        <f t="shared" si="32"/>
        <v>Vogtia annua</v>
      </c>
      <c r="H628" t="str">
        <f t="shared" si="33"/>
        <v>FLORAIBERICA-COMP(III)</v>
      </c>
      <c r="J628" t="s">
        <v>12043</v>
      </c>
      <c r="K628" t="s">
        <v>11752</v>
      </c>
      <c r="L628" t="s">
        <v>11753</v>
      </c>
      <c r="M628" t="s">
        <v>11754</v>
      </c>
    </row>
    <row r="629" spans="1:13" x14ac:dyDescent="0.25">
      <c r="A629" t="s">
        <v>5231</v>
      </c>
      <c r="B629" t="s">
        <v>1636</v>
      </c>
      <c r="C629" t="str">
        <f t="shared" si="31"/>
        <v/>
      </c>
      <c r="E629" t="s">
        <v>31</v>
      </c>
      <c r="F629" t="s">
        <v>6</v>
      </c>
      <c r="G629" t="str">
        <f t="shared" si="32"/>
        <v>Vogtia microphylla</v>
      </c>
      <c r="H629" t="str">
        <f t="shared" si="33"/>
        <v>FLORAIBERICA-COMP(III)</v>
      </c>
      <c r="J629" t="s">
        <v>12044</v>
      </c>
      <c r="K629" t="s">
        <v>11752</v>
      </c>
      <c r="L629" t="s">
        <v>11753</v>
      </c>
      <c r="M629" t="s">
        <v>11754</v>
      </c>
    </row>
    <row r="630" spans="1:13" x14ac:dyDescent="0.25">
      <c r="A630" t="s">
        <v>5129</v>
      </c>
      <c r="B630" t="s">
        <v>3168</v>
      </c>
      <c r="C630" t="str">
        <f t="shared" si="31"/>
        <v>subsp.</v>
      </c>
      <c r="D630" t="s">
        <v>553</v>
      </c>
      <c r="E630" t="s">
        <v>5390</v>
      </c>
      <c r="F630" t="s">
        <v>6</v>
      </c>
      <c r="G630" t="str">
        <f t="shared" si="32"/>
        <v>Xanthium orientale italicum</v>
      </c>
      <c r="H630" t="str">
        <f t="shared" si="33"/>
        <v>FLORAIBERICA-COMP(III)</v>
      </c>
      <c r="J630" t="s">
        <v>13460</v>
      </c>
      <c r="K630" t="s">
        <v>11752</v>
      </c>
      <c r="L630" t="s">
        <v>11753</v>
      </c>
      <c r="M630" t="s">
        <v>11754</v>
      </c>
    </row>
    <row r="631" spans="1:13" x14ac:dyDescent="0.25">
      <c r="A631" t="s">
        <v>5129</v>
      </c>
      <c r="B631" t="s">
        <v>3168</v>
      </c>
      <c r="C631" t="str">
        <f t="shared" si="31"/>
        <v>subsp.</v>
      </c>
      <c r="D631" t="s">
        <v>3168</v>
      </c>
      <c r="E631" t="s">
        <v>5390</v>
      </c>
      <c r="F631" t="s">
        <v>6</v>
      </c>
      <c r="G631" t="str">
        <f t="shared" si="32"/>
        <v>Xanthium orientale orientale</v>
      </c>
      <c r="H631" t="str">
        <f t="shared" si="33"/>
        <v>FLORAIBERICA-COMP(III)</v>
      </c>
      <c r="J631" t="s">
        <v>13461</v>
      </c>
      <c r="K631" t="s">
        <v>11752</v>
      </c>
      <c r="L631" t="s">
        <v>11753</v>
      </c>
      <c r="M631" t="s">
        <v>11754</v>
      </c>
    </row>
    <row r="632" spans="1:13" x14ac:dyDescent="0.25">
      <c r="A632" t="s">
        <v>5129</v>
      </c>
      <c r="B632" t="s">
        <v>5130</v>
      </c>
      <c r="C632" t="str">
        <f t="shared" si="31"/>
        <v>subsp.</v>
      </c>
      <c r="D632" t="s">
        <v>5264</v>
      </c>
      <c r="E632" t="s">
        <v>6</v>
      </c>
      <c r="F632" t="s">
        <v>6</v>
      </c>
      <c r="G632" t="str">
        <f t="shared" si="32"/>
        <v>Xanthium strumarium brasilicum</v>
      </c>
      <c r="H632" t="str">
        <f t="shared" si="33"/>
        <v>FLORAIBERICA-COMP(III)</v>
      </c>
      <c r="J632" t="s">
        <v>13462</v>
      </c>
      <c r="K632" t="s">
        <v>11752</v>
      </c>
      <c r="L632" t="s">
        <v>11753</v>
      </c>
      <c r="M632" t="s">
        <v>11754</v>
      </c>
    </row>
    <row r="633" spans="1:13" x14ac:dyDescent="0.25">
      <c r="A633" t="s">
        <v>5129</v>
      </c>
      <c r="B633" t="s">
        <v>5130</v>
      </c>
      <c r="C633" t="str">
        <f t="shared" si="31"/>
        <v>subsp.</v>
      </c>
      <c r="D633" t="s">
        <v>5130</v>
      </c>
      <c r="E633" t="s">
        <v>6</v>
      </c>
      <c r="F633" t="s">
        <v>6</v>
      </c>
      <c r="G633" t="str">
        <f t="shared" si="32"/>
        <v>Xanthium strumarium strumarium</v>
      </c>
      <c r="H633" t="str">
        <f t="shared" si="33"/>
        <v>FLORAIBERICA-COMP(III)</v>
      </c>
      <c r="J633" t="s">
        <v>13463</v>
      </c>
      <c r="K633" t="s">
        <v>11752</v>
      </c>
      <c r="L633" t="s">
        <v>11753</v>
      </c>
      <c r="M633" t="s">
        <v>11754</v>
      </c>
    </row>
  </sheetData>
  <sortState ref="A2:I634">
    <sortCondition ref="H2:H634"/>
  </sortState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22046852-D64B-4D0B-9200-A07E53C2B3AD}">
            <xm:f>NOT(ISERROR(SEARCH("Alóctona",E1)))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" operator="containsText" id="{134A9B76-4735-4716-A910-5FEF74B42DB1}">
            <xm:f>NOT(ISERROR(SEARCH("True",E1)))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" operator="containsText" id="{E77F3FA6-2C3F-480F-94C1-30F39172E34A}">
            <xm:f>NOT(ISERROR(SEARCH("False",E1)))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F184 E1:E62 E64:E1048576</xm:sqref>
        </x14:conditionalFormatting>
        <x14:conditionalFormatting xmlns:xm="http://schemas.microsoft.com/office/excel/2006/main">
          <x14:cfRule type="containsText" priority="2" operator="containsText" id="{D60DE39C-3658-4777-A9FB-4CFC12255891}">
            <xm:f>NOT(ISERROR(SEARCH("Alóctona",E63)))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" operator="containsText" id="{3A8A67B0-93B5-4F0B-90F1-4BECF1E3E36E}">
            <xm:f>NOT(ISERROR(SEARCH("True",E63)))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2851B2A6-6009-4902-A347-8259A0943BE5}">
            <xm:f>NOT(ISERROR(SEARCH("False",E63)))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E63</xm:sqref>
        </x14:conditionalFormatting>
        <x14:conditionalFormatting xmlns:xm="http://schemas.microsoft.com/office/excel/2006/main">
          <x14:cfRule type="containsText" priority="1" operator="containsText" id="{C98BD00E-5514-4442-9562-F9EF8679024F}">
            <xm:f>NOT(ISERROR(SEARCH("Ibero-pirenaico",E1)))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4"/>
  <sheetViews>
    <sheetView topLeftCell="C1" zoomScale="85" zoomScaleNormal="85" workbookViewId="0">
      <pane ySplit="1" topLeftCell="A149" activePane="bottomLeft" state="frozen"/>
      <selection pane="bottomLeft" activeCell="J160" sqref="J160"/>
    </sheetView>
  </sheetViews>
  <sheetFormatPr baseColWidth="10" defaultRowHeight="15.75" x14ac:dyDescent="0.25"/>
  <cols>
    <col min="1" max="2" width="20.625" customWidth="1"/>
    <col min="3" max="6" width="10.625" customWidth="1"/>
    <col min="7" max="7" width="30.625" customWidth="1"/>
    <col min="8" max="8" width="22.125" bestFit="1" customWidth="1"/>
    <col min="9" max="9" width="32.75" customWidth="1"/>
    <col min="10" max="10" width="63.375" customWidth="1"/>
  </cols>
  <sheetData>
    <row r="1" spans="1:13" x14ac:dyDescent="0.25">
      <c r="A1" t="s">
        <v>6228</v>
      </c>
      <c r="B1" t="s">
        <v>0</v>
      </c>
      <c r="C1" t="s">
        <v>5139</v>
      </c>
      <c r="D1" t="s">
        <v>1</v>
      </c>
      <c r="E1" t="s">
        <v>2</v>
      </c>
      <c r="F1" t="s">
        <v>3</v>
      </c>
      <c r="G1" t="s">
        <v>4689</v>
      </c>
      <c r="H1" t="s">
        <v>5140</v>
      </c>
      <c r="I1" t="s">
        <v>5161</v>
      </c>
      <c r="J1" s="32" t="s">
        <v>11742</v>
      </c>
      <c r="K1" t="s">
        <v>11748</v>
      </c>
      <c r="L1" t="s">
        <v>11749</v>
      </c>
      <c r="M1" t="s">
        <v>11750</v>
      </c>
    </row>
    <row r="2" spans="1:13" x14ac:dyDescent="0.25">
      <c r="A2" t="s">
        <v>4695</v>
      </c>
      <c r="B2" t="s">
        <v>4696</v>
      </c>
      <c r="C2" t="str">
        <f t="shared" ref="C2:C33" si="0">IF(D2="", "", "subsp.")</f>
        <v/>
      </c>
      <c r="E2" t="s">
        <v>6</v>
      </c>
      <c r="F2" t="s">
        <v>6</v>
      </c>
      <c r="G2" t="str">
        <f t="shared" ref="G2:G65" si="1">IF(D2="",CONCATENATE(A2," ",B2),CONCATENATE(A2," ",B2," ",D2))</f>
        <v>Achnatherum bromoides</v>
      </c>
      <c r="H2" t="str">
        <f t="shared" ref="H2:H13" si="2">IF(OR(A2 ="", B2=""), "", "CARLOS ROMERO-ZARCO")</f>
        <v>CARLOS ROMERO-ZARCO</v>
      </c>
      <c r="I2" s="2" t="s">
        <v>5372</v>
      </c>
      <c r="J2" s="32" t="s">
        <v>12045</v>
      </c>
      <c r="K2" t="s">
        <v>11752</v>
      </c>
      <c r="L2" t="s">
        <v>12046</v>
      </c>
      <c r="M2" t="s">
        <v>12047</v>
      </c>
    </row>
    <row r="3" spans="1:13" x14ac:dyDescent="0.25">
      <c r="A3" t="s">
        <v>4695</v>
      </c>
      <c r="B3" t="s">
        <v>4697</v>
      </c>
      <c r="C3" t="str">
        <f t="shared" si="0"/>
        <v/>
      </c>
      <c r="E3" t="s">
        <v>6</v>
      </c>
      <c r="F3" t="s">
        <v>6</v>
      </c>
      <c r="G3" t="str">
        <f t="shared" si="1"/>
        <v>Achnatherum calamagrostis</v>
      </c>
      <c r="H3" t="str">
        <f t="shared" si="2"/>
        <v>CARLOS ROMERO-ZARCO</v>
      </c>
      <c r="I3" s="2" t="s">
        <v>5371</v>
      </c>
      <c r="J3" s="32" t="s">
        <v>12048</v>
      </c>
      <c r="K3" t="s">
        <v>11752</v>
      </c>
      <c r="L3" t="s">
        <v>12046</v>
      </c>
      <c r="M3" t="s">
        <v>12047</v>
      </c>
    </row>
    <row r="4" spans="1:13" x14ac:dyDescent="0.25">
      <c r="A4" t="s">
        <v>4699</v>
      </c>
      <c r="B4" t="s">
        <v>4700</v>
      </c>
      <c r="C4" t="str">
        <f t="shared" si="0"/>
        <v/>
      </c>
      <c r="E4" t="s">
        <v>6</v>
      </c>
      <c r="F4" t="s">
        <v>6</v>
      </c>
      <c r="G4" t="str">
        <f t="shared" si="1"/>
        <v>Aegilops biuncialis</v>
      </c>
      <c r="H4" t="str">
        <f t="shared" si="2"/>
        <v>CARLOS ROMERO-ZARCO</v>
      </c>
      <c r="I4" t="s">
        <v>5388</v>
      </c>
      <c r="J4" s="32" t="s">
        <v>12049</v>
      </c>
      <c r="K4" t="s">
        <v>11752</v>
      </c>
      <c r="L4" t="s">
        <v>12046</v>
      </c>
      <c r="M4" t="s">
        <v>12047</v>
      </c>
    </row>
    <row r="5" spans="1:13" x14ac:dyDescent="0.25">
      <c r="A5" t="s">
        <v>4699</v>
      </c>
      <c r="B5" t="s">
        <v>3345</v>
      </c>
      <c r="C5" t="str">
        <f t="shared" si="0"/>
        <v/>
      </c>
      <c r="E5" t="s">
        <v>6</v>
      </c>
      <c r="F5" t="s">
        <v>6</v>
      </c>
      <c r="G5" t="str">
        <f t="shared" si="1"/>
        <v>Aegilops geniculata</v>
      </c>
      <c r="H5" t="str">
        <f t="shared" si="2"/>
        <v>CARLOS ROMERO-ZARCO</v>
      </c>
      <c r="I5" t="s">
        <v>5388</v>
      </c>
      <c r="J5" s="32" t="s">
        <v>12925</v>
      </c>
      <c r="K5" t="s">
        <v>11752</v>
      </c>
      <c r="L5" t="s">
        <v>12046</v>
      </c>
      <c r="M5" t="s">
        <v>12047</v>
      </c>
    </row>
    <row r="6" spans="1:13" x14ac:dyDescent="0.25">
      <c r="A6" t="s">
        <v>4699</v>
      </c>
      <c r="B6" t="s">
        <v>525</v>
      </c>
      <c r="C6" t="str">
        <f t="shared" si="0"/>
        <v/>
      </c>
      <c r="E6" t="s">
        <v>6</v>
      </c>
      <c r="F6" t="s">
        <v>6</v>
      </c>
      <c r="G6" t="str">
        <f t="shared" si="1"/>
        <v>Aegilops neglecta</v>
      </c>
      <c r="H6" t="str">
        <f t="shared" si="2"/>
        <v>CARLOS ROMERO-ZARCO</v>
      </c>
      <c r="I6" t="s">
        <v>5388</v>
      </c>
      <c r="J6" s="32" t="s">
        <v>12050</v>
      </c>
      <c r="K6" t="s">
        <v>11752</v>
      </c>
      <c r="L6" t="s">
        <v>12046</v>
      </c>
      <c r="M6" t="s">
        <v>12047</v>
      </c>
    </row>
    <row r="7" spans="1:13" x14ac:dyDescent="0.25">
      <c r="A7" t="s">
        <v>4699</v>
      </c>
      <c r="B7" t="s">
        <v>4701</v>
      </c>
      <c r="C7" t="str">
        <f t="shared" si="0"/>
        <v/>
      </c>
      <c r="E7" t="s">
        <v>6</v>
      </c>
      <c r="F7" t="s">
        <v>6</v>
      </c>
      <c r="G7" t="str">
        <f t="shared" si="1"/>
        <v>Aegilops triuncialis</v>
      </c>
      <c r="H7" t="str">
        <f t="shared" si="2"/>
        <v>CARLOS ROMERO-ZARCO</v>
      </c>
      <c r="I7" t="s">
        <v>5388</v>
      </c>
      <c r="J7" s="32" t="s">
        <v>12051</v>
      </c>
      <c r="K7" t="s">
        <v>11752</v>
      </c>
      <c r="L7" t="s">
        <v>12046</v>
      </c>
      <c r="M7" t="s">
        <v>12047</v>
      </c>
    </row>
    <row r="8" spans="1:13" x14ac:dyDescent="0.25">
      <c r="A8" t="s">
        <v>4699</v>
      </c>
      <c r="B8" t="s">
        <v>336</v>
      </c>
      <c r="C8" t="str">
        <f t="shared" si="0"/>
        <v/>
      </c>
      <c r="E8" t="s">
        <v>5390</v>
      </c>
      <c r="F8" t="s">
        <v>6</v>
      </c>
      <c r="G8" t="str">
        <f t="shared" si="1"/>
        <v>Aegilops cylindrica</v>
      </c>
      <c r="H8" t="str">
        <f t="shared" si="2"/>
        <v>CARLOS ROMERO-ZARCO</v>
      </c>
      <c r="I8" t="s">
        <v>5267</v>
      </c>
      <c r="J8" s="32" t="s">
        <v>12927</v>
      </c>
      <c r="K8" t="s">
        <v>11752</v>
      </c>
      <c r="L8" t="s">
        <v>12046</v>
      </c>
      <c r="M8" t="s">
        <v>12047</v>
      </c>
    </row>
    <row r="9" spans="1:13" x14ac:dyDescent="0.25">
      <c r="A9" t="s">
        <v>4699</v>
      </c>
      <c r="B9" t="s">
        <v>4702</v>
      </c>
      <c r="C9" t="str">
        <f t="shared" si="0"/>
        <v/>
      </c>
      <c r="E9" t="s">
        <v>6</v>
      </c>
      <c r="F9" t="s">
        <v>6</v>
      </c>
      <c r="G9" t="str">
        <f t="shared" si="1"/>
        <v>Aegilops ventricosa</v>
      </c>
      <c r="H9" t="str">
        <f t="shared" si="2"/>
        <v>CARLOS ROMERO-ZARCO</v>
      </c>
      <c r="I9" t="s">
        <v>5388</v>
      </c>
      <c r="J9" s="32" t="s">
        <v>12052</v>
      </c>
      <c r="K9" t="s">
        <v>11752</v>
      </c>
      <c r="L9" t="s">
        <v>12046</v>
      </c>
      <c r="M9" t="s">
        <v>12047</v>
      </c>
    </row>
    <row r="10" spans="1:13" x14ac:dyDescent="0.25">
      <c r="A10" t="s">
        <v>4703</v>
      </c>
      <c r="B10" t="s">
        <v>2247</v>
      </c>
      <c r="C10" t="str">
        <f t="shared" si="0"/>
        <v/>
      </c>
      <c r="E10" t="s">
        <v>6</v>
      </c>
      <c r="F10" t="s">
        <v>6</v>
      </c>
      <c r="G10" t="str">
        <f t="shared" si="1"/>
        <v>Aeluropus littoralis</v>
      </c>
      <c r="H10" t="str">
        <f t="shared" si="2"/>
        <v>CARLOS ROMERO-ZARCO</v>
      </c>
      <c r="I10" t="s">
        <v>5388</v>
      </c>
      <c r="J10" s="32" t="s">
        <v>12928</v>
      </c>
      <c r="K10" t="s">
        <v>11752</v>
      </c>
      <c r="L10" t="s">
        <v>12046</v>
      </c>
      <c r="M10" t="s">
        <v>12047</v>
      </c>
    </row>
    <row r="11" spans="1:13" x14ac:dyDescent="0.25">
      <c r="A11" t="s">
        <v>4705</v>
      </c>
      <c r="B11" t="s">
        <v>2678</v>
      </c>
      <c r="C11" t="str">
        <f t="shared" si="0"/>
        <v/>
      </c>
      <c r="E11" t="s">
        <v>6</v>
      </c>
      <c r="F11" t="s">
        <v>6</v>
      </c>
      <c r="G11" t="str">
        <f t="shared" si="1"/>
        <v>Agropyron cristatum</v>
      </c>
      <c r="H11" t="str">
        <f t="shared" si="2"/>
        <v>CARLOS ROMERO-ZARCO</v>
      </c>
      <c r="I11" t="s">
        <v>5388</v>
      </c>
      <c r="J11" s="32" t="s">
        <v>13575</v>
      </c>
      <c r="K11" t="s">
        <v>11752</v>
      </c>
      <c r="L11" t="s">
        <v>12046</v>
      </c>
      <c r="M11" t="s">
        <v>12047</v>
      </c>
    </row>
    <row r="12" spans="1:13" x14ac:dyDescent="0.25">
      <c r="A12" t="s">
        <v>4705</v>
      </c>
      <c r="B12" t="s">
        <v>55</v>
      </c>
      <c r="C12" t="str">
        <f t="shared" si="0"/>
        <v/>
      </c>
      <c r="E12" t="s">
        <v>5390</v>
      </c>
      <c r="F12" t="s">
        <v>6</v>
      </c>
      <c r="G12" t="str">
        <f t="shared" si="1"/>
        <v>Agropyron desertorum</v>
      </c>
      <c r="H12" t="str">
        <f t="shared" si="2"/>
        <v>CARLOS ROMERO-ZARCO</v>
      </c>
      <c r="I12" t="s">
        <v>5267</v>
      </c>
      <c r="J12" s="32" t="s">
        <v>12053</v>
      </c>
      <c r="K12" t="s">
        <v>11752</v>
      </c>
      <c r="L12" t="s">
        <v>12046</v>
      </c>
      <c r="M12" t="s">
        <v>12047</v>
      </c>
    </row>
    <row r="13" spans="1:13" x14ac:dyDescent="0.25">
      <c r="A13" t="s">
        <v>4706</v>
      </c>
      <c r="B13" t="s">
        <v>176</v>
      </c>
      <c r="C13" t="str">
        <f t="shared" si="0"/>
        <v/>
      </c>
      <c r="E13" t="s">
        <v>6</v>
      </c>
      <c r="F13" t="s">
        <v>6</v>
      </c>
      <c r="G13" t="str">
        <f t="shared" si="1"/>
        <v>Agrostis alpina</v>
      </c>
      <c r="H13" t="str">
        <f t="shared" si="2"/>
        <v>CARLOS ROMERO-ZARCO</v>
      </c>
      <c r="I13" t="s">
        <v>5374</v>
      </c>
      <c r="J13" s="32" t="s">
        <v>12929</v>
      </c>
      <c r="K13" t="s">
        <v>11752</v>
      </c>
      <c r="L13" t="s">
        <v>12046</v>
      </c>
      <c r="M13" t="s">
        <v>12047</v>
      </c>
    </row>
    <row r="14" spans="1:13" x14ac:dyDescent="0.25">
      <c r="A14" t="s">
        <v>4706</v>
      </c>
      <c r="B14" t="s">
        <v>3376</v>
      </c>
      <c r="C14" t="str">
        <f t="shared" si="0"/>
        <v>subsp.</v>
      </c>
      <c r="D14" t="s">
        <v>3376</v>
      </c>
      <c r="E14" t="s">
        <v>6</v>
      </c>
      <c r="F14" t="s">
        <v>6</v>
      </c>
      <c r="G14" t="str">
        <f t="shared" si="1"/>
        <v>Agrostis canina canina</v>
      </c>
      <c r="H14" t="str">
        <f>IF(OR(A14 ="", B14=""), "", "A.T.ROMERO,1988")</f>
        <v>A.T.ROMERO,1988</v>
      </c>
      <c r="I14" t="s">
        <v>5383</v>
      </c>
      <c r="J14" s="32" t="s">
        <v>12930</v>
      </c>
      <c r="K14" t="s">
        <v>11752</v>
      </c>
      <c r="L14" t="s">
        <v>12046</v>
      </c>
      <c r="M14" t="s">
        <v>12047</v>
      </c>
    </row>
    <row r="15" spans="1:13" x14ac:dyDescent="0.25">
      <c r="A15" t="s">
        <v>4706</v>
      </c>
      <c r="B15" t="s">
        <v>3376</v>
      </c>
      <c r="C15" t="str">
        <f t="shared" si="0"/>
        <v>subsp.</v>
      </c>
      <c r="D15" t="s">
        <v>626</v>
      </c>
      <c r="E15" t="s">
        <v>31</v>
      </c>
      <c r="F15" t="s">
        <v>6</v>
      </c>
      <c r="G15" t="str">
        <f t="shared" si="1"/>
        <v>Agrostis canina granatensis</v>
      </c>
      <c r="H15" t="str">
        <f>IF(OR(A15 ="", B15=""), "", "A.T.ROMERO,1988")</f>
        <v>A.T.ROMERO,1988</v>
      </c>
      <c r="I15" t="s">
        <v>5383</v>
      </c>
      <c r="J15" s="32" t="s">
        <v>13226</v>
      </c>
      <c r="K15" t="s">
        <v>11752</v>
      </c>
      <c r="L15" t="s">
        <v>12046</v>
      </c>
      <c r="M15" t="s">
        <v>12047</v>
      </c>
    </row>
    <row r="16" spans="1:13" x14ac:dyDescent="0.25">
      <c r="A16" t="s">
        <v>4706</v>
      </c>
      <c r="B16" t="s">
        <v>4707</v>
      </c>
      <c r="C16" t="str">
        <f t="shared" si="0"/>
        <v/>
      </c>
      <c r="E16" t="s">
        <v>6</v>
      </c>
      <c r="F16" t="s">
        <v>6</v>
      </c>
      <c r="G16" t="str">
        <f t="shared" si="1"/>
        <v>Agrostis curtisii</v>
      </c>
      <c r="H16" t="str">
        <f t="shared" ref="H16:H33" si="3">IF(OR(A16 ="", B16=""), "", "CARLOS ROMERO-ZARCO")</f>
        <v>CARLOS ROMERO-ZARCO</v>
      </c>
      <c r="I16" t="s">
        <v>5383</v>
      </c>
      <c r="J16" s="32" t="s">
        <v>12054</v>
      </c>
      <c r="K16" t="s">
        <v>11752</v>
      </c>
      <c r="L16" t="s">
        <v>12046</v>
      </c>
      <c r="M16" t="s">
        <v>12047</v>
      </c>
    </row>
    <row r="17" spans="1:13" x14ac:dyDescent="0.25">
      <c r="A17" t="s">
        <v>4706</v>
      </c>
      <c r="B17" t="s">
        <v>4709</v>
      </c>
      <c r="C17" t="str">
        <f t="shared" si="0"/>
        <v/>
      </c>
      <c r="E17" t="s">
        <v>31</v>
      </c>
      <c r="F17" t="s">
        <v>6</v>
      </c>
      <c r="G17" t="str">
        <f t="shared" si="1"/>
        <v>Agrostis hesperica</v>
      </c>
      <c r="H17" t="str">
        <f t="shared" si="3"/>
        <v>CARLOS ROMERO-ZARCO</v>
      </c>
      <c r="I17" t="s">
        <v>5380</v>
      </c>
      <c r="J17" s="32" t="s">
        <v>12055</v>
      </c>
      <c r="K17" t="s">
        <v>11752</v>
      </c>
      <c r="L17" t="s">
        <v>12046</v>
      </c>
      <c r="M17" t="s">
        <v>12047</v>
      </c>
    </row>
    <row r="18" spans="1:13" x14ac:dyDescent="0.25">
      <c r="A18" t="s">
        <v>4706</v>
      </c>
      <c r="B18" t="s">
        <v>479</v>
      </c>
      <c r="C18" t="str">
        <f t="shared" si="0"/>
        <v/>
      </c>
      <c r="E18" t="s">
        <v>6</v>
      </c>
      <c r="F18" t="s">
        <v>6</v>
      </c>
      <c r="G18" t="str">
        <f t="shared" si="1"/>
        <v>Agrostis nevadensis</v>
      </c>
      <c r="H18" t="str">
        <f t="shared" si="3"/>
        <v>CARLOS ROMERO-ZARCO</v>
      </c>
      <c r="I18" t="s">
        <v>5383</v>
      </c>
      <c r="J18" s="32" t="s">
        <v>12056</v>
      </c>
      <c r="K18" t="s">
        <v>11752</v>
      </c>
      <c r="L18" t="s">
        <v>12046</v>
      </c>
      <c r="M18" t="s">
        <v>12047</v>
      </c>
    </row>
    <row r="19" spans="1:13" x14ac:dyDescent="0.25">
      <c r="A19" t="s">
        <v>4706</v>
      </c>
      <c r="B19" t="s">
        <v>374</v>
      </c>
      <c r="C19" t="str">
        <f t="shared" si="0"/>
        <v/>
      </c>
      <c r="E19" t="s">
        <v>6</v>
      </c>
      <c r="F19" t="s">
        <v>6</v>
      </c>
      <c r="G19" t="str">
        <f t="shared" si="1"/>
        <v>Agrostis rupestris</v>
      </c>
      <c r="H19" t="str">
        <f t="shared" si="3"/>
        <v>CARLOS ROMERO-ZARCO</v>
      </c>
      <c r="I19" t="s">
        <v>5383</v>
      </c>
      <c r="J19" s="32" t="s">
        <v>12931</v>
      </c>
      <c r="K19" t="s">
        <v>11752</v>
      </c>
      <c r="L19" t="s">
        <v>12046</v>
      </c>
      <c r="M19" t="s">
        <v>12047</v>
      </c>
    </row>
    <row r="20" spans="1:13" x14ac:dyDescent="0.25">
      <c r="A20" t="s">
        <v>4706</v>
      </c>
      <c r="B20" t="s">
        <v>4712</v>
      </c>
      <c r="C20" t="str">
        <f t="shared" si="0"/>
        <v/>
      </c>
      <c r="E20" t="s">
        <v>6</v>
      </c>
      <c r="F20" t="s">
        <v>6</v>
      </c>
      <c r="G20" t="str">
        <f t="shared" si="1"/>
        <v>Agrostis schleicheri</v>
      </c>
      <c r="H20" t="str">
        <f t="shared" si="3"/>
        <v>CARLOS ROMERO-ZARCO</v>
      </c>
      <c r="I20" t="s">
        <v>5383</v>
      </c>
      <c r="J20" s="32" t="s">
        <v>12057</v>
      </c>
      <c r="K20" t="s">
        <v>11752</v>
      </c>
      <c r="L20" t="s">
        <v>12046</v>
      </c>
      <c r="M20" t="s">
        <v>12047</v>
      </c>
    </row>
    <row r="21" spans="1:13" x14ac:dyDescent="0.25">
      <c r="A21" t="s">
        <v>4706</v>
      </c>
      <c r="B21" t="s">
        <v>5272</v>
      </c>
      <c r="C21" t="str">
        <f t="shared" si="0"/>
        <v/>
      </c>
      <c r="E21" t="s">
        <v>6</v>
      </c>
      <c r="F21" t="s">
        <v>6</v>
      </c>
      <c r="G21" t="str">
        <f t="shared" si="1"/>
        <v>Agrostis schraderiana</v>
      </c>
      <c r="H21" t="str">
        <f t="shared" si="3"/>
        <v>CARLOS ROMERO-ZARCO</v>
      </c>
      <c r="I21" t="s">
        <v>5383</v>
      </c>
      <c r="J21" s="32" t="s">
        <v>12058</v>
      </c>
      <c r="K21" t="s">
        <v>11752</v>
      </c>
      <c r="L21" t="s">
        <v>12046</v>
      </c>
      <c r="M21" t="s">
        <v>12047</v>
      </c>
    </row>
    <row r="22" spans="1:13" x14ac:dyDescent="0.25">
      <c r="A22" t="s">
        <v>4706</v>
      </c>
      <c r="B22" t="s">
        <v>4713</v>
      </c>
      <c r="C22" t="str">
        <f t="shared" si="0"/>
        <v/>
      </c>
      <c r="E22" t="s">
        <v>31</v>
      </c>
      <c r="F22" t="s">
        <v>6</v>
      </c>
      <c r="G22" t="str">
        <f t="shared" si="1"/>
        <v>Agrostis tileni</v>
      </c>
      <c r="H22" t="str">
        <f t="shared" si="3"/>
        <v>CARLOS ROMERO-ZARCO</v>
      </c>
      <c r="I22" t="s">
        <v>5380</v>
      </c>
      <c r="J22" s="32" t="s">
        <v>12059</v>
      </c>
      <c r="K22" t="s">
        <v>11752</v>
      </c>
      <c r="L22" t="s">
        <v>12046</v>
      </c>
      <c r="M22" t="s">
        <v>12047</v>
      </c>
    </row>
    <row r="23" spans="1:13" x14ac:dyDescent="0.25">
      <c r="A23" t="s">
        <v>5416</v>
      </c>
      <c r="B23" t="s">
        <v>4711</v>
      </c>
      <c r="C23" t="str">
        <f t="shared" si="0"/>
        <v/>
      </c>
      <c r="E23" t="s">
        <v>6</v>
      </c>
      <c r="F23" s="33" t="s">
        <v>6</v>
      </c>
      <c r="G23" t="str">
        <f t="shared" si="1"/>
        <v>Neoschischkinia pourretii</v>
      </c>
      <c r="H23" t="str">
        <f t="shared" si="3"/>
        <v>CARLOS ROMERO-ZARCO</v>
      </c>
      <c r="I23" t="s">
        <v>5417</v>
      </c>
      <c r="J23" s="32" t="s">
        <v>12060</v>
      </c>
      <c r="K23" t="s">
        <v>11752</v>
      </c>
      <c r="L23" t="s">
        <v>12046</v>
      </c>
      <c r="M23" t="s">
        <v>12047</v>
      </c>
    </row>
    <row r="24" spans="1:13" x14ac:dyDescent="0.25">
      <c r="A24" t="s">
        <v>5416</v>
      </c>
      <c r="B24" t="s">
        <v>2022</v>
      </c>
      <c r="C24" t="str">
        <f t="shared" si="0"/>
        <v/>
      </c>
      <c r="E24" t="s">
        <v>6</v>
      </c>
      <c r="F24" s="33" t="s">
        <v>6</v>
      </c>
      <c r="G24" t="str">
        <f t="shared" si="1"/>
        <v>Neoschischkinia elegans</v>
      </c>
      <c r="H24" t="str">
        <f t="shared" si="3"/>
        <v>CARLOS ROMERO-ZARCO</v>
      </c>
      <c r="I24" t="s">
        <v>5418</v>
      </c>
      <c r="J24" s="32" t="s">
        <v>12061</v>
      </c>
      <c r="K24" t="s">
        <v>11752</v>
      </c>
      <c r="L24" t="s">
        <v>12046</v>
      </c>
      <c r="M24" t="s">
        <v>12047</v>
      </c>
    </row>
    <row r="25" spans="1:13" x14ac:dyDescent="0.25">
      <c r="A25" t="s">
        <v>4706</v>
      </c>
      <c r="B25" t="s">
        <v>922</v>
      </c>
      <c r="C25" t="str">
        <f t="shared" si="0"/>
        <v/>
      </c>
      <c r="E25" t="s">
        <v>6</v>
      </c>
      <c r="F25" t="s">
        <v>6</v>
      </c>
      <c r="G25" t="str">
        <f t="shared" si="1"/>
        <v>Agrostis capillaris</v>
      </c>
      <c r="H25" t="str">
        <f t="shared" si="3"/>
        <v>CARLOS ROMERO-ZARCO</v>
      </c>
      <c r="I25" t="s">
        <v>5383</v>
      </c>
      <c r="J25" s="32" t="s">
        <v>12932</v>
      </c>
      <c r="K25" t="s">
        <v>11752</v>
      </c>
      <c r="L25" t="s">
        <v>12046</v>
      </c>
      <c r="M25" t="s">
        <v>12047</v>
      </c>
    </row>
    <row r="26" spans="1:13" x14ac:dyDescent="0.25">
      <c r="A26" t="s">
        <v>4706</v>
      </c>
      <c r="B26" t="s">
        <v>535</v>
      </c>
      <c r="C26" t="str">
        <f t="shared" si="0"/>
        <v/>
      </c>
      <c r="E26" t="s">
        <v>6</v>
      </c>
      <c r="F26" t="s">
        <v>6</v>
      </c>
      <c r="G26" t="str">
        <f t="shared" si="1"/>
        <v>Agrostis castellana</v>
      </c>
      <c r="H26" t="str">
        <f t="shared" si="3"/>
        <v>CARLOS ROMERO-ZARCO</v>
      </c>
      <c r="I26" t="s">
        <v>5383</v>
      </c>
      <c r="J26" s="32" t="s">
        <v>12062</v>
      </c>
      <c r="K26" t="s">
        <v>11752</v>
      </c>
      <c r="L26" t="s">
        <v>12046</v>
      </c>
      <c r="M26" t="s">
        <v>12047</v>
      </c>
    </row>
    <row r="27" spans="1:13" x14ac:dyDescent="0.25">
      <c r="A27" t="s">
        <v>4706</v>
      </c>
      <c r="B27" t="s">
        <v>4890</v>
      </c>
      <c r="C27" t="str">
        <f t="shared" si="0"/>
        <v/>
      </c>
      <c r="E27" t="s">
        <v>6</v>
      </c>
      <c r="F27" t="s">
        <v>6</v>
      </c>
      <c r="G27" t="str">
        <f t="shared" si="1"/>
        <v>Agrostis gigantea</v>
      </c>
      <c r="H27" t="str">
        <f t="shared" si="3"/>
        <v>CARLOS ROMERO-ZARCO</v>
      </c>
      <c r="I27" t="s">
        <v>5388</v>
      </c>
      <c r="J27" s="32" t="s">
        <v>12926</v>
      </c>
      <c r="K27" t="s">
        <v>11752</v>
      </c>
      <c r="L27" t="s">
        <v>12046</v>
      </c>
      <c r="M27" t="s">
        <v>12047</v>
      </c>
    </row>
    <row r="28" spans="1:13" x14ac:dyDescent="0.25">
      <c r="A28" t="s">
        <v>4706</v>
      </c>
      <c r="B28" t="s">
        <v>2772</v>
      </c>
      <c r="C28" t="str">
        <f t="shared" si="0"/>
        <v/>
      </c>
      <c r="E28" t="s">
        <v>6</v>
      </c>
      <c r="F28" t="s">
        <v>6</v>
      </c>
      <c r="G28" t="str">
        <f t="shared" si="1"/>
        <v>Agrostis stolonifera</v>
      </c>
      <c r="H28" t="str">
        <f t="shared" si="3"/>
        <v>CARLOS ROMERO-ZARCO</v>
      </c>
      <c r="I28" t="s">
        <v>5383</v>
      </c>
      <c r="J28" s="32" t="s">
        <v>12933</v>
      </c>
      <c r="K28" t="s">
        <v>11752</v>
      </c>
      <c r="L28" t="s">
        <v>12046</v>
      </c>
      <c r="M28" t="s">
        <v>12047</v>
      </c>
    </row>
    <row r="29" spans="1:13" x14ac:dyDescent="0.25">
      <c r="A29" t="s">
        <v>5416</v>
      </c>
      <c r="B29" t="s">
        <v>4710</v>
      </c>
      <c r="C29" t="str">
        <f t="shared" si="0"/>
        <v/>
      </c>
      <c r="E29" t="s">
        <v>31</v>
      </c>
      <c r="F29" s="33" t="s">
        <v>6</v>
      </c>
      <c r="G29" t="str">
        <f t="shared" si="1"/>
        <v>Neoschischkinia nebulosa</v>
      </c>
      <c r="H29" t="str">
        <f t="shared" si="3"/>
        <v>CARLOS ROMERO-ZARCO</v>
      </c>
      <c r="I29" t="s">
        <v>5417</v>
      </c>
      <c r="J29" s="32" t="s">
        <v>12063</v>
      </c>
      <c r="K29" t="s">
        <v>11752</v>
      </c>
      <c r="L29" t="s">
        <v>12046</v>
      </c>
      <c r="M29" t="s">
        <v>12047</v>
      </c>
    </row>
    <row r="30" spans="1:13" x14ac:dyDescent="0.25">
      <c r="A30" t="s">
        <v>5416</v>
      </c>
      <c r="B30" t="s">
        <v>1859</v>
      </c>
      <c r="C30" t="str">
        <f t="shared" si="0"/>
        <v>subsp.</v>
      </c>
      <c r="D30" t="s">
        <v>1859</v>
      </c>
      <c r="E30" t="s">
        <v>6</v>
      </c>
      <c r="F30" t="s">
        <v>31</v>
      </c>
      <c r="G30" t="str">
        <f t="shared" si="1"/>
        <v>Neoschischkinia reuteri reuteri</v>
      </c>
      <c r="H30" t="str">
        <f t="shared" si="3"/>
        <v>CARLOS ROMERO-ZARCO</v>
      </c>
      <c r="I30" t="s">
        <v>5417</v>
      </c>
      <c r="J30" s="32" t="s">
        <v>13493</v>
      </c>
      <c r="K30" t="s">
        <v>11752</v>
      </c>
      <c r="L30" t="s">
        <v>12046</v>
      </c>
      <c r="M30" t="s">
        <v>12047</v>
      </c>
    </row>
    <row r="31" spans="1:13" x14ac:dyDescent="0.25">
      <c r="A31" t="s">
        <v>5416</v>
      </c>
      <c r="B31" t="s">
        <v>2671</v>
      </c>
      <c r="C31" t="str">
        <f t="shared" si="0"/>
        <v>subsp.</v>
      </c>
      <c r="D31" t="s">
        <v>2671</v>
      </c>
      <c r="E31" t="s">
        <v>6</v>
      </c>
      <c r="F31" s="33" t="s">
        <v>6</v>
      </c>
      <c r="G31" t="str">
        <f t="shared" si="1"/>
        <v>Neoschischkinia truncatula truncatula</v>
      </c>
      <c r="H31" t="str">
        <f t="shared" si="3"/>
        <v>CARLOS ROMERO-ZARCO</v>
      </c>
      <c r="I31" t="s">
        <v>5383</v>
      </c>
      <c r="J31" s="32" t="s">
        <v>13494</v>
      </c>
      <c r="K31" t="s">
        <v>11752</v>
      </c>
      <c r="L31" t="s">
        <v>12046</v>
      </c>
      <c r="M31" t="s">
        <v>12047</v>
      </c>
    </row>
    <row r="32" spans="1:13" x14ac:dyDescent="0.25">
      <c r="A32" t="s">
        <v>5416</v>
      </c>
      <c r="B32" t="s">
        <v>2671</v>
      </c>
      <c r="C32" t="str">
        <f t="shared" si="0"/>
        <v>subsp.</v>
      </c>
      <c r="D32" t="s">
        <v>937</v>
      </c>
      <c r="E32" t="s">
        <v>31</v>
      </c>
      <c r="F32" s="33" t="s">
        <v>6</v>
      </c>
      <c r="G32" t="str">
        <f t="shared" si="1"/>
        <v>Neoschischkinia truncatula durieui</v>
      </c>
      <c r="H32" t="str">
        <f t="shared" si="3"/>
        <v>CARLOS ROMERO-ZARCO</v>
      </c>
      <c r="I32" t="s">
        <v>6184</v>
      </c>
      <c r="J32" s="32" t="s">
        <v>13284</v>
      </c>
      <c r="K32" t="s">
        <v>11752</v>
      </c>
      <c r="L32" t="s">
        <v>12046</v>
      </c>
      <c r="M32" t="s">
        <v>12047</v>
      </c>
    </row>
    <row r="33" spans="1:13" x14ac:dyDescent="0.25">
      <c r="A33" t="s">
        <v>4714</v>
      </c>
      <c r="B33" t="s">
        <v>946</v>
      </c>
      <c r="C33" t="str">
        <f t="shared" si="0"/>
        <v>subsp.</v>
      </c>
      <c r="D33" t="s">
        <v>946</v>
      </c>
      <c r="E33" t="s">
        <v>6</v>
      </c>
      <c r="F33" t="s">
        <v>6</v>
      </c>
      <c r="G33" t="str">
        <f t="shared" si="1"/>
        <v>Aira caryophyllea caryophyllea</v>
      </c>
      <c r="H33" t="str">
        <f t="shared" si="3"/>
        <v>CARLOS ROMERO-ZARCO</v>
      </c>
      <c r="I33" t="s">
        <v>5393</v>
      </c>
      <c r="J33" s="32" t="s">
        <v>12934</v>
      </c>
      <c r="K33" t="s">
        <v>11752</v>
      </c>
      <c r="L33" t="s">
        <v>12046</v>
      </c>
      <c r="M33" t="s">
        <v>12047</v>
      </c>
    </row>
    <row r="34" spans="1:13" x14ac:dyDescent="0.25">
      <c r="A34" t="s">
        <v>4714</v>
      </c>
      <c r="B34" t="s">
        <v>946</v>
      </c>
      <c r="C34" t="str">
        <f t="shared" ref="C34:C65" si="4">IF(D34="", "", "subsp.")</f>
        <v>subsp.</v>
      </c>
      <c r="D34" t="s">
        <v>5420</v>
      </c>
      <c r="E34" t="s">
        <v>6</v>
      </c>
      <c r="F34" t="s">
        <v>6</v>
      </c>
      <c r="G34" t="str">
        <f t="shared" si="1"/>
        <v>Aira caryophyllea multiculmis</v>
      </c>
      <c r="H34" t="s">
        <v>5421</v>
      </c>
      <c r="I34" t="s">
        <v>5393</v>
      </c>
      <c r="J34" s="32" t="s">
        <v>12938</v>
      </c>
      <c r="K34" t="s">
        <v>11752</v>
      </c>
      <c r="L34" t="s">
        <v>12046</v>
      </c>
      <c r="M34" t="s">
        <v>12047</v>
      </c>
    </row>
    <row r="35" spans="1:13" x14ac:dyDescent="0.25">
      <c r="A35" t="s">
        <v>4714</v>
      </c>
      <c r="B35" t="s">
        <v>4715</v>
      </c>
      <c r="C35" t="str">
        <f t="shared" si="4"/>
        <v/>
      </c>
      <c r="E35" t="s">
        <v>6</v>
      </c>
      <c r="F35" t="s">
        <v>6</v>
      </c>
      <c r="G35" t="str">
        <f t="shared" si="1"/>
        <v>Aira cupaniana</v>
      </c>
      <c r="H35" t="str">
        <f>IF(OR(A35 ="", B35=""), "", "CARLOS ROMERO-ZARCO")</f>
        <v>CARLOS ROMERO-ZARCO</v>
      </c>
      <c r="I35" t="s">
        <v>5393</v>
      </c>
      <c r="J35" s="32" t="s">
        <v>12064</v>
      </c>
      <c r="K35" t="s">
        <v>11752</v>
      </c>
      <c r="L35" t="s">
        <v>12046</v>
      </c>
      <c r="M35" t="s">
        <v>12047</v>
      </c>
    </row>
    <row r="36" spans="1:13" x14ac:dyDescent="0.25">
      <c r="A36" t="s">
        <v>4714</v>
      </c>
      <c r="B36" t="s">
        <v>2022</v>
      </c>
      <c r="C36" t="str">
        <f t="shared" si="4"/>
        <v/>
      </c>
      <c r="E36" t="s">
        <v>6</v>
      </c>
      <c r="F36" t="s">
        <v>6</v>
      </c>
      <c r="G36" t="str">
        <f t="shared" si="1"/>
        <v>Aira elegans</v>
      </c>
      <c r="H36" t="s">
        <v>12923</v>
      </c>
      <c r="J36" s="32" t="s">
        <v>12924</v>
      </c>
      <c r="K36" t="s">
        <v>11752</v>
      </c>
      <c r="L36" t="s">
        <v>12046</v>
      </c>
      <c r="M36" t="s">
        <v>12047</v>
      </c>
    </row>
    <row r="37" spans="1:13" x14ac:dyDescent="0.25">
      <c r="A37" t="s">
        <v>4714</v>
      </c>
      <c r="B37" t="s">
        <v>903</v>
      </c>
      <c r="C37" t="str">
        <f t="shared" si="4"/>
        <v/>
      </c>
      <c r="E37" t="s">
        <v>6</v>
      </c>
      <c r="F37" t="s">
        <v>6</v>
      </c>
      <c r="G37" t="str">
        <f t="shared" si="1"/>
        <v>Aira praecox</v>
      </c>
      <c r="H37" t="str">
        <f t="shared" ref="H37:H69" si="5">IF(OR(A37 ="", B37=""), "", "CARLOS ROMERO-ZARCO")</f>
        <v>CARLOS ROMERO-ZARCO</v>
      </c>
      <c r="I37" t="s">
        <v>5421</v>
      </c>
      <c r="J37" s="32" t="s">
        <v>12065</v>
      </c>
      <c r="K37" t="s">
        <v>11752</v>
      </c>
      <c r="L37" t="s">
        <v>12046</v>
      </c>
      <c r="M37" t="s">
        <v>12047</v>
      </c>
    </row>
    <row r="38" spans="1:13" x14ac:dyDescent="0.25">
      <c r="A38" t="s">
        <v>4714</v>
      </c>
      <c r="B38" t="s">
        <v>13635</v>
      </c>
      <c r="C38" t="str">
        <f t="shared" si="4"/>
        <v/>
      </c>
      <c r="E38" t="s">
        <v>6</v>
      </c>
      <c r="F38" t="s">
        <v>6</v>
      </c>
      <c r="G38" t="str">
        <f t="shared" si="1"/>
        <v>Aira tenorei</v>
      </c>
      <c r="H38" t="str">
        <f t="shared" si="5"/>
        <v>CARLOS ROMERO-ZARCO</v>
      </c>
      <c r="I38" t="s">
        <v>5421</v>
      </c>
      <c r="J38" s="32" t="s">
        <v>13636</v>
      </c>
      <c r="K38" t="s">
        <v>11752</v>
      </c>
      <c r="L38" t="s">
        <v>12046</v>
      </c>
      <c r="M38" t="s">
        <v>12047</v>
      </c>
    </row>
    <row r="39" spans="1:13" x14ac:dyDescent="0.25">
      <c r="A39" t="s">
        <v>4714</v>
      </c>
      <c r="B39" t="s">
        <v>4717</v>
      </c>
      <c r="C39" t="str">
        <f t="shared" si="4"/>
        <v/>
      </c>
      <c r="E39" s="31" t="s">
        <v>6</v>
      </c>
      <c r="F39" s="31" t="s">
        <v>6</v>
      </c>
      <c r="G39" t="str">
        <f t="shared" si="1"/>
        <v>Aira uniaristata</v>
      </c>
      <c r="H39" t="str">
        <f t="shared" si="5"/>
        <v>CARLOS ROMERO-ZARCO</v>
      </c>
      <c r="I39" s="31" t="s">
        <v>5393</v>
      </c>
      <c r="J39" s="32" t="s">
        <v>12066</v>
      </c>
      <c r="K39" t="s">
        <v>11752</v>
      </c>
      <c r="L39" t="s">
        <v>12046</v>
      </c>
      <c r="M39" t="s">
        <v>12047</v>
      </c>
    </row>
    <row r="40" spans="1:13" x14ac:dyDescent="0.25">
      <c r="A40" t="s">
        <v>4718</v>
      </c>
      <c r="B40" t="s">
        <v>303</v>
      </c>
      <c r="C40" t="str">
        <f t="shared" si="4"/>
        <v/>
      </c>
      <c r="E40" s="31" t="s">
        <v>6</v>
      </c>
      <c r="F40" s="31" t="s">
        <v>6</v>
      </c>
      <c r="G40" t="str">
        <f t="shared" si="1"/>
        <v>Airopsis tenella</v>
      </c>
      <c r="H40" t="str">
        <f t="shared" si="5"/>
        <v>CARLOS ROMERO-ZARCO</v>
      </c>
      <c r="I40" s="31"/>
      <c r="J40" s="32" t="s">
        <v>12067</v>
      </c>
      <c r="K40" t="s">
        <v>11752</v>
      </c>
      <c r="L40" t="s">
        <v>12046</v>
      </c>
      <c r="M40" t="s">
        <v>12047</v>
      </c>
    </row>
    <row r="41" spans="1:13" x14ac:dyDescent="0.25">
      <c r="A41" s="31" t="s">
        <v>4719</v>
      </c>
      <c r="B41" s="31" t="s">
        <v>4720</v>
      </c>
      <c r="C41" s="31" t="str">
        <f t="shared" si="4"/>
        <v/>
      </c>
      <c r="D41" s="31"/>
      <c r="E41" s="31" t="s">
        <v>6</v>
      </c>
      <c r="F41" s="31" t="s">
        <v>6</v>
      </c>
      <c r="G41" t="str">
        <f t="shared" si="1"/>
        <v>Alopecurus aequalis</v>
      </c>
      <c r="H41" s="31" t="str">
        <f t="shared" si="5"/>
        <v>CARLOS ROMERO-ZARCO</v>
      </c>
      <c r="I41" s="31" t="s">
        <v>5388</v>
      </c>
      <c r="J41" s="32" t="s">
        <v>12939</v>
      </c>
      <c r="K41" t="s">
        <v>11752</v>
      </c>
      <c r="L41" t="s">
        <v>12046</v>
      </c>
      <c r="M41" t="s">
        <v>12047</v>
      </c>
    </row>
    <row r="42" spans="1:13" x14ac:dyDescent="0.25">
      <c r="A42" t="s">
        <v>4719</v>
      </c>
      <c r="B42" t="s">
        <v>4721</v>
      </c>
      <c r="C42" t="str">
        <f t="shared" si="4"/>
        <v/>
      </c>
      <c r="E42" t="s">
        <v>6</v>
      </c>
      <c r="F42" s="31" t="s">
        <v>6</v>
      </c>
      <c r="G42" t="str">
        <f t="shared" si="1"/>
        <v>Alopecurus arundinaceus</v>
      </c>
      <c r="H42" t="str">
        <f t="shared" si="5"/>
        <v>CARLOS ROMERO-ZARCO</v>
      </c>
      <c r="I42" t="s">
        <v>5393</v>
      </c>
      <c r="J42" s="32" t="s">
        <v>12068</v>
      </c>
      <c r="K42" t="s">
        <v>11752</v>
      </c>
      <c r="L42" t="s">
        <v>12046</v>
      </c>
      <c r="M42" t="s">
        <v>12047</v>
      </c>
    </row>
    <row r="43" spans="1:13" x14ac:dyDescent="0.25">
      <c r="A43" t="s">
        <v>4719</v>
      </c>
      <c r="B43" t="s">
        <v>2257</v>
      </c>
      <c r="C43" t="str">
        <f t="shared" si="4"/>
        <v/>
      </c>
      <c r="E43" t="s">
        <v>6</v>
      </c>
      <c r="F43" s="31" t="s">
        <v>6</v>
      </c>
      <c r="G43" t="str">
        <f t="shared" si="1"/>
        <v>Alopecurus bulbosus</v>
      </c>
      <c r="H43" t="str">
        <f t="shared" si="5"/>
        <v>CARLOS ROMERO-ZARCO</v>
      </c>
      <c r="I43" t="s">
        <v>5388</v>
      </c>
      <c r="J43" s="32" t="s">
        <v>12940</v>
      </c>
      <c r="K43" t="s">
        <v>11752</v>
      </c>
      <c r="L43" t="s">
        <v>12046</v>
      </c>
      <c r="M43" t="s">
        <v>12047</v>
      </c>
    </row>
    <row r="44" spans="1:13" x14ac:dyDescent="0.25">
      <c r="A44" t="s">
        <v>4719</v>
      </c>
      <c r="B44" t="s">
        <v>4722</v>
      </c>
      <c r="C44" t="str">
        <f t="shared" si="4"/>
        <v/>
      </c>
      <c r="E44" t="s">
        <v>6</v>
      </c>
      <c r="F44" s="31" t="s">
        <v>6</v>
      </c>
      <c r="G44" t="str">
        <f t="shared" si="1"/>
        <v>Alopecurus geniculatus</v>
      </c>
      <c r="H44" t="str">
        <f t="shared" si="5"/>
        <v>CARLOS ROMERO-ZARCO</v>
      </c>
      <c r="I44" t="s">
        <v>5388</v>
      </c>
      <c r="J44" s="32" t="s">
        <v>12935</v>
      </c>
      <c r="K44" t="s">
        <v>11752</v>
      </c>
      <c r="L44" t="s">
        <v>12046</v>
      </c>
      <c r="M44" t="s">
        <v>12047</v>
      </c>
    </row>
    <row r="45" spans="1:13" s="4" customFormat="1" x14ac:dyDescent="0.25">
      <c r="A45" s="32" t="s">
        <v>4719</v>
      </c>
      <c r="B45" s="32" t="s">
        <v>854</v>
      </c>
      <c r="C45" s="32" t="str">
        <f t="shared" si="4"/>
        <v/>
      </c>
      <c r="D45" s="32"/>
      <c r="E45" s="32" t="s">
        <v>6</v>
      </c>
      <c r="F45" s="32" t="s">
        <v>6</v>
      </c>
      <c r="G45" t="str">
        <f t="shared" si="1"/>
        <v>Alopecurus pratensis</v>
      </c>
      <c r="H45" s="32" t="str">
        <f t="shared" si="5"/>
        <v>CARLOS ROMERO-ZARCO</v>
      </c>
      <c r="I45" s="32" t="s">
        <v>5388</v>
      </c>
      <c r="J45" s="32" t="s">
        <v>12936</v>
      </c>
      <c r="K45" t="s">
        <v>11752</v>
      </c>
      <c r="L45" t="s">
        <v>12046</v>
      </c>
      <c r="M45" t="s">
        <v>12047</v>
      </c>
    </row>
    <row r="46" spans="1:13" x14ac:dyDescent="0.25">
      <c r="A46" t="s">
        <v>4719</v>
      </c>
      <c r="B46" t="s">
        <v>42</v>
      </c>
      <c r="C46" t="str">
        <f t="shared" si="4"/>
        <v/>
      </c>
      <c r="E46" s="32" t="s">
        <v>6</v>
      </c>
      <c r="F46" s="32" t="s">
        <v>6</v>
      </c>
      <c r="G46" t="str">
        <f t="shared" si="1"/>
        <v>Alopecurus alpinus</v>
      </c>
      <c r="H46" t="str">
        <f t="shared" si="5"/>
        <v>CARLOS ROMERO-ZARCO</v>
      </c>
      <c r="I46" s="32" t="s">
        <v>13603</v>
      </c>
      <c r="J46" s="32" t="s">
        <v>13604</v>
      </c>
      <c r="K46" t="s">
        <v>11752</v>
      </c>
      <c r="L46" t="s">
        <v>12046</v>
      </c>
      <c r="M46" t="s">
        <v>12047</v>
      </c>
    </row>
    <row r="47" spans="1:13" x14ac:dyDescent="0.25">
      <c r="A47" t="s">
        <v>4719</v>
      </c>
      <c r="B47" t="s">
        <v>2297</v>
      </c>
      <c r="C47" t="str">
        <f t="shared" si="4"/>
        <v/>
      </c>
      <c r="E47" s="32" t="s">
        <v>6</v>
      </c>
      <c r="F47" s="32" t="s">
        <v>6</v>
      </c>
      <c r="G47" t="str">
        <f t="shared" si="1"/>
        <v>Alopecurus myosuroides</v>
      </c>
      <c r="H47" t="str">
        <f t="shared" si="5"/>
        <v>CARLOS ROMERO-ZARCO</v>
      </c>
      <c r="I47" s="32" t="s">
        <v>5388</v>
      </c>
      <c r="J47" s="32" t="s">
        <v>12069</v>
      </c>
      <c r="K47" t="s">
        <v>11752</v>
      </c>
      <c r="L47" t="s">
        <v>12046</v>
      </c>
      <c r="M47" t="s">
        <v>12047</v>
      </c>
    </row>
    <row r="48" spans="1:13" x14ac:dyDescent="0.25">
      <c r="A48" t="s">
        <v>5275</v>
      </c>
      <c r="B48" t="s">
        <v>5276</v>
      </c>
      <c r="C48" t="str">
        <f t="shared" si="4"/>
        <v/>
      </c>
      <c r="E48" t="s">
        <v>5390</v>
      </c>
      <c r="F48" s="32" t="s">
        <v>6</v>
      </c>
      <c r="G48" t="str">
        <f t="shared" si="1"/>
        <v>Amelichloa brachychaeta</v>
      </c>
      <c r="H48" t="str">
        <f t="shared" si="5"/>
        <v>CARLOS ROMERO-ZARCO</v>
      </c>
      <c r="I48" t="s">
        <v>5267</v>
      </c>
      <c r="J48" s="32" t="s">
        <v>12070</v>
      </c>
      <c r="K48" t="s">
        <v>11752</v>
      </c>
      <c r="L48" t="s">
        <v>12046</v>
      </c>
      <c r="M48" t="s">
        <v>12047</v>
      </c>
    </row>
    <row r="49" spans="1:13" x14ac:dyDescent="0.25">
      <c r="A49" t="s">
        <v>5275</v>
      </c>
      <c r="B49" t="s">
        <v>955</v>
      </c>
      <c r="C49" t="str">
        <f t="shared" si="4"/>
        <v/>
      </c>
      <c r="E49" t="s">
        <v>5390</v>
      </c>
      <c r="F49" s="32" t="s">
        <v>6</v>
      </c>
      <c r="G49" t="str">
        <f t="shared" si="1"/>
        <v>Amelichloa caudata</v>
      </c>
      <c r="H49" t="str">
        <f t="shared" si="5"/>
        <v>CARLOS ROMERO-ZARCO</v>
      </c>
      <c r="I49" t="s">
        <v>5267</v>
      </c>
      <c r="J49" s="32" t="s">
        <v>12071</v>
      </c>
      <c r="K49" t="s">
        <v>11752</v>
      </c>
      <c r="L49" t="s">
        <v>12046</v>
      </c>
      <c r="M49" t="s">
        <v>12047</v>
      </c>
    </row>
    <row r="50" spans="1:13" x14ac:dyDescent="0.25">
      <c r="A50" t="s">
        <v>4726</v>
      </c>
      <c r="B50" t="s">
        <v>5439</v>
      </c>
      <c r="C50" t="str">
        <f t="shared" si="4"/>
        <v/>
      </c>
      <c r="E50" t="s">
        <v>6</v>
      </c>
      <c r="F50" s="32" t="s">
        <v>6</v>
      </c>
      <c r="G50" t="str">
        <f t="shared" si="1"/>
        <v>Ammochloa palaestina</v>
      </c>
      <c r="H50" t="str">
        <f t="shared" si="5"/>
        <v>CARLOS ROMERO-ZARCO</v>
      </c>
      <c r="I50" t="s">
        <v>5388</v>
      </c>
      <c r="J50" s="32" t="s">
        <v>12072</v>
      </c>
      <c r="K50" t="s">
        <v>11752</v>
      </c>
      <c r="L50" t="s">
        <v>12046</v>
      </c>
      <c r="M50" t="s">
        <v>12047</v>
      </c>
    </row>
    <row r="51" spans="1:13" x14ac:dyDescent="0.25">
      <c r="A51" t="s">
        <v>4727</v>
      </c>
      <c r="B51" t="s">
        <v>536</v>
      </c>
      <c r="C51" t="str">
        <f t="shared" si="4"/>
        <v/>
      </c>
      <c r="E51" t="s">
        <v>6</v>
      </c>
      <c r="F51" s="32" t="s">
        <v>6</v>
      </c>
      <c r="G51" t="str">
        <f t="shared" si="1"/>
        <v>Ammophila arenaria</v>
      </c>
      <c r="H51" t="str">
        <f t="shared" si="5"/>
        <v>CARLOS ROMERO-ZARCO</v>
      </c>
      <c r="I51" t="s">
        <v>5393</v>
      </c>
      <c r="J51" s="32" t="s">
        <v>12941</v>
      </c>
      <c r="K51" t="s">
        <v>11752</v>
      </c>
      <c r="L51" t="s">
        <v>12046</v>
      </c>
      <c r="M51" t="s">
        <v>12047</v>
      </c>
    </row>
    <row r="52" spans="1:13" x14ac:dyDescent="0.25">
      <c r="A52" t="s">
        <v>4729</v>
      </c>
      <c r="B52" t="s">
        <v>13633</v>
      </c>
      <c r="C52" t="str">
        <f t="shared" si="4"/>
        <v/>
      </c>
      <c r="E52" t="s">
        <v>6</v>
      </c>
      <c r="F52" s="32" t="s">
        <v>6</v>
      </c>
      <c r="G52" t="str">
        <f t="shared" si="1"/>
        <v>Ampelodesmos mauritanicus</v>
      </c>
      <c r="H52" t="str">
        <f t="shared" si="5"/>
        <v>CARLOS ROMERO-ZARCO</v>
      </c>
      <c r="I52" t="s">
        <v>5388</v>
      </c>
      <c r="J52" s="32" t="s">
        <v>13634</v>
      </c>
      <c r="K52" t="s">
        <v>11752</v>
      </c>
      <c r="L52" t="s">
        <v>12046</v>
      </c>
      <c r="M52" t="s">
        <v>12047</v>
      </c>
    </row>
    <row r="53" spans="1:13" x14ac:dyDescent="0.25">
      <c r="A53" t="s">
        <v>4733</v>
      </c>
      <c r="B53" t="s">
        <v>1421</v>
      </c>
      <c r="C53" t="str">
        <f t="shared" si="4"/>
        <v/>
      </c>
      <c r="E53" t="s">
        <v>6</v>
      </c>
      <c r="F53" s="32" t="s">
        <v>6</v>
      </c>
      <c r="G53" t="str">
        <f t="shared" si="1"/>
        <v>Andropogon distachyos</v>
      </c>
      <c r="H53" t="str">
        <f t="shared" si="5"/>
        <v>CARLOS ROMERO-ZARCO</v>
      </c>
      <c r="I53" t="s">
        <v>5393</v>
      </c>
      <c r="J53" s="32" t="s">
        <v>12073</v>
      </c>
      <c r="K53" t="s">
        <v>11752</v>
      </c>
      <c r="L53" t="s">
        <v>12046</v>
      </c>
      <c r="M53" t="s">
        <v>12047</v>
      </c>
    </row>
    <row r="54" spans="1:13" x14ac:dyDescent="0.25">
      <c r="A54" t="s">
        <v>4739</v>
      </c>
      <c r="B54" t="s">
        <v>4740</v>
      </c>
      <c r="C54" t="str">
        <f t="shared" si="4"/>
        <v/>
      </c>
      <c r="E54" t="s">
        <v>31</v>
      </c>
      <c r="F54" s="32" t="s">
        <v>6</v>
      </c>
      <c r="G54" t="str">
        <f t="shared" si="1"/>
        <v>Anthoxanthum amarum</v>
      </c>
      <c r="H54" t="str">
        <f t="shared" si="5"/>
        <v>CARLOS ROMERO-ZARCO</v>
      </c>
      <c r="J54" s="32" t="s">
        <v>12074</v>
      </c>
      <c r="K54" t="s">
        <v>11752</v>
      </c>
      <c r="L54" t="s">
        <v>12046</v>
      </c>
      <c r="M54" t="s">
        <v>12047</v>
      </c>
    </row>
    <row r="55" spans="1:13" x14ac:dyDescent="0.25">
      <c r="A55" t="s">
        <v>4739</v>
      </c>
      <c r="B55" t="s">
        <v>1713</v>
      </c>
      <c r="C55" t="str">
        <f t="shared" si="4"/>
        <v/>
      </c>
      <c r="E55" t="s">
        <v>6</v>
      </c>
      <c r="F55" s="32" t="s">
        <v>6</v>
      </c>
      <c r="G55" t="str">
        <f t="shared" si="1"/>
        <v>Anthoxanthum odoratum</v>
      </c>
      <c r="H55" t="str">
        <f t="shared" si="5"/>
        <v>CARLOS ROMERO-ZARCO</v>
      </c>
      <c r="J55" s="32" t="s">
        <v>12075</v>
      </c>
      <c r="K55" t="s">
        <v>11752</v>
      </c>
      <c r="L55" t="s">
        <v>12046</v>
      </c>
      <c r="M55" t="s">
        <v>12047</v>
      </c>
    </row>
    <row r="56" spans="1:13" x14ac:dyDescent="0.25">
      <c r="A56" t="s">
        <v>4739</v>
      </c>
      <c r="B56" t="s">
        <v>4741</v>
      </c>
      <c r="C56" t="str">
        <f t="shared" si="4"/>
        <v>subsp.</v>
      </c>
      <c r="D56" s="31" t="s">
        <v>4741</v>
      </c>
      <c r="E56" t="s">
        <v>6</v>
      </c>
      <c r="F56" s="32" t="s">
        <v>6</v>
      </c>
      <c r="G56" t="str">
        <f t="shared" si="1"/>
        <v>Anthoxanthum ovatum ovatum</v>
      </c>
      <c r="H56" t="str">
        <f t="shared" si="5"/>
        <v>CARLOS ROMERO-ZARCO</v>
      </c>
      <c r="J56" s="32" t="s">
        <v>13605</v>
      </c>
      <c r="K56" t="s">
        <v>11752</v>
      </c>
      <c r="L56" t="s">
        <v>12046</v>
      </c>
      <c r="M56" t="s">
        <v>12047</v>
      </c>
    </row>
    <row r="57" spans="1:13" x14ac:dyDescent="0.25">
      <c r="A57" t="s">
        <v>4742</v>
      </c>
      <c r="B57" t="s">
        <v>4743</v>
      </c>
      <c r="C57" t="str">
        <f t="shared" si="4"/>
        <v>subsp.</v>
      </c>
      <c r="D57" t="s">
        <v>4743</v>
      </c>
      <c r="E57" t="s">
        <v>6</v>
      </c>
      <c r="F57" s="32" t="s">
        <v>6</v>
      </c>
      <c r="G57" t="str">
        <f t="shared" si="1"/>
        <v>Antinoria agrostidea agrostidea</v>
      </c>
      <c r="H57" t="str">
        <f t="shared" si="5"/>
        <v>CARLOS ROMERO-ZARCO</v>
      </c>
      <c r="I57" t="s">
        <v>5388</v>
      </c>
      <c r="J57" s="32" t="s">
        <v>12942</v>
      </c>
      <c r="K57" t="s">
        <v>11752</v>
      </c>
      <c r="L57" t="s">
        <v>12046</v>
      </c>
      <c r="M57" t="s">
        <v>12047</v>
      </c>
    </row>
    <row r="58" spans="1:13" x14ac:dyDescent="0.25">
      <c r="A58" t="s">
        <v>4742</v>
      </c>
      <c r="B58" t="s">
        <v>4743</v>
      </c>
      <c r="C58" t="str">
        <f t="shared" si="4"/>
        <v>subsp.</v>
      </c>
      <c r="D58" t="s">
        <v>2576</v>
      </c>
      <c r="E58" t="s">
        <v>31</v>
      </c>
      <c r="F58" s="32" t="s">
        <v>6</v>
      </c>
      <c r="G58" t="str">
        <f t="shared" si="1"/>
        <v>Antinoria agrostidea natans</v>
      </c>
      <c r="H58" t="str">
        <f t="shared" si="5"/>
        <v>CARLOS ROMERO-ZARCO</v>
      </c>
      <c r="I58" t="s">
        <v>5380</v>
      </c>
      <c r="J58" s="32" t="s">
        <v>12943</v>
      </c>
      <c r="K58" t="s">
        <v>11752</v>
      </c>
      <c r="L58" t="s">
        <v>12046</v>
      </c>
      <c r="M58" t="s">
        <v>12047</v>
      </c>
    </row>
    <row r="59" spans="1:13" x14ac:dyDescent="0.25">
      <c r="A59" t="s">
        <v>4744</v>
      </c>
      <c r="B59" t="s">
        <v>3603</v>
      </c>
      <c r="C59" t="str">
        <f t="shared" si="4"/>
        <v/>
      </c>
      <c r="E59" t="s">
        <v>6</v>
      </c>
      <c r="F59" s="32" t="s">
        <v>6</v>
      </c>
      <c r="G59" t="str">
        <f t="shared" si="1"/>
        <v>Apera interrupta</v>
      </c>
      <c r="H59" t="str">
        <f t="shared" si="5"/>
        <v>CARLOS ROMERO-ZARCO</v>
      </c>
      <c r="I59" t="s">
        <v>5375</v>
      </c>
      <c r="J59" s="32" t="s">
        <v>12076</v>
      </c>
      <c r="K59" t="s">
        <v>11752</v>
      </c>
      <c r="L59" t="s">
        <v>12046</v>
      </c>
      <c r="M59" t="s">
        <v>12047</v>
      </c>
    </row>
    <row r="60" spans="1:13" x14ac:dyDescent="0.25">
      <c r="A60" t="s">
        <v>4744</v>
      </c>
      <c r="B60" t="s">
        <v>4745</v>
      </c>
      <c r="C60" t="str">
        <f t="shared" si="4"/>
        <v/>
      </c>
      <c r="E60" t="s">
        <v>6</v>
      </c>
      <c r="F60" s="32" t="s">
        <v>6</v>
      </c>
      <c r="G60" t="str">
        <f t="shared" si="1"/>
        <v>Apera spica-venti</v>
      </c>
      <c r="H60" t="str">
        <f t="shared" si="5"/>
        <v>CARLOS ROMERO-ZARCO</v>
      </c>
      <c r="I60" t="s">
        <v>5393</v>
      </c>
      <c r="J60" s="32" t="s">
        <v>13194</v>
      </c>
      <c r="K60" t="s">
        <v>11752</v>
      </c>
      <c r="L60" t="s">
        <v>12046</v>
      </c>
      <c r="M60" t="s">
        <v>12047</v>
      </c>
    </row>
    <row r="61" spans="1:13" x14ac:dyDescent="0.25">
      <c r="A61" t="s">
        <v>5422</v>
      </c>
      <c r="B61" t="s">
        <v>2226</v>
      </c>
      <c r="C61" t="str">
        <f t="shared" si="4"/>
        <v/>
      </c>
      <c r="E61" t="s">
        <v>6</v>
      </c>
      <c r="F61" s="32" t="s">
        <v>6</v>
      </c>
      <c r="G61" t="str">
        <f t="shared" si="1"/>
        <v>Aristavena setacea</v>
      </c>
      <c r="H61" t="str">
        <f t="shared" si="5"/>
        <v>CARLOS ROMERO-ZARCO</v>
      </c>
      <c r="I61" t="s">
        <v>5440</v>
      </c>
      <c r="J61" s="32" t="s">
        <v>12944</v>
      </c>
      <c r="K61" t="s">
        <v>11752</v>
      </c>
      <c r="L61" t="s">
        <v>12046</v>
      </c>
      <c r="M61" t="s">
        <v>12047</v>
      </c>
    </row>
    <row r="62" spans="1:13" x14ac:dyDescent="0.25">
      <c r="A62" t="s">
        <v>4748</v>
      </c>
      <c r="B62" t="s">
        <v>5016</v>
      </c>
      <c r="C62" t="str">
        <f t="shared" si="4"/>
        <v/>
      </c>
      <c r="E62" t="s">
        <v>6</v>
      </c>
      <c r="F62" s="32" t="s">
        <v>6</v>
      </c>
      <c r="G62" t="str">
        <f>IF(D62="",CONCATENATE(A62," ",B62),CONCATENATE(A62," ",B62," ",D62))</f>
        <v>Aristida coerulescens</v>
      </c>
      <c r="H62" t="str">
        <f t="shared" si="5"/>
        <v>CARLOS ROMERO-ZARCO</v>
      </c>
      <c r="I62" t="s">
        <v>13607</v>
      </c>
      <c r="J62" s="32" t="s">
        <v>13608</v>
      </c>
      <c r="K62" t="s">
        <v>11752</v>
      </c>
      <c r="L62" t="s">
        <v>12046</v>
      </c>
      <c r="M62" t="s">
        <v>12047</v>
      </c>
    </row>
    <row r="63" spans="1:13" x14ac:dyDescent="0.25">
      <c r="A63" t="s">
        <v>4751</v>
      </c>
      <c r="B63" t="s">
        <v>1190</v>
      </c>
      <c r="C63" t="str">
        <f t="shared" si="4"/>
        <v>subsp.</v>
      </c>
      <c r="D63" t="s">
        <v>1190</v>
      </c>
      <c r="E63" t="s">
        <v>6</v>
      </c>
      <c r="F63" s="32" t="s">
        <v>6</v>
      </c>
      <c r="G63" t="str">
        <f t="shared" si="1"/>
        <v>Arrhenatherum album album</v>
      </c>
      <c r="H63" t="str">
        <f t="shared" si="5"/>
        <v>CARLOS ROMERO-ZARCO</v>
      </c>
      <c r="J63" s="32" t="s">
        <v>12945</v>
      </c>
      <c r="K63" t="s">
        <v>11752</v>
      </c>
      <c r="L63" t="s">
        <v>12046</v>
      </c>
      <c r="M63" t="s">
        <v>12047</v>
      </c>
    </row>
    <row r="64" spans="1:13" x14ac:dyDescent="0.25">
      <c r="A64" t="s">
        <v>4751</v>
      </c>
      <c r="B64" t="s">
        <v>4496</v>
      </c>
      <c r="C64" t="str">
        <f t="shared" si="4"/>
        <v>subsp.</v>
      </c>
      <c r="D64" t="s">
        <v>4496</v>
      </c>
      <c r="E64" t="s">
        <v>6</v>
      </c>
      <c r="F64" s="32" t="s">
        <v>6</v>
      </c>
      <c r="G64" t="str">
        <f t="shared" si="1"/>
        <v>Arrhenatherum elatius elatius</v>
      </c>
      <c r="H64" t="str">
        <f t="shared" si="5"/>
        <v>CARLOS ROMERO-ZARCO</v>
      </c>
      <c r="J64" s="32" t="s">
        <v>13289</v>
      </c>
      <c r="K64" t="s">
        <v>11752</v>
      </c>
      <c r="L64" t="s">
        <v>12046</v>
      </c>
      <c r="M64" t="s">
        <v>12047</v>
      </c>
    </row>
    <row r="65" spans="1:13" x14ac:dyDescent="0.25">
      <c r="A65" t="s">
        <v>4751</v>
      </c>
      <c r="B65" t="s">
        <v>4496</v>
      </c>
      <c r="C65" t="str">
        <f t="shared" si="4"/>
        <v>subsp.</v>
      </c>
      <c r="D65" t="s">
        <v>4375</v>
      </c>
      <c r="E65" t="s">
        <v>6</v>
      </c>
      <c r="F65" s="32" t="s">
        <v>6</v>
      </c>
      <c r="G65" t="str">
        <f t="shared" si="1"/>
        <v>Arrhenatherum elatius sardoum</v>
      </c>
      <c r="H65" t="str">
        <f t="shared" si="5"/>
        <v>CARLOS ROMERO-ZARCO</v>
      </c>
      <c r="J65" s="32" t="s">
        <v>12946</v>
      </c>
      <c r="K65" t="s">
        <v>11752</v>
      </c>
      <c r="L65" t="s">
        <v>12046</v>
      </c>
      <c r="M65" t="s">
        <v>12047</v>
      </c>
    </row>
    <row r="66" spans="1:13" x14ac:dyDescent="0.25">
      <c r="A66" t="s">
        <v>4751</v>
      </c>
      <c r="B66" t="s">
        <v>4496</v>
      </c>
      <c r="C66" t="str">
        <f t="shared" ref="C66:C97" si="6">IF(D66="", "", "subsp.")</f>
        <v>subsp.</v>
      </c>
      <c r="D66" t="s">
        <v>204</v>
      </c>
      <c r="E66" t="s">
        <v>6</v>
      </c>
      <c r="F66" s="32" t="s">
        <v>6</v>
      </c>
      <c r="G66" t="str">
        <f t="shared" ref="G66:G97" si="7">IF(D66="",CONCATENATE(A66," ",B66),CONCATENATE(A66," ",B66," ",D66))</f>
        <v>Arrhenatherum elatius baeticum</v>
      </c>
      <c r="H66" t="str">
        <f t="shared" si="5"/>
        <v>CARLOS ROMERO-ZARCO</v>
      </c>
      <c r="J66" s="32" t="s">
        <v>13227</v>
      </c>
      <c r="K66" t="s">
        <v>11752</v>
      </c>
      <c r="L66" t="s">
        <v>12046</v>
      </c>
      <c r="M66" t="s">
        <v>12047</v>
      </c>
    </row>
    <row r="67" spans="1:13" x14ac:dyDescent="0.25">
      <c r="A67" t="s">
        <v>4751</v>
      </c>
      <c r="B67" t="s">
        <v>4496</v>
      </c>
      <c r="C67" t="str">
        <f t="shared" si="6"/>
        <v>subsp.</v>
      </c>
      <c r="D67" t="s">
        <v>4752</v>
      </c>
      <c r="E67" t="s">
        <v>6</v>
      </c>
      <c r="F67" s="32" t="s">
        <v>6</v>
      </c>
      <c r="G67" t="str">
        <f t="shared" si="7"/>
        <v>Arrhenatherum elatius bulbosum</v>
      </c>
      <c r="H67" t="str">
        <f t="shared" si="5"/>
        <v>CARLOS ROMERO-ZARCO</v>
      </c>
      <c r="J67" s="32" t="s">
        <v>12947</v>
      </c>
      <c r="K67" t="s">
        <v>11752</v>
      </c>
      <c r="L67" t="s">
        <v>12046</v>
      </c>
      <c r="M67" t="s">
        <v>12047</v>
      </c>
    </row>
    <row r="68" spans="1:13" x14ac:dyDescent="0.25">
      <c r="A68" t="s">
        <v>4758</v>
      </c>
      <c r="B68" t="s">
        <v>4759</v>
      </c>
      <c r="C68" t="str">
        <f t="shared" si="6"/>
        <v/>
      </c>
      <c r="E68" t="s">
        <v>5390</v>
      </c>
      <c r="F68" s="32" t="s">
        <v>6</v>
      </c>
      <c r="G68" t="str">
        <f t="shared" si="7"/>
        <v>Arundo donax</v>
      </c>
      <c r="H68" t="str">
        <f t="shared" si="5"/>
        <v>CARLOS ROMERO-ZARCO</v>
      </c>
      <c r="I68" t="s">
        <v>5267</v>
      </c>
      <c r="J68" s="32" t="s">
        <v>12937</v>
      </c>
      <c r="K68" t="s">
        <v>11752</v>
      </c>
      <c r="L68" t="s">
        <v>12046</v>
      </c>
      <c r="M68" t="s">
        <v>12047</v>
      </c>
    </row>
    <row r="69" spans="1:13" x14ac:dyDescent="0.25">
      <c r="A69" t="s">
        <v>4758</v>
      </c>
      <c r="B69" t="s">
        <v>655</v>
      </c>
      <c r="C69" t="str">
        <f t="shared" si="6"/>
        <v/>
      </c>
      <c r="E69" t="s">
        <v>6</v>
      </c>
      <c r="F69" s="32" t="s">
        <v>6</v>
      </c>
      <c r="G69" t="str">
        <f t="shared" si="7"/>
        <v>Arundo micrantha</v>
      </c>
      <c r="H69" t="str">
        <f t="shared" si="5"/>
        <v>CARLOS ROMERO-ZARCO</v>
      </c>
      <c r="I69" t="s">
        <v>5376</v>
      </c>
      <c r="J69" s="32" t="s">
        <v>12077</v>
      </c>
      <c r="K69" t="s">
        <v>11752</v>
      </c>
      <c r="L69" t="s">
        <v>12046</v>
      </c>
      <c r="M69" t="s">
        <v>12047</v>
      </c>
    </row>
    <row r="70" spans="1:13" x14ac:dyDescent="0.25">
      <c r="A70" t="s">
        <v>4764</v>
      </c>
      <c r="B70" t="s">
        <v>5342</v>
      </c>
      <c r="C70" t="str">
        <f t="shared" si="6"/>
        <v/>
      </c>
      <c r="E70" t="s">
        <v>6</v>
      </c>
      <c r="F70" s="32" t="s">
        <v>6</v>
      </c>
      <c r="G70" t="str">
        <f t="shared" si="7"/>
        <v>Avellinia festucoides</v>
      </c>
      <c r="H70" t="s">
        <v>5381</v>
      </c>
      <c r="J70" s="32" t="s">
        <v>12078</v>
      </c>
      <c r="K70" t="s">
        <v>11752</v>
      </c>
      <c r="L70" t="s">
        <v>12046</v>
      </c>
      <c r="M70" t="s">
        <v>12047</v>
      </c>
    </row>
    <row r="71" spans="1:13" x14ac:dyDescent="0.25">
      <c r="A71" t="s">
        <v>4764</v>
      </c>
      <c r="B71" t="s">
        <v>4555</v>
      </c>
      <c r="C71" t="str">
        <f t="shared" si="6"/>
        <v/>
      </c>
      <c r="E71" t="s">
        <v>31</v>
      </c>
      <c r="F71" s="32" t="s">
        <v>6</v>
      </c>
      <c r="G71" t="str">
        <f t="shared" si="7"/>
        <v>Avellinia longiaristata</v>
      </c>
      <c r="H71" t="s">
        <v>5421</v>
      </c>
      <c r="I71" t="s">
        <v>5421</v>
      </c>
      <c r="J71" s="32" t="s">
        <v>12079</v>
      </c>
      <c r="K71" t="s">
        <v>11752</v>
      </c>
      <c r="L71" t="s">
        <v>12046</v>
      </c>
      <c r="M71" t="s">
        <v>12047</v>
      </c>
    </row>
    <row r="72" spans="1:13" x14ac:dyDescent="0.25">
      <c r="A72" t="s">
        <v>5277</v>
      </c>
      <c r="B72" t="s">
        <v>861</v>
      </c>
      <c r="C72" t="str">
        <f t="shared" si="6"/>
        <v/>
      </c>
      <c r="E72" t="s">
        <v>6</v>
      </c>
      <c r="F72" s="32" t="s">
        <v>6</v>
      </c>
      <c r="G72" t="str">
        <f t="shared" si="7"/>
        <v>Avenella flexuosa</v>
      </c>
      <c r="H72" t="str">
        <f t="shared" ref="H72:H100" si="8">IF(OR(A72 ="", B72=""), "", "CARLOS ROMERO-ZARCO")</f>
        <v>CARLOS ROMERO-ZARCO</v>
      </c>
      <c r="I72" t="s">
        <v>5421</v>
      </c>
      <c r="J72" s="32" t="s">
        <v>12948</v>
      </c>
      <c r="K72" t="s">
        <v>11752</v>
      </c>
      <c r="L72" t="s">
        <v>12046</v>
      </c>
      <c r="M72" t="s">
        <v>12047</v>
      </c>
    </row>
    <row r="73" spans="1:13" x14ac:dyDescent="0.25">
      <c r="A73" t="s">
        <v>5277</v>
      </c>
      <c r="B73" t="s">
        <v>993</v>
      </c>
      <c r="C73" t="str">
        <f t="shared" si="6"/>
        <v/>
      </c>
      <c r="E73" t="s">
        <v>31</v>
      </c>
      <c r="F73" s="32" t="s">
        <v>6</v>
      </c>
      <c r="G73" t="str">
        <f t="shared" si="7"/>
        <v>Avenella stricta</v>
      </c>
      <c r="H73" t="str">
        <f t="shared" si="8"/>
        <v>CARLOS ROMERO-ZARCO</v>
      </c>
      <c r="I73" t="s">
        <v>5421</v>
      </c>
      <c r="J73" s="32" t="s">
        <v>12080</v>
      </c>
      <c r="K73" t="s">
        <v>11752</v>
      </c>
      <c r="L73" t="s">
        <v>12046</v>
      </c>
      <c r="M73" t="s">
        <v>12047</v>
      </c>
    </row>
    <row r="74" spans="1:13" x14ac:dyDescent="0.25">
      <c r="A74" t="s">
        <v>4773</v>
      </c>
      <c r="B74" t="s">
        <v>1291</v>
      </c>
      <c r="C74" t="str">
        <f t="shared" si="6"/>
        <v>subsp.</v>
      </c>
      <c r="D74" t="s">
        <v>1291</v>
      </c>
      <c r="E74" t="s">
        <v>6</v>
      </c>
      <c r="F74" s="31" t="s">
        <v>31</v>
      </c>
      <c r="G74" t="str">
        <f t="shared" si="7"/>
        <v>Avenula pubescens pubescens</v>
      </c>
      <c r="H74" t="str">
        <f t="shared" si="8"/>
        <v>CARLOS ROMERO-ZARCO</v>
      </c>
      <c r="J74" s="32" t="s">
        <v>13195</v>
      </c>
      <c r="K74" t="s">
        <v>11752</v>
      </c>
      <c r="L74" t="s">
        <v>12046</v>
      </c>
      <c r="M74" t="s">
        <v>12047</v>
      </c>
    </row>
    <row r="75" spans="1:13" x14ac:dyDescent="0.25">
      <c r="A75" t="s">
        <v>5278</v>
      </c>
      <c r="B75" t="s">
        <v>5279</v>
      </c>
      <c r="C75" t="str">
        <f t="shared" si="6"/>
        <v/>
      </c>
      <c r="E75" t="s">
        <v>5390</v>
      </c>
      <c r="F75" s="32" t="s">
        <v>6</v>
      </c>
      <c r="G75" t="str">
        <f t="shared" si="7"/>
        <v>Axonopus fissifolius</v>
      </c>
      <c r="H75" t="str">
        <f t="shared" si="8"/>
        <v>CARLOS ROMERO-ZARCO</v>
      </c>
      <c r="I75" t="s">
        <v>5267</v>
      </c>
      <c r="J75" s="32" t="s">
        <v>12949</v>
      </c>
      <c r="K75" t="s">
        <v>11752</v>
      </c>
      <c r="L75" t="s">
        <v>12046</v>
      </c>
      <c r="M75" t="s">
        <v>12047</v>
      </c>
    </row>
    <row r="76" spans="1:13" x14ac:dyDescent="0.25">
      <c r="A76" t="s">
        <v>4781</v>
      </c>
      <c r="B76" t="s">
        <v>2890</v>
      </c>
      <c r="C76" t="str">
        <f t="shared" si="6"/>
        <v/>
      </c>
      <c r="E76" t="s">
        <v>6</v>
      </c>
      <c r="F76" s="32" t="s">
        <v>6</v>
      </c>
      <c r="G76" t="str">
        <f t="shared" si="7"/>
        <v>Bellardiochloa variegata</v>
      </c>
      <c r="H76" t="str">
        <f t="shared" si="8"/>
        <v>CARLOS ROMERO-ZARCO</v>
      </c>
      <c r="I76" t="s">
        <v>5388</v>
      </c>
      <c r="J76" s="32" t="s">
        <v>12081</v>
      </c>
      <c r="K76" t="s">
        <v>11752</v>
      </c>
      <c r="L76" t="s">
        <v>12046</v>
      </c>
      <c r="M76" t="s">
        <v>12047</v>
      </c>
    </row>
    <row r="77" spans="1:13" x14ac:dyDescent="0.25">
      <c r="A77" t="s">
        <v>5280</v>
      </c>
      <c r="B77" t="s">
        <v>5281</v>
      </c>
      <c r="C77" t="str">
        <f t="shared" si="6"/>
        <v/>
      </c>
      <c r="E77" t="s">
        <v>5390</v>
      </c>
      <c r="F77" s="32" t="s">
        <v>6</v>
      </c>
      <c r="G77" t="str">
        <f t="shared" si="7"/>
        <v>Bothriochloa barbinodis</v>
      </c>
      <c r="H77" t="str">
        <f t="shared" si="8"/>
        <v>CARLOS ROMERO-ZARCO</v>
      </c>
      <c r="I77" t="s">
        <v>5267</v>
      </c>
      <c r="J77" s="32" t="s">
        <v>12950</v>
      </c>
      <c r="K77" t="s">
        <v>11752</v>
      </c>
      <c r="L77" t="s">
        <v>12046</v>
      </c>
      <c r="M77" t="s">
        <v>12047</v>
      </c>
    </row>
    <row r="78" spans="1:13" x14ac:dyDescent="0.25">
      <c r="A78" t="s">
        <v>5280</v>
      </c>
      <c r="B78" t="s">
        <v>12951</v>
      </c>
      <c r="C78" t="str">
        <f t="shared" si="6"/>
        <v/>
      </c>
      <c r="E78" t="s">
        <v>5390</v>
      </c>
      <c r="F78" s="32" t="s">
        <v>6</v>
      </c>
      <c r="G78" t="str">
        <f t="shared" si="7"/>
        <v>Bothriochloa bladhii</v>
      </c>
      <c r="H78" t="str">
        <f t="shared" si="8"/>
        <v>CARLOS ROMERO-ZARCO</v>
      </c>
      <c r="I78" t="s">
        <v>5267</v>
      </c>
      <c r="J78" s="32" t="s">
        <v>13196</v>
      </c>
      <c r="K78" t="s">
        <v>11752</v>
      </c>
      <c r="L78" t="s">
        <v>12046</v>
      </c>
      <c r="M78" t="s">
        <v>12047</v>
      </c>
    </row>
    <row r="79" spans="1:13" x14ac:dyDescent="0.25">
      <c r="A79" t="s">
        <v>5280</v>
      </c>
      <c r="B79" t="s">
        <v>4853</v>
      </c>
      <c r="C79" t="str">
        <f t="shared" si="6"/>
        <v/>
      </c>
      <c r="E79" t="s">
        <v>6</v>
      </c>
      <c r="F79" s="32" t="s">
        <v>6</v>
      </c>
      <c r="G79" t="str">
        <f t="shared" si="7"/>
        <v>Bothriochloa ischaemum</v>
      </c>
      <c r="H79" t="str">
        <f t="shared" si="8"/>
        <v>CARLOS ROMERO-ZARCO</v>
      </c>
      <c r="I79" t="s">
        <v>5388</v>
      </c>
      <c r="J79" s="32" t="s">
        <v>12952</v>
      </c>
      <c r="K79" t="s">
        <v>11752</v>
      </c>
      <c r="L79" t="s">
        <v>12046</v>
      </c>
      <c r="M79" t="s">
        <v>12047</v>
      </c>
    </row>
    <row r="80" spans="1:13" x14ac:dyDescent="0.25">
      <c r="A80" t="s">
        <v>5280</v>
      </c>
      <c r="B80" t="s">
        <v>5282</v>
      </c>
      <c r="C80" t="str">
        <f t="shared" si="6"/>
        <v/>
      </c>
      <c r="E80" t="s">
        <v>5390</v>
      </c>
      <c r="F80" s="32" t="s">
        <v>6</v>
      </c>
      <c r="G80" t="str">
        <f t="shared" si="7"/>
        <v>Bothriochloa laguroides</v>
      </c>
      <c r="H80" t="str">
        <f t="shared" si="8"/>
        <v>CARLOS ROMERO-ZARCO</v>
      </c>
      <c r="I80" t="s">
        <v>5267</v>
      </c>
      <c r="J80" s="32" t="s">
        <v>12082</v>
      </c>
      <c r="K80" t="s">
        <v>11752</v>
      </c>
      <c r="L80" t="s">
        <v>12046</v>
      </c>
      <c r="M80" t="s">
        <v>12047</v>
      </c>
    </row>
    <row r="81" spans="1:13" x14ac:dyDescent="0.25">
      <c r="A81" s="25" t="s">
        <v>4787</v>
      </c>
      <c r="B81" s="25" t="s">
        <v>2975</v>
      </c>
      <c r="C81" t="str">
        <f t="shared" si="6"/>
        <v/>
      </c>
      <c r="E81" t="s">
        <v>5390</v>
      </c>
      <c r="F81" s="35" t="s">
        <v>6</v>
      </c>
      <c r="G81" t="str">
        <f t="shared" si="7"/>
        <v>Bouteloua gracilis</v>
      </c>
      <c r="H81" t="str">
        <f t="shared" si="8"/>
        <v>CARLOS ROMERO-ZARCO</v>
      </c>
      <c r="I81" t="s">
        <v>5267</v>
      </c>
      <c r="J81" s="32" t="s">
        <v>13190</v>
      </c>
      <c r="K81" t="s">
        <v>11752</v>
      </c>
      <c r="L81" t="s">
        <v>12046</v>
      </c>
      <c r="M81" t="s">
        <v>12047</v>
      </c>
    </row>
    <row r="82" spans="1:13" x14ac:dyDescent="0.25">
      <c r="A82" t="s">
        <v>4789</v>
      </c>
      <c r="B82" t="s">
        <v>4791</v>
      </c>
      <c r="C82" t="str">
        <f t="shared" si="6"/>
        <v/>
      </c>
      <c r="E82" t="s">
        <v>6</v>
      </c>
      <c r="F82" s="32" t="s">
        <v>6</v>
      </c>
      <c r="G82" t="str">
        <f t="shared" si="7"/>
        <v>Brachypodium phoenicoides</v>
      </c>
      <c r="H82" t="str">
        <f t="shared" si="8"/>
        <v>CARLOS ROMERO-ZARCO</v>
      </c>
      <c r="I82" t="s">
        <v>5393</v>
      </c>
      <c r="J82" s="32" t="s">
        <v>12083</v>
      </c>
      <c r="K82" t="s">
        <v>11752</v>
      </c>
      <c r="L82" t="s">
        <v>12046</v>
      </c>
      <c r="M82" t="s">
        <v>12047</v>
      </c>
    </row>
    <row r="83" spans="1:13" x14ac:dyDescent="0.25">
      <c r="A83" t="s">
        <v>4789</v>
      </c>
      <c r="B83" t="s">
        <v>4792</v>
      </c>
      <c r="C83" t="str">
        <f t="shared" si="6"/>
        <v/>
      </c>
      <c r="E83" t="s">
        <v>6</v>
      </c>
      <c r="F83" s="32" t="s">
        <v>6</v>
      </c>
      <c r="G83" t="str">
        <f t="shared" si="7"/>
        <v>Brachypodium pinnatum</v>
      </c>
      <c r="H83" t="str">
        <f t="shared" si="8"/>
        <v>CARLOS ROMERO-ZARCO</v>
      </c>
      <c r="I83" t="s">
        <v>5388</v>
      </c>
      <c r="J83" s="32" t="s">
        <v>12976</v>
      </c>
      <c r="K83" t="s">
        <v>11752</v>
      </c>
      <c r="L83" t="s">
        <v>12046</v>
      </c>
      <c r="M83" t="s">
        <v>12047</v>
      </c>
    </row>
    <row r="84" spans="1:13" x14ac:dyDescent="0.25">
      <c r="A84" t="s">
        <v>4789</v>
      </c>
      <c r="B84" t="s">
        <v>2485</v>
      </c>
      <c r="C84" t="str">
        <f t="shared" si="6"/>
        <v/>
      </c>
      <c r="E84" t="s">
        <v>6</v>
      </c>
      <c r="F84" s="32" t="s">
        <v>6</v>
      </c>
      <c r="G84" t="str">
        <f t="shared" si="7"/>
        <v>Brachypodium retusum</v>
      </c>
      <c r="H84" t="str">
        <f t="shared" si="8"/>
        <v>CARLOS ROMERO-ZARCO</v>
      </c>
      <c r="I84" t="s">
        <v>5393</v>
      </c>
      <c r="J84" s="32" t="s">
        <v>12084</v>
      </c>
      <c r="K84" t="s">
        <v>11752</v>
      </c>
      <c r="L84" t="s">
        <v>12046</v>
      </c>
      <c r="M84" t="s">
        <v>12047</v>
      </c>
    </row>
    <row r="85" spans="1:13" x14ac:dyDescent="0.25">
      <c r="A85" t="s">
        <v>4789</v>
      </c>
      <c r="B85" t="s">
        <v>1682</v>
      </c>
      <c r="C85" t="str">
        <f t="shared" si="6"/>
        <v/>
      </c>
      <c r="E85" t="s">
        <v>6</v>
      </c>
      <c r="F85" s="32" t="s">
        <v>6</v>
      </c>
      <c r="G85" t="str">
        <f t="shared" si="7"/>
        <v>Brachypodium rupestre</v>
      </c>
      <c r="H85" t="str">
        <f t="shared" si="8"/>
        <v>CARLOS ROMERO-ZARCO</v>
      </c>
      <c r="I85" t="s">
        <v>5441</v>
      </c>
      <c r="J85" s="32" t="s">
        <v>12085</v>
      </c>
      <c r="K85" t="s">
        <v>11752</v>
      </c>
      <c r="L85" t="s">
        <v>12046</v>
      </c>
      <c r="M85" t="s">
        <v>12047</v>
      </c>
    </row>
    <row r="86" spans="1:13" x14ac:dyDescent="0.25">
      <c r="A86" t="s">
        <v>4789</v>
      </c>
      <c r="B86" t="s">
        <v>1642</v>
      </c>
      <c r="C86" t="str">
        <f t="shared" si="6"/>
        <v/>
      </c>
      <c r="E86" t="s">
        <v>6</v>
      </c>
      <c r="F86" s="32" t="s">
        <v>6</v>
      </c>
      <c r="G86" t="str">
        <f t="shared" si="7"/>
        <v>Brachypodium sylvaticum</v>
      </c>
      <c r="H86" t="str">
        <f t="shared" si="8"/>
        <v>CARLOS ROMERO-ZARCO</v>
      </c>
      <c r="I86" t="s">
        <v>5393</v>
      </c>
      <c r="J86" s="32" t="s">
        <v>12977</v>
      </c>
      <c r="K86" t="s">
        <v>11752</v>
      </c>
      <c r="L86" t="s">
        <v>12046</v>
      </c>
      <c r="M86" t="s">
        <v>12047</v>
      </c>
    </row>
    <row r="87" spans="1:13" x14ac:dyDescent="0.25">
      <c r="A87" t="s">
        <v>4789</v>
      </c>
      <c r="B87" t="s">
        <v>4790</v>
      </c>
      <c r="C87" t="str">
        <f t="shared" si="6"/>
        <v/>
      </c>
      <c r="E87" t="s">
        <v>6</v>
      </c>
      <c r="F87" s="32" t="s">
        <v>6</v>
      </c>
      <c r="G87" t="str">
        <f t="shared" si="7"/>
        <v>Brachypodium distachyon</v>
      </c>
      <c r="H87" t="str">
        <f t="shared" si="8"/>
        <v>CARLOS ROMERO-ZARCO</v>
      </c>
      <c r="I87" t="s">
        <v>5393</v>
      </c>
      <c r="J87" s="32" t="s">
        <v>12975</v>
      </c>
      <c r="K87" t="s">
        <v>11752</v>
      </c>
      <c r="L87" t="s">
        <v>12046</v>
      </c>
      <c r="M87" t="s">
        <v>12047</v>
      </c>
    </row>
    <row r="88" spans="1:13" x14ac:dyDescent="0.25">
      <c r="A88" t="s">
        <v>4789</v>
      </c>
      <c r="B88" t="s">
        <v>1186</v>
      </c>
      <c r="C88" t="str">
        <f t="shared" si="6"/>
        <v/>
      </c>
      <c r="E88" t="s">
        <v>6</v>
      </c>
      <c r="F88" s="32" t="s">
        <v>6</v>
      </c>
      <c r="G88" t="str">
        <f t="shared" si="7"/>
        <v>Brachypodium hybridum</v>
      </c>
      <c r="H88" t="str">
        <f t="shared" si="8"/>
        <v>CARLOS ROMERO-ZARCO</v>
      </c>
      <c r="I88" t="s">
        <v>5442</v>
      </c>
      <c r="J88" s="32" t="s">
        <v>12086</v>
      </c>
      <c r="K88" t="s">
        <v>11752</v>
      </c>
      <c r="L88" t="s">
        <v>12046</v>
      </c>
      <c r="M88" t="s">
        <v>12047</v>
      </c>
    </row>
    <row r="89" spans="1:13" x14ac:dyDescent="0.25">
      <c r="A89" t="s">
        <v>4789</v>
      </c>
      <c r="B89" t="s">
        <v>5284</v>
      </c>
      <c r="C89" t="str">
        <f t="shared" si="6"/>
        <v/>
      </c>
      <c r="E89" t="s">
        <v>6</v>
      </c>
      <c r="F89" s="32" t="s">
        <v>6</v>
      </c>
      <c r="G89" t="str">
        <f t="shared" si="7"/>
        <v>Brachypodium stacei</v>
      </c>
      <c r="H89" t="str">
        <f t="shared" si="8"/>
        <v>CARLOS ROMERO-ZARCO</v>
      </c>
      <c r="I89" t="s">
        <v>5442</v>
      </c>
      <c r="J89" s="32" t="s">
        <v>12087</v>
      </c>
      <c r="K89" t="s">
        <v>11752</v>
      </c>
      <c r="L89" t="s">
        <v>12046</v>
      </c>
      <c r="M89" t="s">
        <v>12047</v>
      </c>
    </row>
    <row r="90" spans="1:13" x14ac:dyDescent="0.25">
      <c r="A90" t="s">
        <v>4793</v>
      </c>
      <c r="B90" t="s">
        <v>327</v>
      </c>
      <c r="C90" t="str">
        <f t="shared" si="6"/>
        <v/>
      </c>
      <c r="E90" t="s">
        <v>6</v>
      </c>
      <c r="F90" s="32" t="s">
        <v>6</v>
      </c>
      <c r="G90" t="str">
        <f t="shared" si="7"/>
        <v>Briza maxima</v>
      </c>
      <c r="H90" t="str">
        <f t="shared" si="8"/>
        <v>CARLOS ROMERO-ZARCO</v>
      </c>
      <c r="I90" t="s">
        <v>5373</v>
      </c>
      <c r="J90" s="32" t="s">
        <v>12088</v>
      </c>
      <c r="K90" t="s">
        <v>11752</v>
      </c>
      <c r="L90" t="s">
        <v>12046</v>
      </c>
      <c r="M90" t="s">
        <v>12047</v>
      </c>
    </row>
    <row r="91" spans="1:13" x14ac:dyDescent="0.25">
      <c r="A91" t="s">
        <v>4793</v>
      </c>
      <c r="B91" t="s">
        <v>3126</v>
      </c>
      <c r="C91" t="str">
        <f t="shared" si="6"/>
        <v/>
      </c>
      <c r="E91" t="s">
        <v>6</v>
      </c>
      <c r="F91" s="32" t="s">
        <v>6</v>
      </c>
      <c r="G91" t="str">
        <f t="shared" si="7"/>
        <v>Briza media</v>
      </c>
      <c r="H91" t="str">
        <f t="shared" si="8"/>
        <v>CARLOS ROMERO-ZARCO</v>
      </c>
      <c r="I91" t="s">
        <v>5373</v>
      </c>
      <c r="J91" s="32" t="s">
        <v>12089</v>
      </c>
      <c r="K91" t="s">
        <v>11752</v>
      </c>
      <c r="L91" t="s">
        <v>12046</v>
      </c>
      <c r="M91" t="s">
        <v>12047</v>
      </c>
    </row>
    <row r="92" spans="1:13" x14ac:dyDescent="0.25">
      <c r="A92" t="s">
        <v>4793</v>
      </c>
      <c r="B92" t="s">
        <v>643</v>
      </c>
      <c r="C92" t="str">
        <f t="shared" si="6"/>
        <v/>
      </c>
      <c r="E92" t="s">
        <v>6</v>
      </c>
      <c r="F92" s="32" t="s">
        <v>6</v>
      </c>
      <c r="G92" t="str">
        <f t="shared" si="7"/>
        <v>Briza minor</v>
      </c>
      <c r="H92" t="str">
        <f t="shared" si="8"/>
        <v>CARLOS ROMERO-ZARCO</v>
      </c>
      <c r="I92" t="s">
        <v>5373</v>
      </c>
      <c r="J92" s="32" t="s">
        <v>12090</v>
      </c>
      <c r="K92" t="s">
        <v>11752</v>
      </c>
      <c r="L92" t="s">
        <v>12046</v>
      </c>
      <c r="M92" t="s">
        <v>12047</v>
      </c>
    </row>
    <row r="93" spans="1:13" x14ac:dyDescent="0.25">
      <c r="A93" t="s">
        <v>4795</v>
      </c>
      <c r="B93" t="s">
        <v>4728</v>
      </c>
      <c r="C93" t="str">
        <f t="shared" si="6"/>
        <v/>
      </c>
      <c r="E93" t="s">
        <v>6</v>
      </c>
      <c r="F93" s="33" t="s">
        <v>6</v>
      </c>
      <c r="G93" t="str">
        <f t="shared" si="7"/>
        <v>Calamagrostis arundinacea</v>
      </c>
      <c r="H93" t="str">
        <f t="shared" si="8"/>
        <v>CARLOS ROMERO-ZARCO</v>
      </c>
      <c r="I93" t="s">
        <v>5388</v>
      </c>
      <c r="J93" s="32" t="s">
        <v>12991</v>
      </c>
      <c r="K93" t="s">
        <v>11752</v>
      </c>
      <c r="L93" t="s">
        <v>12046</v>
      </c>
      <c r="M93" t="s">
        <v>12047</v>
      </c>
    </row>
    <row r="94" spans="1:13" x14ac:dyDescent="0.25">
      <c r="A94" t="s">
        <v>4795</v>
      </c>
      <c r="B94" t="s">
        <v>4796</v>
      </c>
      <c r="C94" t="str">
        <f t="shared" si="6"/>
        <v/>
      </c>
      <c r="E94" t="s">
        <v>6</v>
      </c>
      <c r="F94" s="33" t="s">
        <v>6</v>
      </c>
      <c r="G94" t="str">
        <f t="shared" si="7"/>
        <v>Calamagrostis epigejos</v>
      </c>
      <c r="H94" t="str">
        <f t="shared" si="8"/>
        <v>CARLOS ROMERO-ZARCO</v>
      </c>
      <c r="I94" t="s">
        <v>5388</v>
      </c>
      <c r="J94" s="32" t="s">
        <v>12091</v>
      </c>
      <c r="K94" t="s">
        <v>11752</v>
      </c>
      <c r="L94" t="s">
        <v>12046</v>
      </c>
      <c r="M94" t="s">
        <v>12047</v>
      </c>
    </row>
    <row r="95" spans="1:13" x14ac:dyDescent="0.25">
      <c r="A95" s="25" t="s">
        <v>4795</v>
      </c>
      <c r="B95" s="25" t="s">
        <v>4797</v>
      </c>
      <c r="C95" t="str">
        <f t="shared" si="6"/>
        <v/>
      </c>
      <c r="E95" t="s">
        <v>6</v>
      </c>
      <c r="F95" s="35" t="s">
        <v>6</v>
      </c>
      <c r="G95" t="str">
        <f t="shared" si="7"/>
        <v>Calamagrostis pseudophragmites</v>
      </c>
      <c r="H95" t="str">
        <f t="shared" si="8"/>
        <v>CARLOS ROMERO-ZARCO</v>
      </c>
      <c r="I95" t="s">
        <v>5443</v>
      </c>
      <c r="J95" s="32" t="s">
        <v>13192</v>
      </c>
      <c r="K95" t="s">
        <v>11752</v>
      </c>
      <c r="L95" t="s">
        <v>12046</v>
      </c>
      <c r="M95" t="s">
        <v>12047</v>
      </c>
    </row>
    <row r="96" spans="1:13" x14ac:dyDescent="0.25">
      <c r="A96" t="s">
        <v>4801</v>
      </c>
      <c r="B96" t="s">
        <v>4802</v>
      </c>
      <c r="C96" t="str">
        <f t="shared" si="6"/>
        <v/>
      </c>
      <c r="E96" t="s">
        <v>6</v>
      </c>
      <c r="F96" s="33" t="s">
        <v>6</v>
      </c>
      <c r="G96" t="str">
        <f t="shared" si="7"/>
        <v>Castellia tuberculosa</v>
      </c>
      <c r="H96" t="str">
        <f t="shared" si="8"/>
        <v>CARLOS ROMERO-ZARCO</v>
      </c>
      <c r="I96" t="s">
        <v>5393</v>
      </c>
      <c r="J96" s="32" t="s">
        <v>12092</v>
      </c>
      <c r="K96" t="s">
        <v>11752</v>
      </c>
      <c r="L96" t="s">
        <v>12046</v>
      </c>
      <c r="M96" t="s">
        <v>12047</v>
      </c>
    </row>
    <row r="97" spans="1:13" x14ac:dyDescent="0.25">
      <c r="A97" s="31" t="s">
        <v>4803</v>
      </c>
      <c r="B97" s="31" t="s">
        <v>1340</v>
      </c>
      <c r="C97" s="31" t="str">
        <f t="shared" si="6"/>
        <v/>
      </c>
      <c r="D97" s="31"/>
      <c r="E97" s="31" t="s">
        <v>6</v>
      </c>
      <c r="F97" s="9" t="s">
        <v>6</v>
      </c>
      <c r="G97" t="str">
        <f t="shared" si="7"/>
        <v>Catabrosa aquatica</v>
      </c>
      <c r="H97" s="31" t="str">
        <f t="shared" si="8"/>
        <v>CARLOS ROMERO-ZARCO</v>
      </c>
      <c r="I97" s="31" t="s">
        <v>5388</v>
      </c>
      <c r="J97" s="32" t="s">
        <v>12953</v>
      </c>
      <c r="K97" t="s">
        <v>11752</v>
      </c>
      <c r="L97" t="s">
        <v>12046</v>
      </c>
      <c r="M97" t="s">
        <v>12047</v>
      </c>
    </row>
    <row r="98" spans="1:13" x14ac:dyDescent="0.25">
      <c r="A98" s="31" t="s">
        <v>5285</v>
      </c>
      <c r="B98" s="31" t="s">
        <v>590</v>
      </c>
      <c r="C98" s="31" t="str">
        <f t="shared" ref="C98:C99" si="9">IF(D98="", "", "subsp.")</f>
        <v/>
      </c>
      <c r="D98" s="31"/>
      <c r="E98" s="31" t="s">
        <v>6</v>
      </c>
      <c r="F98" s="9" t="s">
        <v>6</v>
      </c>
      <c r="G98" t="str">
        <f t="shared" ref="G98:G128" si="10">IF(D98="",CONCATENATE(A98," ",B98),CONCATENATE(A98," ",B98," ",D98))</f>
        <v>Catapodium marinum</v>
      </c>
      <c r="H98" s="31" t="str">
        <f t="shared" si="8"/>
        <v>CARLOS ROMERO-ZARCO</v>
      </c>
      <c r="I98" s="31" t="s">
        <v>5388</v>
      </c>
      <c r="J98" s="32" t="s">
        <v>12093</v>
      </c>
      <c r="K98" t="s">
        <v>11752</v>
      </c>
      <c r="L98" t="s">
        <v>12046</v>
      </c>
      <c r="M98" t="s">
        <v>12047</v>
      </c>
    </row>
    <row r="99" spans="1:13" x14ac:dyDescent="0.25">
      <c r="A99" s="31" t="s">
        <v>5285</v>
      </c>
      <c r="B99" s="31" t="s">
        <v>779</v>
      </c>
      <c r="C99" s="31" t="str">
        <f t="shared" si="9"/>
        <v/>
      </c>
      <c r="D99" s="31"/>
      <c r="E99" s="31" t="s">
        <v>6</v>
      </c>
      <c r="F99" s="9" t="s">
        <v>6</v>
      </c>
      <c r="G99" t="str">
        <f t="shared" si="10"/>
        <v>Catapodium rigidum</v>
      </c>
      <c r="H99" s="31" t="str">
        <f t="shared" si="8"/>
        <v>CARLOS ROMERO-ZARCO</v>
      </c>
      <c r="I99" s="31" t="s">
        <v>5444</v>
      </c>
      <c r="J99" s="32" t="s">
        <v>12992</v>
      </c>
      <c r="K99" t="s">
        <v>11752</v>
      </c>
      <c r="L99" t="s">
        <v>12046</v>
      </c>
      <c r="M99" t="s">
        <v>12047</v>
      </c>
    </row>
    <row r="100" spans="1:13" x14ac:dyDescent="0.25">
      <c r="A100" s="31" t="s">
        <v>5285</v>
      </c>
      <c r="B100" s="31" t="s">
        <v>13112</v>
      </c>
      <c r="C100" s="31"/>
      <c r="D100" s="31"/>
      <c r="E100" s="31" t="s">
        <v>6</v>
      </c>
      <c r="F100" s="9" t="s">
        <v>6</v>
      </c>
      <c r="G100" t="str">
        <f t="shared" si="10"/>
        <v>Catapodium hemipoa</v>
      </c>
      <c r="H100" s="31" t="str">
        <f t="shared" si="8"/>
        <v>CARLOS ROMERO-ZARCO</v>
      </c>
      <c r="I100" s="31"/>
      <c r="J100" s="32" t="s">
        <v>13113</v>
      </c>
      <c r="K100" t="s">
        <v>11752</v>
      </c>
      <c r="L100" t="s">
        <v>12046</v>
      </c>
      <c r="M100" t="s">
        <v>12047</v>
      </c>
    </row>
    <row r="101" spans="1:13" x14ac:dyDescent="0.25">
      <c r="A101" s="31" t="s">
        <v>5287</v>
      </c>
      <c r="B101" s="31" t="s">
        <v>4890</v>
      </c>
      <c r="C101" s="31"/>
      <c r="D101" s="31"/>
      <c r="E101" s="31" t="s">
        <v>6</v>
      </c>
      <c r="F101" s="9" t="s">
        <v>6</v>
      </c>
      <c r="G101" t="str">
        <f t="shared" si="10"/>
        <v>Celtica gigantea</v>
      </c>
      <c r="H101" s="31" t="s">
        <v>5392</v>
      </c>
      <c r="I101" s="31" t="s">
        <v>5388</v>
      </c>
      <c r="J101" s="32" t="s">
        <v>12993</v>
      </c>
      <c r="K101" t="s">
        <v>11752</v>
      </c>
      <c r="L101" t="s">
        <v>12046</v>
      </c>
      <c r="M101" t="s">
        <v>12047</v>
      </c>
    </row>
    <row r="102" spans="1:13" x14ac:dyDescent="0.25">
      <c r="A102" s="31" t="s">
        <v>4804</v>
      </c>
      <c r="B102" s="31" t="s">
        <v>5288</v>
      </c>
      <c r="C102" s="31" t="str">
        <f t="shared" ref="C102:C132" si="11">IF(D102="", "", "subsp.")</f>
        <v/>
      </c>
      <c r="D102" s="31"/>
      <c r="E102" s="31" t="s">
        <v>5390</v>
      </c>
      <c r="F102" s="9" t="s">
        <v>6</v>
      </c>
      <c r="G102" t="str">
        <f t="shared" si="10"/>
        <v>Cenchrus americanus</v>
      </c>
      <c r="H102" s="31" t="str">
        <f t="shared" ref="H102:H130" si="12">IF(OR(A102 ="", B102=""), "", "CARLOS ROMERO-ZARCO")</f>
        <v>CARLOS ROMERO-ZARCO</v>
      </c>
      <c r="I102" s="31" t="s">
        <v>5267</v>
      </c>
      <c r="J102" s="32" t="s">
        <v>12095</v>
      </c>
      <c r="K102" t="s">
        <v>11752</v>
      </c>
      <c r="L102" t="s">
        <v>12046</v>
      </c>
      <c r="M102" t="s">
        <v>12047</v>
      </c>
    </row>
    <row r="103" spans="1:13" x14ac:dyDescent="0.25">
      <c r="A103" s="31" t="s">
        <v>4804</v>
      </c>
      <c r="B103" s="31" t="s">
        <v>1647</v>
      </c>
      <c r="C103" s="31" t="str">
        <f t="shared" si="11"/>
        <v/>
      </c>
      <c r="D103" s="31"/>
      <c r="E103" s="31" t="s">
        <v>5390</v>
      </c>
      <c r="F103" s="9" t="s">
        <v>6</v>
      </c>
      <c r="G103" t="str">
        <f t="shared" si="10"/>
        <v>Cenchrus ciliaris</v>
      </c>
      <c r="H103" s="31" t="str">
        <f t="shared" si="12"/>
        <v>CARLOS ROMERO-ZARCO</v>
      </c>
      <c r="I103" s="31" t="s">
        <v>5267</v>
      </c>
      <c r="J103" s="32" t="s">
        <v>12994</v>
      </c>
      <c r="K103" t="s">
        <v>11752</v>
      </c>
      <c r="L103" t="s">
        <v>12046</v>
      </c>
      <c r="M103" t="s">
        <v>12047</v>
      </c>
    </row>
    <row r="104" spans="1:13" x14ac:dyDescent="0.25">
      <c r="A104" s="31" t="s">
        <v>4804</v>
      </c>
      <c r="B104" s="31" t="s">
        <v>5289</v>
      </c>
      <c r="C104" s="31" t="str">
        <f t="shared" si="11"/>
        <v/>
      </c>
      <c r="D104" s="31"/>
      <c r="E104" s="31" t="s">
        <v>5390</v>
      </c>
      <c r="F104" s="9" t="s">
        <v>6</v>
      </c>
      <c r="G104" t="str">
        <f t="shared" si="10"/>
        <v>Cenchrus clandestinus</v>
      </c>
      <c r="H104" s="31" t="str">
        <f t="shared" si="12"/>
        <v>CARLOS ROMERO-ZARCO</v>
      </c>
      <c r="I104" s="31" t="s">
        <v>5267</v>
      </c>
      <c r="J104" s="32" t="s">
        <v>12096</v>
      </c>
      <c r="K104" t="s">
        <v>11752</v>
      </c>
      <c r="L104" t="s">
        <v>12046</v>
      </c>
      <c r="M104" t="s">
        <v>12047</v>
      </c>
    </row>
    <row r="105" spans="1:13" x14ac:dyDescent="0.25">
      <c r="A105" s="25" t="s">
        <v>4804</v>
      </c>
      <c r="B105" s="25" t="s">
        <v>615</v>
      </c>
      <c r="C105" s="31" t="str">
        <f t="shared" si="11"/>
        <v/>
      </c>
      <c r="D105" s="31"/>
      <c r="E105" s="31" t="s">
        <v>5390</v>
      </c>
      <c r="F105" s="35" t="s">
        <v>6</v>
      </c>
      <c r="G105" t="str">
        <f t="shared" si="10"/>
        <v>Cenchrus echinatus</v>
      </c>
      <c r="H105" s="31" t="str">
        <f t="shared" si="12"/>
        <v>CARLOS ROMERO-ZARCO</v>
      </c>
      <c r="I105" s="31" t="s">
        <v>5267</v>
      </c>
      <c r="J105" s="32" t="s">
        <v>13193</v>
      </c>
      <c r="K105" t="s">
        <v>11752</v>
      </c>
      <c r="L105" t="s">
        <v>12046</v>
      </c>
      <c r="M105" t="s">
        <v>12047</v>
      </c>
    </row>
    <row r="106" spans="1:13" x14ac:dyDescent="0.25">
      <c r="A106" s="31" t="s">
        <v>4804</v>
      </c>
      <c r="B106" s="31" t="s">
        <v>5290</v>
      </c>
      <c r="C106" s="31" t="str">
        <f t="shared" si="11"/>
        <v/>
      </c>
      <c r="D106" s="31"/>
      <c r="E106" s="31" t="s">
        <v>5390</v>
      </c>
      <c r="F106" s="9" t="s">
        <v>6</v>
      </c>
      <c r="G106" t="str">
        <f t="shared" si="10"/>
        <v>Cenchrus longisetus</v>
      </c>
      <c r="H106" s="31" t="str">
        <f t="shared" si="12"/>
        <v>CARLOS ROMERO-ZARCO</v>
      </c>
      <c r="I106" s="31" t="s">
        <v>5267</v>
      </c>
      <c r="J106" s="32" t="s">
        <v>12097</v>
      </c>
      <c r="K106" t="s">
        <v>11752</v>
      </c>
      <c r="L106" t="s">
        <v>12046</v>
      </c>
      <c r="M106" t="s">
        <v>12047</v>
      </c>
    </row>
    <row r="107" spans="1:13" x14ac:dyDescent="0.25">
      <c r="A107" s="31" t="s">
        <v>4804</v>
      </c>
      <c r="B107" s="31" t="s">
        <v>5291</v>
      </c>
      <c r="C107" s="31" t="str">
        <f t="shared" si="11"/>
        <v/>
      </c>
      <c r="D107" s="31"/>
      <c r="E107" s="31" t="s">
        <v>5390</v>
      </c>
      <c r="F107" s="9" t="s">
        <v>6</v>
      </c>
      <c r="G107" t="str">
        <f t="shared" si="10"/>
        <v>Cenchrus setaceus</v>
      </c>
      <c r="H107" s="31" t="str">
        <f t="shared" si="12"/>
        <v>CARLOS ROMERO-ZARCO</v>
      </c>
      <c r="I107" s="31" t="s">
        <v>5267</v>
      </c>
      <c r="J107" s="32" t="s">
        <v>12098</v>
      </c>
      <c r="K107" t="s">
        <v>11752</v>
      </c>
      <c r="L107" t="s">
        <v>12046</v>
      </c>
      <c r="M107" t="s">
        <v>12047</v>
      </c>
    </row>
    <row r="108" spans="1:13" x14ac:dyDescent="0.25">
      <c r="A108" s="31" t="s">
        <v>4804</v>
      </c>
      <c r="B108" s="31" t="s">
        <v>5292</v>
      </c>
      <c r="C108" s="31" t="str">
        <f t="shared" si="11"/>
        <v/>
      </c>
      <c r="D108" s="31"/>
      <c r="E108" s="31" t="s">
        <v>5390</v>
      </c>
      <c r="F108" s="9" t="s">
        <v>6</v>
      </c>
      <c r="G108" t="str">
        <f t="shared" si="10"/>
        <v>Cenchrus spinifex</v>
      </c>
      <c r="H108" s="31" t="str">
        <f t="shared" si="12"/>
        <v>CARLOS ROMERO-ZARCO</v>
      </c>
      <c r="I108" s="31" t="s">
        <v>5267</v>
      </c>
      <c r="J108" s="32" t="s">
        <v>12099</v>
      </c>
      <c r="K108" t="s">
        <v>11752</v>
      </c>
      <c r="L108" t="s">
        <v>12046</v>
      </c>
      <c r="M108" t="s">
        <v>12047</v>
      </c>
    </row>
    <row r="109" spans="1:13" x14ac:dyDescent="0.25">
      <c r="A109" s="31" t="s">
        <v>4805</v>
      </c>
      <c r="B109" s="31" t="s">
        <v>4806</v>
      </c>
      <c r="C109" s="31" t="str">
        <f t="shared" si="11"/>
        <v>subsp.</v>
      </c>
      <c r="D109" s="31" t="s">
        <v>4806</v>
      </c>
      <c r="E109" s="31" t="s">
        <v>6</v>
      </c>
      <c r="F109" s="9" t="s">
        <v>6</v>
      </c>
      <c r="G109" t="str">
        <f t="shared" si="10"/>
        <v>Chaetopogon fasciculatus fasciculatus</v>
      </c>
      <c r="H109" s="31" t="str">
        <f t="shared" si="12"/>
        <v>CARLOS ROMERO-ZARCO</v>
      </c>
      <c r="I109" s="31" t="s">
        <v>5393</v>
      </c>
      <c r="J109" s="32" t="s">
        <v>13238</v>
      </c>
      <c r="K109" t="s">
        <v>11752</v>
      </c>
      <c r="L109" t="s">
        <v>12046</v>
      </c>
      <c r="M109" t="s">
        <v>12047</v>
      </c>
    </row>
    <row r="110" spans="1:13" x14ac:dyDescent="0.25">
      <c r="A110" s="31" t="s">
        <v>4805</v>
      </c>
      <c r="B110" s="31" t="s">
        <v>4806</v>
      </c>
      <c r="C110" s="31" t="str">
        <f t="shared" si="11"/>
        <v>subsp.</v>
      </c>
      <c r="D110" s="31" t="s">
        <v>569</v>
      </c>
      <c r="E110" s="31" t="s">
        <v>31</v>
      </c>
      <c r="F110" s="9" t="s">
        <v>6</v>
      </c>
      <c r="G110" t="str">
        <f t="shared" si="10"/>
        <v>Chaetopogon fasciculatus prostratus</v>
      </c>
      <c r="H110" s="31" t="str">
        <f t="shared" si="12"/>
        <v>CARLOS ROMERO-ZARCO</v>
      </c>
      <c r="I110" s="31" t="s">
        <v>5380</v>
      </c>
      <c r="J110" s="32" t="s">
        <v>13239</v>
      </c>
      <c r="K110" t="s">
        <v>11752</v>
      </c>
      <c r="L110" t="s">
        <v>12046</v>
      </c>
      <c r="M110" t="s">
        <v>12047</v>
      </c>
    </row>
    <row r="111" spans="1:13" x14ac:dyDescent="0.25">
      <c r="A111" s="31" t="s">
        <v>4809</v>
      </c>
      <c r="B111" s="31" t="s">
        <v>4656</v>
      </c>
      <c r="C111" s="31" t="str">
        <f t="shared" si="11"/>
        <v/>
      </c>
      <c r="D111" s="31"/>
      <c r="E111" s="31" t="s">
        <v>5390</v>
      </c>
      <c r="F111" s="9" t="s">
        <v>6</v>
      </c>
      <c r="G111" t="str">
        <f t="shared" si="10"/>
        <v>Chloris gayana</v>
      </c>
      <c r="H111" s="31" t="str">
        <f t="shared" si="12"/>
        <v>CARLOS ROMERO-ZARCO</v>
      </c>
      <c r="I111" s="31" t="s">
        <v>5267</v>
      </c>
      <c r="J111" s="32" t="s">
        <v>12100</v>
      </c>
      <c r="K111" t="s">
        <v>11752</v>
      </c>
      <c r="L111" t="s">
        <v>12046</v>
      </c>
      <c r="M111" t="s">
        <v>12047</v>
      </c>
    </row>
    <row r="112" spans="1:13" x14ac:dyDescent="0.25">
      <c r="A112" s="31" t="s">
        <v>4809</v>
      </c>
      <c r="B112" s="31" t="s">
        <v>810</v>
      </c>
      <c r="C112" s="31" t="str">
        <f t="shared" si="11"/>
        <v/>
      </c>
      <c r="D112" s="31"/>
      <c r="E112" s="31" t="s">
        <v>5390</v>
      </c>
      <c r="F112" s="9" t="s">
        <v>6</v>
      </c>
      <c r="G112" t="str">
        <f t="shared" si="10"/>
        <v>Chloris truncata</v>
      </c>
      <c r="H112" s="31" t="str">
        <f t="shared" si="12"/>
        <v>CARLOS ROMERO-ZARCO</v>
      </c>
      <c r="I112" s="31" t="s">
        <v>5267</v>
      </c>
      <c r="J112" s="32" t="s">
        <v>12954</v>
      </c>
      <c r="K112" t="s">
        <v>11752</v>
      </c>
      <c r="L112" t="s">
        <v>12046</v>
      </c>
      <c r="M112" t="s">
        <v>12047</v>
      </c>
    </row>
    <row r="113" spans="1:13" x14ac:dyDescent="0.25">
      <c r="A113" s="31" t="s">
        <v>4809</v>
      </c>
      <c r="B113" s="31" t="s">
        <v>1523</v>
      </c>
      <c r="C113" s="31" t="str">
        <f t="shared" si="11"/>
        <v/>
      </c>
      <c r="D113" s="31"/>
      <c r="E113" s="31" t="s">
        <v>5390</v>
      </c>
      <c r="F113" s="9" t="s">
        <v>6</v>
      </c>
      <c r="G113" t="str">
        <f t="shared" si="10"/>
        <v>Chloris virgata</v>
      </c>
      <c r="H113" s="31" t="str">
        <f t="shared" si="12"/>
        <v>CARLOS ROMERO-ZARCO</v>
      </c>
      <c r="I113" s="31" t="s">
        <v>5267</v>
      </c>
      <c r="J113" s="32" t="s">
        <v>12995</v>
      </c>
      <c r="K113" t="s">
        <v>11752</v>
      </c>
      <c r="L113" t="s">
        <v>12046</v>
      </c>
      <c r="M113" t="s">
        <v>12047</v>
      </c>
    </row>
    <row r="114" spans="1:13" x14ac:dyDescent="0.25">
      <c r="A114" s="31" t="s">
        <v>4818</v>
      </c>
      <c r="B114" s="31" t="s">
        <v>4819</v>
      </c>
      <c r="C114" s="31" t="str">
        <f t="shared" si="11"/>
        <v/>
      </c>
      <c r="D114" s="31"/>
      <c r="E114" s="31" t="s">
        <v>6</v>
      </c>
      <c r="F114" s="9" t="s">
        <v>6</v>
      </c>
      <c r="G114" t="str">
        <f t="shared" si="10"/>
        <v>Cleistogenes serotina</v>
      </c>
      <c r="H114" s="31" t="str">
        <f t="shared" si="12"/>
        <v>CARLOS ROMERO-ZARCO</v>
      </c>
      <c r="I114" s="2" t="s">
        <v>5377</v>
      </c>
      <c r="J114" s="32" t="s">
        <v>12101</v>
      </c>
      <c r="K114" t="s">
        <v>11752</v>
      </c>
      <c r="L114" t="s">
        <v>12046</v>
      </c>
      <c r="M114" t="s">
        <v>12047</v>
      </c>
    </row>
    <row r="115" spans="1:13" x14ac:dyDescent="0.25">
      <c r="A115" s="31" t="s">
        <v>4824</v>
      </c>
      <c r="B115" s="31" t="s">
        <v>4825</v>
      </c>
      <c r="C115" s="31" t="str">
        <f t="shared" si="11"/>
        <v/>
      </c>
      <c r="D115" s="31"/>
      <c r="E115" s="31" t="s">
        <v>5390</v>
      </c>
      <c r="F115" s="9" t="s">
        <v>6</v>
      </c>
      <c r="G115" t="str">
        <f t="shared" si="10"/>
        <v>Cortaderia selloana</v>
      </c>
      <c r="H115" s="31" t="str">
        <f t="shared" si="12"/>
        <v>CARLOS ROMERO-ZARCO</v>
      </c>
      <c r="I115" s="31" t="s">
        <v>5267</v>
      </c>
      <c r="J115" s="32" t="s">
        <v>12996</v>
      </c>
      <c r="K115" t="s">
        <v>11752</v>
      </c>
      <c r="L115" t="s">
        <v>12046</v>
      </c>
      <c r="M115" t="s">
        <v>12047</v>
      </c>
    </row>
    <row r="116" spans="1:13" x14ac:dyDescent="0.25">
      <c r="A116" s="31" t="s">
        <v>4826</v>
      </c>
      <c r="B116" s="31" t="s">
        <v>2255</v>
      </c>
      <c r="C116" s="31" t="str">
        <f t="shared" si="11"/>
        <v/>
      </c>
      <c r="D116" s="31"/>
      <c r="E116" s="31" t="s">
        <v>6</v>
      </c>
      <c r="F116" s="9" t="s">
        <v>6</v>
      </c>
      <c r="G116" t="str">
        <f t="shared" si="10"/>
        <v>Corynephorus articulatus</v>
      </c>
      <c r="H116" s="31" t="str">
        <f t="shared" si="12"/>
        <v>CARLOS ROMERO-ZARCO</v>
      </c>
      <c r="I116" s="31" t="s">
        <v>5382</v>
      </c>
      <c r="J116" s="32" t="s">
        <v>12102</v>
      </c>
      <c r="K116" t="s">
        <v>11752</v>
      </c>
      <c r="L116" t="s">
        <v>12046</v>
      </c>
      <c r="M116" t="s">
        <v>12047</v>
      </c>
    </row>
    <row r="117" spans="1:13" x14ac:dyDescent="0.25">
      <c r="A117" s="31" t="s">
        <v>4826</v>
      </c>
      <c r="B117" s="31" t="s">
        <v>913</v>
      </c>
      <c r="C117" s="31" t="str">
        <f t="shared" si="11"/>
        <v/>
      </c>
      <c r="D117" s="31"/>
      <c r="E117" s="31" t="s">
        <v>6</v>
      </c>
      <c r="F117" s="9" t="s">
        <v>6</v>
      </c>
      <c r="G117" t="str">
        <f t="shared" si="10"/>
        <v>Corynephorus canescens</v>
      </c>
      <c r="H117" s="31" t="str">
        <f t="shared" si="12"/>
        <v>CARLOS ROMERO-ZARCO</v>
      </c>
      <c r="I117" s="31" t="s">
        <v>5382</v>
      </c>
      <c r="J117" s="32" t="s">
        <v>12955</v>
      </c>
      <c r="K117" t="s">
        <v>11752</v>
      </c>
      <c r="L117" t="s">
        <v>12046</v>
      </c>
      <c r="M117" t="s">
        <v>12047</v>
      </c>
    </row>
    <row r="118" spans="1:13" x14ac:dyDescent="0.25">
      <c r="A118" s="31" t="s">
        <v>4826</v>
      </c>
      <c r="B118" s="31" t="s">
        <v>4827</v>
      </c>
      <c r="C118" s="31" t="str">
        <f t="shared" si="11"/>
        <v/>
      </c>
      <c r="D118" s="31"/>
      <c r="E118" s="31" t="s">
        <v>6</v>
      </c>
      <c r="F118" s="9" t="s">
        <v>6</v>
      </c>
      <c r="G118" t="str">
        <f t="shared" si="10"/>
        <v>Corynephorus divaricatus</v>
      </c>
      <c r="H118" s="31" t="str">
        <f t="shared" si="12"/>
        <v>CARLOS ROMERO-ZARCO</v>
      </c>
      <c r="I118" s="31" t="s">
        <v>5382</v>
      </c>
      <c r="J118" s="32" t="s">
        <v>12103</v>
      </c>
      <c r="K118" t="s">
        <v>11752</v>
      </c>
      <c r="L118" t="s">
        <v>12046</v>
      </c>
      <c r="M118" t="s">
        <v>12047</v>
      </c>
    </row>
    <row r="119" spans="1:13" x14ac:dyDescent="0.25">
      <c r="A119" s="31" t="s">
        <v>4826</v>
      </c>
      <c r="B119" s="31" t="s">
        <v>4828</v>
      </c>
      <c r="C119" s="31" t="str">
        <f t="shared" si="11"/>
        <v/>
      </c>
      <c r="D119" s="31"/>
      <c r="E119" s="31" t="s">
        <v>6</v>
      </c>
      <c r="F119" s="9" t="s">
        <v>6</v>
      </c>
      <c r="G119" t="str">
        <f t="shared" si="10"/>
        <v>Corynephorus macrantherus</v>
      </c>
      <c r="H119" s="31" t="str">
        <f t="shared" si="12"/>
        <v>CARLOS ROMERO-ZARCO</v>
      </c>
      <c r="I119" s="31" t="s">
        <v>5382</v>
      </c>
      <c r="J119" s="32" t="s">
        <v>12104</v>
      </c>
      <c r="K119" t="s">
        <v>11752</v>
      </c>
      <c r="L119" t="s">
        <v>12046</v>
      </c>
      <c r="M119" t="s">
        <v>12047</v>
      </c>
    </row>
    <row r="120" spans="1:13" x14ac:dyDescent="0.25">
      <c r="A120" s="31" t="s">
        <v>4838</v>
      </c>
      <c r="B120" s="31" t="s">
        <v>4839</v>
      </c>
      <c r="C120" s="31" t="str">
        <f t="shared" si="11"/>
        <v/>
      </c>
      <c r="D120" s="31"/>
      <c r="E120" s="31" t="s">
        <v>6</v>
      </c>
      <c r="F120" s="9" t="s">
        <v>6</v>
      </c>
      <c r="G120" t="str">
        <f t="shared" si="10"/>
        <v>Crypsis aculeata</v>
      </c>
      <c r="H120" s="31" t="str">
        <f t="shared" si="12"/>
        <v>CARLOS ROMERO-ZARCO</v>
      </c>
      <c r="I120" s="31" t="s">
        <v>5393</v>
      </c>
      <c r="J120" s="32" t="s">
        <v>12105</v>
      </c>
      <c r="K120" t="s">
        <v>11752</v>
      </c>
      <c r="L120" t="s">
        <v>12046</v>
      </c>
      <c r="M120" t="s">
        <v>12047</v>
      </c>
    </row>
    <row r="121" spans="1:13" x14ac:dyDescent="0.25">
      <c r="A121" s="31" t="s">
        <v>4838</v>
      </c>
      <c r="B121" s="31" t="s">
        <v>623</v>
      </c>
      <c r="C121" s="31" t="str">
        <f t="shared" si="11"/>
        <v/>
      </c>
      <c r="D121" s="31"/>
      <c r="E121" s="31" t="s">
        <v>6</v>
      </c>
      <c r="F121" s="9" t="s">
        <v>6</v>
      </c>
      <c r="G121" t="str">
        <f t="shared" si="10"/>
        <v>Crypsis alopecuroides</v>
      </c>
      <c r="H121" s="31" t="str">
        <f t="shared" si="12"/>
        <v>CARLOS ROMERO-ZARCO</v>
      </c>
      <c r="I121" s="31" t="s">
        <v>5393</v>
      </c>
      <c r="J121" s="32" t="s">
        <v>12997</v>
      </c>
      <c r="K121" t="s">
        <v>11752</v>
      </c>
      <c r="L121" t="s">
        <v>12046</v>
      </c>
      <c r="M121" t="s">
        <v>12047</v>
      </c>
    </row>
    <row r="122" spans="1:13" x14ac:dyDescent="0.25">
      <c r="A122" s="31" t="s">
        <v>4838</v>
      </c>
      <c r="B122" s="31" t="s">
        <v>4840</v>
      </c>
      <c r="C122" s="31" t="str">
        <f t="shared" si="11"/>
        <v/>
      </c>
      <c r="D122" s="31"/>
      <c r="E122" s="31" t="s">
        <v>6</v>
      </c>
      <c r="F122" s="9" t="s">
        <v>6</v>
      </c>
      <c r="G122" t="str">
        <f t="shared" si="10"/>
        <v>Crypsis schoenoides</v>
      </c>
      <c r="H122" s="31" t="str">
        <f t="shared" si="12"/>
        <v>CARLOS ROMERO-ZARCO</v>
      </c>
      <c r="I122" s="31" t="s">
        <v>5393</v>
      </c>
      <c r="J122" s="32" t="s">
        <v>12998</v>
      </c>
      <c r="K122" t="s">
        <v>11752</v>
      </c>
      <c r="L122" t="s">
        <v>12046</v>
      </c>
      <c r="M122" t="s">
        <v>12047</v>
      </c>
    </row>
    <row r="123" spans="1:13" x14ac:dyDescent="0.25">
      <c r="A123" s="31" t="s">
        <v>4841</v>
      </c>
      <c r="B123" s="31" t="s">
        <v>4708</v>
      </c>
      <c r="C123" s="31" t="str">
        <f t="shared" si="11"/>
        <v/>
      </c>
      <c r="D123" s="31"/>
      <c r="E123" s="31" t="s">
        <v>31</v>
      </c>
      <c r="F123" s="9" t="s">
        <v>6</v>
      </c>
      <c r="G123" t="str">
        <f t="shared" si="10"/>
        <v>Ctenopsis delicatula</v>
      </c>
      <c r="H123" s="31" t="str">
        <f t="shared" si="12"/>
        <v>CARLOS ROMERO-ZARCO</v>
      </c>
      <c r="I123" s="31" t="s">
        <v>6193</v>
      </c>
      <c r="J123" s="32" t="s">
        <v>12106</v>
      </c>
      <c r="K123" t="s">
        <v>11752</v>
      </c>
      <c r="L123" t="s">
        <v>12046</v>
      </c>
      <c r="M123" t="s">
        <v>12047</v>
      </c>
    </row>
    <row r="124" spans="1:13" x14ac:dyDescent="0.25">
      <c r="A124" s="31" t="s">
        <v>4841</v>
      </c>
      <c r="B124" s="31" t="s">
        <v>6084</v>
      </c>
      <c r="C124" s="31" t="str">
        <f t="shared" si="11"/>
        <v/>
      </c>
      <c r="D124" s="31"/>
      <c r="E124" s="31" t="s">
        <v>6</v>
      </c>
      <c r="F124" s="9" t="s">
        <v>6</v>
      </c>
      <c r="G124" t="str">
        <f t="shared" si="10"/>
        <v>Ctenopsis gypsophila</v>
      </c>
      <c r="H124" s="31" t="str">
        <f t="shared" si="12"/>
        <v>CARLOS ROMERO-ZARCO</v>
      </c>
      <c r="I124" s="31" t="s">
        <v>6193</v>
      </c>
      <c r="J124" s="32" t="s">
        <v>12107</v>
      </c>
      <c r="K124" t="s">
        <v>11752</v>
      </c>
      <c r="L124" t="s">
        <v>12046</v>
      </c>
      <c r="M124" t="s">
        <v>12047</v>
      </c>
    </row>
    <row r="125" spans="1:13" x14ac:dyDescent="0.25">
      <c r="A125" s="31" t="s">
        <v>4842</v>
      </c>
      <c r="B125" s="31" t="s">
        <v>514</v>
      </c>
      <c r="C125" s="31" t="str">
        <f t="shared" si="11"/>
        <v/>
      </c>
      <c r="D125" s="31"/>
      <c r="E125" s="31" t="s">
        <v>6</v>
      </c>
      <c r="F125" s="9" t="s">
        <v>6</v>
      </c>
      <c r="G125" t="str">
        <f t="shared" si="10"/>
        <v>Cutandia maritima</v>
      </c>
      <c r="H125" s="31" t="str">
        <f t="shared" si="12"/>
        <v>CARLOS ROMERO-ZARCO</v>
      </c>
      <c r="I125" s="31" t="s">
        <v>5393</v>
      </c>
      <c r="J125" s="32" t="s">
        <v>13082</v>
      </c>
      <c r="K125" t="s">
        <v>11752</v>
      </c>
      <c r="L125" t="s">
        <v>12046</v>
      </c>
      <c r="M125" t="s">
        <v>12047</v>
      </c>
    </row>
    <row r="126" spans="1:13" x14ac:dyDescent="0.25">
      <c r="A126" t="s">
        <v>4842</v>
      </c>
      <c r="B126" t="s">
        <v>4843</v>
      </c>
      <c r="C126" t="str">
        <f t="shared" si="11"/>
        <v/>
      </c>
      <c r="E126" t="s">
        <v>6</v>
      </c>
      <c r="F126" s="33" t="s">
        <v>6</v>
      </c>
      <c r="G126" t="str">
        <f t="shared" si="10"/>
        <v>Cutandia memphitica</v>
      </c>
      <c r="H126" t="str">
        <f t="shared" si="12"/>
        <v>CARLOS ROMERO-ZARCO</v>
      </c>
      <c r="I126" t="s">
        <v>5388</v>
      </c>
      <c r="J126" s="32" t="s">
        <v>12999</v>
      </c>
      <c r="K126" t="s">
        <v>11752</v>
      </c>
      <c r="L126" t="s">
        <v>12046</v>
      </c>
      <c r="M126" t="s">
        <v>12047</v>
      </c>
    </row>
    <row r="127" spans="1:13" x14ac:dyDescent="0.25">
      <c r="A127" t="s">
        <v>4844</v>
      </c>
      <c r="B127" t="s">
        <v>4845</v>
      </c>
      <c r="C127" t="str">
        <f t="shared" si="11"/>
        <v/>
      </c>
      <c r="E127" t="s">
        <v>6</v>
      </c>
      <c r="F127" s="33" t="s">
        <v>6</v>
      </c>
      <c r="G127" t="str">
        <f t="shared" si="10"/>
        <v>Cynodon dactylon</v>
      </c>
      <c r="H127" t="str">
        <f t="shared" si="12"/>
        <v>CARLOS ROMERO-ZARCO</v>
      </c>
      <c r="I127" t="s">
        <v>5393</v>
      </c>
      <c r="J127" s="32" t="s">
        <v>13000</v>
      </c>
      <c r="K127" t="s">
        <v>11752</v>
      </c>
      <c r="L127" t="s">
        <v>12046</v>
      </c>
      <c r="M127" t="s">
        <v>12047</v>
      </c>
    </row>
    <row r="128" spans="1:13" x14ac:dyDescent="0.25">
      <c r="A128" t="s">
        <v>4846</v>
      </c>
      <c r="B128" t="s">
        <v>3418</v>
      </c>
      <c r="C128" t="str">
        <f t="shared" si="11"/>
        <v/>
      </c>
      <c r="E128" t="s">
        <v>6</v>
      </c>
      <c r="F128" s="33" t="s">
        <v>6</v>
      </c>
      <c r="G128" t="str">
        <f t="shared" si="10"/>
        <v>Cynosurus cristatus</v>
      </c>
      <c r="H128" t="str">
        <f t="shared" si="12"/>
        <v>CARLOS ROMERO-ZARCO</v>
      </c>
      <c r="I128" t="s">
        <v>5388</v>
      </c>
      <c r="J128" s="32" t="s">
        <v>12108</v>
      </c>
      <c r="K128" t="s">
        <v>11752</v>
      </c>
      <c r="L128" t="s">
        <v>12046</v>
      </c>
      <c r="M128" t="s">
        <v>12047</v>
      </c>
    </row>
    <row r="129" spans="1:13" x14ac:dyDescent="0.25">
      <c r="A129" t="s">
        <v>4846</v>
      </c>
      <c r="B129" t="s">
        <v>615</v>
      </c>
      <c r="C129" t="str">
        <f t="shared" si="11"/>
        <v/>
      </c>
      <c r="E129" t="s">
        <v>6</v>
      </c>
      <c r="F129" s="33" t="s">
        <v>6</v>
      </c>
      <c r="G129" t="str">
        <f t="shared" ref="G129:G160" si="13">IF(D129="",CONCATENATE(A129," ",B129),CONCATENATE(A129," ",B129," ",D129))</f>
        <v>Cynosurus echinatus</v>
      </c>
      <c r="H129" t="str">
        <f t="shared" si="12"/>
        <v>CARLOS ROMERO-ZARCO</v>
      </c>
      <c r="I129" t="s">
        <v>5393</v>
      </c>
      <c r="J129" s="32" t="s">
        <v>12109</v>
      </c>
      <c r="K129" t="s">
        <v>11752</v>
      </c>
      <c r="L129" t="s">
        <v>12046</v>
      </c>
      <c r="M129" t="s">
        <v>12047</v>
      </c>
    </row>
    <row r="130" spans="1:13" x14ac:dyDescent="0.25">
      <c r="A130" t="s">
        <v>4846</v>
      </c>
      <c r="B130" t="s">
        <v>2272</v>
      </c>
      <c r="C130" t="str">
        <f t="shared" si="11"/>
        <v/>
      </c>
      <c r="E130" t="s">
        <v>6</v>
      </c>
      <c r="F130" s="33" t="s">
        <v>6</v>
      </c>
      <c r="G130" t="str">
        <f t="shared" si="13"/>
        <v>Cynosurus effusus</v>
      </c>
      <c r="H130" t="str">
        <f t="shared" si="12"/>
        <v>CARLOS ROMERO-ZARCO</v>
      </c>
      <c r="I130" t="s">
        <v>5445</v>
      </c>
      <c r="J130" s="32" t="s">
        <v>12110</v>
      </c>
      <c r="K130" t="s">
        <v>11752</v>
      </c>
      <c r="L130" t="s">
        <v>12046</v>
      </c>
      <c r="M130" t="s">
        <v>12047</v>
      </c>
    </row>
    <row r="131" spans="1:13" x14ac:dyDescent="0.25">
      <c r="A131" s="25" t="s">
        <v>4847</v>
      </c>
      <c r="B131" s="25" t="s">
        <v>824</v>
      </c>
      <c r="C131" t="str">
        <f t="shared" si="11"/>
        <v>subsp.</v>
      </c>
      <c r="D131" t="s">
        <v>164</v>
      </c>
      <c r="E131" t="s">
        <v>6</v>
      </c>
      <c r="F131" s="35" t="s">
        <v>6</v>
      </c>
      <c r="G131" t="str">
        <f t="shared" si="13"/>
        <v>Dactylis glomerata hispanica</v>
      </c>
      <c r="H131" t="s">
        <v>5424</v>
      </c>
      <c r="I131" t="s">
        <v>5424</v>
      </c>
      <c r="J131" s="32" t="s">
        <v>13199</v>
      </c>
      <c r="K131" t="s">
        <v>11752</v>
      </c>
      <c r="L131" t="s">
        <v>12046</v>
      </c>
      <c r="M131" t="s">
        <v>12047</v>
      </c>
    </row>
    <row r="132" spans="1:13" x14ac:dyDescent="0.25">
      <c r="A132" t="s">
        <v>4847</v>
      </c>
      <c r="B132" t="s">
        <v>824</v>
      </c>
      <c r="C132" t="str">
        <f t="shared" si="11"/>
        <v>subsp.</v>
      </c>
      <c r="D132" t="s">
        <v>4848</v>
      </c>
      <c r="E132" t="s">
        <v>31</v>
      </c>
      <c r="F132" s="33" t="s">
        <v>6</v>
      </c>
      <c r="G132" t="str">
        <f t="shared" si="13"/>
        <v>Dactylis glomerata juncinella</v>
      </c>
      <c r="H132" t="s">
        <v>5384</v>
      </c>
      <c r="I132" t="s">
        <v>5424</v>
      </c>
      <c r="J132" s="32" t="s">
        <v>13290</v>
      </c>
      <c r="K132" t="s">
        <v>11752</v>
      </c>
      <c r="L132" t="s">
        <v>12046</v>
      </c>
      <c r="M132" t="s">
        <v>12047</v>
      </c>
    </row>
    <row r="133" spans="1:13" x14ac:dyDescent="0.25">
      <c r="A133" t="s">
        <v>4847</v>
      </c>
      <c r="B133" t="s">
        <v>824</v>
      </c>
      <c r="C133" t="str">
        <f t="shared" ref="C133:C162" si="14">IF(D133="", "", "subsp.")</f>
        <v>subsp.</v>
      </c>
      <c r="D133" t="s">
        <v>402</v>
      </c>
      <c r="E133" t="s">
        <v>31</v>
      </c>
      <c r="F133" s="33" t="s">
        <v>6</v>
      </c>
      <c r="G133" t="str">
        <f t="shared" si="13"/>
        <v>Dactylis glomerata lusitanica</v>
      </c>
      <c r="H133" t="s">
        <v>5385</v>
      </c>
      <c r="I133" t="s">
        <v>5424</v>
      </c>
      <c r="J133" s="32" t="s">
        <v>13240</v>
      </c>
      <c r="K133" t="s">
        <v>11752</v>
      </c>
      <c r="L133" t="s">
        <v>12046</v>
      </c>
      <c r="M133" t="s">
        <v>12047</v>
      </c>
    </row>
    <row r="134" spans="1:13" x14ac:dyDescent="0.25">
      <c r="A134" t="s">
        <v>5294</v>
      </c>
      <c r="B134" t="s">
        <v>5295</v>
      </c>
      <c r="C134" t="str">
        <f t="shared" si="14"/>
        <v/>
      </c>
      <c r="E134" t="s">
        <v>5390</v>
      </c>
      <c r="F134" s="33" t="s">
        <v>6</v>
      </c>
      <c r="G134" t="str">
        <f t="shared" si="13"/>
        <v>Dactyloctenium aegyptium</v>
      </c>
      <c r="H134" t="str">
        <f t="shared" ref="H134:H163" si="15">IF(OR(A134 ="", B134=""), "", "CARLOS ROMERO-ZARCO")</f>
        <v>CARLOS ROMERO-ZARCO</v>
      </c>
      <c r="I134" t="s">
        <v>5267</v>
      </c>
      <c r="J134" s="32" t="s">
        <v>13083</v>
      </c>
      <c r="K134" t="s">
        <v>11752</v>
      </c>
      <c r="L134" t="s">
        <v>12046</v>
      </c>
      <c r="M134" t="s">
        <v>12047</v>
      </c>
    </row>
    <row r="135" spans="1:13" x14ac:dyDescent="0.25">
      <c r="A135" t="s">
        <v>4849</v>
      </c>
      <c r="B135" t="s">
        <v>836</v>
      </c>
      <c r="C135" t="str">
        <f t="shared" si="14"/>
        <v/>
      </c>
      <c r="E135" t="s">
        <v>6</v>
      </c>
      <c r="F135" s="33" t="s">
        <v>6</v>
      </c>
      <c r="G135" t="str">
        <f t="shared" si="13"/>
        <v>Danthonia decumbens</v>
      </c>
      <c r="H135" t="str">
        <f t="shared" si="15"/>
        <v>CARLOS ROMERO-ZARCO</v>
      </c>
      <c r="I135" t="s">
        <v>5378</v>
      </c>
      <c r="J135" s="32" t="s">
        <v>13001</v>
      </c>
      <c r="K135" t="s">
        <v>11752</v>
      </c>
      <c r="L135" t="s">
        <v>12046</v>
      </c>
      <c r="M135" t="s">
        <v>12047</v>
      </c>
    </row>
    <row r="136" spans="1:13" x14ac:dyDescent="0.25">
      <c r="A136" t="s">
        <v>4850</v>
      </c>
      <c r="B136" t="s">
        <v>962</v>
      </c>
      <c r="C136" t="str">
        <f t="shared" si="14"/>
        <v/>
      </c>
      <c r="E136" t="s">
        <v>6</v>
      </c>
      <c r="F136" s="33" t="s">
        <v>6</v>
      </c>
      <c r="G136" t="str">
        <f t="shared" si="13"/>
        <v>Deschampsia cespitosa</v>
      </c>
      <c r="H136" t="str">
        <f t="shared" si="15"/>
        <v>CARLOS ROMERO-ZARCO</v>
      </c>
      <c r="I136" t="s">
        <v>5388</v>
      </c>
      <c r="J136" s="32" t="s">
        <v>13003</v>
      </c>
      <c r="K136" t="s">
        <v>11752</v>
      </c>
      <c r="L136" t="s">
        <v>12046</v>
      </c>
      <c r="M136" t="s">
        <v>12047</v>
      </c>
    </row>
    <row r="137" spans="1:13" x14ac:dyDescent="0.25">
      <c r="A137" t="s">
        <v>4851</v>
      </c>
      <c r="B137" t="s">
        <v>38</v>
      </c>
      <c r="C137" t="str">
        <f t="shared" si="14"/>
        <v/>
      </c>
      <c r="E137" t="s">
        <v>6</v>
      </c>
      <c r="F137" s="33" t="s">
        <v>6</v>
      </c>
      <c r="G137" t="str">
        <f t="shared" si="13"/>
        <v>Desmazeria sicula</v>
      </c>
      <c r="H137" t="str">
        <f t="shared" si="15"/>
        <v>CARLOS ROMERO-ZARCO</v>
      </c>
      <c r="I137" t="s">
        <v>5388</v>
      </c>
      <c r="J137" s="32" t="s">
        <v>12111</v>
      </c>
      <c r="K137" t="s">
        <v>11752</v>
      </c>
      <c r="L137" t="s">
        <v>12046</v>
      </c>
      <c r="M137" t="s">
        <v>12047</v>
      </c>
    </row>
    <row r="138" spans="1:13" x14ac:dyDescent="0.25">
      <c r="A138" t="s">
        <v>4852</v>
      </c>
      <c r="B138" t="s">
        <v>5296</v>
      </c>
      <c r="C138" t="str">
        <f t="shared" si="14"/>
        <v/>
      </c>
      <c r="E138" t="s">
        <v>5390</v>
      </c>
      <c r="F138" s="33" t="s">
        <v>6</v>
      </c>
      <c r="G138" t="str">
        <f t="shared" si="13"/>
        <v>Dichanthium annulatum</v>
      </c>
      <c r="H138" t="str">
        <f t="shared" si="15"/>
        <v>CARLOS ROMERO-ZARCO</v>
      </c>
      <c r="I138" t="s">
        <v>5267</v>
      </c>
      <c r="J138" s="32" t="s">
        <v>13004</v>
      </c>
      <c r="K138" t="s">
        <v>11752</v>
      </c>
      <c r="L138" t="s">
        <v>12046</v>
      </c>
      <c r="M138" t="s">
        <v>12047</v>
      </c>
    </row>
    <row r="139" spans="1:13" x14ac:dyDescent="0.25">
      <c r="A139" s="25" t="s">
        <v>4854</v>
      </c>
      <c r="B139" s="25" t="s">
        <v>1647</v>
      </c>
      <c r="C139" t="str">
        <f t="shared" si="14"/>
        <v/>
      </c>
      <c r="E139" t="s">
        <v>5390</v>
      </c>
      <c r="F139" s="35" t="s">
        <v>6</v>
      </c>
      <c r="G139" t="str">
        <f t="shared" si="13"/>
        <v>Digitaria ciliaris</v>
      </c>
      <c r="H139" t="str">
        <f t="shared" si="15"/>
        <v>CARLOS ROMERO-ZARCO</v>
      </c>
      <c r="I139" t="s">
        <v>5267</v>
      </c>
      <c r="J139" s="32" t="s">
        <v>13201</v>
      </c>
      <c r="K139" t="s">
        <v>11752</v>
      </c>
      <c r="L139" t="s">
        <v>12046</v>
      </c>
      <c r="M139" t="s">
        <v>12047</v>
      </c>
    </row>
    <row r="140" spans="1:13" x14ac:dyDescent="0.25">
      <c r="A140" t="s">
        <v>4854</v>
      </c>
      <c r="B140" t="s">
        <v>2770</v>
      </c>
      <c r="C140" t="str">
        <f t="shared" si="14"/>
        <v/>
      </c>
      <c r="E140" t="s">
        <v>5390</v>
      </c>
      <c r="F140" s="33" t="s">
        <v>6</v>
      </c>
      <c r="G140" t="str">
        <f t="shared" si="13"/>
        <v>Digitaria debilis</v>
      </c>
      <c r="H140" t="str">
        <f t="shared" si="15"/>
        <v>CARLOS ROMERO-ZARCO</v>
      </c>
      <c r="I140" t="s">
        <v>13597</v>
      </c>
      <c r="J140" s="32" t="s">
        <v>13005</v>
      </c>
      <c r="K140" t="s">
        <v>11752</v>
      </c>
      <c r="L140" t="s">
        <v>12046</v>
      </c>
      <c r="M140" t="s">
        <v>12047</v>
      </c>
    </row>
    <row r="141" spans="1:13" x14ac:dyDescent="0.25">
      <c r="A141" t="s">
        <v>4854</v>
      </c>
      <c r="B141" t="s">
        <v>4853</v>
      </c>
      <c r="C141" t="str">
        <f t="shared" si="14"/>
        <v/>
      </c>
      <c r="E141" t="s">
        <v>6</v>
      </c>
      <c r="F141" s="33" t="s">
        <v>6</v>
      </c>
      <c r="G141" t="str">
        <f t="shared" si="13"/>
        <v>Digitaria ischaemum</v>
      </c>
      <c r="H141" t="str">
        <f t="shared" si="15"/>
        <v>CARLOS ROMERO-ZARCO</v>
      </c>
      <c r="J141" s="32" t="s">
        <v>13006</v>
      </c>
      <c r="K141" t="s">
        <v>11752</v>
      </c>
      <c r="L141" t="s">
        <v>12046</v>
      </c>
      <c r="M141" t="s">
        <v>12047</v>
      </c>
    </row>
    <row r="142" spans="1:13" x14ac:dyDescent="0.25">
      <c r="A142" t="s">
        <v>4854</v>
      </c>
      <c r="B142" t="s">
        <v>4855</v>
      </c>
      <c r="C142" t="str">
        <f t="shared" si="14"/>
        <v/>
      </c>
      <c r="E142" t="s">
        <v>6</v>
      </c>
      <c r="F142" s="33" t="s">
        <v>6</v>
      </c>
      <c r="G142" t="str">
        <f t="shared" si="13"/>
        <v>Digitaria sanguinalis</v>
      </c>
      <c r="H142" t="str">
        <f t="shared" si="15"/>
        <v>CARLOS ROMERO-ZARCO</v>
      </c>
      <c r="J142" s="32" t="s">
        <v>13007</v>
      </c>
      <c r="K142" t="s">
        <v>11752</v>
      </c>
      <c r="L142" t="s">
        <v>12046</v>
      </c>
      <c r="M142" t="s">
        <v>12047</v>
      </c>
    </row>
    <row r="143" spans="1:13" x14ac:dyDescent="0.25">
      <c r="A143" t="s">
        <v>4854</v>
      </c>
      <c r="B143" t="s">
        <v>5297</v>
      </c>
      <c r="C143" t="str">
        <f t="shared" si="14"/>
        <v/>
      </c>
      <c r="E143" t="s">
        <v>5390</v>
      </c>
      <c r="F143" s="33" t="s">
        <v>6</v>
      </c>
      <c r="G143" t="str">
        <f t="shared" si="13"/>
        <v>Digitaria violascens</v>
      </c>
      <c r="H143" t="str">
        <f t="shared" si="15"/>
        <v>CARLOS ROMERO-ZARCO</v>
      </c>
      <c r="I143" t="s">
        <v>5267</v>
      </c>
      <c r="J143" s="32" t="s">
        <v>12112</v>
      </c>
      <c r="K143" t="s">
        <v>11752</v>
      </c>
      <c r="L143" t="s">
        <v>12046</v>
      </c>
      <c r="M143" t="s">
        <v>12047</v>
      </c>
    </row>
    <row r="144" spans="1:13" x14ac:dyDescent="0.25">
      <c r="A144" t="s">
        <v>5298</v>
      </c>
      <c r="B144" t="s">
        <v>5299</v>
      </c>
      <c r="C144" t="str">
        <f t="shared" si="14"/>
        <v/>
      </c>
      <c r="E144" t="s">
        <v>5390</v>
      </c>
      <c r="F144" s="33" t="s">
        <v>6</v>
      </c>
      <c r="G144" t="str">
        <f t="shared" si="13"/>
        <v>Dinebra retroflexa</v>
      </c>
      <c r="H144" t="str">
        <f t="shared" si="15"/>
        <v>CARLOS ROMERO-ZARCO</v>
      </c>
      <c r="I144" t="s">
        <v>5267</v>
      </c>
      <c r="J144" s="32" t="s">
        <v>13008</v>
      </c>
      <c r="K144" t="s">
        <v>11752</v>
      </c>
      <c r="L144" t="s">
        <v>12046</v>
      </c>
      <c r="M144" t="s">
        <v>12047</v>
      </c>
    </row>
    <row r="145" spans="1:13" x14ac:dyDescent="0.25">
      <c r="A145" t="s">
        <v>4858</v>
      </c>
      <c r="B145" t="s">
        <v>3016</v>
      </c>
      <c r="C145" t="str">
        <f t="shared" si="14"/>
        <v/>
      </c>
      <c r="E145" t="s">
        <v>6</v>
      </c>
      <c r="F145" s="33" t="s">
        <v>6</v>
      </c>
      <c r="G145" t="str">
        <f t="shared" si="13"/>
        <v>Echinaria capitata</v>
      </c>
      <c r="H145" t="str">
        <f t="shared" si="15"/>
        <v>CARLOS ROMERO-ZARCO</v>
      </c>
      <c r="I145" s="31" t="s">
        <v>5393</v>
      </c>
      <c r="J145" s="32" t="s">
        <v>12113</v>
      </c>
      <c r="K145" t="s">
        <v>11752</v>
      </c>
      <c r="L145" t="s">
        <v>12046</v>
      </c>
      <c r="M145" t="s">
        <v>12047</v>
      </c>
    </row>
    <row r="146" spans="1:13" x14ac:dyDescent="0.25">
      <c r="A146" t="s">
        <v>4859</v>
      </c>
      <c r="B146" t="s">
        <v>5300</v>
      </c>
      <c r="C146" t="str">
        <f t="shared" si="14"/>
        <v/>
      </c>
      <c r="E146" t="s">
        <v>5390</v>
      </c>
      <c r="F146" s="33" t="s">
        <v>6</v>
      </c>
      <c r="G146" t="str">
        <f t="shared" si="13"/>
        <v>Echinochloa colona</v>
      </c>
      <c r="H146" t="str">
        <f t="shared" si="15"/>
        <v>CARLOS ROMERO-ZARCO</v>
      </c>
      <c r="I146" t="s">
        <v>5402</v>
      </c>
      <c r="J146" s="32" t="s">
        <v>12114</v>
      </c>
      <c r="K146" t="s">
        <v>11752</v>
      </c>
      <c r="L146" t="s">
        <v>12046</v>
      </c>
      <c r="M146" t="s">
        <v>12047</v>
      </c>
    </row>
    <row r="147" spans="1:13" x14ac:dyDescent="0.25">
      <c r="A147" t="s">
        <v>4859</v>
      </c>
      <c r="B147" t="s">
        <v>4860</v>
      </c>
      <c r="C147" t="str">
        <f t="shared" si="14"/>
        <v/>
      </c>
      <c r="E147" t="s">
        <v>5390</v>
      </c>
      <c r="F147" s="33" t="s">
        <v>6</v>
      </c>
      <c r="G147" t="str">
        <f t="shared" si="13"/>
        <v>Echinochloa crus-galli</v>
      </c>
      <c r="H147" t="str">
        <f t="shared" si="15"/>
        <v>CARLOS ROMERO-ZARCO</v>
      </c>
      <c r="I147" t="s">
        <v>13598</v>
      </c>
      <c r="J147" s="32" t="s">
        <v>13009</v>
      </c>
      <c r="K147" t="s">
        <v>11752</v>
      </c>
      <c r="L147" t="s">
        <v>12046</v>
      </c>
      <c r="M147" t="s">
        <v>12047</v>
      </c>
    </row>
    <row r="148" spans="1:13" x14ac:dyDescent="0.25">
      <c r="A148" t="s">
        <v>4859</v>
      </c>
      <c r="B148" t="s">
        <v>5301</v>
      </c>
      <c r="C148" t="str">
        <f t="shared" si="14"/>
        <v/>
      </c>
      <c r="E148" t="s">
        <v>5390</v>
      </c>
      <c r="F148" s="33" t="s">
        <v>6</v>
      </c>
      <c r="G148" t="str">
        <f t="shared" si="13"/>
        <v>Echinochloa oryzicola</v>
      </c>
      <c r="H148" t="str">
        <f t="shared" si="15"/>
        <v>CARLOS ROMERO-ZARCO</v>
      </c>
      <c r="I148" t="s">
        <v>5267</v>
      </c>
      <c r="J148" s="32" t="s">
        <v>13010</v>
      </c>
      <c r="K148" t="s">
        <v>11752</v>
      </c>
      <c r="L148" t="s">
        <v>12046</v>
      </c>
      <c r="M148" t="s">
        <v>12047</v>
      </c>
    </row>
    <row r="149" spans="1:13" x14ac:dyDescent="0.25">
      <c r="A149" t="s">
        <v>4859</v>
      </c>
      <c r="B149" t="s">
        <v>4861</v>
      </c>
      <c r="C149" t="str">
        <f t="shared" si="14"/>
        <v/>
      </c>
      <c r="E149" t="s">
        <v>5390</v>
      </c>
      <c r="F149" s="33" t="s">
        <v>6</v>
      </c>
      <c r="G149" t="str">
        <f t="shared" si="13"/>
        <v>Echinochloa oryzoides</v>
      </c>
      <c r="H149" t="str">
        <f t="shared" si="15"/>
        <v>CARLOS ROMERO-ZARCO</v>
      </c>
      <c r="I149" t="s">
        <v>5267</v>
      </c>
      <c r="J149" s="32" t="s">
        <v>12115</v>
      </c>
      <c r="K149" t="s">
        <v>11752</v>
      </c>
      <c r="L149" t="s">
        <v>12046</v>
      </c>
      <c r="M149" t="s">
        <v>12047</v>
      </c>
    </row>
    <row r="150" spans="1:13" x14ac:dyDescent="0.25">
      <c r="A150" t="s">
        <v>4863</v>
      </c>
      <c r="B150" t="s">
        <v>297</v>
      </c>
      <c r="C150" t="str">
        <f t="shared" si="14"/>
        <v/>
      </c>
      <c r="E150" t="s">
        <v>5390</v>
      </c>
      <c r="F150" s="33" t="s">
        <v>6</v>
      </c>
      <c r="G150" t="str">
        <f t="shared" si="13"/>
        <v>Ehrharta calycina</v>
      </c>
      <c r="H150" t="str">
        <f t="shared" si="15"/>
        <v>CARLOS ROMERO-ZARCO</v>
      </c>
      <c r="I150" t="s">
        <v>5267</v>
      </c>
      <c r="J150" s="32" t="s">
        <v>13011</v>
      </c>
      <c r="K150" t="s">
        <v>11752</v>
      </c>
      <c r="L150" t="s">
        <v>12046</v>
      </c>
      <c r="M150" t="s">
        <v>12047</v>
      </c>
    </row>
    <row r="151" spans="1:13" x14ac:dyDescent="0.25">
      <c r="A151" t="s">
        <v>4863</v>
      </c>
      <c r="B151" t="s">
        <v>690</v>
      </c>
      <c r="C151" t="str">
        <f t="shared" si="14"/>
        <v/>
      </c>
      <c r="E151" t="s">
        <v>5390</v>
      </c>
      <c r="F151" s="33" t="s">
        <v>6</v>
      </c>
      <c r="G151" t="str">
        <f t="shared" si="13"/>
        <v>Ehrharta erecta</v>
      </c>
      <c r="H151" t="str">
        <f t="shared" si="15"/>
        <v>CARLOS ROMERO-ZARCO</v>
      </c>
      <c r="I151" t="s">
        <v>5267</v>
      </c>
      <c r="J151" s="32" t="s">
        <v>12116</v>
      </c>
      <c r="K151" t="s">
        <v>11752</v>
      </c>
      <c r="L151" t="s">
        <v>12046</v>
      </c>
      <c r="M151" t="s">
        <v>12047</v>
      </c>
    </row>
    <row r="152" spans="1:13" x14ac:dyDescent="0.25">
      <c r="A152" t="s">
        <v>4863</v>
      </c>
      <c r="B152" t="s">
        <v>251</v>
      </c>
      <c r="C152" t="str">
        <f t="shared" si="14"/>
        <v/>
      </c>
      <c r="E152" t="s">
        <v>5390</v>
      </c>
      <c r="F152" s="33" t="s">
        <v>6</v>
      </c>
      <c r="G152" t="str">
        <f t="shared" si="13"/>
        <v>Ehrharta longiflora</v>
      </c>
      <c r="H152" t="str">
        <f t="shared" si="15"/>
        <v>CARLOS ROMERO-ZARCO</v>
      </c>
      <c r="I152" t="s">
        <v>5267</v>
      </c>
      <c r="J152" s="32" t="s">
        <v>13012</v>
      </c>
      <c r="K152" t="s">
        <v>11752</v>
      </c>
      <c r="L152" t="s">
        <v>12046</v>
      </c>
      <c r="M152" t="s">
        <v>12047</v>
      </c>
    </row>
    <row r="153" spans="1:13" x14ac:dyDescent="0.25">
      <c r="A153" t="s">
        <v>4864</v>
      </c>
      <c r="B153" t="s">
        <v>845</v>
      </c>
      <c r="C153" t="str">
        <f t="shared" si="14"/>
        <v/>
      </c>
      <c r="E153" t="s">
        <v>5390</v>
      </c>
      <c r="F153" s="33" t="s">
        <v>6</v>
      </c>
      <c r="G153" t="str">
        <f t="shared" si="13"/>
        <v>Eleusine indica</v>
      </c>
      <c r="H153" t="str">
        <f t="shared" si="15"/>
        <v>CARLOS ROMERO-ZARCO</v>
      </c>
      <c r="I153" t="s">
        <v>5267</v>
      </c>
      <c r="J153" s="32" t="s">
        <v>13013</v>
      </c>
      <c r="K153" t="s">
        <v>11752</v>
      </c>
      <c r="L153" t="s">
        <v>12046</v>
      </c>
      <c r="M153" t="s">
        <v>12047</v>
      </c>
    </row>
    <row r="154" spans="1:13" x14ac:dyDescent="0.25">
      <c r="A154" t="s">
        <v>4864</v>
      </c>
      <c r="B154" t="s">
        <v>4865</v>
      </c>
      <c r="C154" t="str">
        <f t="shared" si="14"/>
        <v/>
      </c>
      <c r="E154" t="s">
        <v>5390</v>
      </c>
      <c r="F154" s="33" t="s">
        <v>6</v>
      </c>
      <c r="G154" t="str">
        <f t="shared" si="13"/>
        <v>Eleusine tristachya</v>
      </c>
      <c r="H154" t="str">
        <f t="shared" si="15"/>
        <v>CARLOS ROMERO-ZARCO</v>
      </c>
      <c r="I154" t="s">
        <v>5267</v>
      </c>
      <c r="J154" s="32" t="s">
        <v>13084</v>
      </c>
      <c r="K154" t="s">
        <v>11752</v>
      </c>
      <c r="L154" t="s">
        <v>12046</v>
      </c>
      <c r="M154" t="s">
        <v>12047</v>
      </c>
    </row>
    <row r="155" spans="1:13" x14ac:dyDescent="0.25">
      <c r="A155" t="s">
        <v>4866</v>
      </c>
      <c r="B155" t="s">
        <v>4869</v>
      </c>
      <c r="C155" t="str">
        <f t="shared" si="14"/>
        <v/>
      </c>
      <c r="E155" t="s">
        <v>31</v>
      </c>
      <c r="F155" s="33" t="s">
        <v>6</v>
      </c>
      <c r="G155" t="str">
        <f t="shared" si="13"/>
        <v>Elymus curvifolius</v>
      </c>
      <c r="H155" t="str">
        <f t="shared" si="15"/>
        <v>CARLOS ROMERO-ZARCO</v>
      </c>
      <c r="I155" t="s">
        <v>5380</v>
      </c>
      <c r="J155" s="32" t="s">
        <v>12117</v>
      </c>
      <c r="K155" t="s">
        <v>11752</v>
      </c>
      <c r="L155" t="s">
        <v>12046</v>
      </c>
      <c r="M155" t="s">
        <v>12047</v>
      </c>
    </row>
    <row r="156" spans="1:13" x14ac:dyDescent="0.25">
      <c r="A156" t="s">
        <v>4866</v>
      </c>
      <c r="B156" t="s">
        <v>4418</v>
      </c>
      <c r="C156" t="str">
        <f t="shared" si="14"/>
        <v/>
      </c>
      <c r="E156" t="s">
        <v>6</v>
      </c>
      <c r="F156" s="33" t="s">
        <v>6</v>
      </c>
      <c r="G156" t="str">
        <f t="shared" si="13"/>
        <v>Elymus elongatus</v>
      </c>
      <c r="H156" t="str">
        <f t="shared" si="15"/>
        <v>CARLOS ROMERO-ZARCO</v>
      </c>
      <c r="I156" t="s">
        <v>5393</v>
      </c>
      <c r="J156" s="32" t="s">
        <v>13085</v>
      </c>
      <c r="K156" t="s">
        <v>11752</v>
      </c>
      <c r="L156" t="s">
        <v>12046</v>
      </c>
      <c r="M156" t="s">
        <v>12047</v>
      </c>
    </row>
    <row r="157" spans="1:13" x14ac:dyDescent="0.25">
      <c r="A157" t="s">
        <v>4866</v>
      </c>
      <c r="B157" t="s">
        <v>5302</v>
      </c>
      <c r="C157" t="str">
        <f t="shared" si="14"/>
        <v/>
      </c>
      <c r="E157" t="s">
        <v>5390</v>
      </c>
      <c r="F157" s="33" t="s">
        <v>6</v>
      </c>
      <c r="G157" t="str">
        <f t="shared" si="13"/>
        <v>Elymus obtusiflorus</v>
      </c>
      <c r="H157" t="str">
        <f t="shared" si="15"/>
        <v>CARLOS ROMERO-ZARCO</v>
      </c>
      <c r="I157" t="s">
        <v>5267</v>
      </c>
      <c r="J157" s="32" t="s">
        <v>13086</v>
      </c>
      <c r="K157" t="s">
        <v>11752</v>
      </c>
      <c r="L157" t="s">
        <v>12046</v>
      </c>
      <c r="M157" t="s">
        <v>12047</v>
      </c>
    </row>
    <row r="158" spans="1:13" x14ac:dyDescent="0.25">
      <c r="A158" t="s">
        <v>4866</v>
      </c>
      <c r="B158" t="s">
        <v>4867</v>
      </c>
      <c r="C158" t="str">
        <f t="shared" si="14"/>
        <v/>
      </c>
      <c r="E158" t="s">
        <v>6</v>
      </c>
      <c r="F158" s="33" t="s">
        <v>6</v>
      </c>
      <c r="G158" t="str">
        <f t="shared" si="13"/>
        <v>Elymus athericus</v>
      </c>
      <c r="H158" t="str">
        <f t="shared" si="15"/>
        <v>CARLOS ROMERO-ZARCO</v>
      </c>
      <c r="I158" t="s">
        <v>5388</v>
      </c>
      <c r="J158" s="32" t="s">
        <v>12118</v>
      </c>
      <c r="K158" t="s">
        <v>11752</v>
      </c>
      <c r="L158" t="s">
        <v>12046</v>
      </c>
      <c r="M158" t="s">
        <v>12047</v>
      </c>
    </row>
    <row r="159" spans="1:13" x14ac:dyDescent="0.25">
      <c r="A159" t="s">
        <v>4866</v>
      </c>
      <c r="B159" t="s">
        <v>2559</v>
      </c>
      <c r="C159" t="str">
        <f t="shared" si="14"/>
        <v/>
      </c>
      <c r="E159" t="s">
        <v>6</v>
      </c>
      <c r="F159" s="33" t="s">
        <v>6</v>
      </c>
      <c r="G159" t="str">
        <f t="shared" si="13"/>
        <v>Elymus hispidus</v>
      </c>
      <c r="H159" t="str">
        <f t="shared" si="15"/>
        <v>CARLOS ROMERO-ZARCO</v>
      </c>
      <c r="I159" t="s">
        <v>5447</v>
      </c>
      <c r="J159" s="32" t="s">
        <v>12119</v>
      </c>
      <c r="K159" t="s">
        <v>11752</v>
      </c>
      <c r="L159" t="s">
        <v>12046</v>
      </c>
      <c r="M159" t="s">
        <v>12047</v>
      </c>
    </row>
    <row r="160" spans="1:13" x14ac:dyDescent="0.25">
      <c r="A160" t="s">
        <v>4866</v>
      </c>
      <c r="B160" t="s">
        <v>408</v>
      </c>
      <c r="C160" t="str">
        <f t="shared" si="14"/>
        <v>subsp.</v>
      </c>
      <c r="D160" s="31" t="s">
        <v>408</v>
      </c>
      <c r="E160" t="s">
        <v>6</v>
      </c>
      <c r="F160" s="33" t="s">
        <v>31</v>
      </c>
      <c r="G160" t="str">
        <f t="shared" si="13"/>
        <v>Elymus repens repens</v>
      </c>
      <c r="H160" t="str">
        <f t="shared" si="15"/>
        <v>CARLOS ROMERO-ZARCO</v>
      </c>
      <c r="I160" t="s">
        <v>5393</v>
      </c>
      <c r="J160" s="32" t="s">
        <v>13849</v>
      </c>
      <c r="K160" t="s">
        <v>11752</v>
      </c>
      <c r="L160" t="s">
        <v>12046</v>
      </c>
      <c r="M160" t="s">
        <v>12047</v>
      </c>
    </row>
    <row r="161" spans="1:13" x14ac:dyDescent="0.25">
      <c r="A161" t="s">
        <v>4866</v>
      </c>
      <c r="B161" t="s">
        <v>4868</v>
      </c>
      <c r="C161" t="str">
        <f t="shared" si="14"/>
        <v/>
      </c>
      <c r="E161" t="s">
        <v>6</v>
      </c>
      <c r="F161" s="33" t="s">
        <v>6</v>
      </c>
      <c r="G161" t="str">
        <f t="shared" ref="G161:G190" si="16">IF(D161="",CONCATENATE(A161," ",B161),CONCATENATE(A161," ",B161," ",D161))</f>
        <v>Elymus caninus</v>
      </c>
      <c r="H161" t="str">
        <f t="shared" si="15"/>
        <v>CARLOS ROMERO-ZARCO</v>
      </c>
      <c r="I161" t="s">
        <v>5388</v>
      </c>
      <c r="J161" s="32" t="s">
        <v>13014</v>
      </c>
      <c r="K161" t="s">
        <v>11752</v>
      </c>
      <c r="L161" t="s">
        <v>12046</v>
      </c>
      <c r="M161" t="s">
        <v>12047</v>
      </c>
    </row>
    <row r="162" spans="1:13" x14ac:dyDescent="0.25">
      <c r="A162" t="s">
        <v>4866</v>
      </c>
      <c r="B162" t="s">
        <v>59</v>
      </c>
      <c r="C162" t="str">
        <f t="shared" si="14"/>
        <v/>
      </c>
      <c r="E162" t="s">
        <v>6</v>
      </c>
      <c r="F162" s="33" t="s">
        <v>6</v>
      </c>
      <c r="G162" t="str">
        <f t="shared" si="16"/>
        <v>Elymus hispanicus</v>
      </c>
      <c r="H162" t="str">
        <f t="shared" si="15"/>
        <v>CARLOS ROMERO-ZARCO</v>
      </c>
      <c r="I162" t="s">
        <v>5393</v>
      </c>
      <c r="J162" s="32" t="s">
        <v>12120</v>
      </c>
      <c r="K162" t="s">
        <v>11752</v>
      </c>
      <c r="L162" t="s">
        <v>12046</v>
      </c>
      <c r="M162" t="s">
        <v>12047</v>
      </c>
    </row>
    <row r="163" spans="1:13" x14ac:dyDescent="0.25">
      <c r="A163" t="s">
        <v>4866</v>
      </c>
      <c r="B163" t="s">
        <v>4870</v>
      </c>
      <c r="C163" t="str">
        <f t="shared" ref="C163:C194" si="17">IF(D163="", "", "subsp.")</f>
        <v>subsp.</v>
      </c>
      <c r="D163" t="s">
        <v>4870</v>
      </c>
      <c r="E163" t="s">
        <v>6</v>
      </c>
      <c r="F163" s="33" t="s">
        <v>6</v>
      </c>
      <c r="G163" t="str">
        <f t="shared" si="16"/>
        <v>Elymus farctus farctus</v>
      </c>
      <c r="H163" t="str">
        <f t="shared" si="15"/>
        <v>CARLOS ROMERO-ZARCO</v>
      </c>
      <c r="I163" t="s">
        <v>5393</v>
      </c>
      <c r="J163" s="32" t="s">
        <v>13743</v>
      </c>
      <c r="K163" t="s">
        <v>11752</v>
      </c>
      <c r="L163" t="s">
        <v>12046</v>
      </c>
      <c r="M163" t="s">
        <v>12047</v>
      </c>
    </row>
    <row r="164" spans="1:13" x14ac:dyDescent="0.25">
      <c r="A164" t="s">
        <v>4871</v>
      </c>
      <c r="B164" t="s">
        <v>4872</v>
      </c>
      <c r="C164" t="str">
        <f t="shared" si="17"/>
        <v/>
      </c>
      <c r="E164" t="s">
        <v>6</v>
      </c>
      <c r="F164" s="33" t="s">
        <v>6</v>
      </c>
      <c r="G164" t="str">
        <f t="shared" si="16"/>
        <v>Enneapogon persicus</v>
      </c>
      <c r="H164" t="str">
        <f t="shared" ref="H164:H195" si="18">IF(OR(A164 ="", B164=""), "", "CARLOS ROMERO-ZARCO")</f>
        <v>CARLOS ROMERO-ZARCO</v>
      </c>
      <c r="I164" t="s">
        <v>5421</v>
      </c>
      <c r="J164" s="32" t="s">
        <v>12121</v>
      </c>
      <c r="K164" t="s">
        <v>11752</v>
      </c>
      <c r="L164" t="s">
        <v>12046</v>
      </c>
      <c r="M164" t="s">
        <v>12047</v>
      </c>
    </row>
    <row r="165" spans="1:13" x14ac:dyDescent="0.25">
      <c r="A165" t="s">
        <v>4873</v>
      </c>
      <c r="B165" t="s">
        <v>5303</v>
      </c>
      <c r="C165" t="str">
        <f t="shared" si="17"/>
        <v/>
      </c>
      <c r="E165" s="31" t="s">
        <v>5390</v>
      </c>
      <c r="F165" s="9" t="s">
        <v>6</v>
      </c>
      <c r="G165" t="str">
        <f t="shared" si="16"/>
        <v>Eragrostis bahiensis</v>
      </c>
      <c r="H165" t="str">
        <f t="shared" si="18"/>
        <v>CARLOS ROMERO-ZARCO</v>
      </c>
      <c r="I165" t="s">
        <v>5267</v>
      </c>
      <c r="J165" s="32" t="s">
        <v>12956</v>
      </c>
      <c r="K165" t="s">
        <v>11752</v>
      </c>
      <c r="L165" t="s">
        <v>12046</v>
      </c>
      <c r="M165" t="s">
        <v>12047</v>
      </c>
    </row>
    <row r="166" spans="1:13" x14ac:dyDescent="0.25">
      <c r="A166" t="s">
        <v>4873</v>
      </c>
      <c r="B166" t="s">
        <v>740</v>
      </c>
      <c r="C166" t="str">
        <f t="shared" si="17"/>
        <v/>
      </c>
      <c r="E166" t="s">
        <v>5390</v>
      </c>
      <c r="F166" s="33" t="s">
        <v>6</v>
      </c>
      <c r="G166" t="str">
        <f t="shared" si="16"/>
        <v>Eragrostis barrelieri</v>
      </c>
      <c r="H166" t="str">
        <f t="shared" si="18"/>
        <v>CARLOS ROMERO-ZARCO</v>
      </c>
      <c r="I166" t="s">
        <v>5267</v>
      </c>
      <c r="J166" s="32" t="s">
        <v>13015</v>
      </c>
      <c r="K166" t="s">
        <v>11752</v>
      </c>
      <c r="L166" t="s">
        <v>12046</v>
      </c>
      <c r="M166" t="s">
        <v>12047</v>
      </c>
    </row>
    <row r="167" spans="1:13" x14ac:dyDescent="0.25">
      <c r="A167" t="s">
        <v>4873</v>
      </c>
      <c r="B167" t="s">
        <v>4874</v>
      </c>
      <c r="C167" t="str">
        <f t="shared" si="17"/>
        <v/>
      </c>
      <c r="E167" t="s">
        <v>6</v>
      </c>
      <c r="F167" s="33" t="s">
        <v>6</v>
      </c>
      <c r="G167" t="str">
        <f t="shared" si="16"/>
        <v>Eragrostis cilianensis</v>
      </c>
      <c r="H167" t="str">
        <f t="shared" si="18"/>
        <v>CARLOS ROMERO-ZARCO</v>
      </c>
      <c r="I167" t="s">
        <v>5402</v>
      </c>
      <c r="J167" s="32" t="s">
        <v>13087</v>
      </c>
      <c r="K167" t="s">
        <v>11752</v>
      </c>
      <c r="L167" t="s">
        <v>12046</v>
      </c>
      <c r="M167" t="s">
        <v>12047</v>
      </c>
    </row>
    <row r="168" spans="1:13" x14ac:dyDescent="0.25">
      <c r="A168" t="s">
        <v>4873</v>
      </c>
      <c r="B168" t="s">
        <v>426</v>
      </c>
      <c r="C168" t="str">
        <f t="shared" si="17"/>
        <v/>
      </c>
      <c r="E168" t="s">
        <v>5390</v>
      </c>
      <c r="F168" s="33" t="s">
        <v>6</v>
      </c>
      <c r="G168" t="str">
        <f t="shared" si="16"/>
        <v>Eragrostis collina</v>
      </c>
      <c r="H168" t="str">
        <f t="shared" si="18"/>
        <v>CARLOS ROMERO-ZARCO</v>
      </c>
      <c r="I168" t="s">
        <v>5267</v>
      </c>
      <c r="J168" s="32" t="s">
        <v>12122</v>
      </c>
      <c r="K168" t="s">
        <v>11752</v>
      </c>
      <c r="L168" t="s">
        <v>12046</v>
      </c>
      <c r="M168" t="s">
        <v>12047</v>
      </c>
    </row>
    <row r="169" spans="1:13" x14ac:dyDescent="0.25">
      <c r="A169" t="s">
        <v>4873</v>
      </c>
      <c r="B169" t="s">
        <v>914</v>
      </c>
      <c r="C169" t="str">
        <f t="shared" si="17"/>
        <v/>
      </c>
      <c r="E169" t="s">
        <v>5390</v>
      </c>
      <c r="F169" s="33" t="s">
        <v>6</v>
      </c>
      <c r="G169" t="str">
        <f t="shared" si="16"/>
        <v>Eragrostis curvula</v>
      </c>
      <c r="H169" t="str">
        <f t="shared" si="18"/>
        <v>CARLOS ROMERO-ZARCO</v>
      </c>
      <c r="I169" t="s">
        <v>5267</v>
      </c>
      <c r="J169" s="32" t="s">
        <v>13016</v>
      </c>
      <c r="K169" t="s">
        <v>11752</v>
      </c>
      <c r="L169" t="s">
        <v>12046</v>
      </c>
      <c r="M169" t="s">
        <v>12047</v>
      </c>
    </row>
    <row r="170" spans="1:13" x14ac:dyDescent="0.25">
      <c r="A170" t="s">
        <v>4873</v>
      </c>
      <c r="B170" t="s">
        <v>5304</v>
      </c>
      <c r="C170" t="str">
        <f t="shared" si="17"/>
        <v/>
      </c>
      <c r="E170" t="s">
        <v>5390</v>
      </c>
      <c r="F170" s="33" t="s">
        <v>6</v>
      </c>
      <c r="G170" t="str">
        <f t="shared" si="16"/>
        <v>Eragrostis frankii</v>
      </c>
      <c r="H170" t="str">
        <f t="shared" si="18"/>
        <v>CARLOS ROMERO-ZARCO</v>
      </c>
      <c r="I170" t="s">
        <v>5267</v>
      </c>
      <c r="J170" s="32" t="s">
        <v>13017</v>
      </c>
      <c r="K170" t="s">
        <v>11752</v>
      </c>
      <c r="L170" t="s">
        <v>12046</v>
      </c>
      <c r="M170" t="s">
        <v>12047</v>
      </c>
    </row>
    <row r="171" spans="1:13" x14ac:dyDescent="0.25">
      <c r="A171" t="s">
        <v>4873</v>
      </c>
      <c r="B171" t="s">
        <v>485</v>
      </c>
      <c r="C171" t="str">
        <f t="shared" si="17"/>
        <v/>
      </c>
      <c r="E171" t="s">
        <v>5390</v>
      </c>
      <c r="F171" s="33" t="s">
        <v>6</v>
      </c>
      <c r="G171" t="str">
        <f t="shared" si="16"/>
        <v>Eragrostis mexicana</v>
      </c>
      <c r="H171" t="str">
        <f t="shared" si="18"/>
        <v>CARLOS ROMERO-ZARCO</v>
      </c>
      <c r="I171" t="s">
        <v>5267</v>
      </c>
      <c r="J171" s="32" t="s">
        <v>13018</v>
      </c>
      <c r="K171" t="s">
        <v>11752</v>
      </c>
      <c r="L171" t="s">
        <v>12046</v>
      </c>
      <c r="M171" t="s">
        <v>12047</v>
      </c>
    </row>
    <row r="172" spans="1:13" x14ac:dyDescent="0.25">
      <c r="A172" t="s">
        <v>4873</v>
      </c>
      <c r="B172" t="s">
        <v>643</v>
      </c>
      <c r="C172" t="str">
        <f t="shared" si="17"/>
        <v/>
      </c>
      <c r="E172" t="s">
        <v>6</v>
      </c>
      <c r="F172" s="33" t="s">
        <v>6</v>
      </c>
      <c r="G172" t="str">
        <f t="shared" si="16"/>
        <v>Eragrostis minor</v>
      </c>
      <c r="H172" t="str">
        <f t="shared" si="18"/>
        <v>CARLOS ROMERO-ZARCO</v>
      </c>
      <c r="I172" t="s">
        <v>5402</v>
      </c>
      <c r="J172" s="32" t="s">
        <v>12957</v>
      </c>
      <c r="K172" t="s">
        <v>11752</v>
      </c>
      <c r="L172" t="s">
        <v>12046</v>
      </c>
      <c r="M172" t="s">
        <v>12047</v>
      </c>
    </row>
    <row r="173" spans="1:13" x14ac:dyDescent="0.25">
      <c r="A173" t="s">
        <v>4873</v>
      </c>
      <c r="B173" t="s">
        <v>4875</v>
      </c>
      <c r="C173" t="str">
        <f t="shared" si="17"/>
        <v/>
      </c>
      <c r="E173" t="s">
        <v>6</v>
      </c>
      <c r="F173" s="33" t="s">
        <v>6</v>
      </c>
      <c r="G173" t="str">
        <f t="shared" si="16"/>
        <v>Eragrostis papposa</v>
      </c>
      <c r="H173" t="str">
        <f t="shared" si="18"/>
        <v>CARLOS ROMERO-ZARCO</v>
      </c>
      <c r="I173" t="s">
        <v>5394</v>
      </c>
      <c r="J173" s="32" t="s">
        <v>12123</v>
      </c>
      <c r="K173" t="s">
        <v>11752</v>
      </c>
      <c r="L173" t="s">
        <v>12046</v>
      </c>
      <c r="M173" t="s">
        <v>12047</v>
      </c>
    </row>
    <row r="174" spans="1:13" x14ac:dyDescent="0.25">
      <c r="A174" t="s">
        <v>4873</v>
      </c>
      <c r="B174" t="s">
        <v>5305</v>
      </c>
      <c r="C174" t="str">
        <f t="shared" si="17"/>
        <v/>
      </c>
      <c r="E174" t="s">
        <v>5390</v>
      </c>
      <c r="F174" s="33" t="s">
        <v>6</v>
      </c>
      <c r="G174" t="str">
        <f t="shared" si="16"/>
        <v>Eragrostis pectinacea</v>
      </c>
      <c r="H174" t="str">
        <f t="shared" si="18"/>
        <v>CARLOS ROMERO-ZARCO</v>
      </c>
      <c r="I174" t="s">
        <v>5267</v>
      </c>
      <c r="J174" s="32" t="s">
        <v>13088</v>
      </c>
      <c r="K174" t="s">
        <v>11752</v>
      </c>
      <c r="L174" t="s">
        <v>12046</v>
      </c>
      <c r="M174" t="s">
        <v>12047</v>
      </c>
    </row>
    <row r="175" spans="1:13" x14ac:dyDescent="0.25">
      <c r="A175" t="s">
        <v>4873</v>
      </c>
      <c r="B175" t="s">
        <v>1936</v>
      </c>
      <c r="C175" t="str">
        <f t="shared" si="17"/>
        <v/>
      </c>
      <c r="E175" t="s">
        <v>6</v>
      </c>
      <c r="F175" s="33" t="s">
        <v>6</v>
      </c>
      <c r="G175" t="str">
        <f t="shared" si="16"/>
        <v>Eragrostis pilosa</v>
      </c>
      <c r="H175" t="str">
        <f t="shared" si="18"/>
        <v>CARLOS ROMERO-ZARCO</v>
      </c>
      <c r="I175" t="s">
        <v>5394</v>
      </c>
      <c r="J175" s="32" t="s">
        <v>13019</v>
      </c>
      <c r="K175" t="s">
        <v>11752</v>
      </c>
      <c r="L175" t="s">
        <v>12046</v>
      </c>
      <c r="M175" t="s">
        <v>12047</v>
      </c>
    </row>
    <row r="176" spans="1:13" x14ac:dyDescent="0.25">
      <c r="A176" s="25" t="s">
        <v>5427</v>
      </c>
      <c r="B176" s="25" t="s">
        <v>5108</v>
      </c>
      <c r="C176" t="str">
        <f t="shared" si="17"/>
        <v/>
      </c>
      <c r="E176" t="s">
        <v>6</v>
      </c>
      <c r="F176" s="32" t="s">
        <v>6</v>
      </c>
      <c r="G176" t="str">
        <f t="shared" si="16"/>
        <v>Triplachne nitens</v>
      </c>
      <c r="H176" t="str">
        <f t="shared" si="18"/>
        <v>CARLOS ROMERO-ZARCO</v>
      </c>
      <c r="I176" t="s">
        <v>5428</v>
      </c>
      <c r="J176" s="32" t="s">
        <v>12124</v>
      </c>
      <c r="K176" t="s">
        <v>11752</v>
      </c>
      <c r="L176" t="s">
        <v>12046</v>
      </c>
      <c r="M176" t="s">
        <v>12047</v>
      </c>
    </row>
    <row r="177" spans="1:13" x14ac:dyDescent="0.25">
      <c r="A177" t="s">
        <v>4911</v>
      </c>
      <c r="B177" t="s">
        <v>53</v>
      </c>
      <c r="C177" t="str">
        <f t="shared" si="17"/>
        <v/>
      </c>
      <c r="E177" t="s">
        <v>6</v>
      </c>
      <c r="F177" s="33" t="s">
        <v>6</v>
      </c>
      <c r="G177" t="str">
        <f t="shared" si="16"/>
        <v>Gastridium lainzii</v>
      </c>
      <c r="H177" t="str">
        <f t="shared" si="18"/>
        <v>CARLOS ROMERO-ZARCO</v>
      </c>
      <c r="J177" s="32" t="s">
        <v>12125</v>
      </c>
      <c r="K177" t="s">
        <v>11752</v>
      </c>
      <c r="L177" t="s">
        <v>12046</v>
      </c>
      <c r="M177" t="s">
        <v>12047</v>
      </c>
    </row>
    <row r="178" spans="1:13" x14ac:dyDescent="0.25">
      <c r="A178" t="s">
        <v>4911</v>
      </c>
      <c r="B178" t="s">
        <v>3955</v>
      </c>
      <c r="C178" t="str">
        <f t="shared" si="17"/>
        <v/>
      </c>
      <c r="E178" t="s">
        <v>6</v>
      </c>
      <c r="F178" s="33" t="s">
        <v>6</v>
      </c>
      <c r="G178" t="str">
        <f t="shared" si="16"/>
        <v>Gastridium phleoides</v>
      </c>
      <c r="H178" t="str">
        <f t="shared" si="18"/>
        <v>CARLOS ROMERO-ZARCO</v>
      </c>
      <c r="J178" s="32" t="s">
        <v>12126</v>
      </c>
      <c r="K178" t="s">
        <v>11752</v>
      </c>
      <c r="L178" t="s">
        <v>12046</v>
      </c>
      <c r="M178" t="s">
        <v>12047</v>
      </c>
    </row>
    <row r="179" spans="1:13" x14ac:dyDescent="0.25">
      <c r="A179" t="s">
        <v>4911</v>
      </c>
      <c r="B179" t="s">
        <v>4912</v>
      </c>
      <c r="C179" t="str">
        <f t="shared" si="17"/>
        <v/>
      </c>
      <c r="E179" t="s">
        <v>6</v>
      </c>
      <c r="F179" s="33" t="s">
        <v>6</v>
      </c>
      <c r="G179" t="str">
        <f t="shared" si="16"/>
        <v>Gastridium ventricosum</v>
      </c>
      <c r="H179" t="str">
        <f t="shared" si="18"/>
        <v>CARLOS ROMERO-ZARCO</v>
      </c>
      <c r="J179" s="32" t="s">
        <v>12127</v>
      </c>
      <c r="K179" t="s">
        <v>11752</v>
      </c>
      <c r="L179" t="s">
        <v>12046</v>
      </c>
      <c r="M179" t="s">
        <v>12047</v>
      </c>
    </row>
    <row r="180" spans="1:13" x14ac:dyDescent="0.25">
      <c r="A180" t="s">
        <v>4913</v>
      </c>
      <c r="B180" t="s">
        <v>1391</v>
      </c>
      <c r="C180" t="str">
        <f t="shared" si="17"/>
        <v/>
      </c>
      <c r="E180" t="s">
        <v>6</v>
      </c>
      <c r="F180" s="33" t="s">
        <v>6</v>
      </c>
      <c r="G180" t="str">
        <f t="shared" si="16"/>
        <v>Gaudinia fragilis</v>
      </c>
      <c r="H180" t="str">
        <f t="shared" si="18"/>
        <v>CARLOS ROMERO-ZARCO</v>
      </c>
      <c r="I180" t="s">
        <v>5393</v>
      </c>
      <c r="J180" s="32" t="s">
        <v>13023</v>
      </c>
      <c r="K180" t="s">
        <v>11752</v>
      </c>
      <c r="L180" t="s">
        <v>12046</v>
      </c>
      <c r="M180" t="s">
        <v>12047</v>
      </c>
    </row>
    <row r="181" spans="1:13" x14ac:dyDescent="0.25">
      <c r="A181" t="s">
        <v>4913</v>
      </c>
      <c r="B181" t="s">
        <v>164</v>
      </c>
      <c r="C181" t="str">
        <f t="shared" si="17"/>
        <v/>
      </c>
      <c r="E181" t="s">
        <v>31</v>
      </c>
      <c r="F181" s="33" t="s">
        <v>6</v>
      </c>
      <c r="G181" t="str">
        <f t="shared" si="16"/>
        <v>Gaudinia hispanica</v>
      </c>
      <c r="H181" t="str">
        <f t="shared" si="18"/>
        <v>CARLOS ROMERO-ZARCO</v>
      </c>
      <c r="I181" t="s">
        <v>5403</v>
      </c>
      <c r="J181" s="32" t="s">
        <v>12128</v>
      </c>
      <c r="K181" t="s">
        <v>11752</v>
      </c>
      <c r="L181" t="s">
        <v>12046</v>
      </c>
      <c r="M181" t="s">
        <v>12047</v>
      </c>
    </row>
    <row r="182" spans="1:13" x14ac:dyDescent="0.25">
      <c r="A182" t="s">
        <v>4920</v>
      </c>
      <c r="B182" t="s">
        <v>4921</v>
      </c>
      <c r="C182" t="str">
        <f t="shared" si="17"/>
        <v/>
      </c>
      <c r="E182" t="s">
        <v>6</v>
      </c>
      <c r="F182" s="33" t="s">
        <v>6</v>
      </c>
      <c r="G182" t="str">
        <f t="shared" si="16"/>
        <v>Glyceria declinata</v>
      </c>
      <c r="H182" t="str">
        <f t="shared" si="18"/>
        <v>CARLOS ROMERO-ZARCO</v>
      </c>
      <c r="I182" t="s">
        <v>5379</v>
      </c>
      <c r="J182" s="32" t="s">
        <v>13024</v>
      </c>
      <c r="K182" t="s">
        <v>11752</v>
      </c>
      <c r="L182" t="s">
        <v>12046</v>
      </c>
      <c r="M182" t="s">
        <v>12047</v>
      </c>
    </row>
    <row r="183" spans="1:13" x14ac:dyDescent="0.25">
      <c r="A183" t="s">
        <v>4920</v>
      </c>
      <c r="B183" t="s">
        <v>2229</v>
      </c>
      <c r="C183" t="str">
        <f t="shared" si="17"/>
        <v/>
      </c>
      <c r="E183" t="s">
        <v>6</v>
      </c>
      <c r="F183" s="33" t="s">
        <v>6</v>
      </c>
      <c r="G183" t="str">
        <f t="shared" si="16"/>
        <v>Glyceria fluitans</v>
      </c>
      <c r="H183" t="str">
        <f t="shared" si="18"/>
        <v>CARLOS ROMERO-ZARCO</v>
      </c>
      <c r="I183" t="s">
        <v>5379</v>
      </c>
      <c r="J183" s="32" t="s">
        <v>12958</v>
      </c>
      <c r="K183" t="s">
        <v>11752</v>
      </c>
      <c r="L183" t="s">
        <v>12046</v>
      </c>
      <c r="M183" t="s">
        <v>12047</v>
      </c>
    </row>
    <row r="184" spans="1:13" x14ac:dyDescent="0.25">
      <c r="A184" t="s">
        <v>4920</v>
      </c>
      <c r="B184" t="s">
        <v>3132</v>
      </c>
      <c r="C184" t="str">
        <f t="shared" si="17"/>
        <v/>
      </c>
      <c r="E184" t="s">
        <v>6</v>
      </c>
      <c r="F184" s="33" t="s">
        <v>6</v>
      </c>
      <c r="G184" t="str">
        <f t="shared" si="16"/>
        <v>Glyceria notata</v>
      </c>
      <c r="H184" t="str">
        <f t="shared" si="18"/>
        <v>CARLOS ROMERO-ZARCO</v>
      </c>
      <c r="I184" t="s">
        <v>5393</v>
      </c>
      <c r="J184" s="32" t="s">
        <v>12959</v>
      </c>
      <c r="K184" t="s">
        <v>11752</v>
      </c>
      <c r="L184" t="s">
        <v>12046</v>
      </c>
      <c r="M184" t="s">
        <v>12047</v>
      </c>
    </row>
    <row r="185" spans="1:13" x14ac:dyDescent="0.25">
      <c r="A185" t="s">
        <v>4920</v>
      </c>
      <c r="B185" t="s">
        <v>2889</v>
      </c>
      <c r="C185" t="str">
        <f t="shared" si="17"/>
        <v/>
      </c>
      <c r="E185" t="s">
        <v>5390</v>
      </c>
      <c r="F185" s="33" t="s">
        <v>6</v>
      </c>
      <c r="G185" t="str">
        <f t="shared" si="16"/>
        <v>Glyceria striata</v>
      </c>
      <c r="H185" t="str">
        <f t="shared" si="18"/>
        <v>CARLOS ROMERO-ZARCO</v>
      </c>
      <c r="I185" t="s">
        <v>5267</v>
      </c>
      <c r="J185" s="32" t="s">
        <v>12960</v>
      </c>
      <c r="K185" t="s">
        <v>11752</v>
      </c>
      <c r="L185" t="s">
        <v>12046</v>
      </c>
      <c r="M185" t="s">
        <v>12047</v>
      </c>
    </row>
    <row r="186" spans="1:13" x14ac:dyDescent="0.25">
      <c r="A186" t="s">
        <v>5319</v>
      </c>
      <c r="B186" t="s">
        <v>4696</v>
      </c>
      <c r="C186" t="str">
        <f t="shared" si="17"/>
        <v>subsp.</v>
      </c>
      <c r="D186" t="s">
        <v>4696</v>
      </c>
      <c r="E186" t="s">
        <v>6</v>
      </c>
      <c r="F186" s="33" t="s">
        <v>6</v>
      </c>
      <c r="G186" t="str">
        <f t="shared" si="16"/>
        <v>Helictochloa bromoides bromoides</v>
      </c>
      <c r="H186" t="str">
        <f t="shared" si="18"/>
        <v>CARLOS ROMERO-ZARCO</v>
      </c>
      <c r="J186" s="32" t="s">
        <v>13268</v>
      </c>
      <c r="K186" t="s">
        <v>11752</v>
      </c>
      <c r="L186" t="s">
        <v>12046</v>
      </c>
      <c r="M186" t="s">
        <v>12047</v>
      </c>
    </row>
    <row r="187" spans="1:13" x14ac:dyDescent="0.25">
      <c r="A187" t="s">
        <v>5319</v>
      </c>
      <c r="B187" t="s">
        <v>4696</v>
      </c>
      <c r="C187" t="str">
        <f t="shared" si="17"/>
        <v>subsp.</v>
      </c>
      <c r="D187" t="s">
        <v>4221</v>
      </c>
      <c r="E187" t="s">
        <v>6</v>
      </c>
      <c r="F187" s="33" t="s">
        <v>6</v>
      </c>
      <c r="G187" t="str">
        <f t="shared" si="16"/>
        <v>Helictochloa bromoides pauneroi</v>
      </c>
      <c r="H187" t="str">
        <f t="shared" si="18"/>
        <v>CARLOS ROMERO-ZARCO</v>
      </c>
      <c r="J187" s="32" t="s">
        <v>13269</v>
      </c>
      <c r="K187" t="s">
        <v>11752</v>
      </c>
      <c r="L187" t="s">
        <v>12046</v>
      </c>
      <c r="M187" t="s">
        <v>12047</v>
      </c>
    </row>
    <row r="188" spans="1:13" x14ac:dyDescent="0.25">
      <c r="A188" t="s">
        <v>5319</v>
      </c>
      <c r="B188" t="s">
        <v>302</v>
      </c>
      <c r="C188" t="str">
        <f t="shared" si="17"/>
        <v/>
      </c>
      <c r="E188" t="s">
        <v>31</v>
      </c>
      <c r="F188" s="33" t="s">
        <v>6</v>
      </c>
      <c r="G188" t="str">
        <f t="shared" si="16"/>
        <v>Helictochloa crassifolia</v>
      </c>
      <c r="H188" t="str">
        <f t="shared" si="18"/>
        <v>CARLOS ROMERO-ZARCO</v>
      </c>
      <c r="J188" s="32" t="s">
        <v>12129</v>
      </c>
      <c r="K188" t="s">
        <v>11752</v>
      </c>
      <c r="L188" t="s">
        <v>12046</v>
      </c>
      <c r="M188" t="s">
        <v>12047</v>
      </c>
    </row>
    <row r="189" spans="1:13" x14ac:dyDescent="0.25">
      <c r="A189" s="25" t="s">
        <v>5319</v>
      </c>
      <c r="B189" s="25" t="s">
        <v>4775</v>
      </c>
      <c r="C189" t="str">
        <f t="shared" si="17"/>
        <v>subsp.</v>
      </c>
      <c r="D189" t="s">
        <v>4775</v>
      </c>
      <c r="E189" t="s">
        <v>31</v>
      </c>
      <c r="F189" s="35" t="s">
        <v>6</v>
      </c>
      <c r="G189" t="str">
        <f t="shared" si="16"/>
        <v>Helictochloa gervaisii gervaisii</v>
      </c>
      <c r="H189" t="str">
        <f t="shared" si="18"/>
        <v>CARLOS ROMERO-ZARCO</v>
      </c>
      <c r="J189" s="32" t="s">
        <v>13209</v>
      </c>
      <c r="K189" t="s">
        <v>11752</v>
      </c>
      <c r="L189" t="s">
        <v>12046</v>
      </c>
      <c r="M189" t="s">
        <v>12047</v>
      </c>
    </row>
    <row r="190" spans="1:13" x14ac:dyDescent="0.25">
      <c r="A190" t="s">
        <v>5319</v>
      </c>
      <c r="B190" t="s">
        <v>4775</v>
      </c>
      <c r="C190" t="str">
        <f t="shared" si="17"/>
        <v>subsp.</v>
      </c>
      <c r="D190" t="s">
        <v>468</v>
      </c>
      <c r="E190" t="s">
        <v>6</v>
      </c>
      <c r="F190" s="33" t="s">
        <v>6</v>
      </c>
      <c r="G190" t="str">
        <f t="shared" si="16"/>
        <v>Helictochloa gervaisii arundana</v>
      </c>
      <c r="H190" t="str">
        <f t="shared" si="18"/>
        <v>CARLOS ROMERO-ZARCO</v>
      </c>
      <c r="J190" s="32" t="s">
        <v>13270</v>
      </c>
      <c r="K190" t="s">
        <v>11752</v>
      </c>
      <c r="L190" t="s">
        <v>12046</v>
      </c>
      <c r="M190" t="s">
        <v>12047</v>
      </c>
    </row>
    <row r="191" spans="1:13" x14ac:dyDescent="0.25">
      <c r="A191" t="s">
        <v>5319</v>
      </c>
      <c r="B191" t="s">
        <v>4480</v>
      </c>
      <c r="C191" t="str">
        <f t="shared" si="17"/>
        <v/>
      </c>
      <c r="E191" t="s">
        <v>31</v>
      </c>
      <c r="F191" s="33" t="s">
        <v>6</v>
      </c>
      <c r="G191" t="str">
        <f t="shared" ref="G191:G254" si="19">IF(D191="",CONCATENATE(A191," ",B191),CONCATENATE(A191," ",B191," ",D191))</f>
        <v>Helictochloa murcica</v>
      </c>
      <c r="H191" t="str">
        <f t="shared" si="18"/>
        <v>CARLOS ROMERO-ZARCO</v>
      </c>
      <c r="J191" s="32" t="s">
        <v>12130</v>
      </c>
      <c r="K191" t="s">
        <v>11752</v>
      </c>
      <c r="L191" t="s">
        <v>12046</v>
      </c>
      <c r="M191" t="s">
        <v>12047</v>
      </c>
    </row>
    <row r="192" spans="1:13" x14ac:dyDescent="0.25">
      <c r="A192" t="s">
        <v>5319</v>
      </c>
      <c r="B192" t="s">
        <v>402</v>
      </c>
      <c r="C192" t="str">
        <f t="shared" si="17"/>
        <v/>
      </c>
      <c r="E192" t="s">
        <v>31</v>
      </c>
      <c r="F192" s="33" t="s">
        <v>6</v>
      </c>
      <c r="G192" t="str">
        <f t="shared" si="19"/>
        <v>Helictochloa lusitanica</v>
      </c>
      <c r="H192" t="str">
        <f t="shared" si="18"/>
        <v>CARLOS ROMERO-ZARCO</v>
      </c>
      <c r="J192" s="32" t="s">
        <v>12131</v>
      </c>
      <c r="K192" t="s">
        <v>11752</v>
      </c>
      <c r="L192" t="s">
        <v>12046</v>
      </c>
      <c r="M192" t="s">
        <v>12047</v>
      </c>
    </row>
    <row r="193" spans="1:13" x14ac:dyDescent="0.25">
      <c r="A193" t="s">
        <v>5319</v>
      </c>
      <c r="B193" t="s">
        <v>854</v>
      </c>
      <c r="C193" t="str">
        <f t="shared" si="17"/>
        <v>subsp.</v>
      </c>
      <c r="D193" t="s">
        <v>854</v>
      </c>
      <c r="E193" t="s">
        <v>6</v>
      </c>
      <c r="F193" s="33" t="s">
        <v>6</v>
      </c>
      <c r="G193" t="str">
        <f t="shared" si="19"/>
        <v>Helictochloa pratensis pratensis</v>
      </c>
      <c r="H193" t="str">
        <f t="shared" si="18"/>
        <v>CARLOS ROMERO-ZARCO</v>
      </c>
      <c r="J193" s="32" t="s">
        <v>13274</v>
      </c>
      <c r="K193" t="s">
        <v>11752</v>
      </c>
      <c r="L193" t="s">
        <v>12046</v>
      </c>
      <c r="M193" t="s">
        <v>12047</v>
      </c>
    </row>
    <row r="194" spans="1:13" x14ac:dyDescent="0.25">
      <c r="A194" t="s">
        <v>5319</v>
      </c>
      <c r="B194" t="s">
        <v>854</v>
      </c>
      <c r="C194" t="str">
        <f t="shared" si="17"/>
        <v>subsp.</v>
      </c>
      <c r="D194" t="s">
        <v>2504</v>
      </c>
      <c r="E194" t="s">
        <v>13111</v>
      </c>
      <c r="F194" s="33" t="s">
        <v>6</v>
      </c>
      <c r="G194" t="str">
        <f t="shared" si="19"/>
        <v>Helictochloa pratensis amethystea</v>
      </c>
      <c r="H194" t="str">
        <f t="shared" si="18"/>
        <v>CARLOS ROMERO-ZARCO</v>
      </c>
      <c r="J194" s="32" t="s">
        <v>13271</v>
      </c>
      <c r="K194" t="s">
        <v>11752</v>
      </c>
      <c r="L194" t="s">
        <v>12046</v>
      </c>
      <c r="M194" t="s">
        <v>12047</v>
      </c>
    </row>
    <row r="195" spans="1:13" x14ac:dyDescent="0.25">
      <c r="A195" t="s">
        <v>5319</v>
      </c>
      <c r="B195" t="s">
        <v>854</v>
      </c>
      <c r="C195" t="str">
        <f t="shared" ref="C195:C237" si="20">IF(D195="", "", "subsp.")</f>
        <v>subsp.</v>
      </c>
      <c r="D195" t="s">
        <v>4776</v>
      </c>
      <c r="E195" t="s">
        <v>13111</v>
      </c>
      <c r="F195" s="33" t="s">
        <v>6</v>
      </c>
      <c r="G195" t="str">
        <f t="shared" si="19"/>
        <v>Helictochloa pratensis gonzaloi</v>
      </c>
      <c r="H195" t="str">
        <f t="shared" si="18"/>
        <v>CARLOS ROMERO-ZARCO</v>
      </c>
      <c r="J195" s="32" t="s">
        <v>13272</v>
      </c>
      <c r="K195" t="s">
        <v>11752</v>
      </c>
      <c r="L195" t="s">
        <v>12046</v>
      </c>
      <c r="M195" t="s">
        <v>12047</v>
      </c>
    </row>
    <row r="196" spans="1:13" x14ac:dyDescent="0.25">
      <c r="A196" t="s">
        <v>5319</v>
      </c>
      <c r="B196" t="s">
        <v>854</v>
      </c>
      <c r="C196" t="str">
        <f t="shared" si="20"/>
        <v>subsp.</v>
      </c>
      <c r="D196" t="s">
        <v>4379</v>
      </c>
      <c r="E196" t="s">
        <v>6</v>
      </c>
      <c r="F196" s="33" t="s">
        <v>6</v>
      </c>
      <c r="G196" t="str">
        <f t="shared" si="19"/>
        <v>Helictochloa pratensis iberica</v>
      </c>
      <c r="H196" t="str">
        <f t="shared" ref="H196:H214" si="21">IF(OR(A196 ="", B196=""), "", "CARLOS ROMERO-ZARCO")</f>
        <v>CARLOS ROMERO-ZARCO</v>
      </c>
      <c r="J196" s="32" t="s">
        <v>13273</v>
      </c>
      <c r="K196" t="s">
        <v>11752</v>
      </c>
      <c r="L196" t="s">
        <v>12046</v>
      </c>
      <c r="M196" t="s">
        <v>12047</v>
      </c>
    </row>
    <row r="197" spans="1:13" x14ac:dyDescent="0.25">
      <c r="A197" t="s">
        <v>5319</v>
      </c>
      <c r="B197" t="s">
        <v>4774</v>
      </c>
      <c r="C197" t="str">
        <f t="shared" si="20"/>
        <v>subsp.</v>
      </c>
      <c r="D197" t="s">
        <v>4774</v>
      </c>
      <c r="E197" t="s">
        <v>6</v>
      </c>
      <c r="F197" s="33" t="s">
        <v>6</v>
      </c>
      <c r="G197" t="str">
        <f t="shared" si="19"/>
        <v>Helictochloa albinervis albinervis</v>
      </c>
      <c r="H197" t="str">
        <f t="shared" si="21"/>
        <v>CARLOS ROMERO-ZARCO</v>
      </c>
      <c r="J197" s="32" t="s">
        <v>13576</v>
      </c>
      <c r="K197" t="s">
        <v>11752</v>
      </c>
      <c r="L197" t="s">
        <v>12046</v>
      </c>
      <c r="M197" t="s">
        <v>12047</v>
      </c>
    </row>
    <row r="198" spans="1:13" x14ac:dyDescent="0.25">
      <c r="A198" t="s">
        <v>5319</v>
      </c>
      <c r="B198" t="s">
        <v>4774</v>
      </c>
      <c r="C198" t="str">
        <f t="shared" si="20"/>
        <v>subsp.</v>
      </c>
      <c r="D198" t="s">
        <v>509</v>
      </c>
      <c r="E198" t="s">
        <v>6</v>
      </c>
      <c r="F198" s="33" t="s">
        <v>6</v>
      </c>
      <c r="G198" t="str">
        <f t="shared" si="19"/>
        <v>Helictochloa albinervis gaditana</v>
      </c>
      <c r="H198" t="str">
        <f t="shared" si="21"/>
        <v>CARLOS ROMERO-ZARCO</v>
      </c>
      <c r="J198" s="32" t="s">
        <v>13292</v>
      </c>
      <c r="K198" t="s">
        <v>11752</v>
      </c>
      <c r="L198" t="s">
        <v>12046</v>
      </c>
      <c r="M198" t="s">
        <v>12047</v>
      </c>
    </row>
    <row r="199" spans="1:13" x14ac:dyDescent="0.25">
      <c r="A199" t="s">
        <v>5319</v>
      </c>
      <c r="B199" t="s">
        <v>2896</v>
      </c>
      <c r="C199" t="str">
        <f t="shared" si="20"/>
        <v/>
      </c>
      <c r="E199" t="s">
        <v>31</v>
      </c>
      <c r="F199" s="33" t="s">
        <v>6</v>
      </c>
      <c r="G199" t="str">
        <f t="shared" si="19"/>
        <v>Helictochloa cintrana</v>
      </c>
      <c r="H199" t="str">
        <f t="shared" si="21"/>
        <v>CARLOS ROMERO-ZARCO</v>
      </c>
      <c r="J199" s="32" t="s">
        <v>12132</v>
      </c>
      <c r="K199" t="s">
        <v>11752</v>
      </c>
      <c r="L199" t="s">
        <v>12046</v>
      </c>
      <c r="M199" t="s">
        <v>12047</v>
      </c>
    </row>
    <row r="200" spans="1:13" x14ac:dyDescent="0.25">
      <c r="A200" t="s">
        <v>5319</v>
      </c>
      <c r="B200" t="s">
        <v>2901</v>
      </c>
      <c r="C200" t="str">
        <f t="shared" si="20"/>
        <v/>
      </c>
      <c r="E200" t="s">
        <v>31</v>
      </c>
      <c r="F200" s="33" t="s">
        <v>6</v>
      </c>
      <c r="G200" t="str">
        <f t="shared" si="19"/>
        <v>Helictochloa hackelii</v>
      </c>
      <c r="H200" t="str">
        <f t="shared" si="21"/>
        <v>CARLOS ROMERO-ZARCO</v>
      </c>
      <c r="J200" s="32" t="s">
        <v>12133</v>
      </c>
      <c r="K200" t="s">
        <v>11752</v>
      </c>
      <c r="L200" t="s">
        <v>12046</v>
      </c>
      <c r="M200" t="s">
        <v>12047</v>
      </c>
    </row>
    <row r="201" spans="1:13" x14ac:dyDescent="0.25">
      <c r="A201" t="s">
        <v>5319</v>
      </c>
      <c r="B201" t="s">
        <v>4777</v>
      </c>
      <c r="C201" t="str">
        <f t="shared" si="20"/>
        <v/>
      </c>
      <c r="E201" t="s">
        <v>31</v>
      </c>
      <c r="F201" s="33" t="s">
        <v>6</v>
      </c>
      <c r="G201" t="str">
        <f t="shared" si="19"/>
        <v>Helictochloa levis</v>
      </c>
      <c r="H201" t="str">
        <f t="shared" si="21"/>
        <v>CARLOS ROMERO-ZARCO</v>
      </c>
      <c r="J201" s="32" t="s">
        <v>12134</v>
      </c>
      <c r="K201" t="s">
        <v>11752</v>
      </c>
      <c r="L201" t="s">
        <v>12046</v>
      </c>
      <c r="M201" t="s">
        <v>12047</v>
      </c>
    </row>
    <row r="202" spans="1:13" x14ac:dyDescent="0.25">
      <c r="A202" t="s">
        <v>5319</v>
      </c>
      <c r="B202" t="s">
        <v>4778</v>
      </c>
      <c r="C202" t="str">
        <f t="shared" si="20"/>
        <v/>
      </c>
      <c r="E202" t="s">
        <v>6</v>
      </c>
      <c r="F202" s="33" t="s">
        <v>6</v>
      </c>
      <c r="G202" t="str">
        <f t="shared" si="19"/>
        <v>Helictochloa marginata</v>
      </c>
      <c r="H202" t="str">
        <f t="shared" si="21"/>
        <v>CARLOS ROMERO-ZARCO</v>
      </c>
      <c r="J202" s="32" t="s">
        <v>12135</v>
      </c>
      <c r="K202" t="s">
        <v>11752</v>
      </c>
      <c r="L202" t="s">
        <v>12046</v>
      </c>
      <c r="M202" t="s">
        <v>12047</v>
      </c>
    </row>
    <row r="203" spans="1:13" x14ac:dyDescent="0.25">
      <c r="A203" t="s">
        <v>5319</v>
      </c>
      <c r="B203" t="s">
        <v>1932</v>
      </c>
      <c r="C203" t="str">
        <f t="shared" si="20"/>
        <v>subsp.</v>
      </c>
      <c r="D203" t="s">
        <v>1932</v>
      </c>
      <c r="E203" t="s">
        <v>6</v>
      </c>
      <c r="F203" s="31" t="s">
        <v>31</v>
      </c>
      <c r="G203" t="str">
        <f t="shared" si="19"/>
        <v>Helictochloa versicolor versicolor</v>
      </c>
      <c r="H203" t="str">
        <f t="shared" si="21"/>
        <v>CARLOS ROMERO-ZARCO</v>
      </c>
      <c r="J203" s="32" t="s">
        <v>13275</v>
      </c>
      <c r="K203" t="s">
        <v>11752</v>
      </c>
      <c r="L203" t="s">
        <v>12046</v>
      </c>
      <c r="M203" t="s">
        <v>12047</v>
      </c>
    </row>
    <row r="204" spans="1:13" x14ac:dyDescent="0.25">
      <c r="A204" t="s">
        <v>4927</v>
      </c>
      <c r="B204" t="s">
        <v>1586</v>
      </c>
      <c r="C204" t="str">
        <f t="shared" si="20"/>
        <v/>
      </c>
      <c r="E204" t="s">
        <v>31</v>
      </c>
      <c r="F204" s="33" t="s">
        <v>6</v>
      </c>
      <c r="G204" t="str">
        <f t="shared" si="19"/>
        <v>Helictotrichon cantabricum</v>
      </c>
      <c r="H204" t="str">
        <f t="shared" si="21"/>
        <v>CARLOS ROMERO-ZARCO</v>
      </c>
      <c r="I204" t="s">
        <v>5386</v>
      </c>
      <c r="J204" s="32" t="s">
        <v>12136</v>
      </c>
      <c r="K204" t="s">
        <v>11752</v>
      </c>
      <c r="L204" t="s">
        <v>12046</v>
      </c>
      <c r="M204" t="s">
        <v>12047</v>
      </c>
    </row>
    <row r="205" spans="1:13" x14ac:dyDescent="0.25">
      <c r="A205" t="s">
        <v>4927</v>
      </c>
      <c r="B205" t="s">
        <v>5320</v>
      </c>
      <c r="C205" t="str">
        <f t="shared" si="20"/>
        <v/>
      </c>
      <c r="E205" t="s">
        <v>31</v>
      </c>
      <c r="F205" s="33" t="s">
        <v>6</v>
      </c>
      <c r="G205" t="str">
        <f t="shared" si="19"/>
        <v>Helictotrichon devesae</v>
      </c>
      <c r="H205" t="str">
        <f t="shared" si="21"/>
        <v>CARLOS ROMERO-ZARCO</v>
      </c>
      <c r="J205" s="32" t="s">
        <v>12137</v>
      </c>
      <c r="K205" t="s">
        <v>11752</v>
      </c>
      <c r="L205" t="s">
        <v>12046</v>
      </c>
      <c r="M205" t="s">
        <v>12047</v>
      </c>
    </row>
    <row r="206" spans="1:13" x14ac:dyDescent="0.25">
      <c r="A206" s="25" t="s">
        <v>4927</v>
      </c>
      <c r="B206" s="25" t="s">
        <v>4129</v>
      </c>
      <c r="C206" t="str">
        <f t="shared" si="20"/>
        <v>subsp.</v>
      </c>
      <c r="D206" t="s">
        <v>4129</v>
      </c>
      <c r="E206" t="s">
        <v>6</v>
      </c>
      <c r="F206" s="35" t="s">
        <v>6</v>
      </c>
      <c r="G206" t="str">
        <f t="shared" si="19"/>
        <v>Helictotrichon filifolium filifolium</v>
      </c>
      <c r="H206" t="str">
        <f t="shared" si="21"/>
        <v>CARLOS ROMERO-ZARCO</v>
      </c>
      <c r="J206" s="32" t="s">
        <v>13210</v>
      </c>
      <c r="K206" t="s">
        <v>11752</v>
      </c>
      <c r="L206" t="s">
        <v>12046</v>
      </c>
      <c r="M206" t="s">
        <v>12047</v>
      </c>
    </row>
    <row r="207" spans="1:13" x14ac:dyDescent="0.25">
      <c r="A207" t="s">
        <v>4927</v>
      </c>
      <c r="B207" t="s">
        <v>4129</v>
      </c>
      <c r="C207" t="str">
        <f t="shared" si="20"/>
        <v>subsp.</v>
      </c>
      <c r="D207" t="s">
        <v>696</v>
      </c>
      <c r="E207" t="s">
        <v>31</v>
      </c>
      <c r="F207" s="33" t="s">
        <v>6</v>
      </c>
      <c r="G207" t="str">
        <f t="shared" si="19"/>
        <v>Helictotrichon filifolium arundanum</v>
      </c>
      <c r="H207" t="str">
        <f t="shared" si="21"/>
        <v>CARLOS ROMERO-ZARCO</v>
      </c>
      <c r="J207" s="32" t="s">
        <v>13276</v>
      </c>
      <c r="K207" t="s">
        <v>11752</v>
      </c>
      <c r="L207" t="s">
        <v>12046</v>
      </c>
      <c r="M207" t="s">
        <v>12047</v>
      </c>
    </row>
    <row r="208" spans="1:13" x14ac:dyDescent="0.25">
      <c r="A208" t="s">
        <v>4927</v>
      </c>
      <c r="B208" t="s">
        <v>4928</v>
      </c>
      <c r="C208" t="str">
        <f t="shared" si="20"/>
        <v/>
      </c>
      <c r="E208" t="s">
        <v>31</v>
      </c>
      <c r="F208" s="33" t="s">
        <v>6</v>
      </c>
      <c r="G208" t="str">
        <f t="shared" si="19"/>
        <v>Helictotrichon sarracenorum</v>
      </c>
      <c r="H208" t="str">
        <f t="shared" si="21"/>
        <v>CARLOS ROMERO-ZARCO</v>
      </c>
      <c r="J208" s="32" t="s">
        <v>12138</v>
      </c>
      <c r="K208" t="s">
        <v>11752</v>
      </c>
      <c r="L208" t="s">
        <v>12046</v>
      </c>
      <c r="M208" t="s">
        <v>12047</v>
      </c>
    </row>
    <row r="209" spans="1:13" x14ac:dyDescent="0.25">
      <c r="A209" s="25" t="s">
        <v>4927</v>
      </c>
      <c r="B209" s="25" t="s">
        <v>6108</v>
      </c>
      <c r="C209" t="str">
        <f t="shared" si="20"/>
        <v>subsp.</v>
      </c>
      <c r="D209" t="s">
        <v>6108</v>
      </c>
      <c r="E209" s="31" t="s">
        <v>6</v>
      </c>
      <c r="F209" s="33" t="s">
        <v>6</v>
      </c>
      <c r="G209" t="str">
        <f t="shared" si="19"/>
        <v>Helictotrichon sedenense sedenense</v>
      </c>
      <c r="H209" t="str">
        <f t="shared" si="21"/>
        <v>CARLOS ROMERO-ZARCO</v>
      </c>
      <c r="J209" s="32" t="s">
        <v>13277</v>
      </c>
      <c r="K209" t="s">
        <v>11752</v>
      </c>
      <c r="L209" t="s">
        <v>12046</v>
      </c>
      <c r="M209" t="s">
        <v>12047</v>
      </c>
    </row>
    <row r="210" spans="1:13" x14ac:dyDescent="0.25">
      <c r="A210" s="25" t="s">
        <v>4927</v>
      </c>
      <c r="B210" s="25" t="s">
        <v>6108</v>
      </c>
      <c r="C210" t="str">
        <f t="shared" si="20"/>
        <v>subsp.</v>
      </c>
      <c r="D210" t="s">
        <v>4775</v>
      </c>
      <c r="E210" t="s">
        <v>13111</v>
      </c>
      <c r="F210" s="35" t="s">
        <v>6</v>
      </c>
      <c r="G210" t="str">
        <f t="shared" si="19"/>
        <v>Helictotrichon sedenense gervaisii</v>
      </c>
      <c r="H210" t="str">
        <f t="shared" si="21"/>
        <v>CARLOS ROMERO-ZARCO</v>
      </c>
      <c r="J210" s="32" t="s">
        <v>13211</v>
      </c>
      <c r="K210" t="s">
        <v>11752</v>
      </c>
      <c r="L210" t="s">
        <v>12046</v>
      </c>
      <c r="M210" t="s">
        <v>12047</v>
      </c>
    </row>
    <row r="211" spans="1:13" x14ac:dyDescent="0.25">
      <c r="A211" t="s">
        <v>4927</v>
      </c>
      <c r="B211" t="s">
        <v>4528</v>
      </c>
      <c r="C211" t="str">
        <f t="shared" si="20"/>
        <v/>
      </c>
      <c r="E211" t="s">
        <v>6</v>
      </c>
      <c r="F211" s="33" t="s">
        <v>6</v>
      </c>
      <c r="G211" t="str">
        <f t="shared" si="19"/>
        <v>Helictotrichon thorei</v>
      </c>
      <c r="H211" t="str">
        <f t="shared" si="21"/>
        <v>CARLOS ROMERO-ZARCO</v>
      </c>
      <c r="I211" t="s">
        <v>6183</v>
      </c>
      <c r="J211" s="32" t="s">
        <v>12139</v>
      </c>
      <c r="K211" t="s">
        <v>11752</v>
      </c>
      <c r="L211" t="s">
        <v>12046</v>
      </c>
      <c r="M211" t="s">
        <v>12047</v>
      </c>
    </row>
    <row r="212" spans="1:13" x14ac:dyDescent="0.25">
      <c r="A212" t="s">
        <v>4927</v>
      </c>
      <c r="B212" t="s">
        <v>181</v>
      </c>
      <c r="C212" t="str">
        <f t="shared" si="20"/>
        <v/>
      </c>
      <c r="E212" t="s">
        <v>31</v>
      </c>
      <c r="F212" s="33" t="s">
        <v>6</v>
      </c>
      <c r="G212" t="str">
        <f t="shared" si="19"/>
        <v>Helictotrichon pallens</v>
      </c>
      <c r="H212" t="str">
        <f t="shared" si="21"/>
        <v>CARLOS ROMERO-ZARCO</v>
      </c>
      <c r="I212" t="s">
        <v>5382</v>
      </c>
      <c r="J212" s="32" t="s">
        <v>12140</v>
      </c>
      <c r="K212" t="s">
        <v>11752</v>
      </c>
      <c r="L212" t="s">
        <v>12046</v>
      </c>
      <c r="M212" t="s">
        <v>12047</v>
      </c>
    </row>
    <row r="213" spans="1:13" x14ac:dyDescent="0.25">
      <c r="A213" t="s">
        <v>4930</v>
      </c>
      <c r="B213" t="s">
        <v>100</v>
      </c>
      <c r="C213" t="str">
        <f t="shared" si="20"/>
        <v/>
      </c>
      <c r="E213" t="s">
        <v>6</v>
      </c>
      <c r="F213" s="33" t="s">
        <v>6</v>
      </c>
      <c r="G213" t="str">
        <f t="shared" si="19"/>
        <v>Hemarthria altissima</v>
      </c>
      <c r="H213" t="str">
        <f t="shared" si="21"/>
        <v>CARLOS ROMERO-ZARCO</v>
      </c>
      <c r="I213" t="s">
        <v>5393</v>
      </c>
      <c r="J213" s="32" t="s">
        <v>12141</v>
      </c>
      <c r="K213" t="s">
        <v>11752</v>
      </c>
      <c r="L213" t="s">
        <v>12046</v>
      </c>
      <c r="M213" t="s">
        <v>12047</v>
      </c>
    </row>
    <row r="214" spans="1:13" x14ac:dyDescent="0.25">
      <c r="A214" t="s">
        <v>4931</v>
      </c>
      <c r="B214" t="s">
        <v>4932</v>
      </c>
      <c r="C214" t="str">
        <f t="shared" si="20"/>
        <v/>
      </c>
      <c r="E214" t="s">
        <v>5390</v>
      </c>
      <c r="F214" s="33" t="s">
        <v>6</v>
      </c>
      <c r="G214" t="str">
        <f t="shared" si="19"/>
        <v>Heteropogon contortus</v>
      </c>
      <c r="H214" t="str">
        <f t="shared" si="21"/>
        <v>CARLOS ROMERO-ZARCO</v>
      </c>
      <c r="I214" s="3" t="s">
        <v>13599</v>
      </c>
      <c r="J214" s="32" t="s">
        <v>13025</v>
      </c>
      <c r="K214" t="s">
        <v>11752</v>
      </c>
      <c r="L214" t="s">
        <v>12046</v>
      </c>
      <c r="M214" t="s">
        <v>12047</v>
      </c>
    </row>
    <row r="215" spans="1:13" x14ac:dyDescent="0.25">
      <c r="A215" t="s">
        <v>4934</v>
      </c>
      <c r="B215" t="s">
        <v>2341</v>
      </c>
      <c r="C215" t="str">
        <f t="shared" si="20"/>
        <v>subsp.</v>
      </c>
      <c r="D215" t="s">
        <v>5429</v>
      </c>
      <c r="E215" t="s">
        <v>31</v>
      </c>
      <c r="F215" s="33" t="s">
        <v>6</v>
      </c>
      <c r="G215" t="str">
        <f t="shared" si="19"/>
        <v>Holcus annuus duriensis</v>
      </c>
      <c r="H215" t="s">
        <v>5421</v>
      </c>
      <c r="I215" s="3"/>
      <c r="J215" s="32" t="s">
        <v>13278</v>
      </c>
      <c r="K215" t="s">
        <v>11752</v>
      </c>
      <c r="L215" t="s">
        <v>12046</v>
      </c>
      <c r="M215" t="s">
        <v>12047</v>
      </c>
    </row>
    <row r="216" spans="1:13" x14ac:dyDescent="0.25">
      <c r="A216" t="s">
        <v>4934</v>
      </c>
      <c r="B216" t="s">
        <v>2341</v>
      </c>
      <c r="C216" t="str">
        <f t="shared" si="20"/>
        <v>subsp.</v>
      </c>
      <c r="D216" t="s">
        <v>5430</v>
      </c>
      <c r="E216" t="s">
        <v>6</v>
      </c>
      <c r="F216" s="33" t="s">
        <v>6</v>
      </c>
      <c r="G216" t="str">
        <f t="shared" si="19"/>
        <v>Holcus annuus setiglumis</v>
      </c>
      <c r="H216" t="s">
        <v>5421</v>
      </c>
      <c r="I216" s="3"/>
      <c r="J216" s="32" t="s">
        <v>13279</v>
      </c>
      <c r="K216" t="s">
        <v>11752</v>
      </c>
      <c r="L216" t="s">
        <v>12046</v>
      </c>
      <c r="M216" t="s">
        <v>12047</v>
      </c>
    </row>
    <row r="217" spans="1:13" x14ac:dyDescent="0.25">
      <c r="A217" t="s">
        <v>4934</v>
      </c>
      <c r="B217" t="s">
        <v>5431</v>
      </c>
      <c r="C217" t="str">
        <f t="shared" si="20"/>
        <v/>
      </c>
      <c r="E217" t="s">
        <v>31</v>
      </c>
      <c r="F217" s="33" t="s">
        <v>6</v>
      </c>
      <c r="G217" t="str">
        <f t="shared" si="19"/>
        <v>Holcus gayanus</v>
      </c>
      <c r="H217" t="str">
        <f>IF(OR(A217 ="", B217=""), "", "CARLOS ROMERO-ZARCO")</f>
        <v>CARLOS ROMERO-ZARCO</v>
      </c>
      <c r="I217" t="s">
        <v>5437</v>
      </c>
      <c r="J217" s="32" t="s">
        <v>12961</v>
      </c>
      <c r="K217" t="s">
        <v>11752</v>
      </c>
      <c r="L217" t="s">
        <v>12046</v>
      </c>
      <c r="M217" t="s">
        <v>12047</v>
      </c>
    </row>
    <row r="218" spans="1:13" x14ac:dyDescent="0.25">
      <c r="A218" s="25" t="s">
        <v>4934</v>
      </c>
      <c r="B218" s="25" t="s">
        <v>983</v>
      </c>
      <c r="C218" t="str">
        <f t="shared" si="20"/>
        <v>subsp.</v>
      </c>
      <c r="D218" t="s">
        <v>983</v>
      </c>
      <c r="E218" t="s">
        <v>6</v>
      </c>
      <c r="F218" s="35" t="s">
        <v>6</v>
      </c>
      <c r="G218" t="str">
        <f t="shared" si="19"/>
        <v>Holcus lanatus lanatus</v>
      </c>
      <c r="H218" t="str">
        <f>IF(OR(A218 ="", B218=""), "", "CARLOS ROMERO-ZARCO")</f>
        <v>CARLOS ROMERO-ZARCO</v>
      </c>
      <c r="I218" t="s">
        <v>5393</v>
      </c>
      <c r="J218" s="32" t="s">
        <v>13185</v>
      </c>
      <c r="K218" t="s">
        <v>11752</v>
      </c>
      <c r="L218" t="s">
        <v>12046</v>
      </c>
      <c r="M218" t="s">
        <v>12047</v>
      </c>
    </row>
    <row r="219" spans="1:13" x14ac:dyDescent="0.25">
      <c r="A219" s="25" t="s">
        <v>4934</v>
      </c>
      <c r="B219" s="25" t="s">
        <v>983</v>
      </c>
      <c r="C219" t="str">
        <f t="shared" si="20"/>
        <v>subsp.</v>
      </c>
      <c r="D219" t="s">
        <v>5432</v>
      </c>
      <c r="E219" t="s">
        <v>31</v>
      </c>
      <c r="F219" s="35" t="s">
        <v>6</v>
      </c>
      <c r="G219" t="str">
        <f t="shared" si="19"/>
        <v>Holcus lanatus vaginatus</v>
      </c>
      <c r="H219" t="s">
        <v>5421</v>
      </c>
      <c r="J219" s="32" t="s">
        <v>13212</v>
      </c>
      <c r="K219" t="s">
        <v>11752</v>
      </c>
      <c r="L219" t="s">
        <v>12046</v>
      </c>
      <c r="M219" t="s">
        <v>12047</v>
      </c>
    </row>
    <row r="220" spans="1:13" x14ac:dyDescent="0.25">
      <c r="A220" s="25" t="s">
        <v>4934</v>
      </c>
      <c r="B220" s="25" t="s">
        <v>26</v>
      </c>
      <c r="C220" t="str">
        <f t="shared" si="20"/>
        <v/>
      </c>
      <c r="E220" t="s">
        <v>6</v>
      </c>
      <c r="F220" s="33" t="s">
        <v>6</v>
      </c>
      <c r="G220" t="str">
        <f t="shared" si="19"/>
        <v>Holcus mollis</v>
      </c>
      <c r="H220" t="s">
        <v>5393</v>
      </c>
      <c r="I220" s="32" t="s">
        <v>13790</v>
      </c>
      <c r="J220" s="32" t="s">
        <v>13791</v>
      </c>
      <c r="K220" t="s">
        <v>11752</v>
      </c>
      <c r="L220" t="s">
        <v>12046</v>
      </c>
      <c r="M220" t="s">
        <v>12047</v>
      </c>
    </row>
    <row r="221" spans="1:13" x14ac:dyDescent="0.25">
      <c r="A221" s="25" t="s">
        <v>4934</v>
      </c>
      <c r="B221" t="s">
        <v>1859</v>
      </c>
      <c r="C221" s="31" t="str">
        <f t="shared" si="20"/>
        <v/>
      </c>
      <c r="E221" t="s">
        <v>31</v>
      </c>
      <c r="F221" s="33" t="s">
        <v>6</v>
      </c>
      <c r="G221" s="31" t="str">
        <f t="shared" si="19"/>
        <v>Holcus reuteri</v>
      </c>
      <c r="H221" t="s">
        <v>5380</v>
      </c>
      <c r="I221" s="32" t="s">
        <v>13792</v>
      </c>
      <c r="J221" s="32" t="s">
        <v>13793</v>
      </c>
      <c r="K221" t="s">
        <v>11752</v>
      </c>
      <c r="L221" t="s">
        <v>12046</v>
      </c>
      <c r="M221" t="s">
        <v>12047</v>
      </c>
    </row>
    <row r="222" spans="1:13" x14ac:dyDescent="0.25">
      <c r="A222" t="s">
        <v>4934</v>
      </c>
      <c r="B222" t="s">
        <v>4935</v>
      </c>
      <c r="C222" s="31" t="str">
        <f t="shared" si="20"/>
        <v/>
      </c>
      <c r="E222" t="s">
        <v>31</v>
      </c>
      <c r="F222" s="33" t="s">
        <v>6</v>
      </c>
      <c r="G222" s="31" t="str">
        <f t="shared" si="19"/>
        <v>Holcus caespitosus</v>
      </c>
      <c r="H222" t="str">
        <f t="shared" ref="H222:H230" si="22">IF(OR(A222 ="", B222=""), "", "CARLOS ROMERO-ZARCO")</f>
        <v>CARLOS ROMERO-ZARCO</v>
      </c>
      <c r="I222" t="s">
        <v>5380</v>
      </c>
      <c r="J222" s="32" t="s">
        <v>12142</v>
      </c>
      <c r="K222" t="s">
        <v>11752</v>
      </c>
      <c r="L222" t="s">
        <v>12046</v>
      </c>
      <c r="M222" t="s">
        <v>12047</v>
      </c>
    </row>
    <row r="223" spans="1:13" x14ac:dyDescent="0.25">
      <c r="A223" t="s">
        <v>4934</v>
      </c>
      <c r="B223" t="s">
        <v>1435</v>
      </c>
      <c r="C223" s="31" t="str">
        <f t="shared" si="20"/>
        <v/>
      </c>
      <c r="E223" t="s">
        <v>31</v>
      </c>
      <c r="F223" s="33" t="s">
        <v>6</v>
      </c>
      <c r="G223" s="31" t="str">
        <f t="shared" si="19"/>
        <v>Holcus grandiflorus</v>
      </c>
      <c r="H223" t="str">
        <f t="shared" si="22"/>
        <v>CARLOS ROMERO-ZARCO</v>
      </c>
      <c r="I223" t="s">
        <v>5380</v>
      </c>
      <c r="J223" s="32" t="s">
        <v>12143</v>
      </c>
      <c r="K223" t="s">
        <v>11752</v>
      </c>
      <c r="L223" t="s">
        <v>12046</v>
      </c>
      <c r="M223" t="s">
        <v>12047</v>
      </c>
    </row>
    <row r="224" spans="1:13" x14ac:dyDescent="0.25">
      <c r="A224" t="s">
        <v>4937</v>
      </c>
      <c r="B224" t="s">
        <v>1738</v>
      </c>
      <c r="C224" s="31" t="str">
        <f t="shared" si="20"/>
        <v/>
      </c>
      <c r="E224" t="s">
        <v>6</v>
      </c>
      <c r="F224" s="33" t="s">
        <v>6</v>
      </c>
      <c r="G224" s="31" t="str">
        <f t="shared" si="19"/>
        <v>Hordelymus europaeus</v>
      </c>
      <c r="H224" t="str">
        <f t="shared" si="22"/>
        <v>CARLOS ROMERO-ZARCO</v>
      </c>
      <c r="I224" t="s">
        <v>5388</v>
      </c>
      <c r="J224" s="32" t="s">
        <v>12144</v>
      </c>
      <c r="K224" t="s">
        <v>11752</v>
      </c>
      <c r="L224" t="s">
        <v>12046</v>
      </c>
      <c r="M224" t="s">
        <v>12047</v>
      </c>
    </row>
    <row r="225" spans="1:13" x14ac:dyDescent="0.25">
      <c r="A225" t="s">
        <v>4938</v>
      </c>
      <c r="B225" t="s">
        <v>491</v>
      </c>
      <c r="C225" s="31" t="str">
        <f t="shared" si="20"/>
        <v/>
      </c>
      <c r="E225" t="s">
        <v>5390</v>
      </c>
      <c r="F225" s="33" t="s">
        <v>6</v>
      </c>
      <c r="G225" s="31" t="str">
        <f t="shared" si="19"/>
        <v>Hordeum vulgare</v>
      </c>
      <c r="H225" t="str">
        <f t="shared" si="22"/>
        <v>CARLOS ROMERO-ZARCO</v>
      </c>
      <c r="I225" t="s">
        <v>5388</v>
      </c>
      <c r="J225" s="32" t="s">
        <v>12962</v>
      </c>
      <c r="K225" t="s">
        <v>11752</v>
      </c>
      <c r="L225" t="s">
        <v>12046</v>
      </c>
      <c r="M225" t="s">
        <v>12047</v>
      </c>
    </row>
    <row r="226" spans="1:13" x14ac:dyDescent="0.25">
      <c r="A226" t="s">
        <v>4938</v>
      </c>
      <c r="B226" t="s">
        <v>4752</v>
      </c>
      <c r="C226" s="31" t="str">
        <f t="shared" si="20"/>
        <v/>
      </c>
      <c r="E226" t="s">
        <v>6</v>
      </c>
      <c r="F226" s="33" t="s">
        <v>6</v>
      </c>
      <c r="G226" s="31" t="str">
        <f t="shared" si="19"/>
        <v>Hordeum bulbosum</v>
      </c>
      <c r="H226" t="str">
        <f t="shared" si="22"/>
        <v>CARLOS ROMERO-ZARCO</v>
      </c>
      <c r="I226" t="s">
        <v>5393</v>
      </c>
      <c r="J226" s="32" t="s">
        <v>13026</v>
      </c>
      <c r="K226" t="s">
        <v>11752</v>
      </c>
      <c r="L226" t="s">
        <v>12046</v>
      </c>
      <c r="M226" t="s">
        <v>12047</v>
      </c>
    </row>
    <row r="227" spans="1:13" x14ac:dyDescent="0.25">
      <c r="A227" t="s">
        <v>4938</v>
      </c>
      <c r="B227" t="s">
        <v>4940</v>
      </c>
      <c r="C227" s="31" t="str">
        <f t="shared" si="20"/>
        <v/>
      </c>
      <c r="E227" t="s">
        <v>6</v>
      </c>
      <c r="F227" s="33" t="s">
        <v>6</v>
      </c>
      <c r="G227" s="31" t="str">
        <f t="shared" si="19"/>
        <v>Hordeum secalinum</v>
      </c>
      <c r="H227" t="str">
        <f t="shared" si="22"/>
        <v>CARLOS ROMERO-ZARCO</v>
      </c>
      <c r="I227" t="s">
        <v>5388</v>
      </c>
      <c r="J227" s="32" t="s">
        <v>13029</v>
      </c>
      <c r="K227" t="s">
        <v>11752</v>
      </c>
      <c r="L227" t="s">
        <v>12046</v>
      </c>
      <c r="M227" t="s">
        <v>12047</v>
      </c>
    </row>
    <row r="228" spans="1:13" x14ac:dyDescent="0.25">
      <c r="A228" t="s">
        <v>4938</v>
      </c>
      <c r="B228" t="s">
        <v>5322</v>
      </c>
      <c r="C228" s="31" t="str">
        <f t="shared" si="20"/>
        <v/>
      </c>
      <c r="E228" t="s">
        <v>6</v>
      </c>
      <c r="F228" s="33" t="s">
        <v>6</v>
      </c>
      <c r="G228" s="31" t="str">
        <f t="shared" si="19"/>
        <v>Hordeum geniculatum</v>
      </c>
      <c r="H228" t="str">
        <f t="shared" si="22"/>
        <v>CARLOS ROMERO-ZARCO</v>
      </c>
      <c r="I228" t="s">
        <v>5393</v>
      </c>
      <c r="J228" s="32" t="s">
        <v>13027</v>
      </c>
      <c r="K228" t="s">
        <v>11752</v>
      </c>
      <c r="L228" t="s">
        <v>12046</v>
      </c>
      <c r="M228" t="s">
        <v>12047</v>
      </c>
    </row>
    <row r="229" spans="1:13" x14ac:dyDescent="0.25">
      <c r="A229" t="s">
        <v>4938</v>
      </c>
      <c r="B229" t="s">
        <v>590</v>
      </c>
      <c r="C229" s="31" t="str">
        <f t="shared" si="20"/>
        <v/>
      </c>
      <c r="E229" t="s">
        <v>6</v>
      </c>
      <c r="F229" s="33" t="s">
        <v>6</v>
      </c>
      <c r="G229" s="31" t="str">
        <f t="shared" si="19"/>
        <v>Hordeum marinum</v>
      </c>
      <c r="H229" t="str">
        <f t="shared" si="22"/>
        <v>CARLOS ROMERO-ZARCO</v>
      </c>
      <c r="I229" t="s">
        <v>5393</v>
      </c>
      <c r="J229" s="32" t="s">
        <v>13028</v>
      </c>
      <c r="K229" t="s">
        <v>11752</v>
      </c>
      <c r="L229" t="s">
        <v>12046</v>
      </c>
      <c r="M229" t="s">
        <v>12047</v>
      </c>
    </row>
    <row r="230" spans="1:13" x14ac:dyDescent="0.25">
      <c r="A230" t="s">
        <v>4938</v>
      </c>
      <c r="B230" t="s">
        <v>4939</v>
      </c>
      <c r="C230" s="31" t="str">
        <f t="shared" si="20"/>
        <v>subsp.</v>
      </c>
      <c r="D230" t="s">
        <v>4939</v>
      </c>
      <c r="E230" t="s">
        <v>6</v>
      </c>
      <c r="F230" s="33" t="s">
        <v>6</v>
      </c>
      <c r="G230" s="31" t="str">
        <f t="shared" si="19"/>
        <v>Hordeum murinum murinum</v>
      </c>
      <c r="H230" t="str">
        <f t="shared" si="22"/>
        <v>CARLOS ROMERO-ZARCO</v>
      </c>
      <c r="I230" t="s">
        <v>5388</v>
      </c>
      <c r="J230" s="32" t="s">
        <v>13188</v>
      </c>
      <c r="K230" t="s">
        <v>11752</v>
      </c>
      <c r="L230" t="s">
        <v>12046</v>
      </c>
      <c r="M230" t="s">
        <v>12047</v>
      </c>
    </row>
    <row r="231" spans="1:13" x14ac:dyDescent="0.25">
      <c r="A231" s="25" t="s">
        <v>4938</v>
      </c>
      <c r="B231" s="25" t="s">
        <v>4939</v>
      </c>
      <c r="C231" s="31" t="str">
        <f t="shared" si="20"/>
        <v>subsp.</v>
      </c>
      <c r="D231" t="s">
        <v>5433</v>
      </c>
      <c r="E231" t="s">
        <v>6</v>
      </c>
      <c r="F231" s="35" t="s">
        <v>6</v>
      </c>
      <c r="G231" s="31" t="str">
        <f t="shared" si="19"/>
        <v>Hordeum murinum leporinum</v>
      </c>
      <c r="H231" t="s">
        <v>5421</v>
      </c>
      <c r="I231" t="s">
        <v>5388</v>
      </c>
      <c r="J231" s="32" t="s">
        <v>13213</v>
      </c>
      <c r="K231" t="s">
        <v>11752</v>
      </c>
      <c r="L231" t="s">
        <v>12046</v>
      </c>
      <c r="M231" t="s">
        <v>12047</v>
      </c>
    </row>
    <row r="232" spans="1:13" x14ac:dyDescent="0.25">
      <c r="A232" t="s">
        <v>4942</v>
      </c>
      <c r="B232" t="s">
        <v>507</v>
      </c>
      <c r="C232" s="31" t="str">
        <f t="shared" si="20"/>
        <v/>
      </c>
      <c r="E232" t="s">
        <v>6</v>
      </c>
      <c r="F232" s="33" t="s">
        <v>6</v>
      </c>
      <c r="G232" s="31" t="str">
        <f t="shared" si="19"/>
        <v>Hyparrhenia hirta</v>
      </c>
      <c r="H232" t="str">
        <f t="shared" ref="H232:H237" si="23">IF(OR(A232 ="", B232=""), "", "CARLOS ROMERO-ZARCO")</f>
        <v>CARLOS ROMERO-ZARCO</v>
      </c>
      <c r="I232" t="s">
        <v>5389</v>
      </c>
      <c r="J232" s="32" t="s">
        <v>13030</v>
      </c>
      <c r="K232" t="s">
        <v>11752</v>
      </c>
      <c r="L232" t="s">
        <v>12046</v>
      </c>
      <c r="M232" t="s">
        <v>12047</v>
      </c>
    </row>
    <row r="233" spans="1:13" x14ac:dyDescent="0.25">
      <c r="A233" t="s">
        <v>4942</v>
      </c>
      <c r="B233" t="s">
        <v>4943</v>
      </c>
      <c r="C233" s="31" t="str">
        <f t="shared" si="20"/>
        <v/>
      </c>
      <c r="E233" t="s">
        <v>6</v>
      </c>
      <c r="F233" s="33" t="s">
        <v>6</v>
      </c>
      <c r="G233" s="31" t="str">
        <f t="shared" si="19"/>
        <v>Hyparrhenia sinaica</v>
      </c>
      <c r="H233" t="str">
        <f t="shared" si="23"/>
        <v>CARLOS ROMERO-ZARCO</v>
      </c>
      <c r="I233" t="s">
        <v>5389</v>
      </c>
      <c r="J233" s="32" t="s">
        <v>12145</v>
      </c>
      <c r="K233" t="s">
        <v>11752</v>
      </c>
      <c r="L233" t="s">
        <v>12046</v>
      </c>
      <c r="M233" t="s">
        <v>12047</v>
      </c>
    </row>
    <row r="234" spans="1:13" x14ac:dyDescent="0.25">
      <c r="A234" s="25" t="s">
        <v>4946</v>
      </c>
      <c r="B234" s="25" t="s">
        <v>336</v>
      </c>
      <c r="C234" s="31" t="str">
        <f t="shared" si="20"/>
        <v/>
      </c>
      <c r="E234" t="s">
        <v>5390</v>
      </c>
      <c r="F234" s="33" t="s">
        <v>6</v>
      </c>
      <c r="G234" s="31" t="str">
        <f t="shared" si="19"/>
        <v>Imperata cylindrica</v>
      </c>
      <c r="H234" t="str">
        <f t="shared" si="23"/>
        <v>CARLOS ROMERO-ZARCO</v>
      </c>
      <c r="I234" t="s">
        <v>5388</v>
      </c>
      <c r="J234" s="32" t="s">
        <v>13093</v>
      </c>
      <c r="K234" t="s">
        <v>11752</v>
      </c>
      <c r="L234" t="s">
        <v>12046</v>
      </c>
      <c r="M234" t="s">
        <v>12047</v>
      </c>
    </row>
    <row r="235" spans="1:13" x14ac:dyDescent="0.25">
      <c r="A235" t="s">
        <v>5323</v>
      </c>
      <c r="B235" t="s">
        <v>4548</v>
      </c>
      <c r="C235" s="31" t="str">
        <f t="shared" si="20"/>
        <v/>
      </c>
      <c r="E235" t="s">
        <v>5390</v>
      </c>
      <c r="F235" s="33" t="s">
        <v>6</v>
      </c>
      <c r="G235" s="31" t="str">
        <f t="shared" si="19"/>
        <v>Jarava plumosa</v>
      </c>
      <c r="H235" t="str">
        <f t="shared" si="23"/>
        <v>CARLOS ROMERO-ZARCO</v>
      </c>
      <c r="I235" t="s">
        <v>5267</v>
      </c>
      <c r="J235" s="32" t="s">
        <v>12146</v>
      </c>
      <c r="K235" t="s">
        <v>11752</v>
      </c>
      <c r="L235" t="s">
        <v>12046</v>
      </c>
      <c r="M235" t="s">
        <v>12047</v>
      </c>
    </row>
    <row r="236" spans="1:13" x14ac:dyDescent="0.25">
      <c r="A236" t="s">
        <v>4954</v>
      </c>
      <c r="B236" t="s">
        <v>4907</v>
      </c>
      <c r="C236" s="31" t="str">
        <f t="shared" si="20"/>
        <v>subsp.</v>
      </c>
      <c r="D236" t="s">
        <v>536</v>
      </c>
      <c r="E236" t="s">
        <v>6</v>
      </c>
      <c r="F236" s="33" t="s">
        <v>6</v>
      </c>
      <c r="G236" s="31" t="str">
        <f t="shared" si="19"/>
        <v>Koeleria pyramidata arenaria</v>
      </c>
      <c r="H236" t="str">
        <f t="shared" si="23"/>
        <v>CARLOS ROMERO-ZARCO</v>
      </c>
      <c r="I236" t="s">
        <v>5421</v>
      </c>
      <c r="J236" s="32" t="s">
        <v>13281</v>
      </c>
      <c r="K236" t="s">
        <v>11752</v>
      </c>
      <c r="L236" t="s">
        <v>12046</v>
      </c>
      <c r="M236" t="s">
        <v>12047</v>
      </c>
    </row>
    <row r="237" spans="1:13" x14ac:dyDescent="0.25">
      <c r="A237" t="s">
        <v>4954</v>
      </c>
      <c r="B237" t="s">
        <v>1499</v>
      </c>
      <c r="C237" s="31" t="str">
        <f t="shared" si="20"/>
        <v/>
      </c>
      <c r="E237" t="s">
        <v>31</v>
      </c>
      <c r="F237" s="33" t="s">
        <v>6</v>
      </c>
      <c r="G237" s="31" t="str">
        <f t="shared" si="19"/>
        <v>Koeleria crassipes</v>
      </c>
      <c r="H237" t="str">
        <f t="shared" si="23"/>
        <v>CARLOS ROMERO-ZARCO</v>
      </c>
      <c r="I237" t="s">
        <v>5380</v>
      </c>
      <c r="J237" s="32" t="s">
        <v>12147</v>
      </c>
      <c r="K237" t="s">
        <v>11752</v>
      </c>
      <c r="L237" t="s">
        <v>12046</v>
      </c>
      <c r="M237" t="s">
        <v>12047</v>
      </c>
    </row>
    <row r="238" spans="1:13" x14ac:dyDescent="0.25">
      <c r="A238" t="s">
        <v>4954</v>
      </c>
      <c r="B238" t="s">
        <v>2704</v>
      </c>
      <c r="E238" t="s">
        <v>31</v>
      </c>
      <c r="F238" s="33" t="s">
        <v>6</v>
      </c>
      <c r="G238" s="31" t="str">
        <f t="shared" si="19"/>
        <v>Koeleria filifolia</v>
      </c>
      <c r="H238" t="s">
        <v>5421</v>
      </c>
      <c r="J238" s="32" t="s">
        <v>12148</v>
      </c>
      <c r="K238" t="s">
        <v>11752</v>
      </c>
      <c r="L238" t="s">
        <v>12046</v>
      </c>
      <c r="M238" t="s">
        <v>12047</v>
      </c>
    </row>
    <row r="239" spans="1:13" x14ac:dyDescent="0.25">
      <c r="A239" s="31" t="s">
        <v>4954</v>
      </c>
      <c r="B239" s="31" t="s">
        <v>13794</v>
      </c>
      <c r="E239" t="s">
        <v>31</v>
      </c>
      <c r="F239" s="33" t="s">
        <v>6</v>
      </c>
      <c r="G239" s="31" t="str">
        <f t="shared" si="19"/>
        <v>Koeleria rodriguezgraciae</v>
      </c>
      <c r="H239" t="s">
        <v>5421</v>
      </c>
      <c r="J239" s="32" t="s">
        <v>13795</v>
      </c>
      <c r="K239" t="s">
        <v>11752</v>
      </c>
      <c r="L239" t="s">
        <v>12046</v>
      </c>
      <c r="M239" t="s">
        <v>12047</v>
      </c>
    </row>
    <row r="240" spans="1:13" x14ac:dyDescent="0.25">
      <c r="A240" t="s">
        <v>4954</v>
      </c>
      <c r="B240" t="s">
        <v>4955</v>
      </c>
      <c r="C240" t="str">
        <f t="shared" ref="C240:C303" si="24">IF(D240="", "", "subsp.")</f>
        <v>subsp.</v>
      </c>
      <c r="D240" t="s">
        <v>4955</v>
      </c>
      <c r="E240" t="s">
        <v>6</v>
      </c>
      <c r="F240" s="33" t="s">
        <v>6</v>
      </c>
      <c r="G240" s="31" t="str">
        <f t="shared" si="19"/>
        <v>Koeleria dasyphylla dasyphylla</v>
      </c>
      <c r="H240" t="s">
        <v>5421</v>
      </c>
      <c r="J240" s="32" t="s">
        <v>13495</v>
      </c>
      <c r="K240" t="s">
        <v>11752</v>
      </c>
      <c r="L240" t="s">
        <v>12046</v>
      </c>
      <c r="M240" t="s">
        <v>12047</v>
      </c>
    </row>
    <row r="241" spans="1:13" x14ac:dyDescent="0.25">
      <c r="A241" t="s">
        <v>4954</v>
      </c>
      <c r="B241" t="s">
        <v>4955</v>
      </c>
      <c r="C241" t="str">
        <f t="shared" si="24"/>
        <v>subsp.</v>
      </c>
      <c r="D241" t="s">
        <v>479</v>
      </c>
      <c r="E241" t="s">
        <v>31</v>
      </c>
      <c r="F241" s="33" t="s">
        <v>6</v>
      </c>
      <c r="G241" s="31" t="str">
        <f t="shared" si="19"/>
        <v>Koeleria dasyphylla nevadensis</v>
      </c>
      <c r="H241" t="s">
        <v>5421</v>
      </c>
      <c r="J241" s="32" t="s">
        <v>13280</v>
      </c>
      <c r="K241" t="s">
        <v>11752</v>
      </c>
      <c r="L241" t="s">
        <v>12046</v>
      </c>
      <c r="M241" t="s">
        <v>12047</v>
      </c>
    </row>
    <row r="242" spans="1:13" x14ac:dyDescent="0.25">
      <c r="A242" s="25" t="s">
        <v>4954</v>
      </c>
      <c r="B242" s="25" t="s">
        <v>4907</v>
      </c>
      <c r="C242" t="str">
        <f t="shared" si="24"/>
        <v>subsp.</v>
      </c>
      <c r="D242" t="s">
        <v>4907</v>
      </c>
      <c r="E242" t="s">
        <v>6</v>
      </c>
      <c r="F242" s="33" t="s">
        <v>6</v>
      </c>
      <c r="G242" s="31" t="str">
        <f t="shared" si="19"/>
        <v>Koeleria pyramidata pyramidata</v>
      </c>
      <c r="H242" t="s">
        <v>5421</v>
      </c>
      <c r="J242" s="32" t="s">
        <v>13282</v>
      </c>
      <c r="K242" t="s">
        <v>11752</v>
      </c>
      <c r="L242" t="s">
        <v>12046</v>
      </c>
      <c r="M242" t="s">
        <v>12047</v>
      </c>
    </row>
    <row r="243" spans="1:13" x14ac:dyDescent="0.25">
      <c r="A243" s="31" t="s">
        <v>4954</v>
      </c>
      <c r="B243" s="31" t="s">
        <v>4907</v>
      </c>
      <c r="C243" t="str">
        <f t="shared" si="24"/>
        <v>subsp.</v>
      </c>
      <c r="D243" t="s">
        <v>5434</v>
      </c>
      <c r="E243" t="s">
        <v>6</v>
      </c>
      <c r="F243" s="33" t="s">
        <v>6</v>
      </c>
      <c r="G243" s="31" t="str">
        <f t="shared" si="19"/>
        <v>Koeleria pyramidata schroeteriana</v>
      </c>
      <c r="H243" t="s">
        <v>5421</v>
      </c>
      <c r="J243" s="32" t="s">
        <v>13283</v>
      </c>
      <c r="K243" t="s">
        <v>11752</v>
      </c>
      <c r="L243" t="s">
        <v>12046</v>
      </c>
      <c r="M243" t="s">
        <v>12047</v>
      </c>
    </row>
    <row r="244" spans="1:13" x14ac:dyDescent="0.25">
      <c r="A244" t="s">
        <v>4954</v>
      </c>
      <c r="B244" t="s">
        <v>4956</v>
      </c>
      <c r="C244" t="str">
        <f t="shared" si="24"/>
        <v/>
      </c>
      <c r="E244" t="s">
        <v>6</v>
      </c>
      <c r="F244" s="33" t="s">
        <v>6</v>
      </c>
      <c r="G244" s="31" t="str">
        <f t="shared" si="19"/>
        <v>Koeleria vallesiana</v>
      </c>
      <c r="H244" t="str">
        <f>IF(OR(A244 ="", B244=""), "", "CARLOS ROMERO-ZARCO")</f>
        <v>CARLOS ROMERO-ZARCO</v>
      </c>
      <c r="I244" t="s">
        <v>5393</v>
      </c>
      <c r="J244" s="32" t="s">
        <v>12149</v>
      </c>
      <c r="K244" t="s">
        <v>11752</v>
      </c>
      <c r="L244" t="s">
        <v>12046</v>
      </c>
      <c r="M244" t="s">
        <v>12047</v>
      </c>
    </row>
    <row r="245" spans="1:13" x14ac:dyDescent="0.25">
      <c r="A245" t="s">
        <v>4954</v>
      </c>
      <c r="B245" t="s">
        <v>535</v>
      </c>
      <c r="C245" t="str">
        <f t="shared" si="24"/>
        <v/>
      </c>
      <c r="E245" t="s">
        <v>31</v>
      </c>
      <c r="F245" s="33" t="s">
        <v>6</v>
      </c>
      <c r="G245" s="31" t="str">
        <f t="shared" si="19"/>
        <v>Koeleria castellana</v>
      </c>
      <c r="H245" t="s">
        <v>5421</v>
      </c>
      <c r="J245" s="32" t="s">
        <v>12150</v>
      </c>
      <c r="K245" t="s">
        <v>11752</v>
      </c>
      <c r="L245" t="s">
        <v>12046</v>
      </c>
      <c r="M245" t="s">
        <v>12047</v>
      </c>
    </row>
    <row r="246" spans="1:13" x14ac:dyDescent="0.25">
      <c r="A246" s="25" t="s">
        <v>4959</v>
      </c>
      <c r="B246" s="25" t="s">
        <v>4960</v>
      </c>
      <c r="C246" t="str">
        <f t="shared" si="24"/>
        <v>subsp.</v>
      </c>
      <c r="D246" t="s">
        <v>4960</v>
      </c>
      <c r="E246" t="s">
        <v>6</v>
      </c>
      <c r="F246" s="35" t="s">
        <v>6</v>
      </c>
      <c r="G246" s="31" t="str">
        <f t="shared" si="19"/>
        <v>Lagurus ovatus ovatus</v>
      </c>
      <c r="H246" t="str">
        <f t="shared" ref="H246:H275" si="25">IF(OR(A246 ="", B246=""), "", "CARLOS ROMERO-ZARCO")</f>
        <v>CARLOS ROMERO-ZARCO</v>
      </c>
      <c r="J246" s="32" t="s">
        <v>13215</v>
      </c>
      <c r="K246" t="s">
        <v>11752</v>
      </c>
      <c r="L246" t="s">
        <v>12046</v>
      </c>
      <c r="M246" t="s">
        <v>12047</v>
      </c>
    </row>
    <row r="247" spans="1:13" x14ac:dyDescent="0.25">
      <c r="A247" s="25" t="s">
        <v>4959</v>
      </c>
      <c r="B247" s="25" t="s">
        <v>4960</v>
      </c>
      <c r="C247" t="str">
        <f t="shared" si="24"/>
        <v>subsp.</v>
      </c>
      <c r="D247" t="s">
        <v>3393</v>
      </c>
      <c r="E247" t="s">
        <v>6</v>
      </c>
      <c r="F247" s="35" t="s">
        <v>6</v>
      </c>
      <c r="G247" s="31" t="str">
        <f t="shared" si="19"/>
        <v>Lagurus ovatus vestitus</v>
      </c>
      <c r="H247" t="str">
        <f t="shared" si="25"/>
        <v>CARLOS ROMERO-ZARCO</v>
      </c>
      <c r="J247" s="32" t="s">
        <v>13216</v>
      </c>
      <c r="K247" t="s">
        <v>11752</v>
      </c>
      <c r="L247" t="s">
        <v>12046</v>
      </c>
      <c r="M247" t="s">
        <v>12047</v>
      </c>
    </row>
    <row r="248" spans="1:13" x14ac:dyDescent="0.25">
      <c r="A248" s="25" t="s">
        <v>4959</v>
      </c>
      <c r="B248" s="25" t="s">
        <v>4960</v>
      </c>
      <c r="C248" t="str">
        <f t="shared" si="24"/>
        <v>subsp.</v>
      </c>
      <c r="D248" t="s">
        <v>5362</v>
      </c>
      <c r="E248" t="s">
        <v>6</v>
      </c>
      <c r="F248" s="35" t="s">
        <v>6</v>
      </c>
      <c r="G248" s="31" t="str">
        <f t="shared" si="19"/>
        <v>Lagurus ovatus nanus</v>
      </c>
      <c r="H248" t="str">
        <f t="shared" si="25"/>
        <v>CARLOS ROMERO-ZARCO</v>
      </c>
      <c r="J248" s="32" t="s">
        <v>13214</v>
      </c>
      <c r="K248" t="s">
        <v>11752</v>
      </c>
      <c r="L248" t="s">
        <v>12046</v>
      </c>
      <c r="M248" t="s">
        <v>12047</v>
      </c>
    </row>
    <row r="249" spans="1:13" x14ac:dyDescent="0.25">
      <c r="A249" t="s">
        <v>4961</v>
      </c>
      <c r="B249" t="s">
        <v>3200</v>
      </c>
      <c r="C249" s="31" t="str">
        <f t="shared" si="24"/>
        <v/>
      </c>
      <c r="E249" t="s">
        <v>6</v>
      </c>
      <c r="F249" s="33" t="s">
        <v>6</v>
      </c>
      <c r="G249" s="31" t="str">
        <f t="shared" si="19"/>
        <v>Lamarckia aurea</v>
      </c>
      <c r="H249" t="str">
        <f t="shared" si="25"/>
        <v>CARLOS ROMERO-ZARCO</v>
      </c>
      <c r="I249" t="s">
        <v>5393</v>
      </c>
      <c r="J249" s="32" t="s">
        <v>13031</v>
      </c>
      <c r="K249" t="s">
        <v>11752</v>
      </c>
      <c r="L249" t="s">
        <v>12046</v>
      </c>
      <c r="M249" t="s">
        <v>12047</v>
      </c>
    </row>
    <row r="250" spans="1:13" x14ac:dyDescent="0.25">
      <c r="A250" t="s">
        <v>4966</v>
      </c>
      <c r="B250" t="s">
        <v>4861</v>
      </c>
      <c r="C250" s="31" t="str">
        <f t="shared" si="24"/>
        <v/>
      </c>
      <c r="E250" t="s">
        <v>6</v>
      </c>
      <c r="F250" s="33" t="s">
        <v>6</v>
      </c>
      <c r="G250" s="31" t="str">
        <f t="shared" si="19"/>
        <v>Leersia oryzoides</v>
      </c>
      <c r="H250" t="str">
        <f t="shared" si="25"/>
        <v>CARLOS ROMERO-ZARCO</v>
      </c>
      <c r="J250" s="32" t="s">
        <v>13032</v>
      </c>
      <c r="K250" t="s">
        <v>11752</v>
      </c>
      <c r="L250" t="s">
        <v>12046</v>
      </c>
      <c r="M250" t="s">
        <v>12047</v>
      </c>
    </row>
    <row r="251" spans="1:13" x14ac:dyDescent="0.25">
      <c r="A251" t="s">
        <v>5324</v>
      </c>
      <c r="B251" t="s">
        <v>2920</v>
      </c>
      <c r="C251" s="31" t="str">
        <f t="shared" si="24"/>
        <v/>
      </c>
      <c r="E251" t="s">
        <v>5390</v>
      </c>
      <c r="F251" s="33" t="s">
        <v>6</v>
      </c>
      <c r="G251" s="31" t="str">
        <f t="shared" si="19"/>
        <v>Leptochloa fusca</v>
      </c>
      <c r="H251" t="str">
        <f t="shared" si="25"/>
        <v>CARLOS ROMERO-ZARCO</v>
      </c>
      <c r="I251" t="s">
        <v>5267</v>
      </c>
      <c r="J251" s="32" t="s">
        <v>13033</v>
      </c>
      <c r="K251" t="s">
        <v>11752</v>
      </c>
      <c r="L251" t="s">
        <v>12046</v>
      </c>
      <c r="M251" t="s">
        <v>12047</v>
      </c>
    </row>
    <row r="252" spans="1:13" x14ac:dyDescent="0.25">
      <c r="A252" t="s">
        <v>5325</v>
      </c>
      <c r="B252" t="s">
        <v>425</v>
      </c>
      <c r="C252" s="31" t="str">
        <f t="shared" si="24"/>
        <v/>
      </c>
      <c r="E252" t="s">
        <v>6</v>
      </c>
      <c r="F252" s="33" t="s">
        <v>6</v>
      </c>
      <c r="G252" s="31" t="str">
        <f t="shared" si="19"/>
        <v>Linkagrostis juressi</v>
      </c>
      <c r="H252" t="str">
        <f t="shared" si="25"/>
        <v>CARLOS ROMERO-ZARCO</v>
      </c>
      <c r="I252" t="s">
        <v>5388</v>
      </c>
      <c r="J252" s="32" t="s">
        <v>12152</v>
      </c>
      <c r="K252" t="s">
        <v>11752</v>
      </c>
      <c r="L252" t="s">
        <v>12046</v>
      </c>
      <c r="M252" t="s">
        <v>12047</v>
      </c>
    </row>
    <row r="253" spans="1:13" x14ac:dyDescent="0.25">
      <c r="A253" t="s">
        <v>4976</v>
      </c>
      <c r="B253" t="s">
        <v>1273</v>
      </c>
      <c r="C253" s="31" t="str">
        <f t="shared" si="24"/>
        <v/>
      </c>
      <c r="E253" t="s">
        <v>5390</v>
      </c>
      <c r="F253" s="33" t="s">
        <v>6</v>
      </c>
      <c r="G253" s="31" t="str">
        <f t="shared" si="19"/>
        <v>Lolium multiflorum</v>
      </c>
      <c r="H253" t="str">
        <f t="shared" si="25"/>
        <v>CARLOS ROMERO-ZARCO</v>
      </c>
      <c r="I253" t="s">
        <v>13600</v>
      </c>
      <c r="J253" s="32" t="s">
        <v>13034</v>
      </c>
      <c r="K253" t="s">
        <v>11752</v>
      </c>
      <c r="L253" t="s">
        <v>12046</v>
      </c>
      <c r="M253" t="s">
        <v>12047</v>
      </c>
    </row>
    <row r="254" spans="1:13" x14ac:dyDescent="0.25">
      <c r="A254" t="s">
        <v>4976</v>
      </c>
      <c r="B254" t="s">
        <v>4977</v>
      </c>
      <c r="C254" s="31" t="str">
        <f t="shared" si="24"/>
        <v/>
      </c>
      <c r="E254" t="s">
        <v>6</v>
      </c>
      <c r="F254" s="33" t="s">
        <v>6</v>
      </c>
      <c r="G254" s="31" t="str">
        <f t="shared" si="19"/>
        <v>Lolium perenne</v>
      </c>
      <c r="H254" t="str">
        <f t="shared" si="25"/>
        <v>CARLOS ROMERO-ZARCO</v>
      </c>
      <c r="I254" t="s">
        <v>5391</v>
      </c>
      <c r="J254" s="32" t="s">
        <v>13035</v>
      </c>
      <c r="K254" t="s">
        <v>11752</v>
      </c>
      <c r="L254" t="s">
        <v>12046</v>
      </c>
      <c r="M254" t="s">
        <v>12047</v>
      </c>
    </row>
    <row r="255" spans="1:13" x14ac:dyDescent="0.25">
      <c r="A255" t="s">
        <v>4976</v>
      </c>
      <c r="B255" t="s">
        <v>779</v>
      </c>
      <c r="C255" s="31" t="str">
        <f t="shared" si="24"/>
        <v/>
      </c>
      <c r="E255" t="s">
        <v>6</v>
      </c>
      <c r="F255" s="33" t="s">
        <v>6</v>
      </c>
      <c r="G255" s="31" t="str">
        <f t="shared" ref="G255:G318" si="26">IF(D255="",CONCATENATE(A255," ",B255),CONCATENATE(A255," ",B255," ",D255))</f>
        <v>Lolium rigidum</v>
      </c>
      <c r="H255" t="str">
        <f t="shared" si="25"/>
        <v>CARLOS ROMERO-ZARCO</v>
      </c>
      <c r="I255" t="s">
        <v>5391</v>
      </c>
      <c r="J255" s="32" t="s">
        <v>13036</v>
      </c>
      <c r="K255" t="s">
        <v>11752</v>
      </c>
      <c r="L255" t="s">
        <v>12046</v>
      </c>
      <c r="M255" t="s">
        <v>12047</v>
      </c>
    </row>
    <row r="256" spans="1:13" x14ac:dyDescent="0.25">
      <c r="A256" t="s">
        <v>4976</v>
      </c>
      <c r="B256" s="31" t="s">
        <v>4979</v>
      </c>
      <c r="C256" s="31" t="str">
        <f t="shared" si="24"/>
        <v>subsp.</v>
      </c>
      <c r="D256" t="s">
        <v>4978</v>
      </c>
      <c r="E256" t="s">
        <v>5390</v>
      </c>
      <c r="F256" s="33" t="s">
        <v>6</v>
      </c>
      <c r="G256" s="31" t="str">
        <f t="shared" si="26"/>
        <v>Lolium temulentum remotum</v>
      </c>
      <c r="H256" t="str">
        <f>IF(OR(A256 ="", D256=""), "", "CARLOS ROMERO-ZARCO")</f>
        <v>CARLOS ROMERO-ZARCO</v>
      </c>
      <c r="I256" t="s">
        <v>13600</v>
      </c>
      <c r="J256" s="32" t="s">
        <v>13801</v>
      </c>
      <c r="K256" t="s">
        <v>11752</v>
      </c>
      <c r="L256" t="s">
        <v>12046</v>
      </c>
      <c r="M256" t="s">
        <v>12047</v>
      </c>
    </row>
    <row r="257" spans="1:13" x14ac:dyDescent="0.25">
      <c r="A257" t="s">
        <v>4976</v>
      </c>
      <c r="B257" s="31" t="s">
        <v>4979</v>
      </c>
      <c r="C257" s="31" t="str">
        <f t="shared" si="24"/>
        <v>subsp.</v>
      </c>
      <c r="D257" t="s">
        <v>4979</v>
      </c>
      <c r="E257" t="s">
        <v>6</v>
      </c>
      <c r="F257" s="33" t="s">
        <v>31</v>
      </c>
      <c r="G257" s="31" t="str">
        <f t="shared" si="26"/>
        <v>Lolium temulentum temulentum</v>
      </c>
      <c r="H257" t="str">
        <f>IF(OR(A257 ="", D257=""), "", "CARLOS ROMERO-ZARCO")</f>
        <v>CARLOS ROMERO-ZARCO</v>
      </c>
      <c r="I257" t="s">
        <v>13800</v>
      </c>
      <c r="J257" s="32" t="s">
        <v>13799</v>
      </c>
      <c r="K257" t="s">
        <v>11752</v>
      </c>
      <c r="L257" t="s">
        <v>12046</v>
      </c>
      <c r="M257" t="s">
        <v>12047</v>
      </c>
    </row>
    <row r="258" spans="1:13" x14ac:dyDescent="0.25">
      <c r="A258" t="s">
        <v>4980</v>
      </c>
      <c r="B258" t="s">
        <v>4981</v>
      </c>
      <c r="C258" s="31" t="str">
        <f t="shared" si="24"/>
        <v/>
      </c>
      <c r="E258" t="s">
        <v>6</v>
      </c>
      <c r="F258" s="33" t="s">
        <v>6</v>
      </c>
      <c r="G258" s="31" t="str">
        <f t="shared" si="26"/>
        <v>Lygeum spartum</v>
      </c>
      <c r="H258" t="str">
        <f t="shared" si="25"/>
        <v>CARLOS ROMERO-ZARCO</v>
      </c>
      <c r="I258" t="s">
        <v>5388</v>
      </c>
      <c r="J258" s="32" t="s">
        <v>12153</v>
      </c>
      <c r="K258" t="s">
        <v>11752</v>
      </c>
      <c r="L258" t="s">
        <v>12046</v>
      </c>
      <c r="M258" t="s">
        <v>12047</v>
      </c>
    </row>
    <row r="259" spans="1:13" x14ac:dyDescent="0.25">
      <c r="A259" t="s">
        <v>5092</v>
      </c>
      <c r="B259" t="s">
        <v>1823</v>
      </c>
      <c r="C259" s="31" t="str">
        <f t="shared" si="24"/>
        <v/>
      </c>
      <c r="E259" t="s">
        <v>6</v>
      </c>
      <c r="F259" s="33" t="s">
        <v>6</v>
      </c>
      <c r="G259" s="31" t="str">
        <f t="shared" si="26"/>
        <v>Stipa tenacissima</v>
      </c>
      <c r="H259" t="str">
        <f t="shared" si="25"/>
        <v>CARLOS ROMERO-ZARCO</v>
      </c>
      <c r="I259" t="s">
        <v>13818</v>
      </c>
      <c r="J259" s="32" t="s">
        <v>13819</v>
      </c>
      <c r="K259" t="s">
        <v>11752</v>
      </c>
      <c r="L259" t="s">
        <v>12046</v>
      </c>
      <c r="M259" t="s">
        <v>12047</v>
      </c>
    </row>
    <row r="260" spans="1:13" x14ac:dyDescent="0.25">
      <c r="A260" s="25" t="s">
        <v>4983</v>
      </c>
      <c r="B260" s="25" t="s">
        <v>877</v>
      </c>
      <c r="C260" s="31" t="str">
        <f t="shared" si="24"/>
        <v/>
      </c>
      <c r="E260" t="s">
        <v>6</v>
      </c>
      <c r="F260" s="33" t="s">
        <v>6</v>
      </c>
      <c r="G260" s="31" t="str">
        <f t="shared" si="26"/>
        <v>Melica nutans</v>
      </c>
      <c r="H260" t="str">
        <f t="shared" si="25"/>
        <v>CARLOS ROMERO-ZARCO</v>
      </c>
      <c r="I260" t="s">
        <v>5388</v>
      </c>
      <c r="J260" s="32" t="s">
        <v>13106</v>
      </c>
      <c r="K260" t="s">
        <v>11752</v>
      </c>
      <c r="L260" t="s">
        <v>12046</v>
      </c>
      <c r="M260" t="s">
        <v>12047</v>
      </c>
    </row>
    <row r="261" spans="1:13" x14ac:dyDescent="0.25">
      <c r="A261" s="31" t="s">
        <v>4983</v>
      </c>
      <c r="B261" s="31" t="s">
        <v>5387</v>
      </c>
      <c r="C261" s="31" t="str">
        <f t="shared" si="24"/>
        <v/>
      </c>
      <c r="E261" t="s">
        <v>31</v>
      </c>
      <c r="F261" s="33" t="s">
        <v>6</v>
      </c>
      <c r="G261" s="31" t="str">
        <f t="shared" si="26"/>
        <v>Melica bocquetii</v>
      </c>
      <c r="H261" t="str">
        <f t="shared" si="25"/>
        <v>CARLOS ROMERO-ZARCO</v>
      </c>
      <c r="I261" t="s">
        <v>5380</v>
      </c>
      <c r="J261" s="32" t="s">
        <v>12154</v>
      </c>
      <c r="K261" t="s">
        <v>11752</v>
      </c>
      <c r="L261" t="s">
        <v>12046</v>
      </c>
      <c r="M261" t="s">
        <v>12047</v>
      </c>
    </row>
    <row r="262" spans="1:13" x14ac:dyDescent="0.25">
      <c r="A262" t="s">
        <v>4983</v>
      </c>
      <c r="B262" t="s">
        <v>334</v>
      </c>
      <c r="C262" s="31" t="str">
        <f t="shared" si="24"/>
        <v/>
      </c>
      <c r="E262" t="s">
        <v>6</v>
      </c>
      <c r="F262" s="33" t="s">
        <v>6</v>
      </c>
      <c r="G262" s="31" t="str">
        <f t="shared" si="26"/>
        <v>Melica ciliata</v>
      </c>
      <c r="H262" t="str">
        <f t="shared" si="25"/>
        <v>CARLOS ROMERO-ZARCO</v>
      </c>
      <c r="I262" t="s">
        <v>5388</v>
      </c>
      <c r="J262" s="32" t="s">
        <v>12155</v>
      </c>
      <c r="K262" t="s">
        <v>11752</v>
      </c>
      <c r="L262" t="s">
        <v>12046</v>
      </c>
      <c r="M262" t="s">
        <v>12047</v>
      </c>
    </row>
    <row r="263" spans="1:13" x14ac:dyDescent="0.25">
      <c r="A263" s="31" t="s">
        <v>4983</v>
      </c>
      <c r="B263" s="31" t="s">
        <v>538</v>
      </c>
      <c r="C263" s="31" t="str">
        <f t="shared" si="24"/>
        <v/>
      </c>
      <c r="E263" t="s">
        <v>6</v>
      </c>
      <c r="F263" s="33" t="s">
        <v>6</v>
      </c>
      <c r="G263" s="31" t="str">
        <f t="shared" si="26"/>
        <v>Melica humilis</v>
      </c>
      <c r="H263" t="str">
        <f t="shared" si="25"/>
        <v>CARLOS ROMERO-ZARCO</v>
      </c>
      <c r="I263" t="s">
        <v>5449</v>
      </c>
      <c r="J263" s="32" t="s">
        <v>12156</v>
      </c>
      <c r="K263" t="s">
        <v>11752</v>
      </c>
      <c r="L263" t="s">
        <v>12046</v>
      </c>
      <c r="M263" t="s">
        <v>12047</v>
      </c>
    </row>
    <row r="264" spans="1:13" x14ac:dyDescent="0.25">
      <c r="A264" t="s">
        <v>4983</v>
      </c>
      <c r="B264" t="s">
        <v>745</v>
      </c>
      <c r="C264" s="31" t="str">
        <f t="shared" si="24"/>
        <v/>
      </c>
      <c r="E264" t="s">
        <v>6</v>
      </c>
      <c r="F264" s="33" t="s">
        <v>6</v>
      </c>
      <c r="G264" s="31" t="str">
        <f t="shared" si="26"/>
        <v>Melica amethystina</v>
      </c>
      <c r="H264" t="str">
        <f t="shared" si="25"/>
        <v>CARLOS ROMERO-ZARCO</v>
      </c>
      <c r="I264" t="s">
        <v>5388</v>
      </c>
      <c r="J264" s="32" t="s">
        <v>12157</v>
      </c>
      <c r="K264" t="s">
        <v>11752</v>
      </c>
      <c r="L264" t="s">
        <v>12046</v>
      </c>
      <c r="M264" t="s">
        <v>12047</v>
      </c>
    </row>
    <row r="265" spans="1:13" x14ac:dyDescent="0.25">
      <c r="A265" t="s">
        <v>4983</v>
      </c>
      <c r="B265" t="s">
        <v>1774</v>
      </c>
      <c r="C265" s="31" t="str">
        <f t="shared" si="24"/>
        <v/>
      </c>
      <c r="E265" t="s">
        <v>6</v>
      </c>
      <c r="F265" s="33" t="s">
        <v>6</v>
      </c>
      <c r="G265" s="31" t="str">
        <f t="shared" si="26"/>
        <v>Melica minuta</v>
      </c>
      <c r="H265" t="str">
        <f t="shared" si="25"/>
        <v>CARLOS ROMERO-ZARCO</v>
      </c>
      <c r="I265" t="s">
        <v>5388</v>
      </c>
      <c r="J265" s="32" t="s">
        <v>12158</v>
      </c>
      <c r="K265" t="s">
        <v>11752</v>
      </c>
      <c r="L265" t="s">
        <v>12046</v>
      </c>
      <c r="M265" t="s">
        <v>12047</v>
      </c>
    </row>
    <row r="266" spans="1:13" x14ac:dyDescent="0.25">
      <c r="A266" t="s">
        <v>4983</v>
      </c>
      <c r="B266" t="s">
        <v>2534</v>
      </c>
      <c r="C266" s="31" t="str">
        <f t="shared" si="24"/>
        <v/>
      </c>
      <c r="E266" t="s">
        <v>6</v>
      </c>
      <c r="F266" s="33" t="s">
        <v>6</v>
      </c>
      <c r="G266" s="31" t="str">
        <f t="shared" si="26"/>
        <v>Melica uniflora</v>
      </c>
      <c r="H266" t="str">
        <f t="shared" si="25"/>
        <v>CARLOS ROMERO-ZARCO</v>
      </c>
      <c r="I266" t="s">
        <v>5388</v>
      </c>
      <c r="J266" s="32" t="s">
        <v>12159</v>
      </c>
      <c r="K266" t="s">
        <v>11752</v>
      </c>
      <c r="L266" t="s">
        <v>12046</v>
      </c>
      <c r="M266" t="s">
        <v>12047</v>
      </c>
    </row>
    <row r="267" spans="1:13" x14ac:dyDescent="0.25">
      <c r="A267" t="s">
        <v>4984</v>
      </c>
      <c r="B267" t="s">
        <v>1317</v>
      </c>
      <c r="C267" s="31" t="str">
        <f t="shared" si="24"/>
        <v>subsp.</v>
      </c>
      <c r="D267" s="31" t="s">
        <v>1317</v>
      </c>
      <c r="E267" t="s">
        <v>6</v>
      </c>
      <c r="F267" s="33" t="s">
        <v>6</v>
      </c>
      <c r="G267" s="31" t="str">
        <f t="shared" si="26"/>
        <v>Mibora minima minima</v>
      </c>
      <c r="H267" t="str">
        <f t="shared" si="25"/>
        <v>CARLOS ROMERO-ZARCO</v>
      </c>
      <c r="I267" t="s">
        <v>5388</v>
      </c>
      <c r="J267" s="32" t="s">
        <v>13475</v>
      </c>
      <c r="K267" t="s">
        <v>11752</v>
      </c>
      <c r="L267" t="s">
        <v>12046</v>
      </c>
      <c r="M267" t="s">
        <v>12047</v>
      </c>
    </row>
    <row r="268" spans="1:13" x14ac:dyDescent="0.25">
      <c r="A268" t="s">
        <v>4986</v>
      </c>
      <c r="B268" t="s">
        <v>2827</v>
      </c>
      <c r="C268" s="31" t="str">
        <f t="shared" si="24"/>
        <v/>
      </c>
      <c r="E268" t="s">
        <v>6</v>
      </c>
      <c r="F268" s="33" t="s">
        <v>6</v>
      </c>
      <c r="G268" s="31" t="str">
        <f t="shared" si="26"/>
        <v>Micropyropsis tuberosa</v>
      </c>
      <c r="H268" t="str">
        <f t="shared" si="25"/>
        <v>CARLOS ROMERO-ZARCO</v>
      </c>
      <c r="I268" t="s">
        <v>5382</v>
      </c>
      <c r="J268" s="32" t="s">
        <v>12160</v>
      </c>
      <c r="K268" t="s">
        <v>11752</v>
      </c>
      <c r="L268" t="s">
        <v>12046</v>
      </c>
      <c r="M268" t="s">
        <v>12047</v>
      </c>
    </row>
    <row r="269" spans="1:13" x14ac:dyDescent="0.25">
      <c r="A269" t="s">
        <v>4987</v>
      </c>
      <c r="B269" t="s">
        <v>3824</v>
      </c>
      <c r="C269" s="31" t="str">
        <f t="shared" si="24"/>
        <v/>
      </c>
      <c r="E269" t="s">
        <v>31</v>
      </c>
      <c r="F269" s="33" t="s">
        <v>6</v>
      </c>
      <c r="G269" s="31" t="str">
        <f t="shared" si="26"/>
        <v>Micropyrum patens</v>
      </c>
      <c r="H269" t="str">
        <f t="shared" si="25"/>
        <v>CARLOS ROMERO-ZARCO</v>
      </c>
      <c r="I269" t="s">
        <v>5380</v>
      </c>
      <c r="J269" s="32" t="s">
        <v>12161</v>
      </c>
      <c r="K269" t="s">
        <v>11752</v>
      </c>
      <c r="L269" t="s">
        <v>12046</v>
      </c>
      <c r="M269" t="s">
        <v>12047</v>
      </c>
    </row>
    <row r="270" spans="1:13" x14ac:dyDescent="0.25">
      <c r="A270" t="s">
        <v>4987</v>
      </c>
      <c r="B270" t="s">
        <v>1139</v>
      </c>
      <c r="C270" s="31" t="str">
        <f t="shared" si="24"/>
        <v/>
      </c>
      <c r="E270" t="s">
        <v>6</v>
      </c>
      <c r="F270" s="33" t="s">
        <v>6</v>
      </c>
      <c r="G270" s="31" t="str">
        <f t="shared" si="26"/>
        <v>Micropyrum tenellum</v>
      </c>
      <c r="H270" t="str">
        <f t="shared" si="25"/>
        <v>CARLOS ROMERO-ZARCO</v>
      </c>
      <c r="I270" t="s">
        <v>5450</v>
      </c>
      <c r="J270" s="32" t="s">
        <v>12162</v>
      </c>
      <c r="K270" t="s">
        <v>11752</v>
      </c>
      <c r="L270" t="s">
        <v>12046</v>
      </c>
      <c r="M270" t="s">
        <v>12047</v>
      </c>
    </row>
    <row r="271" spans="1:13" x14ac:dyDescent="0.25">
      <c r="A271" t="s">
        <v>4988</v>
      </c>
      <c r="B271" t="s">
        <v>4989</v>
      </c>
      <c r="C271" s="31" t="str">
        <f t="shared" si="24"/>
        <v/>
      </c>
      <c r="E271" t="s">
        <v>6</v>
      </c>
      <c r="F271" s="33" t="s">
        <v>6</v>
      </c>
      <c r="G271" s="31" t="str">
        <f t="shared" si="26"/>
        <v>Milium effusum</v>
      </c>
      <c r="H271" t="str">
        <f t="shared" si="25"/>
        <v>CARLOS ROMERO-ZARCO</v>
      </c>
      <c r="I271" t="s">
        <v>5388</v>
      </c>
      <c r="J271" s="32" t="s">
        <v>13037</v>
      </c>
      <c r="K271" t="s">
        <v>11752</v>
      </c>
      <c r="L271" t="s">
        <v>12046</v>
      </c>
      <c r="M271" t="s">
        <v>12047</v>
      </c>
    </row>
    <row r="272" spans="1:13" x14ac:dyDescent="0.25">
      <c r="A272" t="s">
        <v>4988</v>
      </c>
      <c r="B272" t="s">
        <v>4990</v>
      </c>
      <c r="C272" s="31" t="str">
        <f t="shared" si="24"/>
        <v/>
      </c>
      <c r="E272" t="s">
        <v>6</v>
      </c>
      <c r="F272" s="33" t="s">
        <v>6</v>
      </c>
      <c r="G272" s="31" t="str">
        <f t="shared" si="26"/>
        <v>Milium vernale</v>
      </c>
      <c r="H272" t="str">
        <f t="shared" si="25"/>
        <v>CARLOS ROMERO-ZARCO</v>
      </c>
      <c r="I272" t="s">
        <v>5388</v>
      </c>
      <c r="J272" s="32" t="s">
        <v>13038</v>
      </c>
      <c r="K272" t="s">
        <v>11752</v>
      </c>
      <c r="L272" t="s">
        <v>12046</v>
      </c>
      <c r="M272" t="s">
        <v>12047</v>
      </c>
    </row>
    <row r="273" spans="1:13" x14ac:dyDescent="0.25">
      <c r="A273" t="s">
        <v>4991</v>
      </c>
      <c r="B273" t="s">
        <v>403</v>
      </c>
      <c r="C273" s="31" t="str">
        <f t="shared" si="24"/>
        <v/>
      </c>
      <c r="E273" t="s">
        <v>6</v>
      </c>
      <c r="F273" s="33" t="s">
        <v>6</v>
      </c>
      <c r="G273" s="31" t="str">
        <f t="shared" si="26"/>
        <v>Molineriella australis</v>
      </c>
      <c r="H273" t="str">
        <f t="shared" si="25"/>
        <v>CARLOS ROMERO-ZARCO</v>
      </c>
      <c r="J273" s="32" t="s">
        <v>12163</v>
      </c>
      <c r="K273" t="s">
        <v>11752</v>
      </c>
      <c r="L273" t="s">
        <v>12046</v>
      </c>
      <c r="M273" t="s">
        <v>12047</v>
      </c>
    </row>
    <row r="274" spans="1:13" x14ac:dyDescent="0.25">
      <c r="A274" t="s">
        <v>4991</v>
      </c>
      <c r="B274" t="s">
        <v>1831</v>
      </c>
      <c r="C274" s="31" t="str">
        <f t="shared" si="24"/>
        <v/>
      </c>
      <c r="E274" t="s">
        <v>6</v>
      </c>
      <c r="F274" s="33" t="s">
        <v>6</v>
      </c>
      <c r="G274" s="31" t="str">
        <f t="shared" si="26"/>
        <v>Molineriella laevis</v>
      </c>
      <c r="H274" t="str">
        <f t="shared" si="25"/>
        <v>CARLOS ROMERO-ZARCO</v>
      </c>
      <c r="J274" s="32" t="s">
        <v>12164</v>
      </c>
      <c r="K274" t="s">
        <v>11752</v>
      </c>
      <c r="L274" t="s">
        <v>12046</v>
      </c>
      <c r="M274" t="s">
        <v>12047</v>
      </c>
    </row>
    <row r="275" spans="1:13" x14ac:dyDescent="0.25">
      <c r="A275" s="31" t="s">
        <v>4991</v>
      </c>
      <c r="B275" s="31" t="s">
        <v>1774</v>
      </c>
      <c r="C275" s="31" t="str">
        <f t="shared" si="24"/>
        <v/>
      </c>
      <c r="E275" t="s">
        <v>6</v>
      </c>
      <c r="F275" s="33" t="s">
        <v>6</v>
      </c>
      <c r="G275" s="31" t="str">
        <f t="shared" si="26"/>
        <v>Molineriella minuta</v>
      </c>
      <c r="H275" t="str">
        <f t="shared" si="25"/>
        <v>CARLOS ROMERO-ZARCO</v>
      </c>
      <c r="J275" s="32" t="s">
        <v>12165</v>
      </c>
      <c r="K275" t="s">
        <v>11752</v>
      </c>
      <c r="L275" t="s">
        <v>12046</v>
      </c>
      <c r="M275" t="s">
        <v>12047</v>
      </c>
    </row>
    <row r="276" spans="1:13" x14ac:dyDescent="0.25">
      <c r="A276" t="s">
        <v>4992</v>
      </c>
      <c r="B276" t="s">
        <v>2824</v>
      </c>
      <c r="C276" s="31" t="str">
        <f t="shared" si="24"/>
        <v/>
      </c>
      <c r="E276" t="s">
        <v>6</v>
      </c>
      <c r="F276" s="33" t="s">
        <v>6</v>
      </c>
      <c r="G276" s="31" t="str">
        <f t="shared" si="26"/>
        <v>Molinia caerulea</v>
      </c>
      <c r="H276" t="str">
        <f t="shared" ref="H276:H307" si="27">IF(OR(A276 ="", B276=""), "", "CARLOS ROMERO-ZARCO")</f>
        <v>CARLOS ROMERO-ZARCO</v>
      </c>
      <c r="I276" t="s">
        <v>5388</v>
      </c>
      <c r="J276" s="32" t="s">
        <v>13039</v>
      </c>
      <c r="K276" t="s">
        <v>11752</v>
      </c>
      <c r="L276" t="s">
        <v>12046</v>
      </c>
      <c r="M276" t="s">
        <v>12047</v>
      </c>
    </row>
    <row r="277" spans="1:13" x14ac:dyDescent="0.25">
      <c r="A277" s="31" t="s">
        <v>5326</v>
      </c>
      <c r="B277" s="31" t="s">
        <v>4788</v>
      </c>
      <c r="C277" s="31" t="str">
        <f t="shared" si="24"/>
        <v/>
      </c>
      <c r="E277" t="s">
        <v>6</v>
      </c>
      <c r="F277" s="33" t="s">
        <v>6</v>
      </c>
      <c r="G277" s="31" t="str">
        <f t="shared" si="26"/>
        <v>Moorochloa eruciformis</v>
      </c>
      <c r="H277" t="str">
        <f t="shared" si="27"/>
        <v>CARLOS ROMERO-ZARCO</v>
      </c>
      <c r="I277" t="s">
        <v>5388</v>
      </c>
      <c r="J277" s="32" t="s">
        <v>12166</v>
      </c>
      <c r="K277" t="s">
        <v>11752</v>
      </c>
      <c r="L277" t="s">
        <v>12046</v>
      </c>
      <c r="M277" t="s">
        <v>12047</v>
      </c>
    </row>
    <row r="278" spans="1:13" x14ac:dyDescent="0.25">
      <c r="A278" t="s">
        <v>4993</v>
      </c>
      <c r="B278" t="s">
        <v>483</v>
      </c>
      <c r="C278" s="31" t="str">
        <f t="shared" si="24"/>
        <v/>
      </c>
      <c r="E278" t="s">
        <v>6</v>
      </c>
      <c r="F278" s="33" t="s">
        <v>6</v>
      </c>
      <c r="G278" s="31" t="str">
        <f t="shared" si="26"/>
        <v>Narduroides salzmannii</v>
      </c>
      <c r="H278" t="str">
        <f t="shared" si="27"/>
        <v>CARLOS ROMERO-ZARCO</v>
      </c>
      <c r="I278" t="s">
        <v>5393</v>
      </c>
      <c r="J278" s="32" t="s">
        <v>12167</v>
      </c>
      <c r="K278" t="s">
        <v>11752</v>
      </c>
      <c r="L278" t="s">
        <v>12046</v>
      </c>
      <c r="M278" t="s">
        <v>12047</v>
      </c>
    </row>
    <row r="279" spans="1:13" x14ac:dyDescent="0.25">
      <c r="A279" t="s">
        <v>4994</v>
      </c>
      <c r="B279" t="s">
        <v>993</v>
      </c>
      <c r="C279" s="31" t="str">
        <f t="shared" si="24"/>
        <v/>
      </c>
      <c r="E279" t="s">
        <v>6</v>
      </c>
      <c r="F279" s="33" t="s">
        <v>6</v>
      </c>
      <c r="G279" s="31" t="str">
        <f t="shared" si="26"/>
        <v>Nardus stricta</v>
      </c>
      <c r="H279" t="str">
        <f t="shared" si="27"/>
        <v>CARLOS ROMERO-ZARCO</v>
      </c>
      <c r="I279" t="s">
        <v>5388</v>
      </c>
      <c r="J279" s="32" t="s">
        <v>12168</v>
      </c>
      <c r="K279" t="s">
        <v>11752</v>
      </c>
      <c r="L279" t="s">
        <v>12046</v>
      </c>
      <c r="M279" t="s">
        <v>12047</v>
      </c>
    </row>
    <row r="280" spans="1:13" x14ac:dyDescent="0.25">
      <c r="A280" t="s">
        <v>4995</v>
      </c>
      <c r="B280" t="s">
        <v>4996</v>
      </c>
      <c r="C280" s="31" t="str">
        <f t="shared" si="24"/>
        <v/>
      </c>
      <c r="E280" t="s">
        <v>5390</v>
      </c>
      <c r="F280" s="33" t="s">
        <v>6</v>
      </c>
      <c r="G280" s="31" t="str">
        <f t="shared" si="26"/>
        <v>Nassella neesiana</v>
      </c>
      <c r="H280" t="str">
        <f t="shared" si="27"/>
        <v>CARLOS ROMERO-ZARCO</v>
      </c>
      <c r="I280" t="s">
        <v>5267</v>
      </c>
      <c r="J280" s="32" t="s">
        <v>12169</v>
      </c>
      <c r="K280" t="s">
        <v>11752</v>
      </c>
      <c r="L280" t="s">
        <v>12046</v>
      </c>
      <c r="M280" t="s">
        <v>12047</v>
      </c>
    </row>
    <row r="281" spans="1:13" x14ac:dyDescent="0.25">
      <c r="A281" t="s">
        <v>4995</v>
      </c>
      <c r="B281" t="s">
        <v>5327</v>
      </c>
      <c r="C281" s="31" t="str">
        <f t="shared" si="24"/>
        <v/>
      </c>
      <c r="E281" t="s">
        <v>5390</v>
      </c>
      <c r="F281" s="33" t="s">
        <v>6</v>
      </c>
      <c r="G281" s="31" t="str">
        <f t="shared" si="26"/>
        <v>Nassella trichotoma</v>
      </c>
      <c r="H281" t="str">
        <f t="shared" si="27"/>
        <v>CARLOS ROMERO-ZARCO</v>
      </c>
      <c r="I281" t="s">
        <v>5267</v>
      </c>
      <c r="J281" s="32" t="s">
        <v>13040</v>
      </c>
      <c r="K281" t="s">
        <v>11752</v>
      </c>
      <c r="L281" t="s">
        <v>12046</v>
      </c>
      <c r="M281" t="s">
        <v>12047</v>
      </c>
    </row>
    <row r="282" spans="1:13" x14ac:dyDescent="0.25">
      <c r="A282" t="s">
        <v>5000</v>
      </c>
      <c r="B282" t="s">
        <v>4396</v>
      </c>
      <c r="C282" s="31" t="str">
        <f t="shared" si="24"/>
        <v/>
      </c>
      <c r="E282" t="s">
        <v>31</v>
      </c>
      <c r="F282" s="33" t="s">
        <v>6</v>
      </c>
      <c r="G282" s="31" t="str">
        <f t="shared" si="26"/>
        <v>Oreochloa confusa</v>
      </c>
      <c r="H282" t="str">
        <f t="shared" si="27"/>
        <v>CARLOS ROMERO-ZARCO</v>
      </c>
      <c r="I282" t="s">
        <v>5380</v>
      </c>
      <c r="J282" s="32" t="s">
        <v>12170</v>
      </c>
      <c r="K282" t="s">
        <v>11752</v>
      </c>
      <c r="L282" t="s">
        <v>12046</v>
      </c>
      <c r="M282" t="s">
        <v>12047</v>
      </c>
    </row>
    <row r="283" spans="1:13" x14ac:dyDescent="0.25">
      <c r="A283" t="s">
        <v>5000</v>
      </c>
      <c r="B283" t="s">
        <v>2022</v>
      </c>
      <c r="C283" s="31" t="str">
        <f t="shared" si="24"/>
        <v/>
      </c>
      <c r="E283" t="s">
        <v>13111</v>
      </c>
      <c r="F283" s="33" t="s">
        <v>6</v>
      </c>
      <c r="G283" s="31" t="str">
        <f t="shared" si="26"/>
        <v>Oreochloa elegans</v>
      </c>
      <c r="H283" t="str">
        <f t="shared" si="27"/>
        <v>CARLOS ROMERO-ZARCO</v>
      </c>
      <c r="I283" t="s">
        <v>5388</v>
      </c>
      <c r="J283" s="32" t="s">
        <v>12171</v>
      </c>
      <c r="K283" t="s">
        <v>11752</v>
      </c>
      <c r="L283" t="s">
        <v>12046</v>
      </c>
      <c r="M283" t="s">
        <v>12047</v>
      </c>
    </row>
    <row r="284" spans="1:13" x14ac:dyDescent="0.25">
      <c r="A284" t="s">
        <v>5001</v>
      </c>
      <c r="B284" t="s">
        <v>818</v>
      </c>
      <c r="C284" s="31" t="str">
        <f t="shared" si="24"/>
        <v/>
      </c>
      <c r="E284" t="s">
        <v>5390</v>
      </c>
      <c r="F284" s="33" t="s">
        <v>6</v>
      </c>
      <c r="G284" s="31" t="str">
        <f t="shared" si="26"/>
        <v>Oryza sativa</v>
      </c>
      <c r="H284" t="str">
        <f t="shared" si="27"/>
        <v>CARLOS ROMERO-ZARCO</v>
      </c>
      <c r="I284" t="s">
        <v>5267</v>
      </c>
      <c r="J284" s="32" t="s">
        <v>13041</v>
      </c>
      <c r="K284" t="s">
        <v>11752</v>
      </c>
      <c r="L284" t="s">
        <v>12046</v>
      </c>
      <c r="M284" t="s">
        <v>12047</v>
      </c>
    </row>
    <row r="285" spans="1:13" x14ac:dyDescent="0.25">
      <c r="A285" t="s">
        <v>5004</v>
      </c>
      <c r="B285" t="s">
        <v>5328</v>
      </c>
      <c r="C285" s="31" t="str">
        <f t="shared" si="24"/>
        <v/>
      </c>
      <c r="E285" t="s">
        <v>5390</v>
      </c>
      <c r="F285" s="33" t="s">
        <v>6</v>
      </c>
      <c r="G285" s="31" t="str">
        <f t="shared" si="26"/>
        <v>Panicum antidotale</v>
      </c>
      <c r="H285" t="str">
        <f t="shared" si="27"/>
        <v>CARLOS ROMERO-ZARCO</v>
      </c>
      <c r="I285" t="s">
        <v>5267</v>
      </c>
      <c r="J285" s="32" t="s">
        <v>12172</v>
      </c>
      <c r="K285" t="s">
        <v>11752</v>
      </c>
      <c r="L285" t="s">
        <v>12046</v>
      </c>
      <c r="M285" t="s">
        <v>12047</v>
      </c>
    </row>
    <row r="286" spans="1:13" x14ac:dyDescent="0.25">
      <c r="A286" s="25" t="s">
        <v>5004</v>
      </c>
      <c r="B286" s="25" t="s">
        <v>5005</v>
      </c>
      <c r="C286" s="31" t="str">
        <f t="shared" si="24"/>
        <v/>
      </c>
      <c r="E286" t="s">
        <v>5390</v>
      </c>
      <c r="F286" s="33" t="s">
        <v>6</v>
      </c>
      <c r="G286" s="31" t="str">
        <f t="shared" si="26"/>
        <v>Panicum capillare</v>
      </c>
      <c r="H286" t="str">
        <f t="shared" si="27"/>
        <v>CARLOS ROMERO-ZARCO</v>
      </c>
      <c r="I286" t="s">
        <v>5267</v>
      </c>
      <c r="J286" s="32" t="s">
        <v>13094</v>
      </c>
      <c r="K286" t="s">
        <v>11752</v>
      </c>
      <c r="L286" t="s">
        <v>12046</v>
      </c>
      <c r="M286" t="s">
        <v>12047</v>
      </c>
    </row>
    <row r="287" spans="1:13" x14ac:dyDescent="0.25">
      <c r="A287" s="25" t="s">
        <v>5004</v>
      </c>
      <c r="B287" s="25" t="s">
        <v>5332</v>
      </c>
      <c r="C287" s="31" t="str">
        <f t="shared" si="24"/>
        <v/>
      </c>
      <c r="E287" t="s">
        <v>5390</v>
      </c>
      <c r="F287" s="35" t="s">
        <v>6</v>
      </c>
      <c r="G287" s="31" t="str">
        <f t="shared" si="26"/>
        <v>Panicum coloratum</v>
      </c>
      <c r="H287" t="str">
        <f t="shared" si="27"/>
        <v>CARLOS ROMERO-ZARCO</v>
      </c>
      <c r="I287" t="s">
        <v>5267</v>
      </c>
      <c r="J287" s="32" t="s">
        <v>13217</v>
      </c>
      <c r="K287" t="s">
        <v>11752</v>
      </c>
      <c r="L287" t="s">
        <v>12046</v>
      </c>
      <c r="M287" t="s">
        <v>12047</v>
      </c>
    </row>
    <row r="288" spans="1:13" x14ac:dyDescent="0.25">
      <c r="A288" t="s">
        <v>5004</v>
      </c>
      <c r="B288" t="s">
        <v>5329</v>
      </c>
      <c r="C288" s="31" t="str">
        <f t="shared" si="24"/>
        <v/>
      </c>
      <c r="E288" t="s">
        <v>5390</v>
      </c>
      <c r="F288" s="33" t="s">
        <v>6</v>
      </c>
      <c r="G288" s="31" t="str">
        <f t="shared" si="26"/>
        <v>Panicum chloroticum</v>
      </c>
      <c r="H288" t="str">
        <f t="shared" si="27"/>
        <v>CARLOS ROMERO-ZARCO</v>
      </c>
      <c r="I288" t="s">
        <v>5267</v>
      </c>
      <c r="J288" s="32" t="s">
        <v>13042</v>
      </c>
      <c r="K288" t="s">
        <v>11752</v>
      </c>
      <c r="L288" t="s">
        <v>12046</v>
      </c>
      <c r="M288" t="s">
        <v>12047</v>
      </c>
    </row>
    <row r="289" spans="1:13" x14ac:dyDescent="0.25">
      <c r="A289" t="s">
        <v>5004</v>
      </c>
      <c r="B289" t="s">
        <v>5330</v>
      </c>
      <c r="C289" s="31" t="str">
        <f t="shared" si="24"/>
        <v/>
      </c>
      <c r="E289" t="s">
        <v>5390</v>
      </c>
      <c r="F289" s="33" t="s">
        <v>6</v>
      </c>
      <c r="G289" s="31" t="str">
        <f t="shared" si="26"/>
        <v>Panicum dichotomiflorum</v>
      </c>
      <c r="H289" t="str">
        <f t="shared" si="27"/>
        <v>CARLOS ROMERO-ZARCO</v>
      </c>
      <c r="I289" t="s">
        <v>5267</v>
      </c>
      <c r="J289" s="32" t="s">
        <v>12963</v>
      </c>
      <c r="K289" t="s">
        <v>11752</v>
      </c>
      <c r="L289" t="s">
        <v>12046</v>
      </c>
      <c r="M289" t="s">
        <v>12047</v>
      </c>
    </row>
    <row r="290" spans="1:13" x14ac:dyDescent="0.25">
      <c r="A290" t="s">
        <v>5004</v>
      </c>
      <c r="B290" t="s">
        <v>5331</v>
      </c>
      <c r="C290" s="31" t="str">
        <f t="shared" si="24"/>
        <v/>
      </c>
      <c r="E290" t="s">
        <v>5390</v>
      </c>
      <c r="F290" s="33" t="s">
        <v>6</v>
      </c>
      <c r="G290" s="31" t="str">
        <f t="shared" si="26"/>
        <v>Panicum gattingeri</v>
      </c>
      <c r="H290" t="str">
        <f t="shared" si="27"/>
        <v>CARLOS ROMERO-ZARCO</v>
      </c>
      <c r="I290" t="s">
        <v>5267</v>
      </c>
      <c r="J290" s="32" t="s">
        <v>13043</v>
      </c>
      <c r="K290" t="s">
        <v>11752</v>
      </c>
      <c r="L290" t="s">
        <v>12046</v>
      </c>
      <c r="M290" t="s">
        <v>12047</v>
      </c>
    </row>
    <row r="291" spans="1:13" x14ac:dyDescent="0.25">
      <c r="A291" s="25" t="s">
        <v>5004</v>
      </c>
      <c r="B291" s="25" t="s">
        <v>5006</v>
      </c>
      <c r="C291" s="31" t="str">
        <f t="shared" si="24"/>
        <v/>
      </c>
      <c r="E291" t="s">
        <v>5390</v>
      </c>
      <c r="F291" s="35" t="s">
        <v>6</v>
      </c>
      <c r="G291" s="31" t="str">
        <f t="shared" si="26"/>
        <v>Panicum miliaceum</v>
      </c>
      <c r="H291" t="str">
        <f t="shared" si="27"/>
        <v>CARLOS ROMERO-ZARCO</v>
      </c>
      <c r="I291" t="s">
        <v>5267</v>
      </c>
      <c r="J291" s="32" t="s">
        <v>13218</v>
      </c>
      <c r="K291" t="s">
        <v>11752</v>
      </c>
      <c r="L291" t="s">
        <v>12046</v>
      </c>
      <c r="M291" t="s">
        <v>12047</v>
      </c>
    </row>
    <row r="292" spans="1:13" x14ac:dyDescent="0.25">
      <c r="A292" t="s">
        <v>5004</v>
      </c>
      <c r="B292" t="s">
        <v>408</v>
      </c>
      <c r="C292" s="31" t="str">
        <f t="shared" si="24"/>
        <v/>
      </c>
      <c r="E292" t="s">
        <v>5390</v>
      </c>
      <c r="F292" s="33" t="s">
        <v>6</v>
      </c>
      <c r="G292" s="31" t="str">
        <f t="shared" si="26"/>
        <v>Panicum repens</v>
      </c>
      <c r="H292" t="str">
        <f t="shared" si="27"/>
        <v>CARLOS ROMERO-ZARCO</v>
      </c>
      <c r="I292" t="s">
        <v>13597</v>
      </c>
      <c r="J292" s="32" t="s">
        <v>13044</v>
      </c>
      <c r="K292" t="s">
        <v>11752</v>
      </c>
      <c r="L292" t="s">
        <v>12046</v>
      </c>
      <c r="M292" t="s">
        <v>12047</v>
      </c>
    </row>
    <row r="293" spans="1:13" x14ac:dyDescent="0.25">
      <c r="A293" t="s">
        <v>5435</v>
      </c>
      <c r="B293" t="s">
        <v>336</v>
      </c>
      <c r="C293" s="31" t="str">
        <f t="shared" si="24"/>
        <v/>
      </c>
      <c r="E293" t="s">
        <v>6</v>
      </c>
      <c r="F293" s="33" t="s">
        <v>6</v>
      </c>
      <c r="G293" s="31" t="str">
        <f t="shared" si="26"/>
        <v>Hainardia cylindrica</v>
      </c>
      <c r="H293" t="str">
        <f t="shared" si="27"/>
        <v>CARLOS ROMERO-ZARCO</v>
      </c>
      <c r="I293" t="s">
        <v>5388</v>
      </c>
      <c r="J293" s="32" t="s">
        <v>12173</v>
      </c>
      <c r="K293" t="s">
        <v>11752</v>
      </c>
      <c r="L293" t="s">
        <v>12046</v>
      </c>
      <c r="M293" t="s">
        <v>12047</v>
      </c>
    </row>
    <row r="294" spans="1:13" x14ac:dyDescent="0.25">
      <c r="A294" t="s">
        <v>5007</v>
      </c>
      <c r="B294" t="s">
        <v>1203</v>
      </c>
      <c r="C294" s="31" t="str">
        <f t="shared" si="24"/>
        <v/>
      </c>
      <c r="E294" t="s">
        <v>6</v>
      </c>
      <c r="F294" s="33" t="s">
        <v>6</v>
      </c>
      <c r="G294" s="31" t="str">
        <f t="shared" si="26"/>
        <v>Parapholis filiformis</v>
      </c>
      <c r="H294" t="str">
        <f t="shared" si="27"/>
        <v>CARLOS ROMERO-ZARCO</v>
      </c>
      <c r="I294" t="s">
        <v>5393</v>
      </c>
      <c r="J294" s="32" t="s">
        <v>12174</v>
      </c>
      <c r="K294" t="s">
        <v>11752</v>
      </c>
      <c r="L294" t="s">
        <v>12046</v>
      </c>
      <c r="M294" t="s">
        <v>12047</v>
      </c>
    </row>
    <row r="295" spans="1:13" x14ac:dyDescent="0.25">
      <c r="A295" t="s">
        <v>5007</v>
      </c>
      <c r="B295" t="s">
        <v>5008</v>
      </c>
      <c r="C295" s="31" t="str">
        <f t="shared" si="24"/>
        <v/>
      </c>
      <c r="E295" t="s">
        <v>6</v>
      </c>
      <c r="F295" s="33" t="s">
        <v>6</v>
      </c>
      <c r="G295" s="31" t="str">
        <f t="shared" si="26"/>
        <v>Parapholis incurva</v>
      </c>
      <c r="H295" t="str">
        <f t="shared" si="27"/>
        <v>CARLOS ROMERO-ZARCO</v>
      </c>
      <c r="I295" t="s">
        <v>5393</v>
      </c>
      <c r="J295" s="32" t="s">
        <v>12175</v>
      </c>
      <c r="K295" t="s">
        <v>11752</v>
      </c>
      <c r="L295" t="s">
        <v>12046</v>
      </c>
      <c r="M295" t="s">
        <v>12047</v>
      </c>
    </row>
    <row r="296" spans="1:13" x14ac:dyDescent="0.25">
      <c r="A296" t="s">
        <v>5007</v>
      </c>
      <c r="B296" t="s">
        <v>4778</v>
      </c>
      <c r="C296" s="31" t="str">
        <f t="shared" si="24"/>
        <v/>
      </c>
      <c r="E296" t="s">
        <v>6</v>
      </c>
      <c r="F296" s="33" t="s">
        <v>6</v>
      </c>
      <c r="G296" s="31" t="str">
        <f t="shared" si="26"/>
        <v>Parapholis marginata</v>
      </c>
      <c r="H296" t="str">
        <f t="shared" si="27"/>
        <v>CARLOS ROMERO-ZARCO</v>
      </c>
      <c r="I296" t="s">
        <v>5388</v>
      </c>
      <c r="J296" s="32" t="s">
        <v>12176</v>
      </c>
      <c r="K296" t="s">
        <v>11752</v>
      </c>
      <c r="L296" t="s">
        <v>12046</v>
      </c>
      <c r="M296" t="s">
        <v>12047</v>
      </c>
    </row>
    <row r="297" spans="1:13" x14ac:dyDescent="0.25">
      <c r="A297" t="s">
        <v>5007</v>
      </c>
      <c r="B297" t="s">
        <v>22</v>
      </c>
      <c r="C297" s="31" t="str">
        <f t="shared" si="24"/>
        <v/>
      </c>
      <c r="E297" t="s">
        <v>6</v>
      </c>
      <c r="F297" s="33" t="s">
        <v>6</v>
      </c>
      <c r="G297" s="31" t="str">
        <f t="shared" si="26"/>
        <v>Parapholis pycnantha</v>
      </c>
      <c r="H297" t="str">
        <f t="shared" si="27"/>
        <v>CARLOS ROMERO-ZARCO</v>
      </c>
      <c r="I297" t="s">
        <v>5393</v>
      </c>
      <c r="J297" s="32" t="s">
        <v>12177</v>
      </c>
      <c r="K297" t="s">
        <v>11752</v>
      </c>
      <c r="L297" t="s">
        <v>12046</v>
      </c>
      <c r="M297" t="s">
        <v>12047</v>
      </c>
    </row>
    <row r="298" spans="1:13" x14ac:dyDescent="0.25">
      <c r="A298" t="s">
        <v>5007</v>
      </c>
      <c r="B298" t="s">
        <v>920</v>
      </c>
      <c r="C298" s="31" t="str">
        <f t="shared" si="24"/>
        <v/>
      </c>
      <c r="E298" t="s">
        <v>6</v>
      </c>
      <c r="F298" s="33" t="s">
        <v>6</v>
      </c>
      <c r="G298" s="31" t="str">
        <f t="shared" si="26"/>
        <v>Parapholis strigosa</v>
      </c>
      <c r="H298" t="str">
        <f t="shared" si="27"/>
        <v>CARLOS ROMERO-ZARCO</v>
      </c>
      <c r="I298" t="s">
        <v>5388</v>
      </c>
      <c r="J298" s="32" t="s">
        <v>12178</v>
      </c>
      <c r="K298" t="s">
        <v>11752</v>
      </c>
      <c r="L298" t="s">
        <v>12046</v>
      </c>
      <c r="M298" t="s">
        <v>12047</v>
      </c>
    </row>
    <row r="299" spans="1:13" x14ac:dyDescent="0.25">
      <c r="A299" t="s">
        <v>5009</v>
      </c>
      <c r="B299" t="s">
        <v>1703</v>
      </c>
      <c r="C299" s="31" t="str">
        <f t="shared" si="24"/>
        <v/>
      </c>
      <c r="E299" t="s">
        <v>5390</v>
      </c>
      <c r="F299" s="33" t="s">
        <v>6</v>
      </c>
      <c r="G299" s="31" t="str">
        <f t="shared" si="26"/>
        <v>Paspalum dilatatum</v>
      </c>
      <c r="H299" t="str">
        <f t="shared" si="27"/>
        <v>CARLOS ROMERO-ZARCO</v>
      </c>
      <c r="I299" t="s">
        <v>5393</v>
      </c>
      <c r="J299" s="32" t="s">
        <v>13045</v>
      </c>
      <c r="K299" t="s">
        <v>11752</v>
      </c>
      <c r="L299" t="s">
        <v>12046</v>
      </c>
      <c r="M299" t="s">
        <v>12047</v>
      </c>
    </row>
    <row r="300" spans="1:13" ht="13.5" customHeight="1" x14ac:dyDescent="0.25">
      <c r="A300" s="25" t="s">
        <v>5009</v>
      </c>
      <c r="B300" s="25" t="s">
        <v>5333</v>
      </c>
      <c r="C300" s="31" t="str">
        <f t="shared" si="24"/>
        <v/>
      </c>
      <c r="E300" t="s">
        <v>5390</v>
      </c>
      <c r="F300" s="35" t="s">
        <v>6</v>
      </c>
      <c r="G300" s="31" t="str">
        <f t="shared" si="26"/>
        <v>Paspalum distichum</v>
      </c>
      <c r="H300" t="str">
        <f t="shared" si="27"/>
        <v>CARLOS ROMERO-ZARCO</v>
      </c>
      <c r="I300" t="s">
        <v>5388</v>
      </c>
      <c r="J300" s="32" t="s">
        <v>13219</v>
      </c>
      <c r="K300" t="s">
        <v>11752</v>
      </c>
      <c r="L300" t="s">
        <v>12046</v>
      </c>
      <c r="M300" t="s">
        <v>12047</v>
      </c>
    </row>
    <row r="301" spans="1:13" x14ac:dyDescent="0.25">
      <c r="A301" t="s">
        <v>5009</v>
      </c>
      <c r="B301" t="s">
        <v>5334</v>
      </c>
      <c r="C301" s="31" t="str">
        <f t="shared" si="24"/>
        <v/>
      </c>
      <c r="E301" t="s">
        <v>5390</v>
      </c>
      <c r="F301" s="33" t="s">
        <v>6</v>
      </c>
      <c r="G301" s="31" t="str">
        <f t="shared" si="26"/>
        <v>Paspalum notatum</v>
      </c>
      <c r="H301" t="str">
        <f t="shared" si="27"/>
        <v>CARLOS ROMERO-ZARCO</v>
      </c>
      <c r="I301" t="s">
        <v>5388</v>
      </c>
      <c r="J301" s="32" t="s">
        <v>13046</v>
      </c>
      <c r="K301" t="s">
        <v>11752</v>
      </c>
      <c r="L301" t="s">
        <v>12046</v>
      </c>
      <c r="M301" t="s">
        <v>12047</v>
      </c>
    </row>
    <row r="302" spans="1:13" x14ac:dyDescent="0.25">
      <c r="A302" t="s">
        <v>5009</v>
      </c>
      <c r="B302" t="s">
        <v>5010</v>
      </c>
      <c r="C302" s="31" t="str">
        <f t="shared" si="24"/>
        <v/>
      </c>
      <c r="E302" t="s">
        <v>5390</v>
      </c>
      <c r="F302" s="33" t="s">
        <v>6</v>
      </c>
      <c r="G302" s="31" t="str">
        <f t="shared" si="26"/>
        <v>Paspalum urvillei</v>
      </c>
      <c r="H302" t="str">
        <f t="shared" si="27"/>
        <v>CARLOS ROMERO-ZARCO</v>
      </c>
      <c r="I302" t="s">
        <v>5388</v>
      </c>
      <c r="J302" s="32" t="s">
        <v>12179</v>
      </c>
      <c r="K302" t="s">
        <v>11752</v>
      </c>
      <c r="L302" t="s">
        <v>12046</v>
      </c>
      <c r="M302" t="s">
        <v>12047</v>
      </c>
    </row>
    <row r="303" spans="1:13" x14ac:dyDescent="0.25">
      <c r="A303" t="s">
        <v>5011</v>
      </c>
      <c r="B303" t="s">
        <v>1043</v>
      </c>
      <c r="C303" s="31" t="str">
        <f t="shared" si="24"/>
        <v/>
      </c>
      <c r="E303" t="s">
        <v>31</v>
      </c>
      <c r="F303" s="33" t="s">
        <v>6</v>
      </c>
      <c r="G303" s="31" t="str">
        <f t="shared" si="26"/>
        <v>Periballia involucrata</v>
      </c>
      <c r="H303" t="str">
        <f t="shared" si="27"/>
        <v>CARLOS ROMERO-ZARCO</v>
      </c>
      <c r="I303" t="s">
        <v>5382</v>
      </c>
      <c r="J303" s="32" t="s">
        <v>12180</v>
      </c>
      <c r="K303" t="s">
        <v>11752</v>
      </c>
      <c r="L303" t="s">
        <v>12046</v>
      </c>
      <c r="M303" t="s">
        <v>12047</v>
      </c>
    </row>
    <row r="304" spans="1:13" x14ac:dyDescent="0.25">
      <c r="A304" s="25" t="s">
        <v>5015</v>
      </c>
      <c r="B304" s="25" t="s">
        <v>1340</v>
      </c>
      <c r="C304" s="31" t="str">
        <f t="shared" ref="C304:C347" si="28">IF(D304="", "", "subsp.")</f>
        <v/>
      </c>
      <c r="E304" t="s">
        <v>6</v>
      </c>
      <c r="F304" s="35" t="s">
        <v>6</v>
      </c>
      <c r="G304" s="31" t="str">
        <f t="shared" si="26"/>
        <v>Phalaris aquatica</v>
      </c>
      <c r="H304" t="str">
        <f t="shared" si="27"/>
        <v>CARLOS ROMERO-ZARCO</v>
      </c>
      <c r="I304" t="s">
        <v>5393</v>
      </c>
      <c r="J304" s="32" t="s">
        <v>13220</v>
      </c>
      <c r="K304" t="s">
        <v>11752</v>
      </c>
      <c r="L304" t="s">
        <v>12046</v>
      </c>
      <c r="M304" t="s">
        <v>12047</v>
      </c>
    </row>
    <row r="305" spans="1:13" x14ac:dyDescent="0.25">
      <c r="A305" t="s">
        <v>5015</v>
      </c>
      <c r="B305" t="s">
        <v>4728</v>
      </c>
      <c r="C305" s="31" t="str">
        <f t="shared" si="28"/>
        <v/>
      </c>
      <c r="E305" t="s">
        <v>6</v>
      </c>
      <c r="F305" s="33" t="s">
        <v>6</v>
      </c>
      <c r="G305" s="31" t="str">
        <f t="shared" si="26"/>
        <v>Phalaris arundinacea</v>
      </c>
      <c r="H305" t="str">
        <f t="shared" si="27"/>
        <v>CARLOS ROMERO-ZARCO</v>
      </c>
      <c r="I305" t="s">
        <v>5388</v>
      </c>
      <c r="J305" s="32" t="s">
        <v>13047</v>
      </c>
      <c r="K305" t="s">
        <v>11752</v>
      </c>
      <c r="L305" t="s">
        <v>12046</v>
      </c>
      <c r="M305" t="s">
        <v>12047</v>
      </c>
    </row>
    <row r="306" spans="1:13" x14ac:dyDescent="0.25">
      <c r="A306" t="s">
        <v>5015</v>
      </c>
      <c r="B306" t="s">
        <v>956</v>
      </c>
      <c r="C306" s="31" t="str">
        <f t="shared" si="28"/>
        <v/>
      </c>
      <c r="E306" t="s">
        <v>6</v>
      </c>
      <c r="F306" s="33" t="s">
        <v>6</v>
      </c>
      <c r="G306" s="31" t="str">
        <f t="shared" si="26"/>
        <v>Phalaris brachystachys</v>
      </c>
      <c r="H306" t="str">
        <f t="shared" si="27"/>
        <v>CARLOS ROMERO-ZARCO</v>
      </c>
      <c r="I306" t="s">
        <v>5393</v>
      </c>
      <c r="J306" s="32" t="s">
        <v>12181</v>
      </c>
      <c r="K306" t="s">
        <v>11752</v>
      </c>
      <c r="L306" t="s">
        <v>12046</v>
      </c>
      <c r="M306" t="s">
        <v>12047</v>
      </c>
    </row>
    <row r="307" spans="1:13" x14ac:dyDescent="0.25">
      <c r="A307" t="s">
        <v>5015</v>
      </c>
      <c r="B307" t="s">
        <v>1470</v>
      </c>
      <c r="C307" s="31" t="str">
        <f t="shared" si="28"/>
        <v/>
      </c>
      <c r="E307" t="s">
        <v>6</v>
      </c>
      <c r="F307" s="33" t="s">
        <v>6</v>
      </c>
      <c r="G307" s="31" t="str">
        <f t="shared" si="26"/>
        <v>Phalaris canariensis</v>
      </c>
      <c r="H307" t="str">
        <f t="shared" si="27"/>
        <v>CARLOS ROMERO-ZARCO</v>
      </c>
      <c r="I307" t="s">
        <v>5393</v>
      </c>
      <c r="J307" s="32" t="s">
        <v>13048</v>
      </c>
      <c r="K307" t="s">
        <v>11752</v>
      </c>
      <c r="L307" t="s">
        <v>12046</v>
      </c>
      <c r="M307" t="s">
        <v>12047</v>
      </c>
    </row>
    <row r="308" spans="1:13" x14ac:dyDescent="0.25">
      <c r="A308" t="s">
        <v>5015</v>
      </c>
      <c r="B308" t="s">
        <v>5016</v>
      </c>
      <c r="C308" s="31" t="str">
        <f t="shared" si="28"/>
        <v/>
      </c>
      <c r="E308" t="s">
        <v>6</v>
      </c>
      <c r="F308" s="33" t="s">
        <v>6</v>
      </c>
      <c r="G308" s="31" t="str">
        <f t="shared" si="26"/>
        <v>Phalaris coerulescens</v>
      </c>
      <c r="H308" t="str">
        <f t="shared" ref="H308:H325" si="29">IF(OR(A308 ="", B308=""), "", "CARLOS ROMERO-ZARCO")</f>
        <v>CARLOS ROMERO-ZARCO</v>
      </c>
      <c r="I308" t="s">
        <v>5393</v>
      </c>
      <c r="J308" s="32" t="s">
        <v>12182</v>
      </c>
      <c r="K308" t="s">
        <v>11752</v>
      </c>
      <c r="L308" t="s">
        <v>12046</v>
      </c>
      <c r="M308" t="s">
        <v>12047</v>
      </c>
    </row>
    <row r="309" spans="1:13" x14ac:dyDescent="0.25">
      <c r="A309" t="s">
        <v>5015</v>
      </c>
      <c r="B309" t="s">
        <v>643</v>
      </c>
      <c r="C309" s="31" t="str">
        <f t="shared" si="28"/>
        <v/>
      </c>
      <c r="E309" t="s">
        <v>6</v>
      </c>
      <c r="F309" s="33" t="s">
        <v>6</v>
      </c>
      <c r="G309" s="31" t="str">
        <f t="shared" si="26"/>
        <v>Phalaris minor</v>
      </c>
      <c r="H309" t="str">
        <f t="shared" si="29"/>
        <v>CARLOS ROMERO-ZARCO</v>
      </c>
      <c r="I309" t="s">
        <v>5393</v>
      </c>
      <c r="J309" s="32" t="s">
        <v>12183</v>
      </c>
      <c r="K309" t="s">
        <v>11752</v>
      </c>
      <c r="L309" t="s">
        <v>12046</v>
      </c>
      <c r="M309" t="s">
        <v>12047</v>
      </c>
    </row>
    <row r="310" spans="1:13" x14ac:dyDescent="0.25">
      <c r="A310" t="s">
        <v>5015</v>
      </c>
      <c r="B310" t="s">
        <v>1843</v>
      </c>
      <c r="C310" s="31" t="str">
        <f t="shared" si="28"/>
        <v/>
      </c>
      <c r="E310" t="s">
        <v>6</v>
      </c>
      <c r="F310" s="33" t="s">
        <v>6</v>
      </c>
      <c r="G310" s="31" t="str">
        <f t="shared" si="26"/>
        <v>Phalaris paradoxa</v>
      </c>
      <c r="H310" t="str">
        <f t="shared" si="29"/>
        <v>CARLOS ROMERO-ZARCO</v>
      </c>
      <c r="I310" t="s">
        <v>5393</v>
      </c>
      <c r="J310" s="32" t="s">
        <v>12184</v>
      </c>
      <c r="K310" t="s">
        <v>11752</v>
      </c>
      <c r="L310" t="s">
        <v>12046</v>
      </c>
      <c r="M310" t="s">
        <v>12047</v>
      </c>
    </row>
    <row r="311" spans="1:13" x14ac:dyDescent="0.25">
      <c r="A311" t="s">
        <v>5015</v>
      </c>
      <c r="B311" t="s">
        <v>3238</v>
      </c>
      <c r="C311" s="31" t="str">
        <f t="shared" si="28"/>
        <v/>
      </c>
      <c r="E311" t="s">
        <v>5390</v>
      </c>
      <c r="F311" s="33" t="s">
        <v>6</v>
      </c>
      <c r="G311" s="31" t="str">
        <f t="shared" si="26"/>
        <v>Phalaris stenoptera</v>
      </c>
      <c r="H311" t="str">
        <f t="shared" si="29"/>
        <v>CARLOS ROMERO-ZARCO</v>
      </c>
      <c r="I311" t="s">
        <v>5451</v>
      </c>
      <c r="J311" s="32" t="s">
        <v>12185</v>
      </c>
      <c r="K311" t="s">
        <v>11752</v>
      </c>
      <c r="L311" t="s">
        <v>12046</v>
      </c>
      <c r="M311" t="s">
        <v>12047</v>
      </c>
    </row>
    <row r="312" spans="1:13" x14ac:dyDescent="0.25">
      <c r="A312" t="s">
        <v>5017</v>
      </c>
      <c r="B312" t="s">
        <v>1107</v>
      </c>
      <c r="C312" s="31" t="str">
        <f t="shared" si="28"/>
        <v/>
      </c>
      <c r="E312" t="s">
        <v>6</v>
      </c>
      <c r="F312" s="33" t="s">
        <v>6</v>
      </c>
      <c r="G312" s="31" t="str">
        <f t="shared" si="26"/>
        <v>Phleum alpinum</v>
      </c>
      <c r="H312" t="str">
        <f t="shared" si="29"/>
        <v>CARLOS ROMERO-ZARCO</v>
      </c>
      <c r="I312" t="s">
        <v>5388</v>
      </c>
      <c r="J312" s="32" t="s">
        <v>12964</v>
      </c>
      <c r="K312" t="s">
        <v>11752</v>
      </c>
      <c r="L312" t="s">
        <v>12046</v>
      </c>
      <c r="M312" t="s">
        <v>12047</v>
      </c>
    </row>
    <row r="313" spans="1:13" x14ac:dyDescent="0.25">
      <c r="A313" t="s">
        <v>5017</v>
      </c>
      <c r="B313" t="s">
        <v>5335</v>
      </c>
      <c r="C313" s="31" t="str">
        <f t="shared" si="28"/>
        <v>subsp.</v>
      </c>
      <c r="D313" t="s">
        <v>6239</v>
      </c>
      <c r="E313" t="s">
        <v>31</v>
      </c>
      <c r="F313" s="31" t="s">
        <v>31</v>
      </c>
      <c r="G313" s="31" t="str">
        <f t="shared" si="26"/>
        <v>Phleum brachystachyum abbreviatum</v>
      </c>
      <c r="H313" t="str">
        <f t="shared" si="29"/>
        <v>CARLOS ROMERO-ZARCO</v>
      </c>
      <c r="I313" t="s">
        <v>6238</v>
      </c>
      <c r="J313" s="32" t="s">
        <v>13285</v>
      </c>
      <c r="K313" t="s">
        <v>11752</v>
      </c>
      <c r="L313" t="s">
        <v>12046</v>
      </c>
      <c r="M313" t="s">
        <v>12047</v>
      </c>
    </row>
    <row r="314" spans="1:13" x14ac:dyDescent="0.25">
      <c r="A314" t="s">
        <v>5017</v>
      </c>
      <c r="B314" t="s">
        <v>1970</v>
      </c>
      <c r="C314" s="31" t="str">
        <f t="shared" si="28"/>
        <v/>
      </c>
      <c r="E314" t="s">
        <v>6</v>
      </c>
      <c r="F314" s="33" t="s">
        <v>6</v>
      </c>
      <c r="G314" s="31" t="str">
        <f t="shared" si="26"/>
        <v>Phleum pratense</v>
      </c>
      <c r="H314" t="str">
        <f t="shared" si="29"/>
        <v>CARLOS ROMERO-ZARCO</v>
      </c>
      <c r="I314" t="s">
        <v>5388</v>
      </c>
      <c r="J314" s="32" t="s">
        <v>12187</v>
      </c>
      <c r="K314" t="s">
        <v>11752</v>
      </c>
      <c r="L314" t="s">
        <v>12046</v>
      </c>
      <c r="M314" t="s">
        <v>12047</v>
      </c>
    </row>
    <row r="315" spans="1:13" x14ac:dyDescent="0.25">
      <c r="A315" t="s">
        <v>5017</v>
      </c>
      <c r="B315" t="s">
        <v>1588</v>
      </c>
      <c r="C315" s="31" t="str">
        <f t="shared" si="28"/>
        <v/>
      </c>
      <c r="E315" t="s">
        <v>6</v>
      </c>
      <c r="F315" s="33" t="s">
        <v>6</v>
      </c>
      <c r="G315" s="31" t="str">
        <f t="shared" si="26"/>
        <v>Phleum arenarium</v>
      </c>
      <c r="H315" t="str">
        <f t="shared" si="29"/>
        <v>CARLOS ROMERO-ZARCO</v>
      </c>
      <c r="I315" t="s">
        <v>5388</v>
      </c>
      <c r="J315" s="32" t="s">
        <v>12188</v>
      </c>
      <c r="K315" t="s">
        <v>11752</v>
      </c>
      <c r="L315" t="s">
        <v>12046</v>
      </c>
      <c r="M315" t="s">
        <v>12047</v>
      </c>
    </row>
    <row r="316" spans="1:13" x14ac:dyDescent="0.25">
      <c r="A316" t="s">
        <v>5017</v>
      </c>
      <c r="B316" t="s">
        <v>214</v>
      </c>
      <c r="C316" s="31" t="str">
        <f t="shared" si="28"/>
        <v/>
      </c>
      <c r="E316" t="s">
        <v>6</v>
      </c>
      <c r="F316" s="33" t="s">
        <v>6</v>
      </c>
      <c r="G316" s="31" t="str">
        <f t="shared" si="26"/>
        <v>Phleum paniculatum</v>
      </c>
      <c r="H316" t="str">
        <f t="shared" si="29"/>
        <v>CARLOS ROMERO-ZARCO</v>
      </c>
      <c r="I316" t="s">
        <v>5388</v>
      </c>
      <c r="J316" s="32" t="s">
        <v>12189</v>
      </c>
      <c r="K316" t="s">
        <v>11752</v>
      </c>
      <c r="L316" t="s">
        <v>12046</v>
      </c>
      <c r="M316" t="s">
        <v>12047</v>
      </c>
    </row>
    <row r="317" spans="1:13" x14ac:dyDescent="0.25">
      <c r="A317" s="25" t="s">
        <v>5017</v>
      </c>
      <c r="B317" s="25" t="s">
        <v>3955</v>
      </c>
      <c r="C317" s="31" t="str">
        <f t="shared" si="28"/>
        <v/>
      </c>
      <c r="E317" t="s">
        <v>6</v>
      </c>
      <c r="F317" s="33" t="s">
        <v>6</v>
      </c>
      <c r="G317" s="31" t="str">
        <f t="shared" si="26"/>
        <v>Phleum phleoides</v>
      </c>
      <c r="H317" t="str">
        <f t="shared" si="29"/>
        <v>CARLOS ROMERO-ZARCO</v>
      </c>
      <c r="I317" t="s">
        <v>5388</v>
      </c>
      <c r="J317" s="32" t="s">
        <v>13095</v>
      </c>
      <c r="K317" t="s">
        <v>11752</v>
      </c>
      <c r="L317" t="s">
        <v>12046</v>
      </c>
      <c r="M317" t="s">
        <v>12047</v>
      </c>
    </row>
    <row r="318" spans="1:13" x14ac:dyDescent="0.25">
      <c r="A318" s="25" t="s">
        <v>5018</v>
      </c>
      <c r="B318" s="25" t="s">
        <v>2348</v>
      </c>
      <c r="C318" s="31" t="str">
        <f t="shared" si="28"/>
        <v/>
      </c>
      <c r="E318" t="s">
        <v>6</v>
      </c>
      <c r="F318" s="33" t="s">
        <v>6</v>
      </c>
      <c r="G318" s="31" t="str">
        <f t="shared" si="26"/>
        <v>Pholiurus pannonicus</v>
      </c>
      <c r="H318" t="str">
        <f t="shared" si="29"/>
        <v>CARLOS ROMERO-ZARCO</v>
      </c>
      <c r="I318" t="s">
        <v>5388</v>
      </c>
      <c r="J318" s="32" t="s">
        <v>13096</v>
      </c>
      <c r="K318" t="s">
        <v>11752</v>
      </c>
      <c r="L318" t="s">
        <v>12046</v>
      </c>
      <c r="M318" t="s">
        <v>12047</v>
      </c>
    </row>
    <row r="319" spans="1:13" x14ac:dyDescent="0.25">
      <c r="A319" t="s">
        <v>5019</v>
      </c>
      <c r="B319" t="s">
        <v>403</v>
      </c>
      <c r="C319" s="31" t="str">
        <f t="shared" si="28"/>
        <v/>
      </c>
      <c r="E319" t="s">
        <v>6</v>
      </c>
      <c r="F319" s="33" t="s">
        <v>6</v>
      </c>
      <c r="G319" s="31" t="str">
        <f t="shared" ref="G319:G382" si="30">IF(D319="",CONCATENATE(A319," ",B319),CONCATENATE(A319," ",B319," ",D319))</f>
        <v>Phragmites australis</v>
      </c>
      <c r="H319" t="str">
        <f t="shared" si="29"/>
        <v>CARLOS ROMERO-ZARCO</v>
      </c>
      <c r="I319" t="s">
        <v>5393</v>
      </c>
      <c r="J319" s="32" t="s">
        <v>13049</v>
      </c>
      <c r="K319" t="s">
        <v>11752</v>
      </c>
      <c r="L319" t="s">
        <v>12046</v>
      </c>
      <c r="M319" t="s">
        <v>12047</v>
      </c>
    </row>
    <row r="320" spans="1:13" x14ac:dyDescent="0.25">
      <c r="A320" t="s">
        <v>5336</v>
      </c>
      <c r="B320" t="s">
        <v>3200</v>
      </c>
      <c r="C320" s="31" t="str">
        <f t="shared" si="28"/>
        <v/>
      </c>
      <c r="E320" t="s">
        <v>5390</v>
      </c>
      <c r="F320" s="33" t="s">
        <v>6</v>
      </c>
      <c r="G320" s="31" t="str">
        <f t="shared" si="30"/>
        <v>Phyllostachys aurea</v>
      </c>
      <c r="H320" t="str">
        <f t="shared" si="29"/>
        <v>CARLOS ROMERO-ZARCO</v>
      </c>
      <c r="I320" t="s">
        <v>5267</v>
      </c>
      <c r="J320" s="32" t="s">
        <v>13050</v>
      </c>
      <c r="K320" t="s">
        <v>11752</v>
      </c>
      <c r="L320" t="s">
        <v>12046</v>
      </c>
      <c r="M320" t="s">
        <v>12047</v>
      </c>
    </row>
    <row r="321" spans="1:13" x14ac:dyDescent="0.25">
      <c r="A321" t="s">
        <v>5336</v>
      </c>
      <c r="B321" t="s">
        <v>5337</v>
      </c>
      <c r="C321" s="31" t="str">
        <f t="shared" si="28"/>
        <v/>
      </c>
      <c r="E321" t="s">
        <v>5390</v>
      </c>
      <c r="F321" s="33" t="s">
        <v>6</v>
      </c>
      <c r="G321" s="31" t="str">
        <f t="shared" si="30"/>
        <v>Phyllostachys bambusoides</v>
      </c>
      <c r="H321" t="str">
        <f t="shared" si="29"/>
        <v>CARLOS ROMERO-ZARCO</v>
      </c>
      <c r="I321" t="s">
        <v>5267</v>
      </c>
      <c r="J321" s="32" t="s">
        <v>12190</v>
      </c>
      <c r="K321" t="s">
        <v>11752</v>
      </c>
      <c r="L321" t="s">
        <v>12046</v>
      </c>
      <c r="M321" t="s">
        <v>12047</v>
      </c>
    </row>
    <row r="322" spans="1:13" x14ac:dyDescent="0.25">
      <c r="A322" t="s">
        <v>5336</v>
      </c>
      <c r="B322" t="s">
        <v>674</v>
      </c>
      <c r="C322" s="31" t="str">
        <f t="shared" si="28"/>
        <v/>
      </c>
      <c r="E322" t="s">
        <v>5390</v>
      </c>
      <c r="F322" s="33" t="s">
        <v>6</v>
      </c>
      <c r="G322" s="31" t="str">
        <f t="shared" si="30"/>
        <v>Phyllostachys nigra</v>
      </c>
      <c r="H322" t="str">
        <f t="shared" si="29"/>
        <v>CARLOS ROMERO-ZARCO</v>
      </c>
      <c r="I322" t="s">
        <v>5267</v>
      </c>
      <c r="J322" s="32" t="s">
        <v>13051</v>
      </c>
      <c r="K322" t="s">
        <v>11752</v>
      </c>
      <c r="L322" t="s">
        <v>12046</v>
      </c>
      <c r="M322" t="s">
        <v>12047</v>
      </c>
    </row>
    <row r="323" spans="1:13" x14ac:dyDescent="0.25">
      <c r="A323" t="s">
        <v>5021</v>
      </c>
      <c r="B323" t="s">
        <v>5016</v>
      </c>
      <c r="C323" s="31" t="str">
        <f t="shared" si="28"/>
        <v/>
      </c>
      <c r="E323" t="s">
        <v>6</v>
      </c>
      <c r="F323" s="33" t="s">
        <v>6</v>
      </c>
      <c r="G323" s="31" t="str">
        <f t="shared" si="30"/>
        <v>Piptatherum coerulescens</v>
      </c>
      <c r="H323" t="str">
        <f t="shared" si="29"/>
        <v>CARLOS ROMERO-ZARCO</v>
      </c>
      <c r="I323" t="s">
        <v>5388</v>
      </c>
      <c r="J323" s="32" t="s">
        <v>12191</v>
      </c>
      <c r="K323" t="s">
        <v>11752</v>
      </c>
      <c r="L323" t="s">
        <v>12046</v>
      </c>
      <c r="M323" t="s">
        <v>12047</v>
      </c>
    </row>
    <row r="324" spans="1:13" x14ac:dyDescent="0.25">
      <c r="A324" s="31" t="s">
        <v>5021</v>
      </c>
      <c r="B324" s="31" t="s">
        <v>5006</v>
      </c>
      <c r="C324" s="31" t="str">
        <f t="shared" si="28"/>
        <v>subsp.</v>
      </c>
      <c r="D324" s="31" t="s">
        <v>5006</v>
      </c>
      <c r="E324" t="s">
        <v>6</v>
      </c>
      <c r="F324" s="33" t="s">
        <v>6</v>
      </c>
      <c r="G324" s="31" t="str">
        <f t="shared" si="30"/>
        <v>Piptatherum miliaceum miliaceum</v>
      </c>
      <c r="H324" t="str">
        <f t="shared" si="29"/>
        <v>CARLOS ROMERO-ZARCO</v>
      </c>
      <c r="I324" t="s">
        <v>5452</v>
      </c>
      <c r="J324" s="32" t="s">
        <v>13803</v>
      </c>
      <c r="K324" t="s">
        <v>11752</v>
      </c>
      <c r="L324" t="s">
        <v>12046</v>
      </c>
      <c r="M324" t="s">
        <v>12047</v>
      </c>
    </row>
    <row r="325" spans="1:13" x14ac:dyDescent="0.25">
      <c r="A325" s="25" t="s">
        <v>5021</v>
      </c>
      <c r="B325" s="25" t="s">
        <v>4616</v>
      </c>
      <c r="C325" s="31" t="str">
        <f t="shared" si="28"/>
        <v/>
      </c>
      <c r="E325" t="s">
        <v>6</v>
      </c>
      <c r="F325" s="33" t="s">
        <v>6</v>
      </c>
      <c r="G325" s="31" t="str">
        <f t="shared" si="30"/>
        <v>Piptatherum paradoxum</v>
      </c>
      <c r="H325" t="str">
        <f t="shared" si="29"/>
        <v>CARLOS ROMERO-ZARCO</v>
      </c>
      <c r="I325" t="s">
        <v>5453</v>
      </c>
      <c r="J325" s="32" t="s">
        <v>13097</v>
      </c>
      <c r="K325" t="s">
        <v>11752</v>
      </c>
      <c r="L325" t="s">
        <v>12046</v>
      </c>
      <c r="M325" t="s">
        <v>12047</v>
      </c>
    </row>
    <row r="326" spans="1:13" x14ac:dyDescent="0.25">
      <c r="A326" t="s">
        <v>5021</v>
      </c>
      <c r="B326" s="31" t="s">
        <v>5006</v>
      </c>
      <c r="C326" s="31" t="str">
        <f t="shared" si="28"/>
        <v>subsp.</v>
      </c>
      <c r="D326" t="s">
        <v>5022</v>
      </c>
      <c r="E326" t="s">
        <v>6</v>
      </c>
      <c r="F326" s="33" t="s">
        <v>6</v>
      </c>
      <c r="G326" s="31" t="str">
        <f t="shared" si="30"/>
        <v>Piptatherum miliaceum thomasii</v>
      </c>
      <c r="H326" t="str">
        <f>IF(OR(A326 ="", D326=""), "", "CARLOS ROMERO-ZARCO")</f>
        <v>CARLOS ROMERO-ZARCO</v>
      </c>
      <c r="I326" t="s">
        <v>5454</v>
      </c>
      <c r="J326" s="32" t="s">
        <v>13804</v>
      </c>
      <c r="K326" t="s">
        <v>11752</v>
      </c>
      <c r="L326" t="s">
        <v>12046</v>
      </c>
      <c r="M326" t="s">
        <v>12047</v>
      </c>
    </row>
    <row r="327" spans="1:13" x14ac:dyDescent="0.25">
      <c r="A327" t="s">
        <v>5023</v>
      </c>
      <c r="B327" t="s">
        <v>854</v>
      </c>
      <c r="C327" s="31" t="str">
        <f t="shared" si="28"/>
        <v>subsp.</v>
      </c>
      <c r="D327" s="32" t="s">
        <v>854</v>
      </c>
      <c r="E327" t="s">
        <v>6</v>
      </c>
      <c r="F327" s="31" t="s">
        <v>31</v>
      </c>
      <c r="G327" s="31" t="str">
        <f t="shared" si="30"/>
        <v>Poa pratensis pratensis</v>
      </c>
      <c r="H327" t="s">
        <v>6185</v>
      </c>
      <c r="I327" s="31"/>
      <c r="J327" s="32" t="s">
        <v>13294</v>
      </c>
      <c r="K327" t="s">
        <v>11752</v>
      </c>
      <c r="L327" t="s">
        <v>12046</v>
      </c>
      <c r="M327" t="s">
        <v>12047</v>
      </c>
    </row>
    <row r="328" spans="1:13" x14ac:dyDescent="0.25">
      <c r="A328" t="s">
        <v>5023</v>
      </c>
      <c r="B328" t="s">
        <v>176</v>
      </c>
      <c r="C328" s="31" t="str">
        <f t="shared" si="28"/>
        <v>subsp.</v>
      </c>
      <c r="D328" s="32" t="s">
        <v>176</v>
      </c>
      <c r="E328" t="s">
        <v>6</v>
      </c>
      <c r="F328" s="31" t="s">
        <v>31</v>
      </c>
      <c r="G328" s="31" t="str">
        <f t="shared" si="30"/>
        <v>Poa alpina alpina</v>
      </c>
      <c r="H328" t="s">
        <v>6185</v>
      </c>
      <c r="I328" s="31"/>
      <c r="J328" s="32" t="s">
        <v>13297</v>
      </c>
      <c r="K328" t="s">
        <v>11752</v>
      </c>
      <c r="L328" t="s">
        <v>12046</v>
      </c>
      <c r="M328" t="s">
        <v>12047</v>
      </c>
    </row>
    <row r="329" spans="1:13" x14ac:dyDescent="0.25">
      <c r="A329" t="s">
        <v>5023</v>
      </c>
      <c r="B329" t="s">
        <v>5024</v>
      </c>
      <c r="C329" s="31" t="str">
        <f t="shared" si="28"/>
        <v>subsp.</v>
      </c>
      <c r="D329" s="32" t="s">
        <v>5024</v>
      </c>
      <c r="E329" t="s">
        <v>6</v>
      </c>
      <c r="F329" s="31" t="s">
        <v>31</v>
      </c>
      <c r="G329" s="31" t="str">
        <f t="shared" si="30"/>
        <v>Poa bulbosa bulbosa</v>
      </c>
      <c r="H329" t="s">
        <v>6185</v>
      </c>
      <c r="I329" s="31"/>
      <c r="J329" s="32" t="s">
        <v>13298</v>
      </c>
      <c r="K329" t="s">
        <v>11752</v>
      </c>
      <c r="L329" t="s">
        <v>12046</v>
      </c>
      <c r="M329" t="s">
        <v>12047</v>
      </c>
    </row>
    <row r="330" spans="1:13" x14ac:dyDescent="0.25">
      <c r="A330" t="s">
        <v>5023</v>
      </c>
      <c r="B330" t="s">
        <v>4322</v>
      </c>
      <c r="C330" s="31" t="str">
        <f t="shared" si="28"/>
        <v/>
      </c>
      <c r="D330" s="32"/>
      <c r="E330" t="s">
        <v>6</v>
      </c>
      <c r="F330" s="31" t="s">
        <v>6</v>
      </c>
      <c r="G330" s="31" t="str">
        <f t="shared" si="30"/>
        <v>Poa ligulata</v>
      </c>
      <c r="H330" t="s">
        <v>6185</v>
      </c>
      <c r="J330" s="32" t="s">
        <v>12192</v>
      </c>
      <c r="K330" t="s">
        <v>11752</v>
      </c>
      <c r="L330" t="s">
        <v>12046</v>
      </c>
      <c r="M330" t="s">
        <v>12047</v>
      </c>
    </row>
    <row r="331" spans="1:13" x14ac:dyDescent="0.25">
      <c r="A331" s="25" t="s">
        <v>5023</v>
      </c>
      <c r="B331" s="25" t="s">
        <v>5025</v>
      </c>
      <c r="C331" s="31" t="str">
        <f t="shared" si="28"/>
        <v/>
      </c>
      <c r="D331" s="32"/>
      <c r="E331" t="s">
        <v>6</v>
      </c>
      <c r="F331" s="31" t="s">
        <v>6</v>
      </c>
      <c r="G331" s="31" t="str">
        <f t="shared" si="30"/>
        <v>Poa cenisia</v>
      </c>
      <c r="H331" t="s">
        <v>6185</v>
      </c>
      <c r="J331" s="32" t="s">
        <v>13098</v>
      </c>
      <c r="K331" t="s">
        <v>11752</v>
      </c>
      <c r="L331" t="s">
        <v>12046</v>
      </c>
      <c r="M331" t="s">
        <v>12047</v>
      </c>
    </row>
    <row r="332" spans="1:13" x14ac:dyDescent="0.25">
      <c r="A332" t="s">
        <v>5023</v>
      </c>
      <c r="B332" t="s">
        <v>5030</v>
      </c>
      <c r="C332" s="31" t="str">
        <f t="shared" si="28"/>
        <v>subsp.</v>
      </c>
      <c r="D332" s="32" t="s">
        <v>5030</v>
      </c>
      <c r="E332" t="s">
        <v>6</v>
      </c>
      <c r="F332" s="31" t="s">
        <v>31</v>
      </c>
      <c r="G332" s="31" t="str">
        <f t="shared" si="30"/>
        <v>Poa trivialis trivialis</v>
      </c>
      <c r="H332" t="s">
        <v>6185</v>
      </c>
      <c r="J332" s="32" t="s">
        <v>13295</v>
      </c>
      <c r="K332" t="s">
        <v>11752</v>
      </c>
      <c r="L332" t="s">
        <v>12046</v>
      </c>
      <c r="M332" t="s">
        <v>12047</v>
      </c>
    </row>
    <row r="333" spans="1:13" x14ac:dyDescent="0.25">
      <c r="A333" s="25" t="s">
        <v>5023</v>
      </c>
      <c r="B333" s="25" t="s">
        <v>5028</v>
      </c>
      <c r="C333" s="31" t="str">
        <f t="shared" si="28"/>
        <v/>
      </c>
      <c r="D333" s="32"/>
      <c r="E333" t="s">
        <v>6</v>
      </c>
      <c r="F333" s="31" t="s">
        <v>6</v>
      </c>
      <c r="G333" s="31" t="str">
        <f t="shared" si="30"/>
        <v>Poa flaccidula</v>
      </c>
      <c r="H333" t="s">
        <v>6185</v>
      </c>
      <c r="J333" s="32" t="s">
        <v>13079</v>
      </c>
      <c r="K333" t="s">
        <v>11752</v>
      </c>
      <c r="L333" t="s">
        <v>12046</v>
      </c>
      <c r="M333" t="s">
        <v>12047</v>
      </c>
    </row>
    <row r="334" spans="1:13" x14ac:dyDescent="0.25">
      <c r="A334" s="31" t="s">
        <v>5023</v>
      </c>
      <c r="B334" s="31" t="s">
        <v>4042</v>
      </c>
      <c r="C334" s="31" t="str">
        <f t="shared" si="28"/>
        <v/>
      </c>
      <c r="D334" s="32"/>
      <c r="E334" t="s">
        <v>6</v>
      </c>
      <c r="F334" s="31" t="s">
        <v>6</v>
      </c>
      <c r="G334" s="31" t="str">
        <f t="shared" si="30"/>
        <v>Poa chaixii</v>
      </c>
      <c r="H334" t="s">
        <v>6185</v>
      </c>
      <c r="J334" s="32" t="s">
        <v>12193</v>
      </c>
      <c r="K334" t="s">
        <v>11752</v>
      </c>
      <c r="L334" t="s">
        <v>12046</v>
      </c>
      <c r="M334" t="s">
        <v>12047</v>
      </c>
    </row>
    <row r="335" spans="1:13" x14ac:dyDescent="0.25">
      <c r="A335" t="s">
        <v>5023</v>
      </c>
      <c r="B335" t="s">
        <v>67</v>
      </c>
      <c r="C335" s="31" t="str">
        <f t="shared" si="28"/>
        <v>subsp.</v>
      </c>
      <c r="D335" s="32" t="s">
        <v>67</v>
      </c>
      <c r="E335" t="s">
        <v>6</v>
      </c>
      <c r="F335" s="31" t="s">
        <v>31</v>
      </c>
      <c r="G335" s="31" t="str">
        <f t="shared" si="30"/>
        <v>Poa annua annua</v>
      </c>
      <c r="H335" t="s">
        <v>6185</v>
      </c>
      <c r="J335" s="32" t="s">
        <v>13293</v>
      </c>
      <c r="K335" t="s">
        <v>11752</v>
      </c>
      <c r="L335" t="s">
        <v>12046</v>
      </c>
      <c r="M335" t="s">
        <v>12047</v>
      </c>
    </row>
    <row r="336" spans="1:13" x14ac:dyDescent="0.25">
      <c r="A336" t="s">
        <v>5023</v>
      </c>
      <c r="B336" t="s">
        <v>5029</v>
      </c>
      <c r="C336" s="31" t="str">
        <f t="shared" si="28"/>
        <v/>
      </c>
      <c r="D336" s="32"/>
      <c r="E336" t="s">
        <v>6</v>
      </c>
      <c r="F336" s="31" t="s">
        <v>6</v>
      </c>
      <c r="G336" s="31" t="str">
        <f t="shared" si="30"/>
        <v>Poa infirma</v>
      </c>
      <c r="H336" t="s">
        <v>6185</v>
      </c>
      <c r="J336" s="32" t="s">
        <v>12194</v>
      </c>
      <c r="K336" t="s">
        <v>11752</v>
      </c>
      <c r="L336" t="s">
        <v>12046</v>
      </c>
      <c r="M336" t="s">
        <v>12047</v>
      </c>
    </row>
    <row r="337" spans="1:13" x14ac:dyDescent="0.25">
      <c r="A337" t="s">
        <v>5023</v>
      </c>
      <c r="B337" t="s">
        <v>2492</v>
      </c>
      <c r="C337" s="31" t="str">
        <f t="shared" si="28"/>
        <v/>
      </c>
      <c r="D337" s="32"/>
      <c r="E337" t="s">
        <v>6</v>
      </c>
      <c r="F337" s="31" t="s">
        <v>6</v>
      </c>
      <c r="G337" s="31" t="str">
        <f t="shared" si="30"/>
        <v>Poa supina</v>
      </c>
      <c r="H337" t="s">
        <v>6185</v>
      </c>
      <c r="J337" s="32" t="s">
        <v>13052</v>
      </c>
      <c r="K337" t="s">
        <v>11752</v>
      </c>
      <c r="L337" t="s">
        <v>12046</v>
      </c>
      <c r="M337" t="s">
        <v>12047</v>
      </c>
    </row>
    <row r="338" spans="1:13" x14ac:dyDescent="0.25">
      <c r="A338" s="25" t="s">
        <v>5023</v>
      </c>
      <c r="B338" s="25" t="s">
        <v>643</v>
      </c>
      <c r="C338" s="31" t="str">
        <f t="shared" si="28"/>
        <v>subsp.</v>
      </c>
      <c r="D338" s="32" t="s">
        <v>643</v>
      </c>
      <c r="E338" t="s">
        <v>6</v>
      </c>
      <c r="F338" s="31" t="s">
        <v>6</v>
      </c>
      <c r="G338" s="31" t="str">
        <f t="shared" si="30"/>
        <v>Poa minor minor</v>
      </c>
      <c r="H338" t="s">
        <v>6185</v>
      </c>
      <c r="J338" s="32" t="s">
        <v>13221</v>
      </c>
      <c r="K338" t="s">
        <v>11752</v>
      </c>
      <c r="L338" t="s">
        <v>12046</v>
      </c>
      <c r="M338" t="s">
        <v>12047</v>
      </c>
    </row>
    <row r="339" spans="1:13" x14ac:dyDescent="0.25">
      <c r="A339" s="25" t="s">
        <v>5023</v>
      </c>
      <c r="B339" s="25" t="s">
        <v>643</v>
      </c>
      <c r="C339" s="31" t="str">
        <f t="shared" si="28"/>
        <v>subsp.</v>
      </c>
      <c r="D339" s="32" t="s">
        <v>479</v>
      </c>
      <c r="E339" t="s">
        <v>31</v>
      </c>
      <c r="F339" s="31" t="s">
        <v>6</v>
      </c>
      <c r="G339" s="31" t="str">
        <f t="shared" si="30"/>
        <v>Poa minor nevadensis</v>
      </c>
      <c r="H339" t="s">
        <v>6185</v>
      </c>
      <c r="J339" s="32" t="s">
        <v>13222</v>
      </c>
      <c r="K339" t="s">
        <v>11752</v>
      </c>
      <c r="L339" t="s">
        <v>12046</v>
      </c>
      <c r="M339" t="s">
        <v>12047</v>
      </c>
    </row>
    <row r="340" spans="1:13" x14ac:dyDescent="0.25">
      <c r="A340" s="25" t="s">
        <v>5023</v>
      </c>
      <c r="B340" s="25" t="s">
        <v>2771</v>
      </c>
      <c r="C340" s="31" t="str">
        <f t="shared" si="28"/>
        <v>subsp.</v>
      </c>
      <c r="D340" s="25" t="s">
        <v>2771</v>
      </c>
      <c r="E340" t="s">
        <v>6</v>
      </c>
      <c r="F340" s="35" t="s">
        <v>31</v>
      </c>
      <c r="G340" s="31" t="str">
        <f t="shared" si="30"/>
        <v>Poa laxa laxa</v>
      </c>
      <c r="H340" t="s">
        <v>6185</v>
      </c>
      <c r="I340" s="31" t="s">
        <v>13805</v>
      </c>
      <c r="J340" s="32" t="s">
        <v>13807</v>
      </c>
      <c r="K340" t="s">
        <v>11752</v>
      </c>
      <c r="L340" t="s">
        <v>12046</v>
      </c>
      <c r="M340" t="s">
        <v>12047</v>
      </c>
    </row>
    <row r="341" spans="1:13" x14ac:dyDescent="0.25">
      <c r="A341" s="25" t="s">
        <v>5023</v>
      </c>
      <c r="B341" s="25" t="s">
        <v>653</v>
      </c>
      <c r="C341" s="31" t="str">
        <f t="shared" si="28"/>
        <v>subsp.</v>
      </c>
      <c r="D341" s="25" t="s">
        <v>653</v>
      </c>
      <c r="E341" t="s">
        <v>6</v>
      </c>
      <c r="F341" s="35" t="s">
        <v>31</v>
      </c>
      <c r="G341" s="31" t="str">
        <f t="shared" si="30"/>
        <v>Poa glauca glauca</v>
      </c>
      <c r="H341" t="s">
        <v>6185</v>
      </c>
      <c r="I341" t="s">
        <v>13805</v>
      </c>
      <c r="J341" s="32" t="s">
        <v>13806</v>
      </c>
      <c r="K341" t="s">
        <v>11752</v>
      </c>
      <c r="L341" t="s">
        <v>12046</v>
      </c>
      <c r="M341" t="s">
        <v>12047</v>
      </c>
    </row>
    <row r="342" spans="1:13" x14ac:dyDescent="0.25">
      <c r="A342" t="s">
        <v>5023</v>
      </c>
      <c r="B342" t="s">
        <v>3660</v>
      </c>
      <c r="C342" s="31" t="str">
        <f t="shared" si="28"/>
        <v>subsp.</v>
      </c>
      <c r="D342" s="31" t="s">
        <v>3660</v>
      </c>
      <c r="E342" t="s">
        <v>6</v>
      </c>
      <c r="F342" s="31" t="s">
        <v>31</v>
      </c>
      <c r="G342" s="31" t="str">
        <f t="shared" si="30"/>
        <v>Poa nemoralis nemoralis</v>
      </c>
      <c r="H342" t="s">
        <v>6185</v>
      </c>
      <c r="I342" s="31" t="s">
        <v>13805</v>
      </c>
      <c r="J342" s="32" t="s">
        <v>13808</v>
      </c>
      <c r="K342" t="s">
        <v>11752</v>
      </c>
      <c r="L342" t="s">
        <v>12046</v>
      </c>
      <c r="M342" t="s">
        <v>12047</v>
      </c>
    </row>
    <row r="343" spans="1:13" x14ac:dyDescent="0.25">
      <c r="A343" t="s">
        <v>5023</v>
      </c>
      <c r="B343" t="s">
        <v>5026</v>
      </c>
      <c r="C343" s="31" t="str">
        <f t="shared" si="28"/>
        <v/>
      </c>
      <c r="D343" s="32"/>
      <c r="E343" t="s">
        <v>6</v>
      </c>
      <c r="F343" s="31" t="s">
        <v>6</v>
      </c>
      <c r="G343" s="31" t="str">
        <f t="shared" si="30"/>
        <v>Poa compressa</v>
      </c>
      <c r="H343" t="s">
        <v>6185</v>
      </c>
      <c r="J343" s="32" t="s">
        <v>12972</v>
      </c>
      <c r="K343" t="s">
        <v>11752</v>
      </c>
      <c r="L343" t="s">
        <v>12046</v>
      </c>
      <c r="M343" t="s">
        <v>12047</v>
      </c>
    </row>
    <row r="344" spans="1:13" x14ac:dyDescent="0.25">
      <c r="A344" s="31" t="s">
        <v>5023</v>
      </c>
      <c r="B344" s="31" t="s">
        <v>163</v>
      </c>
      <c r="C344" s="31" t="str">
        <f t="shared" si="28"/>
        <v/>
      </c>
      <c r="D344" s="32"/>
      <c r="E344" t="s">
        <v>31</v>
      </c>
      <c r="F344" s="31" t="s">
        <v>6</v>
      </c>
      <c r="G344" s="31" t="str">
        <f t="shared" si="30"/>
        <v>Poa legionensis</v>
      </c>
      <c r="H344" t="s">
        <v>6185</v>
      </c>
      <c r="J344" s="32" t="s">
        <v>12195</v>
      </c>
      <c r="K344" t="s">
        <v>11752</v>
      </c>
      <c r="L344" t="s">
        <v>12046</v>
      </c>
      <c r="M344" t="s">
        <v>12047</v>
      </c>
    </row>
    <row r="345" spans="1:13" x14ac:dyDescent="0.25">
      <c r="A345" t="s">
        <v>5032</v>
      </c>
      <c r="B345" t="s">
        <v>721</v>
      </c>
      <c r="C345" s="31" t="str">
        <f t="shared" si="28"/>
        <v>subsp.</v>
      </c>
      <c r="D345" s="31" t="s">
        <v>721</v>
      </c>
      <c r="E345" t="s">
        <v>6</v>
      </c>
      <c r="F345" s="31" t="s">
        <v>6</v>
      </c>
      <c r="G345" s="31" t="str">
        <f t="shared" si="30"/>
        <v>Polypogon maritimus maritimus</v>
      </c>
      <c r="H345" t="str">
        <f t="shared" ref="H345:H351" si="31">IF(OR(A345 ="", B345=""), "", "CARLOS ROMERO-ZARCO")</f>
        <v>CARLOS ROMERO-ZARCO</v>
      </c>
      <c r="I345" t="s">
        <v>13809</v>
      </c>
      <c r="J345" s="32" t="s">
        <v>13810</v>
      </c>
      <c r="K345" t="s">
        <v>11752</v>
      </c>
      <c r="L345" t="s">
        <v>12046</v>
      </c>
      <c r="M345" t="s">
        <v>12047</v>
      </c>
    </row>
    <row r="346" spans="1:13" x14ac:dyDescent="0.25">
      <c r="A346" t="s">
        <v>5032</v>
      </c>
      <c r="B346" t="s">
        <v>405</v>
      </c>
      <c r="C346" s="31" t="str">
        <f t="shared" si="28"/>
        <v/>
      </c>
      <c r="E346" t="s">
        <v>6</v>
      </c>
      <c r="F346" s="31" t="s">
        <v>6</v>
      </c>
      <c r="G346" s="31" t="str">
        <f t="shared" si="30"/>
        <v>Polypogon monspeliensis</v>
      </c>
      <c r="H346" t="str">
        <f t="shared" si="31"/>
        <v>CARLOS ROMERO-ZARCO</v>
      </c>
      <c r="I346" t="s">
        <v>5394</v>
      </c>
      <c r="J346" s="32" t="s">
        <v>13053</v>
      </c>
      <c r="K346" t="s">
        <v>11752</v>
      </c>
      <c r="L346" t="s">
        <v>12046</v>
      </c>
      <c r="M346" t="s">
        <v>12047</v>
      </c>
    </row>
    <row r="347" spans="1:13" x14ac:dyDescent="0.25">
      <c r="A347" t="s">
        <v>5032</v>
      </c>
      <c r="B347" s="31" t="s">
        <v>721</v>
      </c>
      <c r="C347" s="31" t="str">
        <f t="shared" si="28"/>
        <v>subsp.</v>
      </c>
      <c r="D347" t="s">
        <v>5033</v>
      </c>
      <c r="E347" t="s">
        <v>6</v>
      </c>
      <c r="F347" s="31" t="s">
        <v>6</v>
      </c>
      <c r="G347" s="31" t="str">
        <f t="shared" si="30"/>
        <v>Polypogon maritimus subspathaceus</v>
      </c>
      <c r="H347" t="str">
        <f>IF(OR(A347 ="", D347=""), "", "CARLOS ROMERO-ZARCO")</f>
        <v>CARLOS ROMERO-ZARCO</v>
      </c>
      <c r="I347" t="s">
        <v>5421</v>
      </c>
      <c r="J347" s="32" t="s">
        <v>13811</v>
      </c>
      <c r="K347" t="s">
        <v>11752</v>
      </c>
      <c r="L347" t="s">
        <v>12046</v>
      </c>
      <c r="M347" t="s">
        <v>12047</v>
      </c>
    </row>
    <row r="348" spans="1:13" x14ac:dyDescent="0.25">
      <c r="A348" t="s">
        <v>5032</v>
      </c>
      <c r="B348" t="s">
        <v>283</v>
      </c>
      <c r="E348" t="s">
        <v>6</v>
      </c>
      <c r="F348" s="31" t="s">
        <v>6</v>
      </c>
      <c r="G348" s="31" t="str">
        <f t="shared" si="30"/>
        <v>Polypogon viridis</v>
      </c>
      <c r="H348" t="str">
        <f t="shared" si="31"/>
        <v>CARLOS ROMERO-ZARCO</v>
      </c>
      <c r="I348" t="s">
        <v>5388</v>
      </c>
      <c r="J348" s="32" t="s">
        <v>12196</v>
      </c>
      <c r="K348" t="s">
        <v>11752</v>
      </c>
      <c r="L348" t="s">
        <v>12046</v>
      </c>
      <c r="M348" t="s">
        <v>12047</v>
      </c>
    </row>
    <row r="349" spans="1:13" x14ac:dyDescent="0.25">
      <c r="A349" t="s">
        <v>5340</v>
      </c>
      <c r="B349" t="s">
        <v>845</v>
      </c>
      <c r="C349" t="str">
        <f t="shared" ref="C349:C373" si="32">IF(D349="", "", "subsp.")</f>
        <v/>
      </c>
      <c r="E349" t="s">
        <v>5390</v>
      </c>
      <c r="F349" s="31" t="s">
        <v>6</v>
      </c>
      <c r="G349" s="31" t="str">
        <f t="shared" si="30"/>
        <v>Polytrias indica</v>
      </c>
      <c r="H349" t="str">
        <f t="shared" si="31"/>
        <v>CARLOS ROMERO-ZARCO</v>
      </c>
      <c r="I349" t="s">
        <v>5267</v>
      </c>
      <c r="J349" s="32" t="s">
        <v>12197</v>
      </c>
      <c r="K349" t="s">
        <v>11752</v>
      </c>
      <c r="L349" t="s">
        <v>12046</v>
      </c>
      <c r="M349" t="s">
        <v>12047</v>
      </c>
    </row>
    <row r="350" spans="1:13" x14ac:dyDescent="0.25">
      <c r="A350" t="s">
        <v>5341</v>
      </c>
      <c r="B350" t="s">
        <v>719</v>
      </c>
      <c r="C350" t="str">
        <f t="shared" si="32"/>
        <v/>
      </c>
      <c r="E350" t="s">
        <v>5390</v>
      </c>
      <c r="F350" s="31" t="s">
        <v>6</v>
      </c>
      <c r="G350" s="31" t="str">
        <f t="shared" si="30"/>
        <v>Pseudosasa japonica</v>
      </c>
      <c r="H350" t="str">
        <f t="shared" si="31"/>
        <v>CARLOS ROMERO-ZARCO</v>
      </c>
      <c r="I350" t="s">
        <v>5267</v>
      </c>
      <c r="J350" s="32" t="s">
        <v>13054</v>
      </c>
      <c r="K350" t="s">
        <v>11752</v>
      </c>
      <c r="L350" t="s">
        <v>12046</v>
      </c>
      <c r="M350" t="s">
        <v>12047</v>
      </c>
    </row>
    <row r="351" spans="1:13" x14ac:dyDescent="0.25">
      <c r="A351" s="25" t="s">
        <v>5037</v>
      </c>
      <c r="B351" s="25" t="s">
        <v>5038</v>
      </c>
      <c r="C351" t="str">
        <f t="shared" si="32"/>
        <v/>
      </c>
      <c r="E351" t="s">
        <v>6</v>
      </c>
      <c r="F351" s="31" t="s">
        <v>6</v>
      </c>
      <c r="G351" s="31" t="str">
        <f t="shared" si="30"/>
        <v>Psilurus incurvus</v>
      </c>
      <c r="H351" t="str">
        <f t="shared" si="31"/>
        <v>CARLOS ROMERO-ZARCO</v>
      </c>
      <c r="I351" t="s">
        <v>5393</v>
      </c>
      <c r="J351" s="32" t="s">
        <v>13099</v>
      </c>
      <c r="K351" t="s">
        <v>11752</v>
      </c>
      <c r="L351" t="s">
        <v>12046</v>
      </c>
      <c r="M351" t="s">
        <v>12047</v>
      </c>
    </row>
    <row r="352" spans="1:13" x14ac:dyDescent="0.25">
      <c r="A352" s="32" t="s">
        <v>5039</v>
      </c>
      <c r="B352" s="32" t="s">
        <v>539</v>
      </c>
      <c r="C352" s="32" t="str">
        <f t="shared" si="32"/>
        <v/>
      </c>
      <c r="D352" s="32"/>
      <c r="E352" s="32" t="s">
        <v>31</v>
      </c>
      <c r="F352" s="32" t="s">
        <v>6</v>
      </c>
      <c r="G352" s="31" t="str">
        <f t="shared" si="30"/>
        <v>Puccinellia caespitosa</v>
      </c>
      <c r="H352" s="32" t="s">
        <v>6224</v>
      </c>
      <c r="I352" s="32" t="s">
        <v>5380</v>
      </c>
      <c r="J352" s="32" t="s">
        <v>12198</v>
      </c>
      <c r="K352" t="s">
        <v>11752</v>
      </c>
      <c r="L352" t="s">
        <v>12046</v>
      </c>
      <c r="M352" t="s">
        <v>12047</v>
      </c>
    </row>
    <row r="353" spans="1:13" s="4" customFormat="1" x14ac:dyDescent="0.25">
      <c r="A353" s="32" t="s">
        <v>5039</v>
      </c>
      <c r="B353" s="32" t="s">
        <v>5040</v>
      </c>
      <c r="C353" s="32" t="str">
        <f t="shared" si="32"/>
        <v/>
      </c>
      <c r="D353" s="32"/>
      <c r="E353" s="32" t="s">
        <v>6</v>
      </c>
      <c r="F353" s="32" t="s">
        <v>6</v>
      </c>
      <c r="G353" s="31" t="str">
        <f t="shared" si="30"/>
        <v>Puccinellia fasciculata</v>
      </c>
      <c r="H353" s="32" t="s">
        <v>6224</v>
      </c>
      <c r="I353" s="32" t="s">
        <v>5393</v>
      </c>
      <c r="J353" s="32" t="s">
        <v>13055</v>
      </c>
      <c r="K353" t="s">
        <v>11752</v>
      </c>
      <c r="L353" t="s">
        <v>12046</v>
      </c>
      <c r="M353" t="s">
        <v>12047</v>
      </c>
    </row>
    <row r="354" spans="1:13" s="4" customFormat="1" x14ac:dyDescent="0.25">
      <c r="A354" s="35" t="s">
        <v>5039</v>
      </c>
      <c r="B354" s="35" t="s">
        <v>5041</v>
      </c>
      <c r="C354" s="32" t="str">
        <f t="shared" si="32"/>
        <v>subsp.</v>
      </c>
      <c r="D354" s="32" t="s">
        <v>5041</v>
      </c>
      <c r="E354" s="32" t="s">
        <v>6</v>
      </c>
      <c r="F354" s="32" t="s">
        <v>6</v>
      </c>
      <c r="G354" s="31" t="str">
        <f t="shared" si="30"/>
        <v>Puccinellia festuciformis festuciformis</v>
      </c>
      <c r="H354" s="32" t="s">
        <v>6224</v>
      </c>
      <c r="I354" s="32"/>
      <c r="J354" s="32" t="s">
        <v>13286</v>
      </c>
      <c r="K354" t="s">
        <v>11752</v>
      </c>
      <c r="L354" t="s">
        <v>12046</v>
      </c>
      <c r="M354" t="s">
        <v>12047</v>
      </c>
    </row>
    <row r="355" spans="1:13" s="4" customFormat="1" x14ac:dyDescent="0.25">
      <c r="A355" s="32" t="s">
        <v>5039</v>
      </c>
      <c r="B355" s="32" t="s">
        <v>5041</v>
      </c>
      <c r="C355" s="32" t="str">
        <f t="shared" si="32"/>
        <v>subsp.</v>
      </c>
      <c r="D355" s="32" t="s">
        <v>367</v>
      </c>
      <c r="E355" s="32" t="s">
        <v>31</v>
      </c>
      <c r="F355" s="32" t="s">
        <v>6</v>
      </c>
      <c r="G355" s="31" t="str">
        <f t="shared" si="30"/>
        <v>Puccinellia festuciformis lagascana</v>
      </c>
      <c r="H355" s="32" t="s">
        <v>6224</v>
      </c>
      <c r="I355" s="32" t="s">
        <v>5388</v>
      </c>
      <c r="J355" s="32" t="s">
        <v>13287</v>
      </c>
      <c r="K355" t="s">
        <v>11752</v>
      </c>
      <c r="L355" t="s">
        <v>12046</v>
      </c>
      <c r="M355" t="s">
        <v>12047</v>
      </c>
    </row>
    <row r="356" spans="1:13" s="4" customFormat="1" x14ac:dyDescent="0.25">
      <c r="A356" s="32" t="s">
        <v>5039</v>
      </c>
      <c r="B356" s="32" t="s">
        <v>164</v>
      </c>
      <c r="C356" s="32" t="str">
        <f t="shared" si="32"/>
        <v/>
      </c>
      <c r="D356" s="32"/>
      <c r="E356" s="32" t="s">
        <v>31</v>
      </c>
      <c r="F356" s="32" t="s">
        <v>6</v>
      </c>
      <c r="G356" s="31" t="str">
        <f t="shared" si="30"/>
        <v>Puccinellia hispanica</v>
      </c>
      <c r="H356" s="32" t="s">
        <v>6224</v>
      </c>
      <c r="I356" s="32" t="s">
        <v>5388</v>
      </c>
      <c r="J356" s="32" t="s">
        <v>12199</v>
      </c>
      <c r="K356" t="s">
        <v>11752</v>
      </c>
      <c r="L356" t="s">
        <v>12046</v>
      </c>
      <c r="M356" t="s">
        <v>12047</v>
      </c>
    </row>
    <row r="357" spans="1:13" s="4" customFormat="1" x14ac:dyDescent="0.25">
      <c r="A357" s="35" t="s">
        <v>5039</v>
      </c>
      <c r="B357" s="35" t="s">
        <v>4379</v>
      </c>
      <c r="C357" s="32" t="str">
        <f t="shared" si="32"/>
        <v/>
      </c>
      <c r="D357" s="32"/>
      <c r="E357" s="32" t="s">
        <v>6</v>
      </c>
      <c r="F357" s="32" t="s">
        <v>6</v>
      </c>
      <c r="G357" s="31" t="str">
        <f t="shared" si="30"/>
        <v>Puccinellia iberica</v>
      </c>
      <c r="H357" s="32" t="s">
        <v>6224</v>
      </c>
      <c r="I357" s="29" t="s">
        <v>5395</v>
      </c>
      <c r="J357" s="32" t="s">
        <v>13100</v>
      </c>
      <c r="K357" t="s">
        <v>11752</v>
      </c>
      <c r="L357" t="s">
        <v>12046</v>
      </c>
      <c r="M357" t="s">
        <v>12047</v>
      </c>
    </row>
    <row r="358" spans="1:13" s="4" customFormat="1" x14ac:dyDescent="0.25">
      <c r="A358" s="32" t="s">
        <v>5039</v>
      </c>
      <c r="B358" s="32" t="s">
        <v>514</v>
      </c>
      <c r="C358" s="32" t="str">
        <f t="shared" si="32"/>
        <v/>
      </c>
      <c r="D358" s="32"/>
      <c r="E358" s="32" t="s">
        <v>6</v>
      </c>
      <c r="F358" s="32" t="s">
        <v>6</v>
      </c>
      <c r="G358" s="31" t="str">
        <f t="shared" si="30"/>
        <v>Puccinellia maritima</v>
      </c>
      <c r="H358" s="32" t="s">
        <v>6224</v>
      </c>
      <c r="I358" s="32" t="s">
        <v>5388</v>
      </c>
      <c r="J358" s="32" t="s">
        <v>12965</v>
      </c>
      <c r="K358" t="s">
        <v>11752</v>
      </c>
      <c r="L358" t="s">
        <v>12046</v>
      </c>
      <c r="M358" t="s">
        <v>12047</v>
      </c>
    </row>
    <row r="359" spans="1:13" s="4" customFormat="1" x14ac:dyDescent="0.25">
      <c r="A359" s="32" t="s">
        <v>5039</v>
      </c>
      <c r="B359" s="32" t="s">
        <v>248</v>
      </c>
      <c r="C359" s="32" t="str">
        <f t="shared" si="32"/>
        <v/>
      </c>
      <c r="D359" s="32"/>
      <c r="E359" s="32" t="s">
        <v>31</v>
      </c>
      <c r="F359" s="32" t="s">
        <v>6</v>
      </c>
      <c r="G359" s="31" t="str">
        <f t="shared" si="30"/>
        <v>Puccinellia pungens</v>
      </c>
      <c r="H359" s="32" t="s">
        <v>6224</v>
      </c>
      <c r="I359" s="32" t="s">
        <v>5380</v>
      </c>
      <c r="J359" s="32" t="s">
        <v>12200</v>
      </c>
      <c r="K359" t="s">
        <v>11752</v>
      </c>
      <c r="L359" t="s">
        <v>12046</v>
      </c>
      <c r="M359" t="s">
        <v>12047</v>
      </c>
    </row>
    <row r="360" spans="1:13" s="4" customFormat="1" x14ac:dyDescent="0.25">
      <c r="A360" s="32" t="s">
        <v>5039</v>
      </c>
      <c r="B360" s="32" t="s">
        <v>374</v>
      </c>
      <c r="C360" s="32" t="str">
        <f t="shared" si="32"/>
        <v/>
      </c>
      <c r="D360" s="32"/>
      <c r="E360" s="32" t="s">
        <v>6</v>
      </c>
      <c r="F360" s="32" t="s">
        <v>6</v>
      </c>
      <c r="G360" s="31" t="str">
        <f t="shared" si="30"/>
        <v>Puccinellia rupestris</v>
      </c>
      <c r="H360" s="32" t="s">
        <v>6224</v>
      </c>
      <c r="I360" s="32" t="s">
        <v>5393</v>
      </c>
      <c r="J360" s="32" t="s">
        <v>12201</v>
      </c>
      <c r="K360" t="s">
        <v>11752</v>
      </c>
      <c r="L360" t="s">
        <v>12046</v>
      </c>
      <c r="M360" t="s">
        <v>12047</v>
      </c>
    </row>
    <row r="361" spans="1:13" s="4" customFormat="1" x14ac:dyDescent="0.25">
      <c r="A361" s="32" t="s">
        <v>5039</v>
      </c>
      <c r="B361" s="32" t="s">
        <v>753</v>
      </c>
      <c r="C361" s="32" t="str">
        <f t="shared" si="32"/>
        <v/>
      </c>
      <c r="D361" s="32"/>
      <c r="E361" s="32" t="s">
        <v>6</v>
      </c>
      <c r="F361" s="32" t="s">
        <v>6</v>
      </c>
      <c r="G361" s="31" t="str">
        <f t="shared" si="30"/>
        <v>Puccinellia tenuifolia</v>
      </c>
      <c r="H361" s="32" t="s">
        <v>6224</v>
      </c>
      <c r="I361" s="32" t="s">
        <v>5455</v>
      </c>
      <c r="J361" s="32" t="s">
        <v>13056</v>
      </c>
      <c r="K361" t="s">
        <v>11752</v>
      </c>
      <c r="L361" t="s">
        <v>12046</v>
      </c>
      <c r="M361" t="s">
        <v>12047</v>
      </c>
    </row>
    <row r="362" spans="1:13" s="4" customFormat="1" x14ac:dyDescent="0.25">
      <c r="A362" t="s">
        <v>5048</v>
      </c>
      <c r="B362" t="s">
        <v>2899</v>
      </c>
      <c r="C362" t="str">
        <f t="shared" si="32"/>
        <v/>
      </c>
      <c r="D362"/>
      <c r="E362" t="s">
        <v>6</v>
      </c>
      <c r="F362" s="32" t="s">
        <v>6</v>
      </c>
      <c r="G362" s="31" t="str">
        <f t="shared" si="30"/>
        <v>Rostraria cristata</v>
      </c>
      <c r="H362" t="str">
        <f t="shared" ref="H362:H393" si="33">IF(OR(A362 ="", B362=""), "", "CARLOS ROMERO-ZARCO")</f>
        <v>CARLOS ROMERO-ZARCO</v>
      </c>
      <c r="I362" t="s">
        <v>5393</v>
      </c>
      <c r="J362" s="32" t="s">
        <v>12202</v>
      </c>
      <c r="K362" t="s">
        <v>11752</v>
      </c>
      <c r="L362" t="s">
        <v>12046</v>
      </c>
      <c r="M362" t="s">
        <v>12047</v>
      </c>
    </row>
    <row r="363" spans="1:13" x14ac:dyDescent="0.25">
      <c r="A363" s="31" t="s">
        <v>5048</v>
      </c>
      <c r="B363" s="31" t="s">
        <v>924</v>
      </c>
      <c r="C363" t="str">
        <f t="shared" si="32"/>
        <v/>
      </c>
      <c r="E363" t="s">
        <v>6</v>
      </c>
      <c r="F363" s="32" t="s">
        <v>6</v>
      </c>
      <c r="G363" s="31" t="str">
        <f t="shared" si="30"/>
        <v>Rostraria hispida</v>
      </c>
      <c r="H363" t="str">
        <f t="shared" si="33"/>
        <v>CARLOS ROMERO-ZARCO</v>
      </c>
      <c r="J363" s="32" t="s">
        <v>12203</v>
      </c>
      <c r="K363" t="s">
        <v>11752</v>
      </c>
      <c r="L363" t="s">
        <v>12046</v>
      </c>
      <c r="M363" t="s">
        <v>12047</v>
      </c>
    </row>
    <row r="364" spans="1:13" x14ac:dyDescent="0.25">
      <c r="A364" t="s">
        <v>5048</v>
      </c>
      <c r="B364" t="s">
        <v>5343</v>
      </c>
      <c r="C364" t="str">
        <f t="shared" si="32"/>
        <v/>
      </c>
      <c r="E364" t="s">
        <v>6</v>
      </c>
      <c r="F364" s="32" t="s">
        <v>6</v>
      </c>
      <c r="G364" s="31" t="str">
        <f t="shared" si="30"/>
        <v>Rostraria litorea</v>
      </c>
      <c r="H364" t="str">
        <f t="shared" si="33"/>
        <v>CARLOS ROMERO-ZARCO</v>
      </c>
      <c r="J364" s="32" t="s">
        <v>12204</v>
      </c>
      <c r="K364" t="s">
        <v>11752</v>
      </c>
      <c r="L364" t="s">
        <v>12046</v>
      </c>
      <c r="M364" t="s">
        <v>12047</v>
      </c>
    </row>
    <row r="365" spans="1:13" x14ac:dyDescent="0.25">
      <c r="A365" s="25" t="s">
        <v>5048</v>
      </c>
      <c r="B365" s="25" t="s">
        <v>1929</v>
      </c>
      <c r="C365" t="str">
        <f t="shared" si="32"/>
        <v/>
      </c>
      <c r="E365" t="s">
        <v>6</v>
      </c>
      <c r="F365" s="32" t="s">
        <v>6</v>
      </c>
      <c r="G365" s="31" t="str">
        <f t="shared" si="30"/>
        <v>Rostraria pumila</v>
      </c>
      <c r="H365" t="str">
        <f t="shared" si="33"/>
        <v>CARLOS ROMERO-ZARCO</v>
      </c>
      <c r="I365" t="s">
        <v>5393</v>
      </c>
      <c r="J365" s="32" t="s">
        <v>13101</v>
      </c>
      <c r="K365" t="s">
        <v>11752</v>
      </c>
      <c r="L365" t="s">
        <v>12046</v>
      </c>
      <c r="M365" t="s">
        <v>12047</v>
      </c>
    </row>
    <row r="366" spans="1:13" x14ac:dyDescent="0.25">
      <c r="A366" t="s">
        <v>5048</v>
      </c>
      <c r="B366" t="s">
        <v>483</v>
      </c>
      <c r="C366" t="str">
        <f t="shared" si="32"/>
        <v/>
      </c>
      <c r="E366" t="s">
        <v>6</v>
      </c>
      <c r="F366" s="32" t="s">
        <v>6</v>
      </c>
      <c r="G366" s="31" t="str">
        <f t="shared" si="30"/>
        <v>Rostraria salzmannii</v>
      </c>
      <c r="H366" t="str">
        <f t="shared" si="33"/>
        <v>CARLOS ROMERO-ZARCO</v>
      </c>
      <c r="I366" t="s">
        <v>5393</v>
      </c>
      <c r="J366" s="32" t="s">
        <v>12205</v>
      </c>
      <c r="K366" t="s">
        <v>11752</v>
      </c>
      <c r="L366" t="s">
        <v>12046</v>
      </c>
      <c r="M366" t="s">
        <v>12047</v>
      </c>
    </row>
    <row r="367" spans="1:13" x14ac:dyDescent="0.25">
      <c r="A367" t="s">
        <v>5049</v>
      </c>
      <c r="B367" t="s">
        <v>1131</v>
      </c>
      <c r="C367" t="str">
        <f t="shared" si="32"/>
        <v/>
      </c>
      <c r="E367" t="s">
        <v>5390</v>
      </c>
      <c r="F367" s="32" t="s">
        <v>6</v>
      </c>
      <c r="G367" s="31" t="str">
        <f t="shared" si="30"/>
        <v>Saccharum officinarum</v>
      </c>
      <c r="H367" t="str">
        <f t="shared" si="33"/>
        <v>CARLOS ROMERO-ZARCO</v>
      </c>
      <c r="I367" t="s">
        <v>5267</v>
      </c>
      <c r="J367" s="32" t="s">
        <v>12966</v>
      </c>
      <c r="K367" t="s">
        <v>11752</v>
      </c>
      <c r="L367" t="s">
        <v>12046</v>
      </c>
      <c r="M367" t="s">
        <v>12047</v>
      </c>
    </row>
    <row r="368" spans="1:13" x14ac:dyDescent="0.25">
      <c r="A368" t="s">
        <v>13812</v>
      </c>
      <c r="B368" t="s">
        <v>5050</v>
      </c>
      <c r="C368" t="str">
        <f t="shared" si="32"/>
        <v/>
      </c>
      <c r="E368" t="s">
        <v>6</v>
      </c>
      <c r="F368" s="32" t="s">
        <v>6</v>
      </c>
      <c r="G368" s="31" t="str">
        <f t="shared" si="30"/>
        <v>Tripidium ravennae</v>
      </c>
      <c r="H368" t="str">
        <f t="shared" si="33"/>
        <v>CARLOS ROMERO-ZARCO</v>
      </c>
      <c r="I368" t="s">
        <v>13813</v>
      </c>
      <c r="J368" s="32" t="s">
        <v>13814</v>
      </c>
      <c r="K368" t="s">
        <v>11752</v>
      </c>
      <c r="L368" t="s">
        <v>12046</v>
      </c>
      <c r="M368" t="s">
        <v>12047</v>
      </c>
    </row>
    <row r="369" spans="1:13" x14ac:dyDescent="0.25">
      <c r="A369" s="25" t="s">
        <v>5049</v>
      </c>
      <c r="B369" s="25" t="s">
        <v>5344</v>
      </c>
      <c r="C369" t="str">
        <f t="shared" si="32"/>
        <v/>
      </c>
      <c r="E369" t="s">
        <v>5390</v>
      </c>
      <c r="F369" s="32" t="s">
        <v>6</v>
      </c>
      <c r="G369" s="31" t="str">
        <f t="shared" si="30"/>
        <v>Saccharum spontaneum</v>
      </c>
      <c r="H369" t="str">
        <f t="shared" si="33"/>
        <v>CARLOS ROMERO-ZARCO</v>
      </c>
      <c r="I369" t="s">
        <v>5267</v>
      </c>
      <c r="J369" s="32" t="s">
        <v>12973</v>
      </c>
      <c r="K369" t="s">
        <v>11752</v>
      </c>
      <c r="L369" t="s">
        <v>12046</v>
      </c>
      <c r="M369" t="s">
        <v>12047</v>
      </c>
    </row>
    <row r="370" spans="1:13" x14ac:dyDescent="0.25">
      <c r="A370" s="25" t="s">
        <v>5053</v>
      </c>
      <c r="B370" s="25" t="s">
        <v>1485</v>
      </c>
      <c r="C370" t="str">
        <f t="shared" si="32"/>
        <v/>
      </c>
      <c r="E370" t="s">
        <v>6</v>
      </c>
      <c r="F370" s="32" t="s">
        <v>6</v>
      </c>
      <c r="G370" s="31" t="str">
        <f t="shared" si="30"/>
        <v>Schismus barbatus</v>
      </c>
      <c r="H370" t="str">
        <f t="shared" si="33"/>
        <v>CARLOS ROMERO-ZARCO</v>
      </c>
      <c r="I370" t="s">
        <v>5388</v>
      </c>
      <c r="J370" s="32" t="s">
        <v>13057</v>
      </c>
      <c r="K370" t="s">
        <v>11752</v>
      </c>
      <c r="L370" t="s">
        <v>12046</v>
      </c>
      <c r="M370" t="s">
        <v>12047</v>
      </c>
    </row>
    <row r="371" spans="1:13" x14ac:dyDescent="0.25">
      <c r="A371" s="25" t="s">
        <v>5055</v>
      </c>
      <c r="B371" s="25" t="s">
        <v>4420</v>
      </c>
      <c r="C371" t="str">
        <f t="shared" si="32"/>
        <v/>
      </c>
      <c r="E371" t="s">
        <v>6</v>
      </c>
      <c r="F371" s="32" t="s">
        <v>6</v>
      </c>
      <c r="G371" s="31" t="str">
        <f t="shared" si="30"/>
        <v>Sclerochloa dura</v>
      </c>
      <c r="H371" t="str">
        <f t="shared" si="33"/>
        <v>CARLOS ROMERO-ZARCO</v>
      </c>
      <c r="I371" t="s">
        <v>5388</v>
      </c>
      <c r="J371" s="32" t="s">
        <v>13058</v>
      </c>
      <c r="K371" t="s">
        <v>11752</v>
      </c>
      <c r="L371" t="s">
        <v>12046</v>
      </c>
      <c r="M371" t="s">
        <v>12047</v>
      </c>
    </row>
    <row r="372" spans="1:13" x14ac:dyDescent="0.25">
      <c r="A372" s="25" t="s">
        <v>5058</v>
      </c>
      <c r="B372" s="25" t="s">
        <v>5059</v>
      </c>
      <c r="C372" t="str">
        <f t="shared" si="32"/>
        <v/>
      </c>
      <c r="E372" t="s">
        <v>5390</v>
      </c>
      <c r="F372" s="32" t="s">
        <v>6</v>
      </c>
      <c r="G372" s="31" t="str">
        <f t="shared" si="30"/>
        <v>Secale cereale</v>
      </c>
      <c r="H372" t="str">
        <f t="shared" si="33"/>
        <v>CARLOS ROMERO-ZARCO</v>
      </c>
      <c r="I372" t="s">
        <v>5267</v>
      </c>
      <c r="J372" s="32" t="s">
        <v>12974</v>
      </c>
      <c r="K372" t="s">
        <v>11752</v>
      </c>
      <c r="L372" t="s">
        <v>12046</v>
      </c>
      <c r="M372" t="s">
        <v>12047</v>
      </c>
    </row>
    <row r="373" spans="1:13" x14ac:dyDescent="0.25">
      <c r="A373" t="s">
        <v>5058</v>
      </c>
      <c r="B373" t="s">
        <v>2521</v>
      </c>
      <c r="C373" t="str">
        <f t="shared" si="32"/>
        <v/>
      </c>
      <c r="E373" t="s">
        <v>6</v>
      </c>
      <c r="F373" s="32" t="s">
        <v>6</v>
      </c>
      <c r="G373" s="31" t="str">
        <f t="shared" si="30"/>
        <v>Secale strictum</v>
      </c>
      <c r="H373" t="str">
        <f t="shared" si="33"/>
        <v>CARLOS ROMERO-ZARCO</v>
      </c>
      <c r="I373" t="s">
        <v>5456</v>
      </c>
      <c r="J373" s="32" t="s">
        <v>12206</v>
      </c>
      <c r="K373" t="s">
        <v>11752</v>
      </c>
      <c r="L373" t="s">
        <v>12046</v>
      </c>
      <c r="M373" t="s">
        <v>12047</v>
      </c>
    </row>
    <row r="374" spans="1:13" x14ac:dyDescent="0.25">
      <c r="A374" t="s">
        <v>5075</v>
      </c>
      <c r="B374" t="s">
        <v>2880</v>
      </c>
      <c r="E374" t="s">
        <v>6</v>
      </c>
      <c r="F374" s="31" t="s">
        <v>6</v>
      </c>
      <c r="G374" s="31" t="str">
        <f t="shared" si="30"/>
        <v>Sesleria argentea</v>
      </c>
      <c r="H374" t="str">
        <f t="shared" si="33"/>
        <v>CARLOS ROMERO-ZARCO</v>
      </c>
      <c r="I374" t="s">
        <v>13815</v>
      </c>
      <c r="J374" s="32" t="s">
        <v>13816</v>
      </c>
      <c r="K374" t="s">
        <v>11752</v>
      </c>
      <c r="L374" t="s">
        <v>12046</v>
      </c>
      <c r="M374" t="s">
        <v>12047</v>
      </c>
    </row>
    <row r="375" spans="1:13" x14ac:dyDescent="0.25">
      <c r="A375" s="31" t="s">
        <v>5075</v>
      </c>
      <c r="B375" s="31" t="s">
        <v>2824</v>
      </c>
      <c r="E375" t="s">
        <v>6</v>
      </c>
      <c r="F375" s="31" t="s">
        <v>6</v>
      </c>
      <c r="G375" s="31" t="str">
        <f t="shared" si="30"/>
        <v>Sesleria caerulea</v>
      </c>
      <c r="H375" t="str">
        <f t="shared" si="33"/>
        <v>CARLOS ROMERO-ZARCO</v>
      </c>
      <c r="I375" t="s">
        <v>6113</v>
      </c>
      <c r="J375" s="32" t="s">
        <v>12207</v>
      </c>
      <c r="K375" t="s">
        <v>11752</v>
      </c>
      <c r="L375" t="s">
        <v>12046</v>
      </c>
      <c r="M375" t="s">
        <v>12047</v>
      </c>
    </row>
    <row r="376" spans="1:13" x14ac:dyDescent="0.25">
      <c r="A376" t="s">
        <v>5075</v>
      </c>
      <c r="B376" t="s">
        <v>1447</v>
      </c>
      <c r="C376" t="str">
        <f t="shared" ref="C376:C407" si="34">IF(D376="", "", "subsp.")</f>
        <v/>
      </c>
      <c r="E376" t="s">
        <v>6</v>
      </c>
      <c r="F376" s="32" t="s">
        <v>6</v>
      </c>
      <c r="G376" s="31" t="str">
        <f t="shared" si="30"/>
        <v>Sesleria insularis</v>
      </c>
      <c r="H376" t="str">
        <f t="shared" si="33"/>
        <v>CARLOS ROMERO-ZARCO</v>
      </c>
      <c r="I376" t="s">
        <v>5388</v>
      </c>
      <c r="J376" s="32" t="s">
        <v>12208</v>
      </c>
      <c r="K376" t="s">
        <v>11752</v>
      </c>
      <c r="L376" t="s">
        <v>12046</v>
      </c>
      <c r="M376" t="s">
        <v>12047</v>
      </c>
    </row>
    <row r="377" spans="1:13" x14ac:dyDescent="0.25">
      <c r="A377" t="s">
        <v>5076</v>
      </c>
      <c r="B377" t="s">
        <v>5077</v>
      </c>
      <c r="C377" t="str">
        <f t="shared" si="34"/>
        <v/>
      </c>
      <c r="E377" t="s">
        <v>5390</v>
      </c>
      <c r="F377" s="32" t="s">
        <v>6</v>
      </c>
      <c r="G377" s="31" t="str">
        <f t="shared" si="30"/>
        <v>Setaria adhaerens</v>
      </c>
      <c r="H377" t="str">
        <f t="shared" si="33"/>
        <v>CARLOS ROMERO-ZARCO</v>
      </c>
      <c r="I377" t="s">
        <v>5267</v>
      </c>
      <c r="J377" s="32" t="s">
        <v>12209</v>
      </c>
      <c r="K377" t="s">
        <v>11752</v>
      </c>
      <c r="L377" t="s">
        <v>12046</v>
      </c>
      <c r="M377" t="s">
        <v>12047</v>
      </c>
    </row>
    <row r="378" spans="1:13" x14ac:dyDescent="0.25">
      <c r="A378" t="s">
        <v>5076</v>
      </c>
      <c r="B378" t="s">
        <v>5345</v>
      </c>
      <c r="C378" t="str">
        <f t="shared" si="34"/>
        <v/>
      </c>
      <c r="E378" t="s">
        <v>5390</v>
      </c>
      <c r="F378" s="32" t="s">
        <v>6</v>
      </c>
      <c r="G378" s="31" t="str">
        <f t="shared" si="30"/>
        <v>Setaria faberi</v>
      </c>
      <c r="H378" t="str">
        <f t="shared" si="33"/>
        <v>CARLOS ROMERO-ZARCO</v>
      </c>
      <c r="I378" t="s">
        <v>5267</v>
      </c>
      <c r="J378" s="32" t="s">
        <v>12210</v>
      </c>
      <c r="K378" t="s">
        <v>11752</v>
      </c>
      <c r="L378" t="s">
        <v>12046</v>
      </c>
      <c r="M378" t="s">
        <v>12047</v>
      </c>
    </row>
    <row r="379" spans="1:13" x14ac:dyDescent="0.25">
      <c r="A379" s="25" t="s">
        <v>5076</v>
      </c>
      <c r="B379" s="25" t="s">
        <v>2670</v>
      </c>
      <c r="C379" t="str">
        <f t="shared" si="34"/>
        <v/>
      </c>
      <c r="E379" t="s">
        <v>5390</v>
      </c>
      <c r="F379" s="32" t="s">
        <v>6</v>
      </c>
      <c r="G379" s="31" t="str">
        <f t="shared" si="30"/>
        <v>Setaria italica</v>
      </c>
      <c r="H379" t="str">
        <f t="shared" si="33"/>
        <v>CARLOS ROMERO-ZARCO</v>
      </c>
      <c r="I379" t="s">
        <v>5267</v>
      </c>
      <c r="J379" s="32" t="s">
        <v>13059</v>
      </c>
      <c r="K379" t="s">
        <v>11752</v>
      </c>
      <c r="L379" t="s">
        <v>12046</v>
      </c>
      <c r="M379" t="s">
        <v>12047</v>
      </c>
    </row>
    <row r="380" spans="1:13" x14ac:dyDescent="0.25">
      <c r="A380" t="s">
        <v>5076</v>
      </c>
      <c r="B380" t="s">
        <v>859</v>
      </c>
      <c r="C380" t="str">
        <f t="shared" si="34"/>
        <v/>
      </c>
      <c r="E380" t="s">
        <v>5390</v>
      </c>
      <c r="F380" s="32" t="s">
        <v>6</v>
      </c>
      <c r="G380" s="31" t="str">
        <f t="shared" si="30"/>
        <v>Setaria parviflora</v>
      </c>
      <c r="H380" t="str">
        <f t="shared" si="33"/>
        <v>CARLOS ROMERO-ZARCO</v>
      </c>
      <c r="I380" t="s">
        <v>5267</v>
      </c>
      <c r="J380" s="32" t="s">
        <v>12967</v>
      </c>
      <c r="K380" t="s">
        <v>11752</v>
      </c>
      <c r="L380" t="s">
        <v>12046</v>
      </c>
      <c r="M380" t="s">
        <v>12047</v>
      </c>
    </row>
    <row r="381" spans="1:13" x14ac:dyDescent="0.25">
      <c r="A381" s="25" t="s">
        <v>5076</v>
      </c>
      <c r="B381" s="25" t="s">
        <v>1929</v>
      </c>
      <c r="C381" t="str">
        <f t="shared" si="34"/>
        <v/>
      </c>
      <c r="E381" t="s">
        <v>5390</v>
      </c>
      <c r="F381" s="32" t="s">
        <v>6</v>
      </c>
      <c r="G381" s="31" t="str">
        <f t="shared" si="30"/>
        <v>Setaria pumila</v>
      </c>
      <c r="H381" t="str">
        <f t="shared" si="33"/>
        <v>CARLOS ROMERO-ZARCO</v>
      </c>
      <c r="I381" t="s">
        <v>13597</v>
      </c>
      <c r="J381" s="32" t="s">
        <v>13060</v>
      </c>
      <c r="K381" t="s">
        <v>11752</v>
      </c>
      <c r="L381" t="s">
        <v>12046</v>
      </c>
      <c r="M381" t="s">
        <v>12047</v>
      </c>
    </row>
    <row r="382" spans="1:13" x14ac:dyDescent="0.25">
      <c r="A382" t="s">
        <v>5076</v>
      </c>
      <c r="B382" t="s">
        <v>24</v>
      </c>
      <c r="C382" t="str">
        <f t="shared" si="34"/>
        <v/>
      </c>
      <c r="E382" t="s">
        <v>6</v>
      </c>
      <c r="F382" s="32" t="s">
        <v>6</v>
      </c>
      <c r="G382" s="31" t="str">
        <f t="shared" si="30"/>
        <v>Setaria verticillata</v>
      </c>
      <c r="H382" t="str">
        <f t="shared" si="33"/>
        <v>CARLOS ROMERO-ZARCO</v>
      </c>
      <c r="I382" t="s">
        <v>5388</v>
      </c>
      <c r="J382" s="32" t="s">
        <v>12211</v>
      </c>
      <c r="K382" t="s">
        <v>11752</v>
      </c>
      <c r="L382" t="s">
        <v>12046</v>
      </c>
      <c r="M382" t="s">
        <v>12047</v>
      </c>
    </row>
    <row r="383" spans="1:13" x14ac:dyDescent="0.25">
      <c r="A383" t="s">
        <v>5076</v>
      </c>
      <c r="B383" t="s">
        <v>5346</v>
      </c>
      <c r="C383" t="str">
        <f t="shared" si="34"/>
        <v/>
      </c>
      <c r="E383" t="s">
        <v>5390</v>
      </c>
      <c r="F383" s="32" t="s">
        <v>6</v>
      </c>
      <c r="G383" s="31" t="str">
        <f t="shared" ref="G383:G446" si="35">IF(D383="",CONCATENATE(A383," ",B383),CONCATENATE(A383," ",B383," ",D383))</f>
        <v>Setaria verticilliformis</v>
      </c>
      <c r="H383" t="str">
        <f t="shared" si="33"/>
        <v>CARLOS ROMERO-ZARCO</v>
      </c>
      <c r="I383" t="s">
        <v>5267</v>
      </c>
      <c r="J383" s="32" t="s">
        <v>12212</v>
      </c>
      <c r="K383" t="s">
        <v>11752</v>
      </c>
      <c r="L383" t="s">
        <v>12046</v>
      </c>
      <c r="M383" t="s">
        <v>12047</v>
      </c>
    </row>
    <row r="384" spans="1:13" x14ac:dyDescent="0.25">
      <c r="A384" s="25" t="s">
        <v>5076</v>
      </c>
      <c r="B384" s="25" t="s">
        <v>283</v>
      </c>
      <c r="C384" t="str">
        <f t="shared" si="34"/>
        <v/>
      </c>
      <c r="E384" t="s">
        <v>5390</v>
      </c>
      <c r="F384" s="32" t="s">
        <v>6</v>
      </c>
      <c r="G384" s="31" t="str">
        <f t="shared" si="35"/>
        <v>Setaria viridis</v>
      </c>
      <c r="H384" t="str">
        <f t="shared" si="33"/>
        <v>CARLOS ROMERO-ZARCO</v>
      </c>
      <c r="I384" t="s">
        <v>13597</v>
      </c>
      <c r="J384" s="32" t="s">
        <v>13061</v>
      </c>
      <c r="K384" t="s">
        <v>11752</v>
      </c>
      <c r="L384" t="s">
        <v>12046</v>
      </c>
      <c r="M384" t="s">
        <v>12047</v>
      </c>
    </row>
    <row r="385" spans="1:13" x14ac:dyDescent="0.25">
      <c r="A385" s="25" t="s">
        <v>5084</v>
      </c>
      <c r="B385" s="25" t="s">
        <v>960</v>
      </c>
      <c r="C385" t="str">
        <f t="shared" si="34"/>
        <v/>
      </c>
      <c r="E385" t="s">
        <v>5390</v>
      </c>
      <c r="F385" s="32" t="s">
        <v>6</v>
      </c>
      <c r="G385" s="31" t="str">
        <f t="shared" si="35"/>
        <v>Sorghum bicolor</v>
      </c>
      <c r="H385" t="str">
        <f t="shared" si="33"/>
        <v>CARLOS ROMERO-ZARCO</v>
      </c>
      <c r="I385" t="s">
        <v>5267</v>
      </c>
      <c r="J385" s="32" t="s">
        <v>13062</v>
      </c>
      <c r="K385" t="s">
        <v>11752</v>
      </c>
      <c r="L385" t="s">
        <v>12046</v>
      </c>
      <c r="M385" t="s">
        <v>12047</v>
      </c>
    </row>
    <row r="386" spans="1:13" x14ac:dyDescent="0.25">
      <c r="A386" s="25" t="s">
        <v>5084</v>
      </c>
      <c r="B386" s="25" t="s">
        <v>5085</v>
      </c>
      <c r="C386" t="str">
        <f t="shared" si="34"/>
        <v/>
      </c>
      <c r="E386" t="s">
        <v>5390</v>
      </c>
      <c r="F386" s="32" t="s">
        <v>6</v>
      </c>
      <c r="G386" s="31" t="str">
        <f t="shared" si="35"/>
        <v>Sorghum halepense</v>
      </c>
      <c r="H386" t="str">
        <f t="shared" si="33"/>
        <v>CARLOS ROMERO-ZARCO</v>
      </c>
      <c r="I386" t="s">
        <v>5388</v>
      </c>
      <c r="J386" s="32" t="s">
        <v>13063</v>
      </c>
      <c r="K386" t="s">
        <v>11752</v>
      </c>
      <c r="L386" t="s">
        <v>12046</v>
      </c>
      <c r="M386" t="s">
        <v>12047</v>
      </c>
    </row>
    <row r="387" spans="1:13" x14ac:dyDescent="0.25">
      <c r="A387" t="s">
        <v>5086</v>
      </c>
      <c r="B387" t="s">
        <v>5087</v>
      </c>
      <c r="C387" t="str">
        <f t="shared" si="34"/>
        <v/>
      </c>
      <c r="E387" t="s">
        <v>5390</v>
      </c>
      <c r="F387" s="32" t="s">
        <v>6</v>
      </c>
      <c r="G387" s="31" t="str">
        <f t="shared" si="35"/>
        <v>Spartina alterniflora</v>
      </c>
      <c r="H387" t="str">
        <f t="shared" si="33"/>
        <v>CARLOS ROMERO-ZARCO</v>
      </c>
      <c r="I387" t="s">
        <v>5388</v>
      </c>
      <c r="J387" s="32" t="s">
        <v>12213</v>
      </c>
      <c r="K387" t="s">
        <v>11752</v>
      </c>
      <c r="L387" t="s">
        <v>12046</v>
      </c>
      <c r="M387" t="s">
        <v>12047</v>
      </c>
    </row>
    <row r="388" spans="1:13" x14ac:dyDescent="0.25">
      <c r="A388" t="s">
        <v>5086</v>
      </c>
      <c r="B388" t="s">
        <v>1862</v>
      </c>
      <c r="C388" t="str">
        <f t="shared" si="34"/>
        <v/>
      </c>
      <c r="E388" t="s">
        <v>5390</v>
      </c>
      <c r="F388" s="32" t="s">
        <v>6</v>
      </c>
      <c r="G388" s="31" t="str">
        <f t="shared" si="35"/>
        <v>Spartina densiflora</v>
      </c>
      <c r="H388" t="str">
        <f t="shared" si="33"/>
        <v>CARLOS ROMERO-ZARCO</v>
      </c>
      <c r="I388" t="s">
        <v>5267</v>
      </c>
      <c r="J388" s="32" t="s">
        <v>12968</v>
      </c>
      <c r="K388" t="s">
        <v>11752</v>
      </c>
      <c r="L388" t="s">
        <v>12046</v>
      </c>
      <c r="M388" t="s">
        <v>12047</v>
      </c>
    </row>
    <row r="389" spans="1:13" x14ac:dyDescent="0.25">
      <c r="A389" t="s">
        <v>5086</v>
      </c>
      <c r="B389" t="s">
        <v>514</v>
      </c>
      <c r="C389" t="str">
        <f t="shared" si="34"/>
        <v/>
      </c>
      <c r="E389" t="s">
        <v>6</v>
      </c>
      <c r="F389" s="32" t="s">
        <v>6</v>
      </c>
      <c r="G389" s="31" t="str">
        <f t="shared" si="35"/>
        <v>Spartina maritima</v>
      </c>
      <c r="H389" t="str">
        <f t="shared" si="33"/>
        <v>CARLOS ROMERO-ZARCO</v>
      </c>
      <c r="I389" t="s">
        <v>5393</v>
      </c>
      <c r="J389" s="32" t="s">
        <v>12969</v>
      </c>
      <c r="K389" t="s">
        <v>11752</v>
      </c>
      <c r="L389" t="s">
        <v>12046</v>
      </c>
      <c r="M389" t="s">
        <v>12047</v>
      </c>
    </row>
    <row r="390" spans="1:13" x14ac:dyDescent="0.25">
      <c r="A390" s="25" t="s">
        <v>5086</v>
      </c>
      <c r="B390" s="25" t="s">
        <v>3824</v>
      </c>
      <c r="C390" t="str">
        <f t="shared" si="34"/>
        <v/>
      </c>
      <c r="E390" t="s">
        <v>5390</v>
      </c>
      <c r="F390" s="32" t="s">
        <v>6</v>
      </c>
      <c r="G390" s="31" t="str">
        <f t="shared" si="35"/>
        <v>Spartina patens</v>
      </c>
      <c r="H390" t="str">
        <f t="shared" si="33"/>
        <v>CARLOS ROMERO-ZARCO</v>
      </c>
      <c r="J390" s="32" t="s">
        <v>13064</v>
      </c>
      <c r="K390" t="s">
        <v>11752</v>
      </c>
      <c r="L390" t="s">
        <v>12046</v>
      </c>
      <c r="M390" t="s">
        <v>12047</v>
      </c>
    </row>
    <row r="391" spans="1:13" x14ac:dyDescent="0.25">
      <c r="A391" s="25" t="s">
        <v>5088</v>
      </c>
      <c r="B391" s="25" t="s">
        <v>4827</v>
      </c>
      <c r="C391" t="str">
        <f t="shared" si="34"/>
        <v/>
      </c>
      <c r="E391" t="s">
        <v>6</v>
      </c>
      <c r="F391" s="32" t="s">
        <v>6</v>
      </c>
      <c r="G391" s="31" t="str">
        <f t="shared" si="35"/>
        <v>Sphenopus divaricatus</v>
      </c>
      <c r="H391" t="str">
        <f t="shared" si="33"/>
        <v>CARLOS ROMERO-ZARCO</v>
      </c>
      <c r="I391" t="s">
        <v>5393</v>
      </c>
      <c r="J391" s="32" t="s">
        <v>13102</v>
      </c>
      <c r="K391" t="s">
        <v>11752</v>
      </c>
      <c r="L391" t="s">
        <v>12046</v>
      </c>
      <c r="M391" t="s">
        <v>12047</v>
      </c>
    </row>
    <row r="392" spans="1:13" x14ac:dyDescent="0.25">
      <c r="A392" s="25" t="s">
        <v>5089</v>
      </c>
      <c r="B392" s="25" t="s">
        <v>2684</v>
      </c>
      <c r="C392" t="str">
        <f t="shared" si="34"/>
        <v/>
      </c>
      <c r="E392" t="s">
        <v>5390</v>
      </c>
      <c r="F392" s="32" t="s">
        <v>6</v>
      </c>
      <c r="G392" s="31" t="str">
        <f t="shared" si="35"/>
        <v>Sporobolus indicus</v>
      </c>
      <c r="H392" t="str">
        <f t="shared" si="33"/>
        <v>CARLOS ROMERO-ZARCO</v>
      </c>
      <c r="J392" s="32" t="s">
        <v>13065</v>
      </c>
      <c r="K392" t="s">
        <v>11752</v>
      </c>
      <c r="L392" t="s">
        <v>12046</v>
      </c>
      <c r="M392" t="s">
        <v>12047</v>
      </c>
    </row>
    <row r="393" spans="1:13" x14ac:dyDescent="0.25">
      <c r="A393" t="s">
        <v>5089</v>
      </c>
      <c r="B393" t="s">
        <v>248</v>
      </c>
      <c r="C393" t="str">
        <f t="shared" si="34"/>
        <v/>
      </c>
      <c r="E393" t="s">
        <v>6</v>
      </c>
      <c r="F393" s="32" t="s">
        <v>6</v>
      </c>
      <c r="G393" s="31" t="str">
        <f t="shared" si="35"/>
        <v>Sporobolus pungens</v>
      </c>
      <c r="H393" t="str">
        <f t="shared" si="33"/>
        <v>CARLOS ROMERO-ZARCO</v>
      </c>
      <c r="I393" t="s">
        <v>5393</v>
      </c>
      <c r="J393" s="32" t="s">
        <v>12214</v>
      </c>
      <c r="K393" t="s">
        <v>11752</v>
      </c>
      <c r="L393" t="s">
        <v>12046</v>
      </c>
      <c r="M393" t="s">
        <v>12047</v>
      </c>
    </row>
    <row r="394" spans="1:13" x14ac:dyDescent="0.25">
      <c r="A394" s="25" t="s">
        <v>5090</v>
      </c>
      <c r="B394" s="25" t="s">
        <v>5091</v>
      </c>
      <c r="C394" t="str">
        <f t="shared" si="34"/>
        <v/>
      </c>
      <c r="E394" t="s">
        <v>5390</v>
      </c>
      <c r="F394" s="32" t="s">
        <v>6</v>
      </c>
      <c r="G394" s="31" t="str">
        <f t="shared" si="35"/>
        <v>Stenotaphrum secundatum</v>
      </c>
      <c r="H394" t="str">
        <f t="shared" ref="H394:H417" si="36">IF(OR(A394 ="", B394=""), "", "CARLOS ROMERO-ZARCO")</f>
        <v>CARLOS ROMERO-ZARCO</v>
      </c>
      <c r="J394" s="32" t="s">
        <v>13066</v>
      </c>
      <c r="K394" t="s">
        <v>11752</v>
      </c>
      <c r="L394" t="s">
        <v>12046</v>
      </c>
      <c r="M394" t="s">
        <v>12047</v>
      </c>
    </row>
    <row r="395" spans="1:13" x14ac:dyDescent="0.25">
      <c r="A395" t="s">
        <v>5092</v>
      </c>
      <c r="B395" t="s">
        <v>4379</v>
      </c>
      <c r="C395" t="str">
        <f t="shared" si="34"/>
        <v/>
      </c>
      <c r="E395" t="s">
        <v>6</v>
      </c>
      <c r="F395" s="32" t="s">
        <v>6</v>
      </c>
      <c r="G395" s="31" t="str">
        <f t="shared" si="35"/>
        <v>Stipa iberica</v>
      </c>
      <c r="H395" t="str">
        <f t="shared" si="36"/>
        <v>CARLOS ROMERO-ZARCO</v>
      </c>
      <c r="I395" s="5" t="s">
        <v>5397</v>
      </c>
      <c r="J395" s="32" t="s">
        <v>13198</v>
      </c>
      <c r="K395" t="s">
        <v>11752</v>
      </c>
      <c r="L395" t="s">
        <v>12046</v>
      </c>
      <c r="M395" t="s">
        <v>12047</v>
      </c>
    </row>
    <row r="396" spans="1:13" x14ac:dyDescent="0.25">
      <c r="A396" s="25" t="s">
        <v>5092</v>
      </c>
      <c r="B396" s="25" t="s">
        <v>2324</v>
      </c>
      <c r="C396" t="str">
        <f t="shared" si="34"/>
        <v/>
      </c>
      <c r="E396" t="s">
        <v>6</v>
      </c>
      <c r="F396" s="35" t="s">
        <v>6</v>
      </c>
      <c r="G396" s="31" t="str">
        <f t="shared" si="35"/>
        <v>Stipa barbata</v>
      </c>
      <c r="H396" t="str">
        <f t="shared" si="36"/>
        <v>CARLOS ROMERO-ZARCO</v>
      </c>
      <c r="I396" s="5" t="s">
        <v>5397</v>
      </c>
      <c r="J396" s="32" t="s">
        <v>13223</v>
      </c>
      <c r="K396" t="s">
        <v>11752</v>
      </c>
      <c r="L396" t="s">
        <v>12046</v>
      </c>
      <c r="M396" t="s">
        <v>12047</v>
      </c>
    </row>
    <row r="397" spans="1:13" x14ac:dyDescent="0.25">
      <c r="A397" s="25" t="s">
        <v>5092</v>
      </c>
      <c r="B397" s="25" t="s">
        <v>859</v>
      </c>
      <c r="C397" t="str">
        <f t="shared" si="34"/>
        <v/>
      </c>
      <c r="E397" t="s">
        <v>6</v>
      </c>
      <c r="F397" s="32" t="s">
        <v>6</v>
      </c>
      <c r="G397" s="31" t="str">
        <f t="shared" si="35"/>
        <v>Stipa parviflora</v>
      </c>
      <c r="H397" t="str">
        <f t="shared" si="36"/>
        <v>CARLOS ROMERO-ZARCO</v>
      </c>
      <c r="I397" t="s">
        <v>5393</v>
      </c>
      <c r="J397" s="32" t="s">
        <v>13069</v>
      </c>
      <c r="K397" t="s">
        <v>11752</v>
      </c>
      <c r="L397" t="s">
        <v>12046</v>
      </c>
      <c r="M397" t="s">
        <v>12047</v>
      </c>
    </row>
    <row r="398" spans="1:13" x14ac:dyDescent="0.25">
      <c r="A398" s="25" t="s">
        <v>5092</v>
      </c>
      <c r="B398" s="25" t="s">
        <v>5094</v>
      </c>
      <c r="C398" t="str">
        <f t="shared" si="34"/>
        <v/>
      </c>
      <c r="E398" t="s">
        <v>6</v>
      </c>
      <c r="F398" s="32" t="s">
        <v>6</v>
      </c>
      <c r="G398" s="31" t="str">
        <f t="shared" si="35"/>
        <v>Stipa capillata</v>
      </c>
      <c r="H398" t="str">
        <f t="shared" si="36"/>
        <v>CARLOS ROMERO-ZARCO</v>
      </c>
      <c r="I398" s="5" t="s">
        <v>5397</v>
      </c>
      <c r="J398" s="32" t="s">
        <v>13103</v>
      </c>
      <c r="K398" t="s">
        <v>11752</v>
      </c>
      <c r="L398" t="s">
        <v>12046</v>
      </c>
      <c r="M398" t="s">
        <v>12047</v>
      </c>
    </row>
    <row r="399" spans="1:13" x14ac:dyDescent="0.25">
      <c r="A399" s="25" t="s">
        <v>5092</v>
      </c>
      <c r="B399" s="25" t="s">
        <v>738</v>
      </c>
      <c r="C399" t="str">
        <f t="shared" si="34"/>
        <v/>
      </c>
      <c r="E399" t="s">
        <v>31</v>
      </c>
      <c r="F399" s="32" t="s">
        <v>6</v>
      </c>
      <c r="G399" s="31" t="str">
        <f t="shared" si="35"/>
        <v>Stipa juncea</v>
      </c>
      <c r="H399" t="str">
        <f t="shared" si="36"/>
        <v>CARLOS ROMERO-ZARCO</v>
      </c>
      <c r="I399" s="5" t="s">
        <v>5397</v>
      </c>
      <c r="J399" s="32" t="s">
        <v>13068</v>
      </c>
      <c r="K399" t="s">
        <v>11752</v>
      </c>
      <c r="L399" t="s">
        <v>12046</v>
      </c>
      <c r="M399" t="s">
        <v>12047</v>
      </c>
    </row>
    <row r="400" spans="1:13" x14ac:dyDescent="0.25">
      <c r="A400" s="25" t="s">
        <v>5092</v>
      </c>
      <c r="B400" s="25" t="s">
        <v>1722</v>
      </c>
      <c r="C400" t="str">
        <f t="shared" si="34"/>
        <v/>
      </c>
      <c r="E400" t="s">
        <v>6</v>
      </c>
      <c r="F400" s="35" t="s">
        <v>6</v>
      </c>
      <c r="G400" s="31" t="str">
        <f t="shared" si="35"/>
        <v>Stipa lagascae</v>
      </c>
      <c r="H400" t="str">
        <f t="shared" si="36"/>
        <v>CARLOS ROMERO-ZARCO</v>
      </c>
      <c r="I400" s="5" t="s">
        <v>5397</v>
      </c>
      <c r="J400" s="32" t="s">
        <v>13224</v>
      </c>
      <c r="K400" t="s">
        <v>11752</v>
      </c>
      <c r="L400" t="s">
        <v>12046</v>
      </c>
      <c r="M400" t="s">
        <v>12047</v>
      </c>
    </row>
    <row r="401" spans="1:13" x14ac:dyDescent="0.25">
      <c r="A401" t="s">
        <v>5092</v>
      </c>
      <c r="B401" t="s">
        <v>5097</v>
      </c>
      <c r="C401" t="str">
        <f t="shared" si="34"/>
        <v/>
      </c>
      <c r="E401" t="s">
        <v>6</v>
      </c>
      <c r="F401" s="32" t="s">
        <v>6</v>
      </c>
      <c r="G401" s="31" t="str">
        <f t="shared" si="35"/>
        <v>Stipa offneri</v>
      </c>
      <c r="H401" t="str">
        <f t="shared" si="36"/>
        <v>CARLOS ROMERO-ZARCO</v>
      </c>
      <c r="I401" t="s">
        <v>5393</v>
      </c>
      <c r="J401" s="32" t="s">
        <v>12215</v>
      </c>
      <c r="K401" t="s">
        <v>11752</v>
      </c>
      <c r="L401" t="s">
        <v>12046</v>
      </c>
      <c r="M401" t="s">
        <v>12047</v>
      </c>
    </row>
    <row r="402" spans="1:13" x14ac:dyDescent="0.25">
      <c r="A402" s="25" t="s">
        <v>5092</v>
      </c>
      <c r="B402" s="25" t="s">
        <v>688</v>
      </c>
      <c r="C402" t="str">
        <f t="shared" si="34"/>
        <v/>
      </c>
      <c r="E402" t="s">
        <v>6</v>
      </c>
      <c r="F402" s="32" t="s">
        <v>6</v>
      </c>
      <c r="G402" s="31" t="str">
        <f t="shared" si="35"/>
        <v>Stipa capensis</v>
      </c>
      <c r="H402" t="str">
        <f t="shared" si="36"/>
        <v>CARLOS ROMERO-ZARCO</v>
      </c>
      <c r="I402" t="s">
        <v>5393</v>
      </c>
      <c r="J402" s="32" t="s">
        <v>13067</v>
      </c>
      <c r="K402" t="s">
        <v>11752</v>
      </c>
      <c r="L402" t="s">
        <v>12046</v>
      </c>
      <c r="M402" t="s">
        <v>12047</v>
      </c>
    </row>
    <row r="403" spans="1:13" x14ac:dyDescent="0.25">
      <c r="A403" s="25" t="s">
        <v>5099</v>
      </c>
      <c r="B403" s="25" t="s">
        <v>5100</v>
      </c>
      <c r="C403" t="str">
        <f t="shared" si="34"/>
        <v/>
      </c>
      <c r="E403" t="s">
        <v>6</v>
      </c>
      <c r="F403" s="32" t="s">
        <v>6</v>
      </c>
      <c r="G403" s="31" t="str">
        <f t="shared" si="35"/>
        <v>Taeniatherum caput-medusae</v>
      </c>
      <c r="H403" t="str">
        <f t="shared" si="36"/>
        <v>CARLOS ROMERO-ZARCO</v>
      </c>
      <c r="I403" t="s">
        <v>5393</v>
      </c>
      <c r="J403" s="32" t="s">
        <v>12216</v>
      </c>
      <c r="K403" t="s">
        <v>11752</v>
      </c>
      <c r="L403" t="s">
        <v>12046</v>
      </c>
      <c r="M403" t="s">
        <v>12047</v>
      </c>
    </row>
    <row r="404" spans="1:13" x14ac:dyDescent="0.25">
      <c r="A404" s="25" t="s">
        <v>5107</v>
      </c>
      <c r="B404" s="25" t="s">
        <v>4794</v>
      </c>
      <c r="C404" t="str">
        <f t="shared" si="34"/>
        <v/>
      </c>
      <c r="E404" t="s">
        <v>6</v>
      </c>
      <c r="F404" s="32" t="s">
        <v>6</v>
      </c>
      <c r="G404" s="31" t="str">
        <f t="shared" si="35"/>
        <v>Tragus racemosus</v>
      </c>
      <c r="H404" t="str">
        <f t="shared" si="36"/>
        <v>CARLOS ROMERO-ZARCO</v>
      </c>
      <c r="I404" t="s">
        <v>5393</v>
      </c>
      <c r="J404" s="32" t="s">
        <v>13070</v>
      </c>
      <c r="K404" t="s">
        <v>11752</v>
      </c>
      <c r="L404" t="s">
        <v>12046</v>
      </c>
      <c r="M404" t="s">
        <v>12047</v>
      </c>
    </row>
    <row r="405" spans="1:13" x14ac:dyDescent="0.25">
      <c r="A405" s="25" t="s">
        <v>5111</v>
      </c>
      <c r="B405" s="25" t="s">
        <v>3200</v>
      </c>
      <c r="C405" t="str">
        <f t="shared" si="34"/>
        <v/>
      </c>
      <c r="E405" t="s">
        <v>6</v>
      </c>
      <c r="F405" s="32" t="s">
        <v>6</v>
      </c>
      <c r="G405" s="31" t="str">
        <f t="shared" si="35"/>
        <v>Trisetaria aurea</v>
      </c>
      <c r="H405" t="str">
        <f t="shared" si="36"/>
        <v>CARLOS ROMERO-ZARCO</v>
      </c>
      <c r="I405" t="s">
        <v>5388</v>
      </c>
      <c r="J405" s="32" t="s">
        <v>12217</v>
      </c>
      <c r="K405" t="s">
        <v>11752</v>
      </c>
      <c r="L405" t="s">
        <v>12046</v>
      </c>
      <c r="M405" t="s">
        <v>12047</v>
      </c>
    </row>
    <row r="406" spans="1:13" x14ac:dyDescent="0.25">
      <c r="A406" s="25" t="s">
        <v>5111</v>
      </c>
      <c r="B406" s="25" t="s">
        <v>5112</v>
      </c>
      <c r="C406" t="str">
        <f t="shared" si="34"/>
        <v/>
      </c>
      <c r="E406" t="s">
        <v>31</v>
      </c>
      <c r="F406" s="32" t="s">
        <v>6</v>
      </c>
      <c r="G406" s="31" t="str">
        <f t="shared" si="35"/>
        <v>Trisetaria dufourei</v>
      </c>
      <c r="H406" t="str">
        <f t="shared" si="36"/>
        <v>CARLOS ROMERO-ZARCO</v>
      </c>
      <c r="I406" t="s">
        <v>5380</v>
      </c>
      <c r="J406" s="32" t="s">
        <v>12218</v>
      </c>
      <c r="K406" t="s">
        <v>11752</v>
      </c>
      <c r="L406" t="s">
        <v>12046</v>
      </c>
      <c r="M406" t="s">
        <v>12047</v>
      </c>
    </row>
    <row r="407" spans="1:13" x14ac:dyDescent="0.25">
      <c r="A407" s="25" t="s">
        <v>5111</v>
      </c>
      <c r="B407" s="25" t="s">
        <v>5350</v>
      </c>
      <c r="C407" t="str">
        <f t="shared" si="34"/>
        <v/>
      </c>
      <c r="E407" t="s">
        <v>6</v>
      </c>
      <c r="F407" s="32" t="s">
        <v>6</v>
      </c>
      <c r="G407" s="31" t="str">
        <f t="shared" si="35"/>
        <v>Trisetaria loeflingiana</v>
      </c>
      <c r="H407" t="str">
        <f t="shared" si="36"/>
        <v>CARLOS ROMERO-ZARCO</v>
      </c>
      <c r="I407" t="s">
        <v>5388</v>
      </c>
      <c r="J407" s="32" t="s">
        <v>12219</v>
      </c>
      <c r="K407" t="s">
        <v>11752</v>
      </c>
      <c r="L407" t="s">
        <v>12046</v>
      </c>
      <c r="M407" t="s">
        <v>12047</v>
      </c>
    </row>
    <row r="408" spans="1:13" x14ac:dyDescent="0.25">
      <c r="A408" s="25" t="s">
        <v>5111</v>
      </c>
      <c r="B408" s="25" t="s">
        <v>2530</v>
      </c>
      <c r="C408" t="str">
        <f t="shared" ref="C408:C428" si="37">IF(D408="", "", "subsp.")</f>
        <v/>
      </c>
      <c r="E408" t="s">
        <v>31</v>
      </c>
      <c r="F408" s="32" t="s">
        <v>6</v>
      </c>
      <c r="G408" s="31" t="str">
        <f t="shared" si="35"/>
        <v>Trisetaria ovata</v>
      </c>
      <c r="H408" t="str">
        <f t="shared" si="36"/>
        <v>CARLOS ROMERO-ZARCO</v>
      </c>
      <c r="I408" t="s">
        <v>5388</v>
      </c>
      <c r="J408" s="32" t="s">
        <v>12220</v>
      </c>
      <c r="K408" t="s">
        <v>11752</v>
      </c>
      <c r="L408" t="s">
        <v>12046</v>
      </c>
      <c r="M408" t="s">
        <v>12047</v>
      </c>
    </row>
    <row r="409" spans="1:13" x14ac:dyDescent="0.25">
      <c r="A409" s="25" t="s">
        <v>5111</v>
      </c>
      <c r="B409" s="25" t="s">
        <v>925</v>
      </c>
      <c r="C409" t="str">
        <f t="shared" si="37"/>
        <v/>
      </c>
      <c r="E409" t="s">
        <v>6</v>
      </c>
      <c r="F409" s="32" t="s">
        <v>6</v>
      </c>
      <c r="G409" s="31" t="str">
        <f t="shared" si="35"/>
        <v>Trisetaria panicea</v>
      </c>
      <c r="H409" t="str">
        <f t="shared" si="36"/>
        <v>CARLOS ROMERO-ZARCO</v>
      </c>
      <c r="I409" t="s">
        <v>5388</v>
      </c>
      <c r="J409" s="32" t="s">
        <v>12221</v>
      </c>
      <c r="K409" t="s">
        <v>11752</v>
      </c>
      <c r="L409" t="s">
        <v>12046</v>
      </c>
      <c r="M409" t="s">
        <v>12047</v>
      </c>
    </row>
    <row r="410" spans="1:13" x14ac:dyDescent="0.25">
      <c r="A410" s="25" t="s">
        <v>5111</v>
      </c>
      <c r="B410" s="25" t="s">
        <v>5461</v>
      </c>
      <c r="C410" t="str">
        <f t="shared" si="37"/>
        <v/>
      </c>
      <c r="E410" t="s">
        <v>31</v>
      </c>
      <c r="F410" s="32" t="s">
        <v>6</v>
      </c>
      <c r="G410" s="31" t="str">
        <f t="shared" si="35"/>
        <v>Trisetaria scabriuscula</v>
      </c>
      <c r="H410" t="str">
        <f t="shared" si="36"/>
        <v>CARLOS ROMERO-ZARCO</v>
      </c>
      <c r="I410" t="s">
        <v>5388</v>
      </c>
      <c r="J410" s="32" t="s">
        <v>12222</v>
      </c>
      <c r="K410" t="s">
        <v>11752</v>
      </c>
      <c r="L410" t="s">
        <v>12046</v>
      </c>
      <c r="M410" t="s">
        <v>12047</v>
      </c>
    </row>
    <row r="411" spans="1:13" x14ac:dyDescent="0.25">
      <c r="A411" s="25" t="s">
        <v>5113</v>
      </c>
      <c r="B411" s="25" t="s">
        <v>1607</v>
      </c>
      <c r="C411" t="str">
        <f t="shared" si="37"/>
        <v>subsp.</v>
      </c>
      <c r="D411" t="s">
        <v>1607</v>
      </c>
      <c r="E411" t="s">
        <v>6</v>
      </c>
      <c r="F411" s="31" t="s">
        <v>31</v>
      </c>
      <c r="G411" s="31" t="str">
        <f t="shared" si="35"/>
        <v>Trisetum flavescens flavescens</v>
      </c>
      <c r="H411" t="str">
        <f t="shared" si="36"/>
        <v>CARLOS ROMERO-ZARCO</v>
      </c>
      <c r="I411" t="s">
        <v>5421</v>
      </c>
      <c r="J411" s="32" t="s">
        <v>13225</v>
      </c>
      <c r="K411" t="s">
        <v>11752</v>
      </c>
      <c r="L411" t="s">
        <v>12046</v>
      </c>
      <c r="M411" t="s">
        <v>12047</v>
      </c>
    </row>
    <row r="412" spans="1:13" x14ac:dyDescent="0.25">
      <c r="A412" s="25" t="s">
        <v>5113</v>
      </c>
      <c r="B412" s="25" t="s">
        <v>1704</v>
      </c>
      <c r="C412" t="str">
        <f t="shared" si="37"/>
        <v/>
      </c>
      <c r="E412" t="s">
        <v>31</v>
      </c>
      <c r="F412" s="32" t="s">
        <v>6</v>
      </c>
      <c r="G412" s="31" t="str">
        <f t="shared" si="35"/>
        <v>Trisetum glaciale</v>
      </c>
      <c r="H412" t="str">
        <f t="shared" si="36"/>
        <v>CARLOS ROMERO-ZARCO</v>
      </c>
      <c r="I412" t="s">
        <v>5398</v>
      </c>
      <c r="J412" s="32" t="s">
        <v>12223</v>
      </c>
      <c r="K412" t="s">
        <v>11752</v>
      </c>
      <c r="L412" t="s">
        <v>12046</v>
      </c>
      <c r="M412" t="s">
        <v>12047</v>
      </c>
    </row>
    <row r="413" spans="1:13" x14ac:dyDescent="0.25">
      <c r="A413" s="25" t="s">
        <v>5113</v>
      </c>
      <c r="B413" s="25" t="s">
        <v>1983</v>
      </c>
      <c r="C413" t="str">
        <f t="shared" si="37"/>
        <v/>
      </c>
      <c r="E413" t="s">
        <v>31</v>
      </c>
      <c r="F413" s="32" t="s">
        <v>6</v>
      </c>
      <c r="G413" s="31" t="str">
        <f t="shared" si="35"/>
        <v>Trisetum hispidum</v>
      </c>
      <c r="H413" t="str">
        <f t="shared" si="36"/>
        <v>CARLOS ROMERO-ZARCO</v>
      </c>
      <c r="I413" t="s">
        <v>5380</v>
      </c>
      <c r="J413" s="32" t="s">
        <v>13107</v>
      </c>
      <c r="K413" t="s">
        <v>11752</v>
      </c>
      <c r="L413" t="s">
        <v>12046</v>
      </c>
      <c r="M413" t="s">
        <v>12047</v>
      </c>
    </row>
    <row r="414" spans="1:13" x14ac:dyDescent="0.25">
      <c r="A414" s="25" t="s">
        <v>5113</v>
      </c>
      <c r="B414" s="25" t="s">
        <v>2786</v>
      </c>
      <c r="C414" t="str">
        <f t="shared" si="37"/>
        <v>subsp.</v>
      </c>
      <c r="D414" t="s">
        <v>6130</v>
      </c>
      <c r="E414" t="s">
        <v>6</v>
      </c>
      <c r="F414" s="32" t="s">
        <v>6</v>
      </c>
      <c r="G414" s="31" t="str">
        <f t="shared" si="35"/>
        <v>Trisetum spicatum ovatipaniculatum</v>
      </c>
      <c r="H414" t="str">
        <f t="shared" si="36"/>
        <v>CARLOS ROMERO-ZARCO</v>
      </c>
      <c r="I414" t="s">
        <v>6131</v>
      </c>
      <c r="J414" s="32" t="s">
        <v>13288</v>
      </c>
      <c r="K414" t="s">
        <v>11752</v>
      </c>
      <c r="L414" t="s">
        <v>12046</v>
      </c>
      <c r="M414" t="s">
        <v>12047</v>
      </c>
    </row>
    <row r="415" spans="1:13" x14ac:dyDescent="0.25">
      <c r="A415" s="25" t="s">
        <v>5113</v>
      </c>
      <c r="B415" s="25" t="s">
        <v>5115</v>
      </c>
      <c r="C415" t="str">
        <f t="shared" si="37"/>
        <v/>
      </c>
      <c r="E415" t="s">
        <v>31</v>
      </c>
      <c r="F415" s="32" t="s">
        <v>6</v>
      </c>
      <c r="G415" s="31" t="str">
        <f t="shared" si="35"/>
        <v>Trisetum velutinum</v>
      </c>
      <c r="H415" t="str">
        <f t="shared" si="36"/>
        <v>CARLOS ROMERO-ZARCO</v>
      </c>
      <c r="I415" t="s">
        <v>5398</v>
      </c>
      <c r="J415" s="32" t="s">
        <v>12224</v>
      </c>
      <c r="K415" t="s">
        <v>11752</v>
      </c>
      <c r="L415" t="s">
        <v>12046</v>
      </c>
      <c r="M415" t="s">
        <v>12047</v>
      </c>
    </row>
    <row r="416" spans="1:13" x14ac:dyDescent="0.25">
      <c r="A416" s="25" t="s">
        <v>5116</v>
      </c>
      <c r="B416" s="25" t="s">
        <v>2392</v>
      </c>
      <c r="C416" t="str">
        <f t="shared" si="37"/>
        <v/>
      </c>
      <c r="E416" t="s">
        <v>5390</v>
      </c>
      <c r="F416" s="32" t="s">
        <v>6</v>
      </c>
      <c r="G416" s="31" t="str">
        <f t="shared" si="35"/>
        <v>Triticum aestivum</v>
      </c>
      <c r="H416" t="str">
        <f t="shared" si="36"/>
        <v>CARLOS ROMERO-ZARCO</v>
      </c>
      <c r="I416" t="s">
        <v>5267</v>
      </c>
      <c r="J416" s="32" t="s">
        <v>13071</v>
      </c>
      <c r="K416" t="s">
        <v>11752</v>
      </c>
      <c r="L416" t="s">
        <v>12046</v>
      </c>
      <c r="M416" t="s">
        <v>12047</v>
      </c>
    </row>
    <row r="417" spans="1:13" x14ac:dyDescent="0.25">
      <c r="A417" s="25" t="s">
        <v>5116</v>
      </c>
      <c r="B417" s="25" t="s">
        <v>5351</v>
      </c>
      <c r="C417" t="str">
        <f t="shared" si="37"/>
        <v/>
      </c>
      <c r="E417" t="s">
        <v>5390</v>
      </c>
      <c r="F417" s="32" t="s">
        <v>6</v>
      </c>
      <c r="G417" s="31" t="str">
        <f t="shared" si="35"/>
        <v>Triticum monococcum</v>
      </c>
      <c r="H417" t="str">
        <f t="shared" si="36"/>
        <v>CARLOS ROMERO-ZARCO</v>
      </c>
      <c r="I417" t="s">
        <v>5267</v>
      </c>
      <c r="J417" s="32" t="s">
        <v>13072</v>
      </c>
      <c r="K417" t="s">
        <v>11752</v>
      </c>
      <c r="L417" t="s">
        <v>12046</v>
      </c>
      <c r="M417" t="s">
        <v>12047</v>
      </c>
    </row>
    <row r="418" spans="1:13" x14ac:dyDescent="0.25">
      <c r="A418" s="25" t="s">
        <v>5116</v>
      </c>
      <c r="B418" s="25" t="s">
        <v>5352</v>
      </c>
      <c r="C418" t="str">
        <f t="shared" si="37"/>
        <v/>
      </c>
      <c r="E418" t="s">
        <v>5390</v>
      </c>
      <c r="F418" s="32" t="s">
        <v>6</v>
      </c>
      <c r="G418" s="31" t="str">
        <f t="shared" si="35"/>
        <v>Triticum petropavlovskii</v>
      </c>
      <c r="H418" t="str">
        <f t="shared" ref="H418:H428" si="38">IF(OR(A418 ="", B418=""), "", "CARLOS ROMERO-ZARCO")</f>
        <v>CARLOS ROMERO-ZARCO</v>
      </c>
      <c r="I418" t="s">
        <v>5267</v>
      </c>
      <c r="J418" s="32" t="s">
        <v>13591</v>
      </c>
      <c r="K418" t="s">
        <v>11752</v>
      </c>
      <c r="L418" t="s">
        <v>12046</v>
      </c>
      <c r="M418" t="s">
        <v>12047</v>
      </c>
    </row>
    <row r="419" spans="1:13" x14ac:dyDescent="0.25">
      <c r="A419" s="25" t="s">
        <v>5116</v>
      </c>
      <c r="B419" s="25" t="s">
        <v>5117</v>
      </c>
      <c r="C419" t="str">
        <f t="shared" si="37"/>
        <v/>
      </c>
      <c r="E419" t="s">
        <v>5390</v>
      </c>
      <c r="F419" s="32" t="s">
        <v>6</v>
      </c>
      <c r="G419" s="31" t="str">
        <f t="shared" si="35"/>
        <v>Triticum turgidum</v>
      </c>
      <c r="H419" t="str">
        <f t="shared" si="38"/>
        <v>CARLOS ROMERO-ZARCO</v>
      </c>
      <c r="I419" t="s">
        <v>5267</v>
      </c>
      <c r="J419" s="32" t="s">
        <v>13073</v>
      </c>
      <c r="K419" t="s">
        <v>11752</v>
      </c>
      <c r="L419" t="s">
        <v>12046</v>
      </c>
      <c r="M419" t="s">
        <v>12047</v>
      </c>
    </row>
    <row r="420" spans="1:13" x14ac:dyDescent="0.25">
      <c r="A420" s="25" t="s">
        <v>5353</v>
      </c>
      <c r="B420" s="25" t="s">
        <v>5354</v>
      </c>
      <c r="C420" t="str">
        <f t="shared" si="37"/>
        <v/>
      </c>
      <c r="E420" t="s">
        <v>5390</v>
      </c>
      <c r="F420" s="32" t="s">
        <v>6</v>
      </c>
      <c r="G420" s="31" t="str">
        <f t="shared" si="35"/>
        <v>Urochloa platyphylla</v>
      </c>
      <c r="H420" t="str">
        <f t="shared" si="38"/>
        <v>CARLOS ROMERO-ZARCO</v>
      </c>
      <c r="I420" t="s">
        <v>5267</v>
      </c>
      <c r="J420" s="32" t="s">
        <v>12225</v>
      </c>
      <c r="K420" t="s">
        <v>11752</v>
      </c>
      <c r="L420" t="s">
        <v>12046</v>
      </c>
      <c r="M420" t="s">
        <v>12047</v>
      </c>
    </row>
    <row r="421" spans="1:13" x14ac:dyDescent="0.25">
      <c r="A421" s="25" t="s">
        <v>5353</v>
      </c>
      <c r="B421" s="25" t="s">
        <v>327</v>
      </c>
      <c r="C421" t="str">
        <f t="shared" si="37"/>
        <v/>
      </c>
      <c r="E421" t="s">
        <v>5390</v>
      </c>
      <c r="F421" s="32" t="s">
        <v>6</v>
      </c>
      <c r="G421" s="31" t="str">
        <f t="shared" si="35"/>
        <v>Urochloa maxima</v>
      </c>
      <c r="H421" t="str">
        <f t="shared" si="38"/>
        <v>CARLOS ROMERO-ZARCO</v>
      </c>
      <c r="I421" t="s">
        <v>5267</v>
      </c>
      <c r="J421" s="32" t="s">
        <v>12970</v>
      </c>
      <c r="K421" t="s">
        <v>11752</v>
      </c>
      <c r="L421" t="s">
        <v>12046</v>
      </c>
      <c r="M421" t="s">
        <v>12047</v>
      </c>
    </row>
    <row r="422" spans="1:13" x14ac:dyDescent="0.25">
      <c r="A422" s="25" t="s">
        <v>5353</v>
      </c>
      <c r="B422" s="25" t="s">
        <v>5355</v>
      </c>
      <c r="C422" t="str">
        <f t="shared" si="37"/>
        <v/>
      </c>
      <c r="E422" t="s">
        <v>5390</v>
      </c>
      <c r="F422" s="32" t="s">
        <v>6</v>
      </c>
      <c r="G422" s="31" t="str">
        <f t="shared" si="35"/>
        <v>Urochloa texana</v>
      </c>
      <c r="H422" t="str">
        <f t="shared" si="38"/>
        <v>CARLOS ROMERO-ZARCO</v>
      </c>
      <c r="I422" t="s">
        <v>5267</v>
      </c>
      <c r="J422" s="32" t="s">
        <v>13074</v>
      </c>
      <c r="K422" t="s">
        <v>11752</v>
      </c>
      <c r="L422" t="s">
        <v>12046</v>
      </c>
      <c r="M422" t="s">
        <v>12047</v>
      </c>
    </row>
    <row r="423" spans="1:13" x14ac:dyDescent="0.25">
      <c r="A423" s="25" t="s">
        <v>5122</v>
      </c>
      <c r="B423" s="25" t="s">
        <v>685</v>
      </c>
      <c r="C423" s="31" t="str">
        <f t="shared" si="37"/>
        <v/>
      </c>
      <c r="E423" t="s">
        <v>6</v>
      </c>
      <c r="F423" s="32" t="s">
        <v>6</v>
      </c>
      <c r="G423" s="31" t="str">
        <f t="shared" si="35"/>
        <v>Ventenata dubia</v>
      </c>
      <c r="H423" t="str">
        <f t="shared" si="38"/>
        <v>CARLOS ROMERO-ZARCO</v>
      </c>
      <c r="I423" t="s">
        <v>5382</v>
      </c>
      <c r="J423" s="32" t="s">
        <v>13075</v>
      </c>
      <c r="K423" t="s">
        <v>11752</v>
      </c>
      <c r="L423" t="s">
        <v>12046</v>
      </c>
      <c r="M423" t="s">
        <v>12047</v>
      </c>
    </row>
    <row r="424" spans="1:13" x14ac:dyDescent="0.25">
      <c r="A424" s="25" t="s">
        <v>5123</v>
      </c>
      <c r="B424" s="35" t="s">
        <v>5124</v>
      </c>
      <c r="C424" s="31" t="str">
        <f t="shared" si="37"/>
        <v>subsp.</v>
      </c>
      <c r="D424" t="s">
        <v>13825</v>
      </c>
      <c r="E424" t="s">
        <v>6</v>
      </c>
      <c r="F424" s="32" t="s">
        <v>6</v>
      </c>
      <c r="G424" s="31" t="str">
        <f t="shared" si="35"/>
        <v>Vulpia myuros sciuroides</v>
      </c>
      <c r="H424" t="str">
        <f t="shared" si="38"/>
        <v>CARLOS ROMERO-ZARCO</v>
      </c>
      <c r="J424" s="32" t="s">
        <v>13826</v>
      </c>
      <c r="K424" s="31" t="s">
        <v>11752</v>
      </c>
      <c r="L424" s="31" t="s">
        <v>12046</v>
      </c>
      <c r="M424" s="31" t="s">
        <v>12047</v>
      </c>
    </row>
    <row r="425" spans="1:13" x14ac:dyDescent="0.25">
      <c r="A425" s="25" t="s">
        <v>5123</v>
      </c>
      <c r="B425" s="25" t="s">
        <v>334</v>
      </c>
      <c r="C425" t="str">
        <f t="shared" si="37"/>
        <v>subsp.</v>
      </c>
      <c r="D425" s="25" t="s">
        <v>334</v>
      </c>
      <c r="E425" t="s">
        <v>6</v>
      </c>
      <c r="F425" s="32" t="s">
        <v>31</v>
      </c>
      <c r="G425" s="31" t="str">
        <f t="shared" si="35"/>
        <v>Vulpia ciliata ciliata</v>
      </c>
      <c r="H425" t="str">
        <f t="shared" si="38"/>
        <v>CARLOS ROMERO-ZARCO</v>
      </c>
      <c r="I425" s="5" t="s">
        <v>5399</v>
      </c>
      <c r="J425" s="32" t="s">
        <v>13827</v>
      </c>
      <c r="K425" t="s">
        <v>11752</v>
      </c>
      <c r="L425" t="s">
        <v>12046</v>
      </c>
      <c r="M425" t="s">
        <v>12047</v>
      </c>
    </row>
    <row r="426" spans="1:13" x14ac:dyDescent="0.25">
      <c r="A426" s="25" t="s">
        <v>5123</v>
      </c>
      <c r="B426" s="25" t="s">
        <v>5124</v>
      </c>
      <c r="C426" t="str">
        <f t="shared" si="37"/>
        <v>subsp.</v>
      </c>
      <c r="D426" s="25" t="s">
        <v>5124</v>
      </c>
      <c r="E426" t="s">
        <v>6</v>
      </c>
      <c r="F426" s="32" t="s">
        <v>6</v>
      </c>
      <c r="G426" s="31" t="str">
        <f t="shared" si="35"/>
        <v>Vulpia myuros myuros</v>
      </c>
      <c r="H426" t="str">
        <f t="shared" si="38"/>
        <v>CARLOS ROMERO-ZARCO</v>
      </c>
      <c r="I426" s="5" t="s">
        <v>5399</v>
      </c>
      <c r="J426" s="32" t="s">
        <v>13832</v>
      </c>
      <c r="K426" t="s">
        <v>11752</v>
      </c>
      <c r="L426" t="s">
        <v>12046</v>
      </c>
      <c r="M426" t="s">
        <v>12047</v>
      </c>
    </row>
    <row r="427" spans="1:13" x14ac:dyDescent="0.25">
      <c r="A427" s="25" t="s">
        <v>5123</v>
      </c>
      <c r="B427" s="25" t="s">
        <v>3741</v>
      </c>
      <c r="C427" t="str">
        <f t="shared" si="37"/>
        <v/>
      </c>
      <c r="E427" t="s">
        <v>6</v>
      </c>
      <c r="F427" s="32" t="s">
        <v>6</v>
      </c>
      <c r="G427" s="31" t="str">
        <f t="shared" si="35"/>
        <v>Vulpia alopecuros</v>
      </c>
      <c r="H427" t="str">
        <f t="shared" si="38"/>
        <v>CARLOS ROMERO-ZARCO</v>
      </c>
      <c r="I427" s="5" t="s">
        <v>5399</v>
      </c>
      <c r="J427" s="32" t="s">
        <v>13104</v>
      </c>
      <c r="K427" t="s">
        <v>11752</v>
      </c>
      <c r="L427" t="s">
        <v>12046</v>
      </c>
      <c r="M427" t="s">
        <v>12047</v>
      </c>
    </row>
    <row r="428" spans="1:13" x14ac:dyDescent="0.25">
      <c r="A428" s="25" t="s">
        <v>5123</v>
      </c>
      <c r="B428" s="25" t="s">
        <v>3345</v>
      </c>
      <c r="C428" t="str">
        <f t="shared" si="37"/>
        <v/>
      </c>
      <c r="E428" t="s">
        <v>6</v>
      </c>
      <c r="F428" s="32" t="s">
        <v>6</v>
      </c>
      <c r="G428" s="31" t="str">
        <f t="shared" si="35"/>
        <v>Vulpia geniculata</v>
      </c>
      <c r="H428" t="str">
        <f t="shared" si="38"/>
        <v>CARLOS ROMERO-ZARCO</v>
      </c>
      <c r="I428" s="5" t="s">
        <v>5399</v>
      </c>
      <c r="J428" s="32" t="s">
        <v>12226</v>
      </c>
      <c r="K428" t="s">
        <v>11752</v>
      </c>
      <c r="L428" t="s">
        <v>12046</v>
      </c>
      <c r="M428" t="s">
        <v>12047</v>
      </c>
    </row>
    <row r="429" spans="1:13" x14ac:dyDescent="0.25">
      <c r="A429" s="25" t="s">
        <v>5123</v>
      </c>
      <c r="B429" s="35" t="s">
        <v>4007</v>
      </c>
      <c r="C429" s="31" t="str">
        <f t="shared" ref="C429:C492" si="39">IF(D429="", "", "subsp.")</f>
        <v>subsp.</v>
      </c>
      <c r="D429" s="25" t="s">
        <v>5040</v>
      </c>
      <c r="E429" t="s">
        <v>6</v>
      </c>
      <c r="F429" s="32" t="s">
        <v>6</v>
      </c>
      <c r="G429" s="31" t="str">
        <f t="shared" si="35"/>
        <v>Vulpia membranacea fasciculata</v>
      </c>
      <c r="H429" t="str">
        <f>IF(OR(A429 ="", D429=""), "", "CARLOS ROMERO-ZARCO")</f>
        <v>CARLOS ROMERO-ZARCO</v>
      </c>
      <c r="I429" s="5" t="s">
        <v>13828</v>
      </c>
      <c r="J429" s="32" t="s">
        <v>13829</v>
      </c>
      <c r="K429" t="s">
        <v>11752</v>
      </c>
      <c r="L429" t="s">
        <v>12046</v>
      </c>
      <c r="M429" t="s">
        <v>12047</v>
      </c>
    </row>
    <row r="430" spans="1:13" x14ac:dyDescent="0.25">
      <c r="A430" s="25" t="s">
        <v>5123</v>
      </c>
      <c r="B430" s="25" t="s">
        <v>1760</v>
      </c>
      <c r="C430" s="31" t="str">
        <f t="shared" si="39"/>
        <v/>
      </c>
      <c r="E430" t="s">
        <v>31</v>
      </c>
      <c r="F430" s="32" t="s">
        <v>6</v>
      </c>
      <c r="G430" s="31" t="str">
        <f t="shared" si="35"/>
        <v>Vulpia fontqueriana</v>
      </c>
      <c r="H430" t="str">
        <f t="shared" ref="H430:H436" si="40">IF(OR(A430 ="", B430=""), "", "CARLOS ROMERO-ZARCO")</f>
        <v>CARLOS ROMERO-ZARCO</v>
      </c>
      <c r="I430" t="s">
        <v>5380</v>
      </c>
      <c r="J430" s="32" t="s">
        <v>13830</v>
      </c>
      <c r="K430" t="s">
        <v>11752</v>
      </c>
      <c r="L430" t="s">
        <v>12046</v>
      </c>
      <c r="M430" t="s">
        <v>12047</v>
      </c>
    </row>
    <row r="431" spans="1:13" x14ac:dyDescent="0.25">
      <c r="A431" s="25" t="s">
        <v>5123</v>
      </c>
      <c r="B431" s="25" t="s">
        <v>4007</v>
      </c>
      <c r="C431" s="31" t="str">
        <f t="shared" si="39"/>
        <v>subsp.</v>
      </c>
      <c r="D431" s="25" t="s">
        <v>4007</v>
      </c>
      <c r="E431" t="s">
        <v>6</v>
      </c>
      <c r="F431" s="32" t="s">
        <v>6</v>
      </c>
      <c r="G431" s="31" t="str">
        <f t="shared" si="35"/>
        <v>Vulpia membranacea membranacea</v>
      </c>
      <c r="H431" t="str">
        <f t="shared" si="40"/>
        <v>CARLOS ROMERO-ZARCO</v>
      </c>
      <c r="I431" s="5" t="s">
        <v>5399</v>
      </c>
      <c r="J431" s="32" t="s">
        <v>13831</v>
      </c>
      <c r="K431" t="s">
        <v>11752</v>
      </c>
      <c r="L431" t="s">
        <v>12046</v>
      </c>
      <c r="M431" t="s">
        <v>12047</v>
      </c>
    </row>
    <row r="432" spans="1:13" x14ac:dyDescent="0.25">
      <c r="A432" s="25" t="s">
        <v>5123</v>
      </c>
      <c r="B432" s="25" t="s">
        <v>5125</v>
      </c>
      <c r="C432" s="31" t="str">
        <f t="shared" si="39"/>
        <v/>
      </c>
      <c r="D432" s="31"/>
      <c r="E432" t="s">
        <v>6</v>
      </c>
      <c r="F432" s="32" t="s">
        <v>6</v>
      </c>
      <c r="G432" s="31" t="str">
        <f t="shared" si="35"/>
        <v>Vulpia unilateralis</v>
      </c>
      <c r="H432" t="str">
        <f t="shared" si="40"/>
        <v>CARLOS ROMERO-ZARCO</v>
      </c>
      <c r="J432" s="32" t="s">
        <v>12227</v>
      </c>
      <c r="K432" t="s">
        <v>11752</v>
      </c>
      <c r="L432" t="s">
        <v>12046</v>
      </c>
      <c r="M432" t="s">
        <v>12047</v>
      </c>
    </row>
    <row r="433" spans="1:13" x14ac:dyDescent="0.25">
      <c r="A433" s="25" t="s">
        <v>5126</v>
      </c>
      <c r="B433" s="25" t="s">
        <v>143</v>
      </c>
      <c r="C433" s="31" t="str">
        <f t="shared" si="39"/>
        <v/>
      </c>
      <c r="D433" s="31"/>
      <c r="E433" t="s">
        <v>6</v>
      </c>
      <c r="F433" s="32" t="s">
        <v>6</v>
      </c>
      <c r="G433" s="31" t="str">
        <f t="shared" si="35"/>
        <v>Vulpiella tenuis</v>
      </c>
      <c r="H433" t="str">
        <f t="shared" si="40"/>
        <v>CARLOS ROMERO-ZARCO</v>
      </c>
      <c r="I433" t="s">
        <v>13833</v>
      </c>
      <c r="J433" s="32" t="s">
        <v>13834</v>
      </c>
      <c r="K433" t="s">
        <v>11752</v>
      </c>
      <c r="L433" t="s">
        <v>12046</v>
      </c>
      <c r="M433" t="s">
        <v>12047</v>
      </c>
    </row>
    <row r="434" spans="1:13" x14ac:dyDescent="0.25">
      <c r="A434" s="25" t="s">
        <v>5127</v>
      </c>
      <c r="B434" s="25" t="s">
        <v>5128</v>
      </c>
      <c r="C434" s="31" t="str">
        <f t="shared" si="39"/>
        <v/>
      </c>
      <c r="D434" s="31"/>
      <c r="E434" t="s">
        <v>6</v>
      </c>
      <c r="F434" s="32" t="s">
        <v>6</v>
      </c>
      <c r="G434" s="31" t="str">
        <f t="shared" si="35"/>
        <v>Wangenheimia lima</v>
      </c>
      <c r="H434" t="str">
        <f t="shared" si="40"/>
        <v>CARLOS ROMERO-ZARCO</v>
      </c>
      <c r="I434" s="5" t="s">
        <v>5401</v>
      </c>
      <c r="J434" s="32" t="s">
        <v>12228</v>
      </c>
      <c r="K434" t="s">
        <v>11752</v>
      </c>
      <c r="L434" t="s">
        <v>12046</v>
      </c>
      <c r="M434" t="s">
        <v>12047</v>
      </c>
    </row>
    <row r="435" spans="1:13" x14ac:dyDescent="0.25">
      <c r="A435" s="25" t="s">
        <v>5131</v>
      </c>
      <c r="B435" s="25" t="s">
        <v>5132</v>
      </c>
      <c r="C435" s="31" t="str">
        <f t="shared" si="39"/>
        <v/>
      </c>
      <c r="D435" s="31"/>
      <c r="E435" t="s">
        <v>5390</v>
      </c>
      <c r="F435" s="32" t="s">
        <v>6</v>
      </c>
      <c r="G435" s="31" t="str">
        <f t="shared" si="35"/>
        <v>Zea mays</v>
      </c>
      <c r="H435" t="str">
        <f t="shared" si="40"/>
        <v>CARLOS ROMERO-ZARCO</v>
      </c>
      <c r="I435" t="s">
        <v>5267</v>
      </c>
      <c r="J435" s="32" t="s">
        <v>13076</v>
      </c>
      <c r="K435" t="s">
        <v>11752</v>
      </c>
      <c r="L435" t="s">
        <v>12046</v>
      </c>
      <c r="M435" t="s">
        <v>12047</v>
      </c>
    </row>
    <row r="436" spans="1:13" x14ac:dyDescent="0.25">
      <c r="A436" s="25" t="s">
        <v>5356</v>
      </c>
      <c r="B436" s="25" t="s">
        <v>5357</v>
      </c>
      <c r="C436" s="31" t="str">
        <f t="shared" si="39"/>
        <v/>
      </c>
      <c r="D436" s="31"/>
      <c r="E436" t="s">
        <v>5390</v>
      </c>
      <c r="F436" s="32" t="s">
        <v>6</v>
      </c>
      <c r="G436" s="31" t="str">
        <f t="shared" si="35"/>
        <v>Zoysia matrella</v>
      </c>
      <c r="H436" t="str">
        <f t="shared" si="40"/>
        <v>CARLOS ROMERO-ZARCO</v>
      </c>
      <c r="I436" t="s">
        <v>5267</v>
      </c>
      <c r="J436" s="32" t="s">
        <v>13077</v>
      </c>
      <c r="K436" t="s">
        <v>11752</v>
      </c>
      <c r="L436" t="s">
        <v>12046</v>
      </c>
      <c r="M436" t="s">
        <v>12047</v>
      </c>
    </row>
    <row r="437" spans="1:13" x14ac:dyDescent="0.25">
      <c r="A437" s="31" t="s">
        <v>4765</v>
      </c>
      <c r="B437" s="31" t="s">
        <v>818</v>
      </c>
      <c r="C437" s="31" t="str">
        <f t="shared" si="39"/>
        <v>subsp.</v>
      </c>
      <c r="D437" s="31" t="s">
        <v>818</v>
      </c>
      <c r="E437" t="s">
        <v>5390</v>
      </c>
      <c r="F437" s="32" t="s">
        <v>6</v>
      </c>
      <c r="G437" s="31" t="str">
        <f t="shared" si="35"/>
        <v>Avena sativa sativa</v>
      </c>
      <c r="H437" t="str">
        <f t="shared" ref="H437:H450" si="41">IF(OR(A437 ="", B437=""), "", "Borrador Fib")</f>
        <v>Borrador Fib</v>
      </c>
      <c r="I437" t="s">
        <v>5267</v>
      </c>
      <c r="J437" s="32" t="s">
        <v>13186</v>
      </c>
      <c r="K437" t="s">
        <v>11752</v>
      </c>
      <c r="L437" t="s">
        <v>12046</v>
      </c>
      <c r="M437" t="s">
        <v>12047</v>
      </c>
    </row>
    <row r="438" spans="1:13" x14ac:dyDescent="0.25">
      <c r="A438" t="s">
        <v>4765</v>
      </c>
      <c r="B438" t="s">
        <v>818</v>
      </c>
      <c r="C438" s="31" t="str">
        <f t="shared" si="39"/>
        <v>subsp.</v>
      </c>
      <c r="D438" s="31" t="s">
        <v>4771</v>
      </c>
      <c r="E438" t="s">
        <v>5390</v>
      </c>
      <c r="F438" s="32" t="s">
        <v>6</v>
      </c>
      <c r="G438" s="31" t="str">
        <f t="shared" si="35"/>
        <v>Avena sativa macrantha</v>
      </c>
      <c r="H438" t="str">
        <f t="shared" si="41"/>
        <v>Borrador Fib</v>
      </c>
      <c r="I438" t="s">
        <v>5267</v>
      </c>
      <c r="J438" s="32" t="s">
        <v>13232</v>
      </c>
      <c r="K438" t="s">
        <v>11752</v>
      </c>
      <c r="L438" t="s">
        <v>12046</v>
      </c>
      <c r="M438" t="s">
        <v>12047</v>
      </c>
    </row>
    <row r="439" spans="1:13" x14ac:dyDescent="0.25">
      <c r="A439" t="s">
        <v>4765</v>
      </c>
      <c r="B439" t="s">
        <v>3738</v>
      </c>
      <c r="C439" s="31" t="str">
        <f t="shared" si="39"/>
        <v/>
      </c>
      <c r="D439" s="31"/>
      <c r="E439" t="s">
        <v>5390</v>
      </c>
      <c r="F439" s="32" t="s">
        <v>6</v>
      </c>
      <c r="G439" s="31" t="str">
        <f t="shared" si="35"/>
        <v>Avena byzantina</v>
      </c>
      <c r="H439" t="str">
        <f t="shared" si="41"/>
        <v>Borrador Fib</v>
      </c>
      <c r="I439" t="s">
        <v>5267</v>
      </c>
      <c r="J439" s="32" t="s">
        <v>12229</v>
      </c>
      <c r="K439" t="s">
        <v>11752</v>
      </c>
      <c r="L439" t="s">
        <v>12046</v>
      </c>
      <c r="M439" t="s">
        <v>12047</v>
      </c>
    </row>
    <row r="440" spans="1:13" x14ac:dyDescent="0.25">
      <c r="A440" t="s">
        <v>4765</v>
      </c>
      <c r="B440" t="s">
        <v>4770</v>
      </c>
      <c r="C440" s="31" t="str">
        <f t="shared" si="39"/>
        <v/>
      </c>
      <c r="D440" s="31"/>
      <c r="E440" t="s">
        <v>6</v>
      </c>
      <c r="F440" s="32" t="s">
        <v>6</v>
      </c>
      <c r="G440" s="31" t="str">
        <f t="shared" si="35"/>
        <v>Avena murphyi</v>
      </c>
      <c r="H440" t="str">
        <f t="shared" si="41"/>
        <v>Borrador Fib</v>
      </c>
      <c r="J440" s="32" t="s">
        <v>12230</v>
      </c>
      <c r="K440" t="s">
        <v>11752</v>
      </c>
      <c r="L440" t="s">
        <v>12046</v>
      </c>
      <c r="M440" t="s">
        <v>12047</v>
      </c>
    </row>
    <row r="441" spans="1:13" x14ac:dyDescent="0.25">
      <c r="A441" t="s">
        <v>4765</v>
      </c>
      <c r="B441" t="s">
        <v>4768</v>
      </c>
      <c r="C441" s="31" t="str">
        <f t="shared" si="39"/>
        <v>subsp.</v>
      </c>
      <c r="D441" s="31" t="s">
        <v>4768</v>
      </c>
      <c r="E441" t="s">
        <v>6</v>
      </c>
      <c r="F441" t="s">
        <v>31</v>
      </c>
      <c r="G441" s="31" t="str">
        <f t="shared" si="35"/>
        <v>Avena fatua fatua</v>
      </c>
      <c r="H441" t="str">
        <f t="shared" si="41"/>
        <v>Borrador Fib</v>
      </c>
      <c r="J441" s="32" t="s">
        <v>13182</v>
      </c>
      <c r="K441" t="s">
        <v>11752</v>
      </c>
      <c r="L441" t="s">
        <v>12046</v>
      </c>
      <c r="M441" t="s">
        <v>12047</v>
      </c>
    </row>
    <row r="442" spans="1:13" x14ac:dyDescent="0.25">
      <c r="A442" t="s">
        <v>4765</v>
      </c>
      <c r="B442" t="s">
        <v>2324</v>
      </c>
      <c r="C442" s="31" t="str">
        <f t="shared" si="39"/>
        <v>subsp.</v>
      </c>
      <c r="D442" s="31" t="s">
        <v>2324</v>
      </c>
      <c r="E442" t="s">
        <v>6</v>
      </c>
      <c r="F442" s="32" t="s">
        <v>6</v>
      </c>
      <c r="G442" s="31" t="str">
        <f t="shared" si="35"/>
        <v>Avena barbata barbata</v>
      </c>
      <c r="H442" t="str">
        <f t="shared" si="41"/>
        <v>Borrador Fib</v>
      </c>
      <c r="J442" s="32" t="s">
        <v>13296</v>
      </c>
      <c r="K442" t="s">
        <v>11752</v>
      </c>
      <c r="L442" t="s">
        <v>12046</v>
      </c>
      <c r="M442" t="s">
        <v>12047</v>
      </c>
    </row>
    <row r="443" spans="1:13" x14ac:dyDescent="0.25">
      <c r="A443" t="s">
        <v>4765</v>
      </c>
      <c r="B443" t="s">
        <v>2324</v>
      </c>
      <c r="C443" s="31" t="str">
        <f t="shared" si="39"/>
        <v>subsp.</v>
      </c>
      <c r="D443" s="31" t="s">
        <v>402</v>
      </c>
      <c r="E443" t="s">
        <v>6</v>
      </c>
      <c r="F443" s="32" t="s">
        <v>6</v>
      </c>
      <c r="G443" s="31" t="str">
        <f t="shared" si="35"/>
        <v>Avena barbata lusitanica</v>
      </c>
      <c r="H443" t="str">
        <f t="shared" si="41"/>
        <v>Borrador Fib</v>
      </c>
      <c r="J443" s="32" t="s">
        <v>13230</v>
      </c>
      <c r="K443" t="s">
        <v>11752</v>
      </c>
      <c r="L443" t="s">
        <v>12046</v>
      </c>
      <c r="M443" t="s">
        <v>12047</v>
      </c>
    </row>
    <row r="444" spans="1:13" x14ac:dyDescent="0.25">
      <c r="A444" t="s">
        <v>4765</v>
      </c>
      <c r="B444" t="s">
        <v>2324</v>
      </c>
      <c r="C444" s="31" t="str">
        <f t="shared" si="39"/>
        <v>subsp.</v>
      </c>
      <c r="D444" s="31" t="s">
        <v>535</v>
      </c>
      <c r="E444" t="s">
        <v>6</v>
      </c>
      <c r="F444" s="32" t="s">
        <v>6</v>
      </c>
      <c r="G444" s="31" t="str">
        <f t="shared" si="35"/>
        <v>Avena barbata castellana</v>
      </c>
      <c r="H444" t="str">
        <f t="shared" si="41"/>
        <v>Borrador Fib</v>
      </c>
      <c r="J444" s="32" t="s">
        <v>13228</v>
      </c>
      <c r="K444" t="s">
        <v>11752</v>
      </c>
      <c r="L444" t="s">
        <v>12046</v>
      </c>
      <c r="M444" t="s">
        <v>12047</v>
      </c>
    </row>
    <row r="445" spans="1:13" x14ac:dyDescent="0.25">
      <c r="A445" t="s">
        <v>4765</v>
      </c>
      <c r="B445" t="s">
        <v>2324</v>
      </c>
      <c r="C445" s="31" t="str">
        <f t="shared" si="39"/>
        <v>subsp.</v>
      </c>
      <c r="D445" t="s">
        <v>4767</v>
      </c>
      <c r="E445" t="s">
        <v>6</v>
      </c>
      <c r="F445" s="32" t="s">
        <v>6</v>
      </c>
      <c r="G445" s="31" t="str">
        <f t="shared" si="35"/>
        <v>Avena barbata hirtula</v>
      </c>
      <c r="H445" t="str">
        <f t="shared" si="41"/>
        <v>Borrador Fib</v>
      </c>
      <c r="J445" s="32" t="s">
        <v>13229</v>
      </c>
      <c r="K445" t="s">
        <v>11752</v>
      </c>
      <c r="L445" t="s">
        <v>12046</v>
      </c>
      <c r="M445" t="s">
        <v>12047</v>
      </c>
    </row>
    <row r="446" spans="1:13" x14ac:dyDescent="0.25">
      <c r="A446" t="s">
        <v>4765</v>
      </c>
      <c r="B446" t="s">
        <v>2324</v>
      </c>
      <c r="C446" s="31" t="str">
        <f t="shared" si="39"/>
        <v>subsp.</v>
      </c>
      <c r="D446" t="s">
        <v>5360</v>
      </c>
      <c r="E446" t="s">
        <v>6</v>
      </c>
      <c r="F446" s="32" t="s">
        <v>6</v>
      </c>
      <c r="G446" s="31" t="str">
        <f t="shared" si="35"/>
        <v>Avena barbata wiestii</v>
      </c>
      <c r="H446" t="str">
        <f t="shared" si="41"/>
        <v>Borrador Fib</v>
      </c>
      <c r="J446" s="32" t="s">
        <v>13231</v>
      </c>
      <c r="K446" t="s">
        <v>11752</v>
      </c>
      <c r="L446" t="s">
        <v>12046</v>
      </c>
      <c r="M446" t="s">
        <v>12047</v>
      </c>
    </row>
    <row r="447" spans="1:13" x14ac:dyDescent="0.25">
      <c r="A447" t="s">
        <v>4765</v>
      </c>
      <c r="B447" t="s">
        <v>920</v>
      </c>
      <c r="C447" s="31" t="str">
        <f t="shared" si="39"/>
        <v>subsp.</v>
      </c>
      <c r="D447" t="s">
        <v>920</v>
      </c>
      <c r="E447" t="s">
        <v>5390</v>
      </c>
      <c r="F447" t="s">
        <v>6</v>
      </c>
      <c r="G447" s="31" t="str">
        <f t="shared" ref="G447:G510" si="42">IF(D447="",CONCATENATE(A447," ",B447),CONCATENATE(A447," ",B447," ",D447))</f>
        <v>Avena strigosa strigosa</v>
      </c>
      <c r="H447" t="str">
        <f t="shared" si="41"/>
        <v>Borrador Fib</v>
      </c>
      <c r="I447" t="s">
        <v>13740</v>
      </c>
      <c r="J447" s="32" t="s">
        <v>13189</v>
      </c>
      <c r="K447" t="s">
        <v>11752</v>
      </c>
      <c r="L447" t="s">
        <v>12046</v>
      </c>
      <c r="M447" t="s">
        <v>12047</v>
      </c>
    </row>
    <row r="448" spans="1:13" x14ac:dyDescent="0.25">
      <c r="A448" t="s">
        <v>4765</v>
      </c>
      <c r="B448" t="s">
        <v>920</v>
      </c>
      <c r="C448" s="31" t="str">
        <f t="shared" si="39"/>
        <v>subsp.</v>
      </c>
      <c r="D448" t="s">
        <v>1852</v>
      </c>
      <c r="E448" t="s">
        <v>5390</v>
      </c>
      <c r="F448" s="32" t="s">
        <v>6</v>
      </c>
      <c r="G448" s="31" t="str">
        <f t="shared" si="42"/>
        <v>Avena strigosa agraria</v>
      </c>
      <c r="H448" t="str">
        <f t="shared" si="41"/>
        <v>Borrador Fib</v>
      </c>
      <c r="I448" s="31" t="s">
        <v>13740</v>
      </c>
      <c r="J448" s="32" t="s">
        <v>13233</v>
      </c>
      <c r="K448" t="s">
        <v>11752</v>
      </c>
      <c r="L448" t="s">
        <v>12046</v>
      </c>
      <c r="M448" t="s">
        <v>12047</v>
      </c>
    </row>
    <row r="449" spans="1:13" x14ac:dyDescent="0.25">
      <c r="A449" t="s">
        <v>4765</v>
      </c>
      <c r="B449" t="s">
        <v>4769</v>
      </c>
      <c r="C449" s="31" t="str">
        <f t="shared" si="39"/>
        <v/>
      </c>
      <c r="E449" t="s">
        <v>6</v>
      </c>
      <c r="F449" s="32" t="s">
        <v>6</v>
      </c>
      <c r="G449" s="31" t="str">
        <f t="shared" si="42"/>
        <v>Avena longiglumis</v>
      </c>
      <c r="H449" t="str">
        <f t="shared" si="41"/>
        <v>Borrador Fib</v>
      </c>
      <c r="J449" s="32" t="s">
        <v>12231</v>
      </c>
      <c r="K449" t="s">
        <v>11752</v>
      </c>
      <c r="L449" t="s">
        <v>12046</v>
      </c>
      <c r="M449" t="s">
        <v>12047</v>
      </c>
    </row>
    <row r="450" spans="1:13" x14ac:dyDescent="0.25">
      <c r="A450" t="s">
        <v>4765</v>
      </c>
      <c r="B450" t="s">
        <v>4754</v>
      </c>
      <c r="C450" s="31" t="str">
        <f t="shared" si="39"/>
        <v/>
      </c>
      <c r="E450" t="s">
        <v>6</v>
      </c>
      <c r="F450" s="32" t="s">
        <v>6</v>
      </c>
      <c r="G450" s="31" t="str">
        <f t="shared" si="42"/>
        <v>Avena eriantha</v>
      </c>
      <c r="H450" t="str">
        <f t="shared" si="41"/>
        <v>Borrador Fib</v>
      </c>
      <c r="J450" s="32" t="s">
        <v>13181</v>
      </c>
      <c r="K450" t="s">
        <v>11752</v>
      </c>
      <c r="L450" t="s">
        <v>12046</v>
      </c>
      <c r="M450" t="s">
        <v>12047</v>
      </c>
    </row>
    <row r="451" spans="1:13" x14ac:dyDescent="0.25">
      <c r="A451" s="31" t="s">
        <v>4882</v>
      </c>
      <c r="B451" s="31" t="s">
        <v>4897</v>
      </c>
      <c r="C451" s="31" t="str">
        <f t="shared" si="39"/>
        <v>subsp.</v>
      </c>
      <c r="D451" t="s">
        <v>4767</v>
      </c>
      <c r="E451" t="s">
        <v>6</v>
      </c>
      <c r="F451" t="s">
        <v>31</v>
      </c>
      <c r="G451" s="31" t="str">
        <f t="shared" si="42"/>
        <v>Festuca ovina hirtula</v>
      </c>
      <c r="H451" t="str">
        <f t="shared" ref="H451:H480" si="43">IF(OR(A451 ="", B451=""), "", "ChecklistFestuca Devesa")</f>
        <v>ChecklistFestuca Devesa</v>
      </c>
      <c r="J451" s="32" t="s">
        <v>13255</v>
      </c>
      <c r="K451" t="s">
        <v>11752</v>
      </c>
      <c r="L451" t="s">
        <v>12046</v>
      </c>
      <c r="M451" t="s">
        <v>12047</v>
      </c>
    </row>
    <row r="452" spans="1:13" x14ac:dyDescent="0.25">
      <c r="A452" s="25" t="s">
        <v>4882</v>
      </c>
      <c r="B452" s="25" t="s">
        <v>4892</v>
      </c>
      <c r="C452" s="31" t="str">
        <f t="shared" si="39"/>
        <v>subsp.</v>
      </c>
      <c r="D452" s="31" t="s">
        <v>4892</v>
      </c>
      <c r="E452" s="31" t="s">
        <v>6</v>
      </c>
      <c r="F452" s="33" t="s">
        <v>6</v>
      </c>
      <c r="G452" s="31" t="str">
        <f t="shared" si="42"/>
        <v>Festuca indigesta indigesta</v>
      </c>
      <c r="H452" s="31" t="str">
        <f t="shared" si="43"/>
        <v>ChecklistFestuca Devesa</v>
      </c>
      <c r="I452" s="31"/>
      <c r="J452" s="32" t="s">
        <v>13248</v>
      </c>
      <c r="K452" t="s">
        <v>11752</v>
      </c>
      <c r="L452" t="s">
        <v>12046</v>
      </c>
      <c r="M452" t="s">
        <v>12047</v>
      </c>
    </row>
    <row r="453" spans="1:13" x14ac:dyDescent="0.25">
      <c r="A453" s="31" t="s">
        <v>4882</v>
      </c>
      <c r="B453" s="25" t="s">
        <v>4892</v>
      </c>
      <c r="C453" s="31" t="str">
        <f t="shared" si="39"/>
        <v>subsp.</v>
      </c>
      <c r="D453" s="31" t="s">
        <v>1722</v>
      </c>
      <c r="E453" s="31" t="s">
        <v>31</v>
      </c>
      <c r="F453" s="33" t="s">
        <v>6</v>
      </c>
      <c r="G453" s="31" t="str">
        <f t="shared" si="42"/>
        <v>Festuca indigesta lagascae</v>
      </c>
      <c r="H453" s="31" t="str">
        <f t="shared" si="43"/>
        <v>ChecklistFestuca Devesa</v>
      </c>
      <c r="J453" s="32" t="s">
        <v>13765</v>
      </c>
      <c r="K453" t="s">
        <v>11752</v>
      </c>
      <c r="L453" t="s">
        <v>12046</v>
      </c>
      <c r="M453" t="s">
        <v>12047</v>
      </c>
    </row>
    <row r="454" spans="1:13" x14ac:dyDescent="0.25">
      <c r="A454" s="31" t="s">
        <v>4882</v>
      </c>
      <c r="B454" s="31" t="s">
        <v>5137</v>
      </c>
      <c r="C454" s="31" t="str">
        <f t="shared" si="39"/>
        <v/>
      </c>
      <c r="D454" s="31"/>
      <c r="E454" s="31" t="s">
        <v>31</v>
      </c>
      <c r="F454" s="33" t="s">
        <v>6</v>
      </c>
      <c r="G454" s="31" t="str">
        <f t="shared" si="42"/>
        <v>Festuca segimonensis</v>
      </c>
      <c r="H454" s="31" t="str">
        <f t="shared" si="43"/>
        <v>ChecklistFestuca Devesa</v>
      </c>
      <c r="I454" s="31"/>
      <c r="J454" s="32" t="s">
        <v>12233</v>
      </c>
      <c r="K454" t="s">
        <v>11752</v>
      </c>
      <c r="L454" t="s">
        <v>12046</v>
      </c>
      <c r="M454" t="s">
        <v>12047</v>
      </c>
    </row>
    <row r="455" spans="1:13" x14ac:dyDescent="0.25">
      <c r="A455" s="31" t="s">
        <v>4882</v>
      </c>
      <c r="B455" s="31" t="s">
        <v>366</v>
      </c>
      <c r="C455" s="31" t="str">
        <f t="shared" si="39"/>
        <v/>
      </c>
      <c r="D455" s="31"/>
      <c r="E455" s="31" t="s">
        <v>6</v>
      </c>
      <c r="F455" s="33" t="s">
        <v>6</v>
      </c>
      <c r="G455" s="31" t="str">
        <f t="shared" si="42"/>
        <v>Festuca hystrix</v>
      </c>
      <c r="H455" s="31" t="str">
        <f t="shared" si="43"/>
        <v>ChecklistFestuca Devesa</v>
      </c>
      <c r="I455" s="31"/>
      <c r="J455" s="32" t="s">
        <v>12234</v>
      </c>
      <c r="K455" t="s">
        <v>11752</v>
      </c>
      <c r="L455" t="s">
        <v>12046</v>
      </c>
      <c r="M455" t="s">
        <v>12047</v>
      </c>
    </row>
    <row r="456" spans="1:13" x14ac:dyDescent="0.25">
      <c r="A456" s="31" t="s">
        <v>4882</v>
      </c>
      <c r="B456" s="31" t="s">
        <v>1060</v>
      </c>
      <c r="C456" s="31" t="str">
        <f t="shared" si="39"/>
        <v/>
      </c>
      <c r="D456" s="31"/>
      <c r="E456" s="31" t="s">
        <v>31</v>
      </c>
      <c r="F456" s="33" t="s">
        <v>6</v>
      </c>
      <c r="G456" s="31" t="str">
        <f t="shared" si="42"/>
        <v>Festuca clementei</v>
      </c>
      <c r="H456" s="31" t="str">
        <f t="shared" si="43"/>
        <v>ChecklistFestuca Devesa</v>
      </c>
      <c r="I456" s="31"/>
      <c r="J456" s="32" t="s">
        <v>12235</v>
      </c>
      <c r="K456" t="s">
        <v>11752</v>
      </c>
      <c r="L456" t="s">
        <v>12046</v>
      </c>
      <c r="M456" t="s">
        <v>12047</v>
      </c>
    </row>
    <row r="457" spans="1:13" x14ac:dyDescent="0.25">
      <c r="A457" s="31" t="s">
        <v>4882</v>
      </c>
      <c r="B457" s="31" t="s">
        <v>4899</v>
      </c>
      <c r="C457" s="31" t="str">
        <f t="shared" si="39"/>
        <v/>
      </c>
      <c r="D457" s="31"/>
      <c r="E457" s="31" t="s">
        <v>6</v>
      </c>
      <c r="F457" s="33" t="s">
        <v>6</v>
      </c>
      <c r="G457" s="31" t="str">
        <f t="shared" si="42"/>
        <v>Festuca plicata</v>
      </c>
      <c r="H457" s="31" t="str">
        <f t="shared" si="43"/>
        <v>ChecklistFestuca Devesa</v>
      </c>
      <c r="I457" s="31"/>
      <c r="J457" s="32" t="s">
        <v>12236</v>
      </c>
      <c r="K457" t="s">
        <v>11752</v>
      </c>
      <c r="L457" t="s">
        <v>12046</v>
      </c>
      <c r="M457" t="s">
        <v>12047</v>
      </c>
    </row>
    <row r="458" spans="1:13" x14ac:dyDescent="0.25">
      <c r="A458" s="31" t="s">
        <v>4882</v>
      </c>
      <c r="B458" s="31" t="s">
        <v>5311</v>
      </c>
      <c r="C458" s="31" t="str">
        <f t="shared" si="39"/>
        <v/>
      </c>
      <c r="D458" s="31"/>
      <c r="E458" s="31" t="s">
        <v>6</v>
      </c>
      <c r="F458" s="33" t="s">
        <v>6</v>
      </c>
      <c r="G458" s="31" t="str">
        <f t="shared" si="42"/>
        <v>Festuca occitanica</v>
      </c>
      <c r="H458" s="31" t="str">
        <f t="shared" si="43"/>
        <v>ChecklistFestuca Devesa</v>
      </c>
      <c r="I458" s="31"/>
      <c r="J458" s="32" t="s">
        <v>12237</v>
      </c>
      <c r="K458" t="s">
        <v>11752</v>
      </c>
      <c r="L458" t="s">
        <v>12046</v>
      </c>
      <c r="M458" t="s">
        <v>12047</v>
      </c>
    </row>
    <row r="459" spans="1:13" x14ac:dyDescent="0.25">
      <c r="A459" s="31" t="s">
        <v>4882</v>
      </c>
      <c r="B459" s="31" t="s">
        <v>1868</v>
      </c>
      <c r="C459" s="31" t="str">
        <f t="shared" si="39"/>
        <v/>
      </c>
      <c r="D459" s="31"/>
      <c r="E459" s="31" t="s">
        <v>31</v>
      </c>
      <c r="F459" s="33" t="s">
        <v>6</v>
      </c>
      <c r="G459" s="31" t="str">
        <f t="shared" si="42"/>
        <v>Festuca reverchonii</v>
      </c>
      <c r="H459" s="31" t="str">
        <f t="shared" si="43"/>
        <v>ChecklistFestuca Devesa</v>
      </c>
      <c r="I459" s="31"/>
      <c r="J459" s="32" t="s">
        <v>12238</v>
      </c>
      <c r="K459" t="s">
        <v>11752</v>
      </c>
      <c r="L459" t="s">
        <v>12046</v>
      </c>
      <c r="M459" t="s">
        <v>12047</v>
      </c>
    </row>
    <row r="460" spans="1:13" x14ac:dyDescent="0.25">
      <c r="A460" t="s">
        <v>4882</v>
      </c>
      <c r="B460" t="s">
        <v>1262</v>
      </c>
      <c r="C460" s="31" t="str">
        <f t="shared" si="39"/>
        <v/>
      </c>
      <c r="E460" t="s">
        <v>31</v>
      </c>
      <c r="F460" s="33" t="s">
        <v>6</v>
      </c>
      <c r="G460" s="31" t="str">
        <f t="shared" si="42"/>
        <v>Festuca aragonensis</v>
      </c>
      <c r="H460" t="str">
        <f t="shared" si="43"/>
        <v>ChecklistFestuca Devesa</v>
      </c>
      <c r="J460" s="32" t="s">
        <v>12239</v>
      </c>
      <c r="K460" t="s">
        <v>11752</v>
      </c>
      <c r="L460" t="s">
        <v>12046</v>
      </c>
      <c r="M460" t="s">
        <v>12047</v>
      </c>
    </row>
    <row r="461" spans="1:13" x14ac:dyDescent="0.25">
      <c r="A461" t="s">
        <v>4882</v>
      </c>
      <c r="B461" t="s">
        <v>4883</v>
      </c>
      <c r="C461" s="31" t="str">
        <f t="shared" si="39"/>
        <v/>
      </c>
      <c r="E461" t="s">
        <v>13111</v>
      </c>
      <c r="F461" s="33" t="s">
        <v>6</v>
      </c>
      <c r="G461" s="31" t="str">
        <f t="shared" si="42"/>
        <v>Festuca altopyrenaica</v>
      </c>
      <c r="H461" t="str">
        <f t="shared" si="43"/>
        <v>ChecklistFestuca Devesa</v>
      </c>
      <c r="J461" s="32" t="s">
        <v>12240</v>
      </c>
      <c r="K461" t="s">
        <v>11752</v>
      </c>
      <c r="L461" t="s">
        <v>12046</v>
      </c>
      <c r="M461" t="s">
        <v>12047</v>
      </c>
    </row>
    <row r="462" spans="1:13" x14ac:dyDescent="0.25">
      <c r="A462" t="s">
        <v>4882</v>
      </c>
      <c r="B462" t="s">
        <v>5138</v>
      </c>
      <c r="C462" s="31" t="str">
        <f t="shared" si="39"/>
        <v/>
      </c>
      <c r="E462" t="s">
        <v>31</v>
      </c>
      <c r="F462" s="33" t="s">
        <v>6</v>
      </c>
      <c r="G462" s="31" t="str">
        <f t="shared" si="42"/>
        <v>Festuca vettonica</v>
      </c>
      <c r="H462" t="str">
        <f t="shared" si="43"/>
        <v>ChecklistFestuca Devesa</v>
      </c>
      <c r="J462" s="32" t="s">
        <v>12241</v>
      </c>
      <c r="K462" t="s">
        <v>11752</v>
      </c>
      <c r="L462" t="s">
        <v>12046</v>
      </c>
      <c r="M462" t="s">
        <v>12047</v>
      </c>
    </row>
    <row r="463" spans="1:13" x14ac:dyDescent="0.25">
      <c r="A463" s="31" t="s">
        <v>4882</v>
      </c>
      <c r="B463" s="31" t="s">
        <v>4895</v>
      </c>
      <c r="C463" s="31" t="str">
        <f t="shared" si="39"/>
        <v/>
      </c>
      <c r="E463" t="s">
        <v>13111</v>
      </c>
      <c r="F463" s="33" t="s">
        <v>6</v>
      </c>
      <c r="G463" s="31" t="str">
        <f t="shared" si="42"/>
        <v>Festuca niphobia</v>
      </c>
      <c r="H463" t="str">
        <f t="shared" si="43"/>
        <v>ChecklistFestuca Devesa</v>
      </c>
      <c r="J463" s="32" t="s">
        <v>12242</v>
      </c>
      <c r="K463" t="s">
        <v>11752</v>
      </c>
      <c r="L463" t="s">
        <v>12046</v>
      </c>
      <c r="M463" t="s">
        <v>12047</v>
      </c>
    </row>
    <row r="464" spans="1:13" x14ac:dyDescent="0.25">
      <c r="A464" t="s">
        <v>4882</v>
      </c>
      <c r="B464" t="s">
        <v>449</v>
      </c>
      <c r="C464" s="31" t="str">
        <f t="shared" si="39"/>
        <v/>
      </c>
      <c r="E464" t="s">
        <v>31</v>
      </c>
      <c r="F464" s="33" t="s">
        <v>6</v>
      </c>
      <c r="G464" s="31" t="str">
        <f t="shared" si="42"/>
        <v>Festuca valentina</v>
      </c>
      <c r="H464" t="str">
        <f t="shared" si="43"/>
        <v>ChecklistFestuca Devesa</v>
      </c>
      <c r="J464" s="32" t="s">
        <v>12243</v>
      </c>
      <c r="K464" t="s">
        <v>11752</v>
      </c>
      <c r="L464" t="s">
        <v>12046</v>
      </c>
      <c r="M464" t="s">
        <v>12047</v>
      </c>
    </row>
    <row r="465" spans="1:13" x14ac:dyDescent="0.25">
      <c r="A465" s="25" t="s">
        <v>4882</v>
      </c>
      <c r="B465" s="25" t="s">
        <v>4885</v>
      </c>
      <c r="C465" s="31" t="str">
        <f t="shared" si="39"/>
        <v>subsp.</v>
      </c>
      <c r="D465" t="s">
        <v>4885</v>
      </c>
      <c r="E465" t="s">
        <v>31</v>
      </c>
      <c r="F465" s="35" t="s">
        <v>6</v>
      </c>
      <c r="G465" s="31" t="str">
        <f t="shared" si="42"/>
        <v>Festuca brigantina brigantina</v>
      </c>
      <c r="H465" t="str">
        <f t="shared" si="43"/>
        <v>ChecklistFestuca Devesa</v>
      </c>
      <c r="J465" s="32" t="s">
        <v>13577</v>
      </c>
      <c r="K465" t="s">
        <v>11752</v>
      </c>
      <c r="L465" t="s">
        <v>12046</v>
      </c>
      <c r="M465" t="s">
        <v>12047</v>
      </c>
    </row>
    <row r="466" spans="1:13" x14ac:dyDescent="0.25">
      <c r="A466" s="31" t="s">
        <v>4882</v>
      </c>
      <c r="B466" s="31" t="s">
        <v>4885</v>
      </c>
      <c r="C466" s="31" t="str">
        <f t="shared" si="39"/>
        <v>subsp.</v>
      </c>
      <c r="D466" t="s">
        <v>13751</v>
      </c>
      <c r="E466" t="s">
        <v>31</v>
      </c>
      <c r="F466" s="33" t="s">
        <v>6</v>
      </c>
      <c r="G466" s="31" t="str">
        <f t="shared" si="42"/>
        <v>Festuca brigantina actiophyta</v>
      </c>
      <c r="H466" t="str">
        <f t="shared" si="43"/>
        <v>ChecklistFestuca Devesa</v>
      </c>
      <c r="J466" s="32" t="s">
        <v>13752</v>
      </c>
      <c r="K466" t="s">
        <v>11752</v>
      </c>
      <c r="L466" t="s">
        <v>12046</v>
      </c>
      <c r="M466" t="s">
        <v>12047</v>
      </c>
    </row>
    <row r="467" spans="1:13" x14ac:dyDescent="0.25">
      <c r="A467" s="31" t="s">
        <v>4882</v>
      </c>
      <c r="B467" s="31" t="s">
        <v>5133</v>
      </c>
      <c r="C467" s="31" t="str">
        <f t="shared" si="39"/>
        <v/>
      </c>
      <c r="E467" t="s">
        <v>31</v>
      </c>
      <c r="F467" s="33" t="s">
        <v>6</v>
      </c>
      <c r="G467" s="31" t="str">
        <f t="shared" si="42"/>
        <v>Festuca longiauriculata</v>
      </c>
      <c r="H467" t="str">
        <f t="shared" si="43"/>
        <v>ChecklistFestuca Devesa</v>
      </c>
      <c r="J467" s="32" t="s">
        <v>12245</v>
      </c>
      <c r="K467" t="s">
        <v>11752</v>
      </c>
      <c r="L467" t="s">
        <v>12046</v>
      </c>
      <c r="M467" t="s">
        <v>12047</v>
      </c>
    </row>
    <row r="468" spans="1:13" x14ac:dyDescent="0.25">
      <c r="A468" s="31" t="s">
        <v>4882</v>
      </c>
      <c r="B468" s="31" t="s">
        <v>5312</v>
      </c>
      <c r="C468" s="31" t="str">
        <f t="shared" si="39"/>
        <v>subsp.</v>
      </c>
      <c r="D468" t="s">
        <v>5312</v>
      </c>
      <c r="E468" t="s">
        <v>13111</v>
      </c>
      <c r="F468" s="31" t="s">
        <v>31</v>
      </c>
      <c r="G468" s="31" t="str">
        <f t="shared" si="42"/>
        <v>Festuca yvesii yvesii</v>
      </c>
      <c r="H468" t="str">
        <f t="shared" si="43"/>
        <v>ChecklistFestuca Devesa</v>
      </c>
      <c r="J468" s="32" t="s">
        <v>13578</v>
      </c>
      <c r="K468" t="s">
        <v>11752</v>
      </c>
      <c r="L468" t="s">
        <v>12046</v>
      </c>
      <c r="M468" t="s">
        <v>12047</v>
      </c>
    </row>
    <row r="469" spans="1:13" x14ac:dyDescent="0.25">
      <c r="A469" t="s">
        <v>4882</v>
      </c>
      <c r="B469" t="s">
        <v>4903</v>
      </c>
      <c r="C469" s="31" t="str">
        <f t="shared" si="39"/>
        <v/>
      </c>
      <c r="E469" t="s">
        <v>6</v>
      </c>
      <c r="F469" s="33" t="s">
        <v>6</v>
      </c>
      <c r="G469" s="31" t="str">
        <f t="shared" si="42"/>
        <v>Festuca vasconcensis</v>
      </c>
      <c r="H469" t="str">
        <f t="shared" si="43"/>
        <v>ChecklistFestuca Devesa</v>
      </c>
      <c r="J469" s="32" t="s">
        <v>12246</v>
      </c>
      <c r="K469" t="s">
        <v>11752</v>
      </c>
      <c r="L469" t="s">
        <v>12046</v>
      </c>
      <c r="M469" t="s">
        <v>12047</v>
      </c>
    </row>
    <row r="470" spans="1:13" x14ac:dyDescent="0.25">
      <c r="A470" t="s">
        <v>4882</v>
      </c>
      <c r="B470" t="s">
        <v>4894</v>
      </c>
      <c r="C470" s="31" t="str">
        <f t="shared" si="39"/>
        <v/>
      </c>
      <c r="E470" t="s">
        <v>13111</v>
      </c>
      <c r="F470" s="33" t="s">
        <v>6</v>
      </c>
      <c r="G470" s="31" t="str">
        <f t="shared" si="42"/>
        <v>Festuca liviensis</v>
      </c>
      <c r="H470" t="str">
        <f t="shared" si="43"/>
        <v>ChecklistFestuca Devesa</v>
      </c>
      <c r="J470" s="32" t="s">
        <v>12247</v>
      </c>
      <c r="K470" t="s">
        <v>11752</v>
      </c>
      <c r="L470" t="s">
        <v>12046</v>
      </c>
      <c r="M470" t="s">
        <v>12047</v>
      </c>
    </row>
    <row r="471" spans="1:13" x14ac:dyDescent="0.25">
      <c r="A471" t="s">
        <v>4882</v>
      </c>
      <c r="B471" t="s">
        <v>5306</v>
      </c>
      <c r="C471" s="31" t="str">
        <f t="shared" si="39"/>
        <v/>
      </c>
      <c r="E471" t="s">
        <v>6</v>
      </c>
      <c r="F471" s="33" t="s">
        <v>6</v>
      </c>
      <c r="G471" s="31" t="str">
        <f t="shared" si="42"/>
        <v>Festuca airoides</v>
      </c>
      <c r="H471" t="str">
        <f t="shared" si="43"/>
        <v>ChecklistFestuca Devesa</v>
      </c>
      <c r="J471" s="32" t="s">
        <v>12248</v>
      </c>
      <c r="K471" t="s">
        <v>11752</v>
      </c>
      <c r="L471" t="s">
        <v>12046</v>
      </c>
      <c r="M471" t="s">
        <v>12047</v>
      </c>
    </row>
    <row r="472" spans="1:13" x14ac:dyDescent="0.25">
      <c r="A472" t="s">
        <v>4882</v>
      </c>
      <c r="B472" t="s">
        <v>176</v>
      </c>
      <c r="C472" s="31" t="str">
        <f t="shared" si="39"/>
        <v/>
      </c>
      <c r="E472" t="s">
        <v>6</v>
      </c>
      <c r="F472" s="33" t="s">
        <v>6</v>
      </c>
      <c r="G472" s="31" t="str">
        <f t="shared" si="42"/>
        <v>Festuca alpina</v>
      </c>
      <c r="H472" t="str">
        <f t="shared" si="43"/>
        <v>ChecklistFestuca Devesa</v>
      </c>
      <c r="J472" s="32" t="s">
        <v>13020</v>
      </c>
      <c r="K472" t="s">
        <v>11752</v>
      </c>
      <c r="L472" t="s">
        <v>12046</v>
      </c>
      <c r="M472" t="s">
        <v>12047</v>
      </c>
    </row>
    <row r="473" spans="1:13" x14ac:dyDescent="0.25">
      <c r="A473" t="s">
        <v>4882</v>
      </c>
      <c r="B473" t="s">
        <v>957</v>
      </c>
      <c r="C473" s="31" t="str">
        <f t="shared" si="39"/>
        <v/>
      </c>
      <c r="E473" t="s">
        <v>31</v>
      </c>
      <c r="F473" s="33" t="s">
        <v>6</v>
      </c>
      <c r="G473" s="31" t="str">
        <f t="shared" si="42"/>
        <v>Festuca frigida</v>
      </c>
      <c r="H473" t="str">
        <f t="shared" si="43"/>
        <v>ChecklistFestuca Devesa</v>
      </c>
      <c r="J473" s="32" t="s">
        <v>13496</v>
      </c>
      <c r="K473" t="s">
        <v>11752</v>
      </c>
      <c r="L473" t="s">
        <v>12046</v>
      </c>
      <c r="M473" t="s">
        <v>12047</v>
      </c>
    </row>
    <row r="474" spans="1:13" x14ac:dyDescent="0.25">
      <c r="A474" t="s">
        <v>4882</v>
      </c>
      <c r="B474" t="s">
        <v>705</v>
      </c>
      <c r="C474" s="31" t="str">
        <f t="shared" si="39"/>
        <v/>
      </c>
      <c r="E474" t="s">
        <v>13111</v>
      </c>
      <c r="F474" s="33" t="s">
        <v>6</v>
      </c>
      <c r="G474" s="31" t="str">
        <f t="shared" si="42"/>
        <v>Festuca glacialis</v>
      </c>
      <c r="H474" t="str">
        <f t="shared" si="43"/>
        <v>ChecklistFestuca Devesa</v>
      </c>
      <c r="J474" s="32" t="s">
        <v>13497</v>
      </c>
      <c r="K474" t="s">
        <v>11752</v>
      </c>
      <c r="L474" t="s">
        <v>12046</v>
      </c>
      <c r="M474" t="s">
        <v>12047</v>
      </c>
    </row>
    <row r="475" spans="1:13" x14ac:dyDescent="0.25">
      <c r="A475" s="31" t="s">
        <v>4882</v>
      </c>
      <c r="B475" s="31" t="s">
        <v>5309</v>
      </c>
      <c r="C475" s="31" t="str">
        <f t="shared" si="39"/>
        <v/>
      </c>
      <c r="E475" t="s">
        <v>6</v>
      </c>
      <c r="F475" s="33" t="s">
        <v>6</v>
      </c>
      <c r="G475" s="31" t="str">
        <f t="shared" si="42"/>
        <v>Festuca lemanii</v>
      </c>
      <c r="H475" t="str">
        <f t="shared" si="43"/>
        <v>ChecklistFestuca Devesa</v>
      </c>
      <c r="J475" s="32" t="s">
        <v>12249</v>
      </c>
      <c r="K475" t="s">
        <v>11752</v>
      </c>
      <c r="L475" t="s">
        <v>12046</v>
      </c>
      <c r="M475" t="s">
        <v>12047</v>
      </c>
    </row>
    <row r="476" spans="1:13" x14ac:dyDescent="0.25">
      <c r="A476" s="31" t="s">
        <v>4882</v>
      </c>
      <c r="B476" s="31" t="s">
        <v>4778</v>
      </c>
      <c r="C476" s="31" t="str">
        <f t="shared" si="39"/>
        <v>subsp.</v>
      </c>
      <c r="D476" t="s">
        <v>5134</v>
      </c>
      <c r="E476" t="s">
        <v>31</v>
      </c>
      <c r="F476" s="33" t="s">
        <v>6</v>
      </c>
      <c r="G476" s="31" t="str">
        <f t="shared" si="42"/>
        <v>Festuca marginata andres-molinae</v>
      </c>
      <c r="H476" t="str">
        <f t="shared" si="43"/>
        <v>ChecklistFestuca Devesa</v>
      </c>
      <c r="J476" s="32" t="s">
        <v>13579</v>
      </c>
      <c r="K476" t="s">
        <v>11752</v>
      </c>
      <c r="L476" t="s">
        <v>12046</v>
      </c>
      <c r="M476" t="s">
        <v>12047</v>
      </c>
    </row>
    <row r="477" spans="1:13" x14ac:dyDescent="0.25">
      <c r="A477" s="25" t="s">
        <v>4882</v>
      </c>
      <c r="B477" s="25" t="s">
        <v>653</v>
      </c>
      <c r="C477" s="31" t="str">
        <f t="shared" si="39"/>
        <v/>
      </c>
      <c r="E477" t="s">
        <v>6</v>
      </c>
      <c r="F477" s="35" t="s">
        <v>6</v>
      </c>
      <c r="G477" s="31" t="str">
        <f t="shared" si="42"/>
        <v>Festuca glauca</v>
      </c>
      <c r="H477" t="str">
        <f t="shared" si="43"/>
        <v>ChecklistFestuca Devesa</v>
      </c>
      <c r="J477" s="32" t="s">
        <v>13204</v>
      </c>
      <c r="K477" t="s">
        <v>11752</v>
      </c>
      <c r="L477" t="s">
        <v>12046</v>
      </c>
      <c r="M477" t="s">
        <v>12047</v>
      </c>
    </row>
    <row r="478" spans="1:13" x14ac:dyDescent="0.25">
      <c r="A478" s="25" t="s">
        <v>4882</v>
      </c>
      <c r="B478" s="25" t="s">
        <v>4896</v>
      </c>
      <c r="C478" s="31" t="str">
        <f t="shared" si="39"/>
        <v>subsp.</v>
      </c>
      <c r="D478" t="s">
        <v>4896</v>
      </c>
      <c r="E478" t="s">
        <v>13111</v>
      </c>
      <c r="F478" s="33" t="s">
        <v>6</v>
      </c>
      <c r="G478" s="31" t="str">
        <f t="shared" si="42"/>
        <v>Festuca ochroleuca ochroleuca</v>
      </c>
      <c r="H478" t="str">
        <f t="shared" si="43"/>
        <v>ChecklistFestuca Devesa</v>
      </c>
      <c r="J478" s="32" t="s">
        <v>13254</v>
      </c>
      <c r="K478" t="s">
        <v>11752</v>
      </c>
      <c r="L478" t="s">
        <v>12046</v>
      </c>
      <c r="M478" t="s">
        <v>12047</v>
      </c>
    </row>
    <row r="479" spans="1:13" x14ac:dyDescent="0.25">
      <c r="A479" s="31" t="s">
        <v>4882</v>
      </c>
      <c r="B479" s="31" t="s">
        <v>4896</v>
      </c>
      <c r="C479" s="31" t="str">
        <f t="shared" si="39"/>
        <v>subsp.</v>
      </c>
      <c r="D479" t="s">
        <v>5364</v>
      </c>
      <c r="E479" t="s">
        <v>6</v>
      </c>
      <c r="F479" s="33" t="s">
        <v>6</v>
      </c>
      <c r="G479" s="31" t="str">
        <f t="shared" si="42"/>
        <v>Festuca ochroleuca heteroidea</v>
      </c>
      <c r="H479" t="str">
        <f t="shared" si="43"/>
        <v>ChecklistFestuca Devesa</v>
      </c>
      <c r="J479" s="32" t="s">
        <v>13253</v>
      </c>
      <c r="K479" t="s">
        <v>11752</v>
      </c>
      <c r="L479" t="s">
        <v>12046</v>
      </c>
      <c r="M479" t="s">
        <v>12047</v>
      </c>
    </row>
    <row r="480" spans="1:13" x14ac:dyDescent="0.25">
      <c r="A480" s="31" t="s">
        <v>4882</v>
      </c>
      <c r="B480" s="31" t="s">
        <v>4884</v>
      </c>
      <c r="C480" s="31" t="str">
        <f t="shared" si="39"/>
        <v>subsp.</v>
      </c>
      <c r="D480" t="s">
        <v>4884</v>
      </c>
      <c r="E480" t="s">
        <v>6</v>
      </c>
      <c r="F480" s="33" t="s">
        <v>6</v>
      </c>
      <c r="G480" s="31" t="str">
        <f t="shared" si="42"/>
        <v>Festuca ampla ampla</v>
      </c>
      <c r="H480" t="str">
        <f t="shared" si="43"/>
        <v>ChecklistFestuca Devesa</v>
      </c>
      <c r="J480" s="32" t="s">
        <v>13241</v>
      </c>
      <c r="K480" t="s">
        <v>11752</v>
      </c>
      <c r="L480" t="s">
        <v>12046</v>
      </c>
      <c r="M480" t="s">
        <v>12047</v>
      </c>
    </row>
    <row r="481" spans="1:13" x14ac:dyDescent="0.25">
      <c r="A481" s="31" t="s">
        <v>4882</v>
      </c>
      <c r="B481" s="31" t="s">
        <v>4884</v>
      </c>
      <c r="C481" s="31" t="str">
        <f t="shared" si="39"/>
        <v>subsp.</v>
      </c>
      <c r="D481" t="s">
        <v>268</v>
      </c>
      <c r="E481" t="s">
        <v>31</v>
      </c>
      <c r="F481" s="33" t="s">
        <v>6</v>
      </c>
      <c r="G481" s="31" t="str">
        <f t="shared" si="42"/>
        <v>Festuca ampla simplex</v>
      </c>
      <c r="H481" t="str">
        <f t="shared" ref="H481:H503" si="44">IF(OR(A481 ="", B481=""), "", "ChecklistFestuca Devesa")</f>
        <v>ChecklistFestuca Devesa</v>
      </c>
      <c r="J481" s="32" t="s">
        <v>13242</v>
      </c>
      <c r="K481" t="s">
        <v>11752</v>
      </c>
      <c r="L481" t="s">
        <v>12046</v>
      </c>
      <c r="M481" t="s">
        <v>12047</v>
      </c>
    </row>
    <row r="482" spans="1:13" x14ac:dyDescent="0.25">
      <c r="A482" t="s">
        <v>4882</v>
      </c>
      <c r="B482" t="s">
        <v>4884</v>
      </c>
      <c r="C482" s="31" t="str">
        <f t="shared" si="39"/>
        <v>subsp.</v>
      </c>
      <c r="D482" t="s">
        <v>1267</v>
      </c>
      <c r="E482" t="s">
        <v>31</v>
      </c>
      <c r="F482" s="33" t="s">
        <v>6</v>
      </c>
      <c r="G482" s="31" t="str">
        <f t="shared" si="42"/>
        <v>Festuca ampla transtagana</v>
      </c>
      <c r="H482" t="str">
        <f t="shared" si="44"/>
        <v>ChecklistFestuca Devesa</v>
      </c>
      <c r="J482" s="32" t="s">
        <v>13243</v>
      </c>
      <c r="K482" t="s">
        <v>11752</v>
      </c>
      <c r="L482" t="s">
        <v>12046</v>
      </c>
      <c r="M482" t="s">
        <v>12047</v>
      </c>
    </row>
    <row r="483" spans="1:13" x14ac:dyDescent="0.25">
      <c r="A483" s="31" t="s">
        <v>4882</v>
      </c>
      <c r="B483" s="31" t="s">
        <v>3315</v>
      </c>
      <c r="C483" s="31" t="str">
        <f t="shared" si="39"/>
        <v/>
      </c>
      <c r="E483" t="s">
        <v>31</v>
      </c>
      <c r="F483" s="33" t="s">
        <v>6</v>
      </c>
      <c r="G483" s="31" t="str">
        <f t="shared" si="42"/>
        <v>Festuca henriquesii</v>
      </c>
      <c r="H483" t="str">
        <f t="shared" si="44"/>
        <v>ChecklistFestuca Devesa</v>
      </c>
      <c r="J483" s="32" t="s">
        <v>13078</v>
      </c>
      <c r="K483" t="s">
        <v>11752</v>
      </c>
      <c r="L483" t="s">
        <v>12046</v>
      </c>
      <c r="M483" t="s">
        <v>12047</v>
      </c>
    </row>
    <row r="484" spans="1:13" x14ac:dyDescent="0.25">
      <c r="A484" t="s">
        <v>4882</v>
      </c>
      <c r="B484" t="s">
        <v>4886</v>
      </c>
      <c r="C484" s="31" t="str">
        <f t="shared" si="39"/>
        <v/>
      </c>
      <c r="E484" t="s">
        <v>6</v>
      </c>
      <c r="F484" s="33" t="s">
        <v>6</v>
      </c>
      <c r="G484" s="31" t="str">
        <f t="shared" si="42"/>
        <v>Festuca capillifolia</v>
      </c>
      <c r="H484" t="str">
        <f t="shared" si="44"/>
        <v>ChecklistFestuca Devesa</v>
      </c>
      <c r="I484" s="31"/>
      <c r="J484" s="32" t="s">
        <v>12250</v>
      </c>
      <c r="K484" t="s">
        <v>11752</v>
      </c>
      <c r="L484" t="s">
        <v>12046</v>
      </c>
      <c r="M484" t="s">
        <v>12047</v>
      </c>
    </row>
    <row r="485" spans="1:13" x14ac:dyDescent="0.25">
      <c r="A485" s="31" t="s">
        <v>4882</v>
      </c>
      <c r="B485" s="31" t="s">
        <v>137</v>
      </c>
      <c r="C485" s="31" t="str">
        <f t="shared" si="39"/>
        <v/>
      </c>
      <c r="E485" t="s">
        <v>13111</v>
      </c>
      <c r="F485" s="33" t="s">
        <v>6</v>
      </c>
      <c r="G485" s="31" t="str">
        <f t="shared" si="42"/>
        <v>Festuca borderei</v>
      </c>
      <c r="H485" t="str">
        <f t="shared" si="44"/>
        <v>ChecklistFestuca Devesa</v>
      </c>
      <c r="J485" s="32" t="s">
        <v>13089</v>
      </c>
      <c r="K485" t="s">
        <v>11752</v>
      </c>
      <c r="L485" t="s">
        <v>12046</v>
      </c>
      <c r="M485" t="s">
        <v>12047</v>
      </c>
    </row>
    <row r="486" spans="1:13" x14ac:dyDescent="0.25">
      <c r="A486" s="25" t="s">
        <v>4882</v>
      </c>
      <c r="B486" s="25" t="s">
        <v>4901</v>
      </c>
      <c r="C486" s="31" t="str">
        <f t="shared" si="39"/>
        <v/>
      </c>
      <c r="E486" t="s">
        <v>31</v>
      </c>
      <c r="F486" s="33" t="s">
        <v>6</v>
      </c>
      <c r="G486" s="31" t="str">
        <f t="shared" si="42"/>
        <v>Festuca querana</v>
      </c>
      <c r="H486" t="str">
        <f t="shared" si="44"/>
        <v>ChecklistFestuca Devesa</v>
      </c>
      <c r="I486" s="31"/>
      <c r="J486" s="32" t="s">
        <v>13105</v>
      </c>
      <c r="K486" t="s">
        <v>11752</v>
      </c>
      <c r="L486" t="s">
        <v>12046</v>
      </c>
      <c r="M486" t="s">
        <v>12047</v>
      </c>
    </row>
    <row r="487" spans="1:13" x14ac:dyDescent="0.25">
      <c r="A487" t="s">
        <v>4882</v>
      </c>
      <c r="B487" t="s">
        <v>1094</v>
      </c>
      <c r="C487" s="31" t="str">
        <f t="shared" si="39"/>
        <v>subsp.</v>
      </c>
      <c r="D487" t="s">
        <v>1094</v>
      </c>
      <c r="E487" t="s">
        <v>6</v>
      </c>
      <c r="F487" s="33" t="s">
        <v>6</v>
      </c>
      <c r="G487" s="31" t="str">
        <f t="shared" si="42"/>
        <v>Festuca rubra rubra</v>
      </c>
      <c r="H487" t="str">
        <f t="shared" si="44"/>
        <v>ChecklistFestuca Devesa</v>
      </c>
      <c r="I487" s="31"/>
      <c r="J487" s="32" t="s">
        <v>13184</v>
      </c>
      <c r="K487" t="s">
        <v>11752</v>
      </c>
      <c r="L487" t="s">
        <v>12046</v>
      </c>
      <c r="M487" t="s">
        <v>12047</v>
      </c>
    </row>
    <row r="488" spans="1:13" x14ac:dyDescent="0.25">
      <c r="A488" t="s">
        <v>4882</v>
      </c>
      <c r="B488" t="s">
        <v>1094</v>
      </c>
      <c r="C488" s="31" t="str">
        <f t="shared" si="39"/>
        <v>subsp.</v>
      </c>
      <c r="D488" t="s">
        <v>738</v>
      </c>
      <c r="E488" t="s">
        <v>6</v>
      </c>
      <c r="F488" s="33" t="s">
        <v>6</v>
      </c>
      <c r="G488" s="31" t="str">
        <f t="shared" si="42"/>
        <v>Festuca rubra juncea</v>
      </c>
      <c r="H488" t="str">
        <f t="shared" si="44"/>
        <v>ChecklistFestuca Devesa</v>
      </c>
      <c r="I488" s="31"/>
      <c r="J488" s="32" t="s">
        <v>13264</v>
      </c>
      <c r="K488" t="s">
        <v>11752</v>
      </c>
      <c r="L488" t="s">
        <v>12046</v>
      </c>
      <c r="M488" t="s">
        <v>12047</v>
      </c>
    </row>
    <row r="489" spans="1:13" x14ac:dyDescent="0.25">
      <c r="A489" s="25" t="s">
        <v>4882</v>
      </c>
      <c r="B489" s="25" t="s">
        <v>1094</v>
      </c>
      <c r="C489" s="31" t="str">
        <f t="shared" si="39"/>
        <v>subsp.</v>
      </c>
      <c r="D489" t="s">
        <v>1323</v>
      </c>
      <c r="E489" t="s">
        <v>6</v>
      </c>
      <c r="F489" s="35" t="s">
        <v>6</v>
      </c>
      <c r="G489" s="31" t="str">
        <f t="shared" si="42"/>
        <v>Festuca rubra litoralis</v>
      </c>
      <c r="H489" t="str">
        <f t="shared" si="44"/>
        <v>ChecklistFestuca Devesa</v>
      </c>
      <c r="J489" s="32" t="s">
        <v>13208</v>
      </c>
      <c r="K489" t="s">
        <v>11752</v>
      </c>
      <c r="L489" t="s">
        <v>12046</v>
      </c>
      <c r="M489" t="s">
        <v>12047</v>
      </c>
    </row>
    <row r="490" spans="1:13" x14ac:dyDescent="0.25">
      <c r="A490" t="s">
        <v>4882</v>
      </c>
      <c r="B490" t="s">
        <v>1094</v>
      </c>
      <c r="C490" s="31" t="str">
        <f t="shared" si="39"/>
        <v>subsp.</v>
      </c>
      <c r="D490" t="s">
        <v>3757</v>
      </c>
      <c r="E490" t="s">
        <v>6</v>
      </c>
      <c r="F490" s="33" t="s">
        <v>6</v>
      </c>
      <c r="G490" s="31" t="str">
        <f t="shared" si="42"/>
        <v>Festuca rubra pruinosa</v>
      </c>
      <c r="H490" t="str">
        <f t="shared" si="44"/>
        <v>ChecklistFestuca Devesa</v>
      </c>
      <c r="I490" s="31"/>
      <c r="J490" s="32" t="s">
        <v>13265</v>
      </c>
      <c r="K490" t="s">
        <v>11752</v>
      </c>
      <c r="L490" t="s">
        <v>12046</v>
      </c>
      <c r="M490" t="s">
        <v>12047</v>
      </c>
    </row>
    <row r="491" spans="1:13" x14ac:dyDescent="0.25">
      <c r="A491" t="s">
        <v>4882</v>
      </c>
      <c r="B491" t="s">
        <v>5313</v>
      </c>
      <c r="C491" s="31" t="str">
        <f t="shared" si="39"/>
        <v/>
      </c>
      <c r="E491" t="s">
        <v>31</v>
      </c>
      <c r="F491" s="33" t="s">
        <v>6</v>
      </c>
      <c r="G491" s="31" t="str">
        <f t="shared" si="42"/>
        <v>Festuca duriotagana</v>
      </c>
      <c r="H491" t="str">
        <f t="shared" si="44"/>
        <v>ChecklistFestuca Devesa</v>
      </c>
      <c r="I491" s="31"/>
      <c r="J491" s="32" t="s">
        <v>12251</v>
      </c>
      <c r="K491" t="s">
        <v>11752</v>
      </c>
      <c r="L491" t="s">
        <v>12046</v>
      </c>
      <c r="M491" t="s">
        <v>12047</v>
      </c>
    </row>
    <row r="492" spans="1:13" x14ac:dyDescent="0.25">
      <c r="A492" s="25" t="s">
        <v>4882</v>
      </c>
      <c r="B492" s="25" t="s">
        <v>4891</v>
      </c>
      <c r="C492" s="31" t="str">
        <f t="shared" si="39"/>
        <v>subsp.</v>
      </c>
      <c r="D492" t="s">
        <v>4891</v>
      </c>
      <c r="E492" t="s">
        <v>6</v>
      </c>
      <c r="F492" s="33" t="s">
        <v>6</v>
      </c>
      <c r="G492" s="31" t="str">
        <f t="shared" si="42"/>
        <v>Festuca heterophylla heterophylla</v>
      </c>
      <c r="H492" t="str">
        <f t="shared" si="44"/>
        <v>ChecklistFestuca Devesa</v>
      </c>
      <c r="I492" s="31"/>
      <c r="J492" s="32" t="s">
        <v>13291</v>
      </c>
      <c r="K492" t="s">
        <v>11752</v>
      </c>
      <c r="L492" t="s">
        <v>12046</v>
      </c>
      <c r="M492" t="s">
        <v>12047</v>
      </c>
    </row>
    <row r="493" spans="1:13" x14ac:dyDescent="0.25">
      <c r="A493" s="31" t="s">
        <v>4882</v>
      </c>
      <c r="B493" s="31" t="s">
        <v>4891</v>
      </c>
      <c r="C493" s="31" t="str">
        <f t="shared" ref="C493:C501" si="45">IF(D493="", "", "subsp.")</f>
        <v>subsp.</v>
      </c>
      <c r="D493" t="s">
        <v>388</v>
      </c>
      <c r="E493" t="s">
        <v>31</v>
      </c>
      <c r="F493" s="33" t="s">
        <v>6</v>
      </c>
      <c r="G493" s="31" t="str">
        <f t="shared" si="42"/>
        <v>Festuca heterophylla braun-blanquetii</v>
      </c>
      <c r="H493" t="str">
        <f t="shared" si="44"/>
        <v>ChecklistFestuca Devesa</v>
      </c>
      <c r="I493" s="31"/>
      <c r="J493" s="32" t="s">
        <v>13247</v>
      </c>
      <c r="K493" t="s">
        <v>11752</v>
      </c>
      <c r="L493" t="s">
        <v>12046</v>
      </c>
      <c r="M493" t="s">
        <v>12047</v>
      </c>
    </row>
    <row r="494" spans="1:13" x14ac:dyDescent="0.25">
      <c r="A494" t="s">
        <v>4882</v>
      </c>
      <c r="B494" t="s">
        <v>4379</v>
      </c>
      <c r="C494" s="31" t="str">
        <f t="shared" si="45"/>
        <v/>
      </c>
      <c r="E494" t="s">
        <v>6</v>
      </c>
      <c r="F494" s="33" t="s">
        <v>6</v>
      </c>
      <c r="G494" s="31" t="str">
        <f t="shared" si="42"/>
        <v>Festuca iberica</v>
      </c>
      <c r="H494" t="str">
        <f t="shared" si="44"/>
        <v>ChecklistFestuca Devesa</v>
      </c>
      <c r="J494" s="32" t="s">
        <v>13091</v>
      </c>
      <c r="K494" t="s">
        <v>11752</v>
      </c>
      <c r="L494" t="s">
        <v>12046</v>
      </c>
      <c r="M494" t="s">
        <v>12047</v>
      </c>
    </row>
    <row r="495" spans="1:13" x14ac:dyDescent="0.25">
      <c r="A495" t="s">
        <v>4882</v>
      </c>
      <c r="B495" t="s">
        <v>882</v>
      </c>
      <c r="C495" s="31" t="str">
        <f t="shared" si="45"/>
        <v/>
      </c>
      <c r="E495" t="s">
        <v>6</v>
      </c>
      <c r="F495" s="33" t="s">
        <v>6</v>
      </c>
      <c r="G495" s="31" t="str">
        <f t="shared" si="42"/>
        <v>Festuca nigrescens</v>
      </c>
      <c r="H495" t="str">
        <f t="shared" si="44"/>
        <v>ChecklistFestuca Devesa</v>
      </c>
      <c r="I495" s="31"/>
      <c r="J495" s="32" t="s">
        <v>13771</v>
      </c>
      <c r="K495" t="s">
        <v>11752</v>
      </c>
      <c r="L495" t="s">
        <v>12046</v>
      </c>
      <c r="M495" t="s">
        <v>12047</v>
      </c>
    </row>
    <row r="496" spans="1:13" x14ac:dyDescent="0.25">
      <c r="A496" s="31" t="s">
        <v>4882</v>
      </c>
      <c r="B496" s="31" t="s">
        <v>4893</v>
      </c>
      <c r="C496" s="31" t="str">
        <f t="shared" si="45"/>
        <v/>
      </c>
      <c r="E496" t="s">
        <v>6</v>
      </c>
      <c r="F496" s="33" t="s">
        <v>6</v>
      </c>
      <c r="G496" s="31" t="str">
        <f t="shared" si="42"/>
        <v>Festuca juncifolia</v>
      </c>
      <c r="H496" t="str">
        <f t="shared" si="44"/>
        <v>ChecklistFestuca Devesa</v>
      </c>
      <c r="J496" s="32" t="s">
        <v>12252</v>
      </c>
      <c r="K496" t="s">
        <v>11752</v>
      </c>
      <c r="L496" t="s">
        <v>12046</v>
      </c>
      <c r="M496" t="s">
        <v>12047</v>
      </c>
    </row>
    <row r="497" spans="1:13" x14ac:dyDescent="0.25">
      <c r="A497" s="25" t="s">
        <v>4882</v>
      </c>
      <c r="B497" s="25" t="s">
        <v>536</v>
      </c>
      <c r="C497" s="31" t="str">
        <f t="shared" si="45"/>
        <v/>
      </c>
      <c r="E497" t="s">
        <v>6</v>
      </c>
      <c r="F497" s="35" t="s">
        <v>6</v>
      </c>
      <c r="G497" s="31" t="str">
        <f t="shared" si="42"/>
        <v>Festuca arenaria</v>
      </c>
      <c r="H497" t="str">
        <f t="shared" si="44"/>
        <v>ChecklistFestuca Devesa</v>
      </c>
      <c r="J497" s="32" t="s">
        <v>13202</v>
      </c>
      <c r="K497" t="s">
        <v>11752</v>
      </c>
      <c r="L497" t="s">
        <v>12046</v>
      </c>
      <c r="M497" t="s">
        <v>12047</v>
      </c>
    </row>
    <row r="498" spans="1:13" x14ac:dyDescent="0.25">
      <c r="A498" s="31" t="s">
        <v>4882</v>
      </c>
      <c r="B498" s="31" t="s">
        <v>66</v>
      </c>
      <c r="C498" s="31" t="str">
        <f t="shared" si="45"/>
        <v/>
      </c>
      <c r="E498" t="s">
        <v>13111</v>
      </c>
      <c r="F498" s="33" t="s">
        <v>6</v>
      </c>
      <c r="G498" s="31" t="str">
        <f t="shared" si="42"/>
        <v>Festuca pyrenaica</v>
      </c>
      <c r="H498" t="str">
        <f t="shared" si="44"/>
        <v>ChecklistFestuca Devesa</v>
      </c>
      <c r="J498" s="32" t="s">
        <v>12253</v>
      </c>
      <c r="K498" t="s">
        <v>11752</v>
      </c>
      <c r="L498" t="s">
        <v>12046</v>
      </c>
      <c r="M498" t="s">
        <v>12047</v>
      </c>
    </row>
    <row r="499" spans="1:13" x14ac:dyDescent="0.25">
      <c r="A499" s="31" t="s">
        <v>4882</v>
      </c>
      <c r="B499" s="31" t="s">
        <v>4319</v>
      </c>
      <c r="C499" s="31" t="str">
        <f t="shared" si="45"/>
        <v/>
      </c>
      <c r="E499" t="s">
        <v>6</v>
      </c>
      <c r="F499" s="31" t="s">
        <v>6</v>
      </c>
      <c r="G499" s="31" t="str">
        <f t="shared" si="42"/>
        <v>Festuca rivularis</v>
      </c>
      <c r="H499" t="str">
        <f t="shared" si="44"/>
        <v>ChecklistFestuca Devesa</v>
      </c>
      <c r="J499" s="32" t="s">
        <v>13776</v>
      </c>
      <c r="K499" t="s">
        <v>11752</v>
      </c>
      <c r="L499" t="s">
        <v>12046</v>
      </c>
      <c r="M499" t="s">
        <v>12047</v>
      </c>
    </row>
    <row r="500" spans="1:13" x14ac:dyDescent="0.25">
      <c r="A500" s="25" t="s">
        <v>4882</v>
      </c>
      <c r="B500" s="25" t="s">
        <v>5315</v>
      </c>
      <c r="C500" s="31" t="str">
        <f t="shared" si="45"/>
        <v>subsp.</v>
      </c>
      <c r="D500" t="s">
        <v>5315</v>
      </c>
      <c r="E500" t="s">
        <v>6</v>
      </c>
      <c r="F500" s="33" t="s">
        <v>6</v>
      </c>
      <c r="G500" s="31" t="str">
        <f t="shared" si="42"/>
        <v>Festuca trichophylla trichophylla</v>
      </c>
      <c r="H500" t="str">
        <f t="shared" si="44"/>
        <v>ChecklistFestuca Devesa</v>
      </c>
      <c r="J500" s="32" t="s">
        <v>13266</v>
      </c>
      <c r="K500" t="s">
        <v>11752</v>
      </c>
      <c r="L500" t="s">
        <v>12046</v>
      </c>
      <c r="M500" t="s">
        <v>12047</v>
      </c>
    </row>
    <row r="501" spans="1:13" x14ac:dyDescent="0.25">
      <c r="A501" s="31" t="s">
        <v>4882</v>
      </c>
      <c r="B501" s="31" t="s">
        <v>5315</v>
      </c>
      <c r="C501" s="31" t="str">
        <f t="shared" si="45"/>
        <v>subsp.</v>
      </c>
      <c r="D501" t="s">
        <v>5365</v>
      </c>
      <c r="E501" t="s">
        <v>6</v>
      </c>
      <c r="F501" s="33" t="s">
        <v>6</v>
      </c>
      <c r="G501" s="31" t="str">
        <f t="shared" si="42"/>
        <v>Festuca trichophylla asperifolia</v>
      </c>
      <c r="H501" t="str">
        <f t="shared" si="44"/>
        <v>ChecklistFestuca Devesa</v>
      </c>
      <c r="J501" s="32" t="s">
        <v>13267</v>
      </c>
      <c r="K501" t="s">
        <v>11752</v>
      </c>
      <c r="L501" t="s">
        <v>12046</v>
      </c>
      <c r="M501" t="s">
        <v>12047</v>
      </c>
    </row>
    <row r="502" spans="1:13" x14ac:dyDescent="0.25">
      <c r="A502" s="31" t="s">
        <v>4882</v>
      </c>
      <c r="B502" s="31" t="s">
        <v>479</v>
      </c>
      <c r="E502" t="s">
        <v>6</v>
      </c>
      <c r="F502" s="33" t="s">
        <v>6</v>
      </c>
      <c r="G502" s="31" t="str">
        <f t="shared" si="42"/>
        <v>Festuca nevadensis</v>
      </c>
      <c r="H502" t="str">
        <f t="shared" si="44"/>
        <v>ChecklistFestuca Devesa</v>
      </c>
      <c r="J502" s="32" t="s">
        <v>13092</v>
      </c>
      <c r="K502" t="s">
        <v>11752</v>
      </c>
      <c r="L502" t="s">
        <v>12046</v>
      </c>
      <c r="M502" t="s">
        <v>12047</v>
      </c>
    </row>
    <row r="503" spans="1:13" x14ac:dyDescent="0.25">
      <c r="A503" s="31" t="s">
        <v>4882</v>
      </c>
      <c r="B503" s="31" t="s">
        <v>534</v>
      </c>
      <c r="C503" t="str">
        <f t="shared" ref="C503:C531" si="46">IF(D503="", "", "subsp.")</f>
        <v/>
      </c>
      <c r="E503" t="s">
        <v>31</v>
      </c>
      <c r="F503" s="33" t="s">
        <v>6</v>
      </c>
      <c r="G503" s="31" t="str">
        <f t="shared" si="42"/>
        <v>Festuca rothmaleri</v>
      </c>
      <c r="H503" t="str">
        <f t="shared" si="44"/>
        <v>ChecklistFestuca Devesa</v>
      </c>
      <c r="J503" s="32" t="s">
        <v>12254</v>
      </c>
      <c r="K503" t="s">
        <v>11752</v>
      </c>
      <c r="L503" t="s">
        <v>12046</v>
      </c>
      <c r="M503" t="s">
        <v>12047</v>
      </c>
    </row>
    <row r="504" spans="1:13" x14ac:dyDescent="0.25">
      <c r="A504" s="31" t="s">
        <v>4882</v>
      </c>
      <c r="B504" t="s">
        <v>4728</v>
      </c>
      <c r="C504" s="31" t="str">
        <f t="shared" si="46"/>
        <v>subsp.</v>
      </c>
      <c r="D504" s="31" t="s">
        <v>1004</v>
      </c>
      <c r="E504" t="s">
        <v>31</v>
      </c>
      <c r="F504" s="33" t="s">
        <v>6</v>
      </c>
      <c r="G504" s="31" t="str">
        <f t="shared" si="42"/>
        <v>Festuca arundinacea cordubensis</v>
      </c>
      <c r="H504" t="str">
        <f>IF(OR(A504 ="", D504=""), "", "ChecklistFestuca Devesa")</f>
        <v>ChecklistFestuca Devesa</v>
      </c>
      <c r="I504" s="32" t="s">
        <v>13753</v>
      </c>
      <c r="J504" s="32" t="s">
        <v>13754</v>
      </c>
      <c r="K504" t="s">
        <v>11752</v>
      </c>
      <c r="L504" t="s">
        <v>12046</v>
      </c>
      <c r="M504" t="s">
        <v>12047</v>
      </c>
    </row>
    <row r="505" spans="1:13" x14ac:dyDescent="0.25">
      <c r="A505" s="25" t="s">
        <v>4882</v>
      </c>
      <c r="B505" s="25" t="s">
        <v>4888</v>
      </c>
      <c r="C505" s="31" t="str">
        <f t="shared" si="46"/>
        <v/>
      </c>
      <c r="E505" t="s">
        <v>13111</v>
      </c>
      <c r="F505" s="35" t="s">
        <v>6</v>
      </c>
      <c r="G505" s="31" t="str">
        <f t="shared" si="42"/>
        <v>Festuca eskia</v>
      </c>
      <c r="H505" t="str">
        <f t="shared" ref="H505:H528" si="47">IF(OR(A505 ="", B505=""), "", "ChecklistFestuca Devesa")</f>
        <v>ChecklistFestuca Devesa</v>
      </c>
      <c r="J505" s="32" t="s">
        <v>13498</v>
      </c>
      <c r="K505" t="s">
        <v>11752</v>
      </c>
      <c r="L505" t="s">
        <v>12046</v>
      </c>
      <c r="M505" t="s">
        <v>12047</v>
      </c>
    </row>
    <row r="506" spans="1:13" x14ac:dyDescent="0.25">
      <c r="A506" s="31" t="s">
        <v>4882</v>
      </c>
      <c r="B506" s="31" t="s">
        <v>5316</v>
      </c>
      <c r="C506" s="31" t="str">
        <f t="shared" si="46"/>
        <v/>
      </c>
      <c r="E506" t="s">
        <v>6</v>
      </c>
      <c r="F506" s="33" t="s">
        <v>6</v>
      </c>
      <c r="G506" s="31" t="str">
        <f t="shared" si="42"/>
        <v>Festuca quadriflora</v>
      </c>
      <c r="H506" t="str">
        <f t="shared" si="47"/>
        <v>ChecklistFestuca Devesa</v>
      </c>
      <c r="J506" s="32" t="s">
        <v>13022</v>
      </c>
      <c r="K506" t="s">
        <v>11752</v>
      </c>
      <c r="L506" t="s">
        <v>12046</v>
      </c>
      <c r="M506" t="s">
        <v>12047</v>
      </c>
    </row>
    <row r="507" spans="1:13" x14ac:dyDescent="0.25">
      <c r="A507" s="31" t="s">
        <v>4882</v>
      </c>
      <c r="B507" s="31" t="s">
        <v>46</v>
      </c>
      <c r="C507" s="31" t="str">
        <f t="shared" si="46"/>
        <v/>
      </c>
      <c r="E507" t="s">
        <v>31</v>
      </c>
      <c r="F507" s="33" t="s">
        <v>6</v>
      </c>
      <c r="G507" s="31" t="str">
        <f t="shared" si="42"/>
        <v>Festuca burnatii</v>
      </c>
      <c r="H507" t="str">
        <f t="shared" si="47"/>
        <v>ChecklistFestuca Devesa</v>
      </c>
      <c r="J507" s="32" t="s">
        <v>12256</v>
      </c>
      <c r="K507" t="s">
        <v>11752</v>
      </c>
      <c r="L507" t="s">
        <v>12046</v>
      </c>
      <c r="M507" t="s">
        <v>12047</v>
      </c>
    </row>
    <row r="508" spans="1:13" x14ac:dyDescent="0.25">
      <c r="A508" s="31" t="s">
        <v>4882</v>
      </c>
      <c r="B508" s="31" t="s">
        <v>4889</v>
      </c>
      <c r="C508" s="31" t="str">
        <f t="shared" si="46"/>
        <v/>
      </c>
      <c r="E508" t="s">
        <v>6</v>
      </c>
      <c r="F508" s="33" t="s">
        <v>6</v>
      </c>
      <c r="G508" s="31" t="str">
        <f t="shared" si="42"/>
        <v>Festuca gautieri</v>
      </c>
      <c r="H508" t="str">
        <f t="shared" si="47"/>
        <v>ChecklistFestuca Devesa</v>
      </c>
      <c r="J508" s="32" t="s">
        <v>13090</v>
      </c>
      <c r="K508" t="s">
        <v>11752</v>
      </c>
      <c r="L508" t="s">
        <v>12046</v>
      </c>
      <c r="M508" t="s">
        <v>12047</v>
      </c>
    </row>
    <row r="509" spans="1:13" x14ac:dyDescent="0.25">
      <c r="A509" s="31" t="s">
        <v>4882</v>
      </c>
      <c r="B509" s="31" t="s">
        <v>2022</v>
      </c>
      <c r="C509" s="31" t="str">
        <f t="shared" si="46"/>
        <v/>
      </c>
      <c r="E509" t="s">
        <v>6</v>
      </c>
      <c r="F509" s="33" t="s">
        <v>6</v>
      </c>
      <c r="G509" s="31" t="str">
        <f t="shared" si="42"/>
        <v>Festuca elegans</v>
      </c>
      <c r="H509" t="str">
        <f t="shared" si="47"/>
        <v>ChecklistFestuca Devesa</v>
      </c>
      <c r="J509" s="32" t="s">
        <v>13757</v>
      </c>
      <c r="K509" t="s">
        <v>11752</v>
      </c>
      <c r="L509" t="s">
        <v>12046</v>
      </c>
      <c r="M509" t="s">
        <v>12047</v>
      </c>
    </row>
    <row r="510" spans="1:13" x14ac:dyDescent="0.25">
      <c r="A510" s="31" t="s">
        <v>4882</v>
      </c>
      <c r="B510" s="31" t="s">
        <v>494</v>
      </c>
      <c r="C510" s="31" t="str">
        <f t="shared" si="46"/>
        <v>subsp.</v>
      </c>
      <c r="D510" t="s">
        <v>494</v>
      </c>
      <c r="E510" t="s">
        <v>6</v>
      </c>
      <c r="F510" s="33" t="s">
        <v>6</v>
      </c>
      <c r="G510" s="31" t="str">
        <f t="shared" si="42"/>
        <v>Festuca baetica baetica</v>
      </c>
      <c r="H510" t="str">
        <f t="shared" si="47"/>
        <v>ChecklistFestuca Devesa</v>
      </c>
      <c r="J510" s="32" t="s">
        <v>13499</v>
      </c>
      <c r="K510" t="s">
        <v>11752</v>
      </c>
      <c r="L510" t="s">
        <v>12046</v>
      </c>
      <c r="M510" t="s">
        <v>12047</v>
      </c>
    </row>
    <row r="511" spans="1:13" x14ac:dyDescent="0.25">
      <c r="A511" s="31" t="s">
        <v>4882</v>
      </c>
      <c r="B511" s="31" t="s">
        <v>494</v>
      </c>
      <c r="C511" s="31" t="str">
        <f t="shared" si="46"/>
        <v>subsp.</v>
      </c>
      <c r="D511" t="s">
        <v>4640</v>
      </c>
      <c r="E511" t="s">
        <v>31</v>
      </c>
      <c r="F511" s="33" t="s">
        <v>6</v>
      </c>
      <c r="G511" s="31" t="str">
        <f t="shared" ref="G511:G574" si="48">IF(D511="",CONCATENATE(A511," ",B511),CONCATENATE(A511," ",B511," ",D511))</f>
        <v>Festuca baetica moleroi</v>
      </c>
      <c r="H511" t="str">
        <f t="shared" si="47"/>
        <v>ChecklistFestuca Devesa</v>
      </c>
      <c r="J511" s="32" t="s">
        <v>13245</v>
      </c>
      <c r="K511" t="s">
        <v>11752</v>
      </c>
      <c r="L511" t="s">
        <v>12046</v>
      </c>
      <c r="M511" t="s">
        <v>12047</v>
      </c>
    </row>
    <row r="512" spans="1:13" x14ac:dyDescent="0.25">
      <c r="A512" s="25" t="s">
        <v>4882</v>
      </c>
      <c r="B512" s="25" t="s">
        <v>754</v>
      </c>
      <c r="C512" s="31" t="str">
        <f t="shared" si="46"/>
        <v>subsp.</v>
      </c>
      <c r="D512" t="s">
        <v>754</v>
      </c>
      <c r="E512" t="s">
        <v>6</v>
      </c>
      <c r="F512" s="33" t="s">
        <v>6</v>
      </c>
      <c r="G512" s="31" t="str">
        <f t="shared" si="48"/>
        <v>Festuca paniculata paniculata</v>
      </c>
      <c r="H512" t="str">
        <f t="shared" si="47"/>
        <v>ChecklistFestuca Devesa</v>
      </c>
      <c r="J512" s="32" t="s">
        <v>13256</v>
      </c>
      <c r="K512" t="s">
        <v>11752</v>
      </c>
      <c r="L512" t="s">
        <v>12046</v>
      </c>
      <c r="M512" t="s">
        <v>12047</v>
      </c>
    </row>
    <row r="513" spans="1:13" x14ac:dyDescent="0.25">
      <c r="A513" s="31" t="s">
        <v>4882</v>
      </c>
      <c r="B513" s="31" t="s">
        <v>754</v>
      </c>
      <c r="C513" s="31" t="str">
        <f t="shared" si="46"/>
        <v>subsp.</v>
      </c>
      <c r="D513" t="s">
        <v>5366</v>
      </c>
      <c r="E513" t="s">
        <v>31</v>
      </c>
      <c r="F513" s="33" t="s">
        <v>6</v>
      </c>
      <c r="G513" s="31" t="str">
        <f t="shared" si="48"/>
        <v>Festuca paniculata multispiculata</v>
      </c>
      <c r="H513" t="str">
        <f t="shared" si="47"/>
        <v>ChecklistFestuca Devesa</v>
      </c>
      <c r="J513" s="32" t="s">
        <v>13259</v>
      </c>
      <c r="K513" t="s">
        <v>11752</v>
      </c>
      <c r="L513" t="s">
        <v>12046</v>
      </c>
      <c r="M513" t="s">
        <v>12047</v>
      </c>
    </row>
    <row r="514" spans="1:13" x14ac:dyDescent="0.25">
      <c r="A514" s="31" t="s">
        <v>4882</v>
      </c>
      <c r="B514" s="31" t="s">
        <v>754</v>
      </c>
      <c r="C514" s="31" t="str">
        <f t="shared" si="46"/>
        <v>subsp.</v>
      </c>
      <c r="D514" t="s">
        <v>466</v>
      </c>
      <c r="E514" t="s">
        <v>31</v>
      </c>
      <c r="F514" s="33" t="s">
        <v>6</v>
      </c>
      <c r="G514" s="31" t="str">
        <f t="shared" si="48"/>
        <v>Festuca paniculata fontqueri</v>
      </c>
      <c r="H514" t="str">
        <f t="shared" si="47"/>
        <v>ChecklistFestuca Devesa</v>
      </c>
      <c r="I514" s="31"/>
      <c r="J514" s="32" t="s">
        <v>13257</v>
      </c>
      <c r="K514" t="s">
        <v>11752</v>
      </c>
      <c r="L514" t="s">
        <v>12046</v>
      </c>
      <c r="M514" t="s">
        <v>12047</v>
      </c>
    </row>
    <row r="515" spans="1:13" x14ac:dyDescent="0.25">
      <c r="A515" s="31" t="s">
        <v>4882</v>
      </c>
      <c r="B515" s="31" t="s">
        <v>754</v>
      </c>
      <c r="C515" s="31" t="str">
        <f t="shared" si="46"/>
        <v>subsp.</v>
      </c>
      <c r="D515" t="s">
        <v>574</v>
      </c>
      <c r="E515" t="s">
        <v>31</v>
      </c>
      <c r="F515" s="33" t="s">
        <v>6</v>
      </c>
      <c r="G515" s="31" t="str">
        <f t="shared" si="48"/>
        <v>Festuca paniculata paui</v>
      </c>
      <c r="H515" t="str">
        <f t="shared" si="47"/>
        <v>ChecklistFestuca Devesa</v>
      </c>
      <c r="I515" s="31"/>
      <c r="J515" s="32" t="s">
        <v>13260</v>
      </c>
      <c r="K515" t="s">
        <v>11752</v>
      </c>
      <c r="L515" t="s">
        <v>12046</v>
      </c>
      <c r="M515" t="s">
        <v>12047</v>
      </c>
    </row>
    <row r="516" spans="1:13" x14ac:dyDescent="0.25">
      <c r="A516" s="31" t="s">
        <v>4882</v>
      </c>
      <c r="B516" s="31" t="s">
        <v>754</v>
      </c>
      <c r="C516" s="31" t="str">
        <f t="shared" si="46"/>
        <v>subsp.</v>
      </c>
      <c r="D516" t="s">
        <v>4898</v>
      </c>
      <c r="E516" t="s">
        <v>6</v>
      </c>
      <c r="F516" s="33" t="s">
        <v>6</v>
      </c>
      <c r="G516" s="31" t="str">
        <f t="shared" si="48"/>
        <v>Festuca paniculata spadicea</v>
      </c>
      <c r="H516" t="str">
        <f t="shared" si="47"/>
        <v>ChecklistFestuca Devesa</v>
      </c>
      <c r="I516" s="31"/>
      <c r="J516" s="32" t="s">
        <v>13261</v>
      </c>
      <c r="K516" t="s">
        <v>11752</v>
      </c>
      <c r="L516" t="s">
        <v>12046</v>
      </c>
      <c r="M516" t="s">
        <v>12047</v>
      </c>
    </row>
    <row r="517" spans="1:13" x14ac:dyDescent="0.25">
      <c r="A517" s="25" t="s">
        <v>4882</v>
      </c>
      <c r="B517" s="25" t="s">
        <v>5317</v>
      </c>
      <c r="C517" s="31" t="str">
        <f t="shared" si="46"/>
        <v>subsp.</v>
      </c>
      <c r="D517" t="s">
        <v>4886</v>
      </c>
      <c r="E517" t="s">
        <v>31</v>
      </c>
      <c r="F517" s="35" t="s">
        <v>31</v>
      </c>
      <c r="G517" s="31" t="str">
        <f t="shared" si="48"/>
        <v>Festuca durandoi capillifolia</v>
      </c>
      <c r="H517" t="str">
        <f t="shared" si="47"/>
        <v>ChecklistFestuca Devesa</v>
      </c>
      <c r="I517" s="31"/>
      <c r="J517" s="32" t="s">
        <v>13203</v>
      </c>
      <c r="K517" t="s">
        <v>11752</v>
      </c>
      <c r="L517" t="s">
        <v>12046</v>
      </c>
      <c r="M517" t="s">
        <v>12047</v>
      </c>
    </row>
    <row r="518" spans="1:13" x14ac:dyDescent="0.25">
      <c r="A518" s="31" t="s">
        <v>4882</v>
      </c>
      <c r="B518" s="31" t="s">
        <v>5016</v>
      </c>
      <c r="C518" s="31" t="str">
        <f t="shared" si="46"/>
        <v/>
      </c>
      <c r="E518" t="s">
        <v>6</v>
      </c>
      <c r="F518" s="33" t="s">
        <v>6</v>
      </c>
      <c r="G518" s="31" t="str">
        <f t="shared" si="48"/>
        <v>Festuca coerulescens</v>
      </c>
      <c r="H518" t="str">
        <f t="shared" si="47"/>
        <v>ChecklistFestuca Devesa</v>
      </c>
      <c r="I518" s="31"/>
      <c r="J518" s="32" t="s">
        <v>12257</v>
      </c>
      <c r="K518" t="s">
        <v>11752</v>
      </c>
      <c r="L518" t="s">
        <v>12046</v>
      </c>
      <c r="M518" t="s">
        <v>12047</v>
      </c>
    </row>
    <row r="519" spans="1:13" x14ac:dyDescent="0.25">
      <c r="A519" s="31" t="s">
        <v>4882</v>
      </c>
      <c r="B519" s="31" t="s">
        <v>660</v>
      </c>
      <c r="C519" s="31" t="str">
        <f t="shared" si="46"/>
        <v/>
      </c>
      <c r="E519" t="s">
        <v>6</v>
      </c>
      <c r="F519" s="33" t="s">
        <v>6</v>
      </c>
      <c r="G519" s="31" t="str">
        <f t="shared" si="48"/>
        <v>Festuca patula</v>
      </c>
      <c r="H519" t="str">
        <f t="shared" si="47"/>
        <v>ChecklistFestuca Devesa</v>
      </c>
      <c r="J519" s="32" t="s">
        <v>12258</v>
      </c>
      <c r="K519" t="s">
        <v>11752</v>
      </c>
      <c r="L519" t="s">
        <v>12046</v>
      </c>
      <c r="M519" t="s">
        <v>12047</v>
      </c>
    </row>
    <row r="520" spans="1:13" x14ac:dyDescent="0.25">
      <c r="A520" s="31" t="s">
        <v>4882</v>
      </c>
      <c r="B520" s="31" t="s">
        <v>4902</v>
      </c>
      <c r="C520" s="31" t="str">
        <f t="shared" si="46"/>
        <v/>
      </c>
      <c r="E520" t="s">
        <v>6</v>
      </c>
      <c r="F520" s="33" t="s">
        <v>6</v>
      </c>
      <c r="G520" s="31" t="str">
        <f t="shared" si="48"/>
        <v>Festuca scariosa</v>
      </c>
      <c r="H520" t="str">
        <f t="shared" si="47"/>
        <v>ChecklistFestuca Devesa</v>
      </c>
      <c r="I520" s="31"/>
      <c r="J520" s="32" t="s">
        <v>12259</v>
      </c>
      <c r="K520" t="s">
        <v>11752</v>
      </c>
      <c r="L520" t="s">
        <v>12046</v>
      </c>
      <c r="M520" t="s">
        <v>12047</v>
      </c>
    </row>
    <row r="521" spans="1:13" x14ac:dyDescent="0.25">
      <c r="A521" s="31" t="s">
        <v>4882</v>
      </c>
      <c r="B521" s="31" t="s">
        <v>13774</v>
      </c>
      <c r="C521" s="31" t="str">
        <f t="shared" si="46"/>
        <v/>
      </c>
      <c r="E521" t="s">
        <v>31</v>
      </c>
      <c r="F521" s="33" t="s">
        <v>6</v>
      </c>
      <c r="G521" s="31" t="str">
        <f t="shared" si="48"/>
        <v>Festuca pseudoeskia</v>
      </c>
      <c r="H521" t="str">
        <f t="shared" si="47"/>
        <v>ChecklistFestuca Devesa</v>
      </c>
      <c r="J521" s="32" t="s">
        <v>13775</v>
      </c>
      <c r="K521" t="s">
        <v>11752</v>
      </c>
      <c r="L521" t="s">
        <v>12046</v>
      </c>
      <c r="M521" t="s">
        <v>12047</v>
      </c>
    </row>
    <row r="522" spans="1:13" x14ac:dyDescent="0.25">
      <c r="A522" s="31" t="s">
        <v>4882</v>
      </c>
      <c r="B522" s="31" t="s">
        <v>5318</v>
      </c>
      <c r="C522" s="31" t="str">
        <f t="shared" si="46"/>
        <v/>
      </c>
      <c r="E522" t="s">
        <v>6</v>
      </c>
      <c r="F522" s="33" t="s">
        <v>6</v>
      </c>
      <c r="G522" s="31" t="str">
        <f t="shared" si="48"/>
        <v>Festuca lasto</v>
      </c>
      <c r="H522" t="str">
        <f t="shared" si="47"/>
        <v>ChecklistFestuca Devesa</v>
      </c>
      <c r="J522" s="32" t="s">
        <v>12260</v>
      </c>
      <c r="K522" t="s">
        <v>11752</v>
      </c>
      <c r="L522" t="s">
        <v>12046</v>
      </c>
      <c r="M522" t="s">
        <v>12047</v>
      </c>
    </row>
    <row r="523" spans="1:13" x14ac:dyDescent="0.25">
      <c r="A523" s="25" t="s">
        <v>4882</v>
      </c>
      <c r="B523" s="25" t="s">
        <v>100</v>
      </c>
      <c r="C523" s="31" t="str">
        <f t="shared" si="46"/>
        <v/>
      </c>
      <c r="E523" t="s">
        <v>6</v>
      </c>
      <c r="F523" s="35" t="s">
        <v>6</v>
      </c>
      <c r="G523" s="31" t="str">
        <f t="shared" si="48"/>
        <v>Festuca altissima</v>
      </c>
      <c r="H523" t="str">
        <f t="shared" si="47"/>
        <v>ChecklistFestuca Devesa</v>
      </c>
      <c r="I523" s="31"/>
      <c r="J523" s="32" t="s">
        <v>13200</v>
      </c>
      <c r="K523" t="s">
        <v>11752</v>
      </c>
      <c r="L523" t="s">
        <v>12046</v>
      </c>
      <c r="M523" t="s">
        <v>12047</v>
      </c>
    </row>
    <row r="524" spans="1:13" x14ac:dyDescent="0.25">
      <c r="A524" s="25" t="s">
        <v>4882</v>
      </c>
      <c r="B524" s="25" t="s">
        <v>854</v>
      </c>
      <c r="C524" s="31" t="str">
        <f t="shared" si="46"/>
        <v>subsp.</v>
      </c>
      <c r="D524" t="s">
        <v>854</v>
      </c>
      <c r="E524" t="s">
        <v>6</v>
      </c>
      <c r="F524" s="31" t="s">
        <v>31</v>
      </c>
      <c r="G524" s="31" t="str">
        <f t="shared" si="48"/>
        <v>Festuca pratensis pratensis</v>
      </c>
      <c r="H524" t="str">
        <f t="shared" si="47"/>
        <v>ChecklistFestuca Devesa</v>
      </c>
      <c r="J524" s="32" t="s">
        <v>13207</v>
      </c>
      <c r="K524" t="s">
        <v>11752</v>
      </c>
      <c r="L524" t="s">
        <v>12046</v>
      </c>
      <c r="M524" t="s">
        <v>12047</v>
      </c>
    </row>
    <row r="525" spans="1:13" x14ac:dyDescent="0.25">
      <c r="A525" s="31" t="s">
        <v>4882</v>
      </c>
      <c r="B525" s="31" t="s">
        <v>4728</v>
      </c>
      <c r="C525" s="31" t="str">
        <f t="shared" si="46"/>
        <v>subsp.</v>
      </c>
      <c r="D525" s="31" t="s">
        <v>4728</v>
      </c>
      <c r="E525" t="s">
        <v>6</v>
      </c>
      <c r="F525" s="33" t="s">
        <v>6</v>
      </c>
      <c r="G525" s="31" t="str">
        <f t="shared" si="48"/>
        <v>Festuca arundinacea arundinacea</v>
      </c>
      <c r="H525" t="str">
        <f t="shared" si="47"/>
        <v>ChecklistFestuca Devesa</v>
      </c>
      <c r="J525" s="32" t="s">
        <v>13755</v>
      </c>
      <c r="K525" t="s">
        <v>11752</v>
      </c>
      <c r="L525" t="s">
        <v>12046</v>
      </c>
      <c r="M525" t="s">
        <v>12047</v>
      </c>
    </row>
    <row r="526" spans="1:13" x14ac:dyDescent="0.25">
      <c r="A526" t="s">
        <v>4882</v>
      </c>
      <c r="B526" t="s">
        <v>2725</v>
      </c>
      <c r="C526" s="31" t="str">
        <f t="shared" si="46"/>
        <v/>
      </c>
      <c r="E526" t="s">
        <v>6</v>
      </c>
      <c r="F526" s="33" t="s">
        <v>6</v>
      </c>
      <c r="G526" s="31" t="str">
        <f t="shared" si="48"/>
        <v>Festuca mediterranea</v>
      </c>
      <c r="H526" t="str">
        <f t="shared" si="47"/>
        <v>ChecklistFestuca Devesa</v>
      </c>
      <c r="J526" s="32" t="s">
        <v>13501</v>
      </c>
      <c r="K526" t="s">
        <v>11752</v>
      </c>
      <c r="L526" t="s">
        <v>12046</v>
      </c>
      <c r="M526" t="s">
        <v>12047</v>
      </c>
    </row>
    <row r="527" spans="1:13" x14ac:dyDescent="0.25">
      <c r="A527" t="s">
        <v>4882</v>
      </c>
      <c r="B527" t="s">
        <v>3603</v>
      </c>
      <c r="C527" s="31" t="str">
        <f t="shared" si="46"/>
        <v/>
      </c>
      <c r="E527" t="s">
        <v>6</v>
      </c>
      <c r="F527" s="33" t="s">
        <v>6</v>
      </c>
      <c r="G527" s="31" t="str">
        <f t="shared" si="48"/>
        <v>Festuca interrupta</v>
      </c>
      <c r="H527" t="str">
        <f t="shared" si="47"/>
        <v>ChecklistFestuca Devesa</v>
      </c>
      <c r="J527" s="32" t="s">
        <v>12261</v>
      </c>
      <c r="K527" t="s">
        <v>11752</v>
      </c>
      <c r="L527" t="s">
        <v>12046</v>
      </c>
      <c r="M527" t="s">
        <v>12047</v>
      </c>
    </row>
    <row r="528" spans="1:13" x14ac:dyDescent="0.25">
      <c r="A528" t="s">
        <v>4882</v>
      </c>
      <c r="B528" t="s">
        <v>4890</v>
      </c>
      <c r="C528" s="31" t="str">
        <f t="shared" si="46"/>
        <v/>
      </c>
      <c r="E528" t="s">
        <v>6</v>
      </c>
      <c r="F528" s="33" t="s">
        <v>6</v>
      </c>
      <c r="G528" s="31" t="str">
        <f t="shared" si="48"/>
        <v>Festuca gigantea</v>
      </c>
      <c r="H528" t="str">
        <f t="shared" si="47"/>
        <v>ChecklistFestuca Devesa</v>
      </c>
      <c r="J528" s="32" t="s">
        <v>13021</v>
      </c>
      <c r="K528" t="s">
        <v>11752</v>
      </c>
      <c r="L528" t="s">
        <v>12046</v>
      </c>
      <c r="M528" t="s">
        <v>12047</v>
      </c>
    </row>
    <row r="529" spans="1:13" x14ac:dyDescent="0.25">
      <c r="A529" t="s">
        <v>4882</v>
      </c>
      <c r="B529" t="s">
        <v>5214</v>
      </c>
      <c r="C529" s="31" t="str">
        <f t="shared" si="46"/>
        <v>subsp.</v>
      </c>
      <c r="D529" t="s">
        <v>5214</v>
      </c>
      <c r="E529" t="s">
        <v>31</v>
      </c>
      <c r="F529" s="33" t="s">
        <v>6</v>
      </c>
      <c r="G529" s="31" t="str">
        <f t="shared" si="48"/>
        <v>Festuca greuteri greuteri</v>
      </c>
      <c r="H529" t="str">
        <f>IF(OR(A529 ="", B529=""), "", "Martínez-Sagarra&amp;Devesa, 2019")</f>
        <v>Martínez-Sagarra&amp;Devesa, 2019</v>
      </c>
      <c r="J529" s="32" t="s">
        <v>13500</v>
      </c>
      <c r="K529" t="s">
        <v>11752</v>
      </c>
      <c r="L529" t="s">
        <v>12046</v>
      </c>
      <c r="M529" t="s">
        <v>12047</v>
      </c>
    </row>
    <row r="530" spans="1:13" x14ac:dyDescent="0.25">
      <c r="A530" t="s">
        <v>4882</v>
      </c>
      <c r="B530" t="s">
        <v>5214</v>
      </c>
      <c r="C530" s="31" t="str">
        <f t="shared" si="46"/>
        <v>subsp.</v>
      </c>
      <c r="D530" t="s">
        <v>5370</v>
      </c>
      <c r="E530" t="s">
        <v>31</v>
      </c>
      <c r="F530" s="33" t="s">
        <v>6</v>
      </c>
      <c r="G530" s="31" t="str">
        <f t="shared" si="48"/>
        <v>Festuca greuteri camarolensis</v>
      </c>
      <c r="H530" t="str">
        <f>IF(OR(A530 ="", B530=""), "", "Martínez-Sagarra&amp;Devesa, 2019")</f>
        <v>Martínez-Sagarra&amp;Devesa, 2019</v>
      </c>
      <c r="J530" s="32" t="s">
        <v>13246</v>
      </c>
      <c r="K530" t="s">
        <v>11752</v>
      </c>
      <c r="L530" t="s">
        <v>12046</v>
      </c>
      <c r="M530" t="s">
        <v>12047</v>
      </c>
    </row>
    <row r="531" spans="1:13" x14ac:dyDescent="0.25">
      <c r="A531" s="8" t="s">
        <v>5597</v>
      </c>
      <c r="B531" s="8" t="s">
        <v>3741</v>
      </c>
      <c r="C531" s="31" t="str">
        <f t="shared" si="46"/>
        <v/>
      </c>
      <c r="D531" s="33"/>
      <c r="E531" s="33" t="s">
        <v>6</v>
      </c>
      <c r="F531" s="33" t="s">
        <v>6</v>
      </c>
      <c r="G531" s="31" t="str">
        <f t="shared" si="48"/>
        <v>Bromus alopecuros</v>
      </c>
      <c r="H531" s="33" t="s">
        <v>5598</v>
      </c>
      <c r="I531" s="33"/>
      <c r="J531" s="32" t="s">
        <v>12978</v>
      </c>
      <c r="K531" t="s">
        <v>11752</v>
      </c>
      <c r="L531" t="s">
        <v>12046</v>
      </c>
      <c r="M531" t="s">
        <v>12047</v>
      </c>
    </row>
    <row r="532" spans="1:13" x14ac:dyDescent="0.25">
      <c r="A532" s="8" t="s">
        <v>5597</v>
      </c>
      <c r="B532" s="8" t="s">
        <v>41</v>
      </c>
      <c r="C532" s="31" t="str">
        <f t="shared" ref="C532:C562" si="49">IF(D532="", "", "subsp.")</f>
        <v/>
      </c>
      <c r="D532" s="9"/>
      <c r="E532" s="9" t="s">
        <v>6</v>
      </c>
      <c r="F532" s="9" t="s">
        <v>6</v>
      </c>
      <c r="G532" s="31" t="str">
        <f t="shared" si="48"/>
        <v>Bromus arvensis</v>
      </c>
      <c r="H532" s="9" t="s">
        <v>5598</v>
      </c>
      <c r="I532" s="9"/>
      <c r="J532" s="32" t="s">
        <v>12979</v>
      </c>
      <c r="K532" t="s">
        <v>11752</v>
      </c>
      <c r="L532" t="s">
        <v>12046</v>
      </c>
      <c r="M532" t="s">
        <v>12047</v>
      </c>
    </row>
    <row r="533" spans="1:13" x14ac:dyDescent="0.25">
      <c r="A533" s="8" t="s">
        <v>5597</v>
      </c>
      <c r="B533" s="8" t="s">
        <v>5599</v>
      </c>
      <c r="C533" s="31" t="str">
        <f t="shared" si="49"/>
        <v/>
      </c>
      <c r="D533" s="33"/>
      <c r="E533" s="33" t="s">
        <v>6</v>
      </c>
      <c r="F533" s="33" t="s">
        <v>6</v>
      </c>
      <c r="G533" s="31" t="str">
        <f t="shared" si="48"/>
        <v>Bromus benekenii</v>
      </c>
      <c r="H533" s="33" t="s">
        <v>5598</v>
      </c>
      <c r="I533" s="33"/>
      <c r="J533" s="32" t="s">
        <v>13080</v>
      </c>
      <c r="K533" t="s">
        <v>11752</v>
      </c>
      <c r="L533" t="s">
        <v>12046</v>
      </c>
      <c r="M533" t="s">
        <v>12047</v>
      </c>
    </row>
    <row r="534" spans="1:13" x14ac:dyDescent="0.25">
      <c r="A534" s="37" t="s">
        <v>5597</v>
      </c>
      <c r="B534" s="37" t="s">
        <v>4653</v>
      </c>
      <c r="C534" s="31" t="str">
        <f t="shared" si="49"/>
        <v/>
      </c>
      <c r="D534" s="33"/>
      <c r="E534" s="33" t="s">
        <v>31</v>
      </c>
      <c r="F534" s="33" t="s">
        <v>6</v>
      </c>
      <c r="G534" s="31" t="str">
        <f t="shared" si="48"/>
        <v>Bromus cabrerensis</v>
      </c>
      <c r="H534" s="33" t="s">
        <v>5598</v>
      </c>
      <c r="I534" s="33"/>
      <c r="J534" s="32" t="s">
        <v>12262</v>
      </c>
      <c r="K534" t="s">
        <v>11752</v>
      </c>
      <c r="L534" t="s">
        <v>12046</v>
      </c>
      <c r="M534" t="s">
        <v>12047</v>
      </c>
    </row>
    <row r="535" spans="1:13" x14ac:dyDescent="0.25">
      <c r="A535" s="8" t="s">
        <v>5597</v>
      </c>
      <c r="B535" s="8" t="s">
        <v>5600</v>
      </c>
      <c r="C535" s="31" t="str">
        <f t="shared" si="49"/>
        <v/>
      </c>
      <c r="D535" s="33"/>
      <c r="E535" s="33" t="s">
        <v>5390</v>
      </c>
      <c r="F535" s="33" t="s">
        <v>6</v>
      </c>
      <c r="G535" s="31" t="str">
        <f t="shared" si="48"/>
        <v>Bromus carinatus</v>
      </c>
      <c r="H535" s="33" t="s">
        <v>5598</v>
      </c>
      <c r="I535" s="33"/>
      <c r="J535" s="32" t="s">
        <v>12263</v>
      </c>
      <c r="K535" t="s">
        <v>11752</v>
      </c>
      <c r="L535" t="s">
        <v>12046</v>
      </c>
      <c r="M535" t="s">
        <v>12047</v>
      </c>
    </row>
    <row r="536" spans="1:13" x14ac:dyDescent="0.25">
      <c r="A536" s="8" t="s">
        <v>5597</v>
      </c>
      <c r="B536" s="8" t="s">
        <v>5601</v>
      </c>
      <c r="C536" s="31" t="str">
        <f t="shared" si="49"/>
        <v/>
      </c>
      <c r="D536" s="33"/>
      <c r="E536" s="33" t="s">
        <v>5390</v>
      </c>
      <c r="F536" s="33" t="s">
        <v>6</v>
      </c>
      <c r="G536" s="31" t="str">
        <f t="shared" si="48"/>
        <v>Bromus catharticus</v>
      </c>
      <c r="H536" s="33" t="s">
        <v>5598</v>
      </c>
      <c r="I536" s="33"/>
      <c r="J536" s="32" t="s">
        <v>12264</v>
      </c>
      <c r="K536" t="s">
        <v>11752</v>
      </c>
      <c r="L536" t="s">
        <v>12046</v>
      </c>
      <c r="M536" t="s">
        <v>12047</v>
      </c>
    </row>
    <row r="537" spans="1:13" x14ac:dyDescent="0.25">
      <c r="A537" s="8" t="s">
        <v>5597</v>
      </c>
      <c r="B537" s="8" t="s">
        <v>1443</v>
      </c>
      <c r="C537" s="31" t="str">
        <f t="shared" si="49"/>
        <v/>
      </c>
      <c r="D537" s="33"/>
      <c r="E537" s="33" t="s">
        <v>6</v>
      </c>
      <c r="F537" s="33" t="s">
        <v>6</v>
      </c>
      <c r="G537" s="31" t="str">
        <f t="shared" si="48"/>
        <v>Bromus commutatus</v>
      </c>
      <c r="H537" s="33" t="s">
        <v>5598</v>
      </c>
      <c r="I537" s="33"/>
      <c r="J537" s="32" t="s">
        <v>12980</v>
      </c>
      <c r="K537" t="s">
        <v>11752</v>
      </c>
      <c r="L537" t="s">
        <v>12046</v>
      </c>
      <c r="M537" t="s">
        <v>12047</v>
      </c>
    </row>
    <row r="538" spans="1:13" x14ac:dyDescent="0.25">
      <c r="A538" s="8" t="s">
        <v>5597</v>
      </c>
      <c r="B538" s="8" t="s">
        <v>5602</v>
      </c>
      <c r="C538" s="31" t="str">
        <f t="shared" si="49"/>
        <v/>
      </c>
      <c r="D538" s="33"/>
      <c r="E538" s="33" t="s">
        <v>6</v>
      </c>
      <c r="F538" s="33" t="s">
        <v>6</v>
      </c>
      <c r="G538" s="31" t="str">
        <f t="shared" si="48"/>
        <v>Bromus diandrus</v>
      </c>
      <c r="H538" s="33" t="s">
        <v>5598</v>
      </c>
      <c r="I538" s="33"/>
      <c r="J538" s="32" t="s">
        <v>12981</v>
      </c>
      <c r="K538" t="s">
        <v>11752</v>
      </c>
      <c r="L538" t="s">
        <v>12046</v>
      </c>
      <c r="M538" t="s">
        <v>12047</v>
      </c>
    </row>
    <row r="539" spans="1:13" x14ac:dyDescent="0.25">
      <c r="A539" s="8" t="s">
        <v>5597</v>
      </c>
      <c r="B539" s="8" t="s">
        <v>3532</v>
      </c>
      <c r="C539" s="31" t="str">
        <f t="shared" si="49"/>
        <v/>
      </c>
      <c r="D539" s="33"/>
      <c r="E539" s="33" t="s">
        <v>6</v>
      </c>
      <c r="F539" s="33" t="s">
        <v>6</v>
      </c>
      <c r="G539" s="31" t="str">
        <f t="shared" si="48"/>
        <v>Bromus erectus</v>
      </c>
      <c r="H539" s="33" t="s">
        <v>5598</v>
      </c>
      <c r="I539" s="33"/>
      <c r="J539" s="32" t="s">
        <v>12982</v>
      </c>
      <c r="K539" t="s">
        <v>11752</v>
      </c>
      <c r="L539" t="s">
        <v>12046</v>
      </c>
      <c r="M539" t="s">
        <v>12047</v>
      </c>
    </row>
    <row r="540" spans="1:13" x14ac:dyDescent="0.25">
      <c r="A540" s="8" t="s">
        <v>5597</v>
      </c>
      <c r="B540" s="8" t="s">
        <v>4806</v>
      </c>
      <c r="C540" s="31" t="str">
        <f t="shared" si="49"/>
        <v/>
      </c>
      <c r="D540" s="33"/>
      <c r="E540" s="33" t="s">
        <v>6</v>
      </c>
      <c r="F540" s="33" t="s">
        <v>6</v>
      </c>
      <c r="G540" s="31" t="str">
        <f t="shared" si="48"/>
        <v>Bromus fasciculatus</v>
      </c>
      <c r="H540" s="33" t="s">
        <v>5598</v>
      </c>
      <c r="I540" s="33"/>
      <c r="J540" s="32" t="s">
        <v>12265</v>
      </c>
      <c r="K540" t="s">
        <v>11752</v>
      </c>
      <c r="L540" t="s">
        <v>12046</v>
      </c>
      <c r="M540" t="s">
        <v>12047</v>
      </c>
    </row>
    <row r="541" spans="1:13" x14ac:dyDescent="0.25">
      <c r="A541" s="8" t="s">
        <v>5597</v>
      </c>
      <c r="B541" s="8" t="s">
        <v>6180</v>
      </c>
      <c r="C541" s="31" t="str">
        <f t="shared" si="49"/>
        <v>subsp.</v>
      </c>
      <c r="D541" s="33" t="s">
        <v>6180</v>
      </c>
      <c r="E541" s="33" t="s">
        <v>6</v>
      </c>
      <c r="F541" s="33" t="s">
        <v>6</v>
      </c>
      <c r="G541" s="31" t="str">
        <f t="shared" si="48"/>
        <v>Bromus hordeaceus hordeaceus</v>
      </c>
      <c r="H541" s="33" t="s">
        <v>5598</v>
      </c>
      <c r="I541" s="33"/>
      <c r="J541" s="32" t="s">
        <v>13235</v>
      </c>
      <c r="K541" t="s">
        <v>11752</v>
      </c>
      <c r="L541" t="s">
        <v>12046</v>
      </c>
      <c r="M541" t="s">
        <v>12047</v>
      </c>
    </row>
    <row r="542" spans="1:13" x14ac:dyDescent="0.25">
      <c r="A542" s="8" t="s">
        <v>5597</v>
      </c>
      <c r="B542" s="8" t="s">
        <v>6180</v>
      </c>
      <c r="C542" s="31" t="str">
        <f t="shared" si="49"/>
        <v>subsp.</v>
      </c>
      <c r="D542" s="33" t="s">
        <v>4827</v>
      </c>
      <c r="E542" s="33" t="s">
        <v>6</v>
      </c>
      <c r="F542" s="33" t="s">
        <v>6</v>
      </c>
      <c r="G542" s="31" t="str">
        <f t="shared" si="48"/>
        <v>Bromus hordeaceus divaricatus</v>
      </c>
      <c r="H542" s="33" t="s">
        <v>5598</v>
      </c>
      <c r="I542" s="33"/>
      <c r="J542" s="32" t="s">
        <v>13234</v>
      </c>
      <c r="K542" t="s">
        <v>11752</v>
      </c>
      <c r="L542" t="s">
        <v>12046</v>
      </c>
      <c r="M542" t="s">
        <v>12047</v>
      </c>
    </row>
    <row r="543" spans="1:13" x14ac:dyDescent="0.25">
      <c r="A543" s="8" t="s">
        <v>5597</v>
      </c>
      <c r="B543" s="8" t="s">
        <v>5603</v>
      </c>
      <c r="C543" s="31" t="str">
        <f t="shared" si="49"/>
        <v/>
      </c>
      <c r="D543" s="33"/>
      <c r="E543" s="33" t="s">
        <v>5390</v>
      </c>
      <c r="F543" s="33" t="s">
        <v>6</v>
      </c>
      <c r="G543" s="31" t="str">
        <f t="shared" si="48"/>
        <v>Bromus inermis</v>
      </c>
      <c r="H543" s="33" t="s">
        <v>5598</v>
      </c>
      <c r="I543" s="33"/>
      <c r="J543" s="32" t="s">
        <v>12983</v>
      </c>
      <c r="K543" t="s">
        <v>11752</v>
      </c>
      <c r="L543" t="s">
        <v>12046</v>
      </c>
      <c r="M543" t="s">
        <v>12047</v>
      </c>
    </row>
    <row r="544" spans="1:13" x14ac:dyDescent="0.25">
      <c r="A544" s="8" t="s">
        <v>5597</v>
      </c>
      <c r="B544" s="8" t="s">
        <v>3412</v>
      </c>
      <c r="C544" s="31" t="str">
        <f t="shared" si="49"/>
        <v/>
      </c>
      <c r="D544" s="33"/>
      <c r="E544" s="33" t="s">
        <v>6</v>
      </c>
      <c r="F544" s="33" t="s">
        <v>6</v>
      </c>
      <c r="G544" s="31" t="str">
        <f t="shared" si="48"/>
        <v>Bromus intermedius</v>
      </c>
      <c r="H544" s="33" t="s">
        <v>5598</v>
      </c>
      <c r="I544" s="33"/>
      <c r="J544" s="32" t="s">
        <v>13081</v>
      </c>
      <c r="K544" t="s">
        <v>11752</v>
      </c>
      <c r="L544" t="s">
        <v>12046</v>
      </c>
      <c r="M544" t="s">
        <v>12047</v>
      </c>
    </row>
    <row r="545" spans="1:13" x14ac:dyDescent="0.25">
      <c r="A545" s="8" t="s">
        <v>5597</v>
      </c>
      <c r="B545" s="8" t="s">
        <v>5604</v>
      </c>
      <c r="C545" s="31" t="str">
        <f t="shared" si="49"/>
        <v/>
      </c>
      <c r="D545" s="33"/>
      <c r="E545" s="33" t="s">
        <v>6</v>
      </c>
      <c r="F545" s="33" t="s">
        <v>6</v>
      </c>
      <c r="G545" s="31" t="str">
        <f t="shared" si="48"/>
        <v>Bromus lanceolatus</v>
      </c>
      <c r="H545" s="33" t="s">
        <v>5598</v>
      </c>
      <c r="I545" s="33"/>
      <c r="J545" s="32" t="s">
        <v>12266</v>
      </c>
      <c r="K545" t="s">
        <v>11752</v>
      </c>
      <c r="L545" t="s">
        <v>12046</v>
      </c>
      <c r="M545" t="s">
        <v>12047</v>
      </c>
    </row>
    <row r="546" spans="1:13" x14ac:dyDescent="0.25">
      <c r="A546" s="8" t="s">
        <v>5597</v>
      </c>
      <c r="B546" s="8" t="s">
        <v>5605</v>
      </c>
      <c r="C546" s="31" t="str">
        <f t="shared" si="49"/>
        <v/>
      </c>
      <c r="D546" s="33"/>
      <c r="E546" s="33" t="s">
        <v>6</v>
      </c>
      <c r="F546" s="33" t="s">
        <v>6</v>
      </c>
      <c r="G546" s="31" t="str">
        <f t="shared" si="48"/>
        <v>Bromus lepidus</v>
      </c>
      <c r="H546" s="33" t="s">
        <v>5598</v>
      </c>
      <c r="I546" s="33"/>
      <c r="J546" s="32" t="s">
        <v>12267</v>
      </c>
      <c r="K546" t="s">
        <v>11752</v>
      </c>
      <c r="L546" t="s">
        <v>12046</v>
      </c>
      <c r="M546" t="s">
        <v>12047</v>
      </c>
    </row>
    <row r="547" spans="1:13" x14ac:dyDescent="0.25">
      <c r="A547" s="8" t="s">
        <v>5597</v>
      </c>
      <c r="B547" s="8" t="s">
        <v>5606</v>
      </c>
      <c r="C547" s="31" t="str">
        <f t="shared" si="49"/>
        <v/>
      </c>
      <c r="D547" s="33"/>
      <c r="E547" s="33" t="s">
        <v>6</v>
      </c>
      <c r="F547" s="33" t="s">
        <v>6</v>
      </c>
      <c r="G547" s="31" t="str">
        <f t="shared" si="48"/>
        <v>Bromus madritensis</v>
      </c>
      <c r="H547" s="33" t="s">
        <v>5598</v>
      </c>
      <c r="I547" s="33"/>
      <c r="J547" s="32" t="s">
        <v>12984</v>
      </c>
      <c r="K547" t="s">
        <v>11752</v>
      </c>
      <c r="L547" t="s">
        <v>12046</v>
      </c>
      <c r="M547" t="s">
        <v>12047</v>
      </c>
    </row>
    <row r="548" spans="1:13" x14ac:dyDescent="0.25">
      <c r="A548" s="37" t="s">
        <v>5597</v>
      </c>
      <c r="B548" s="37" t="s">
        <v>3930</v>
      </c>
      <c r="C548" s="31" t="str">
        <f t="shared" si="49"/>
        <v/>
      </c>
      <c r="D548" s="33"/>
      <c r="E548" s="33" t="s">
        <v>31</v>
      </c>
      <c r="F548" s="33" t="s">
        <v>6</v>
      </c>
      <c r="G548" s="31" t="str">
        <f t="shared" si="48"/>
        <v>Bromus nervosus</v>
      </c>
      <c r="H548" s="33" t="s">
        <v>5598</v>
      </c>
      <c r="I548" s="33"/>
      <c r="J548" s="32" t="s">
        <v>12268</v>
      </c>
      <c r="K548" t="s">
        <v>11752</v>
      </c>
      <c r="L548" t="s">
        <v>12046</v>
      </c>
      <c r="M548" t="s">
        <v>12047</v>
      </c>
    </row>
    <row r="549" spans="1:13" x14ac:dyDescent="0.25">
      <c r="A549" s="8" t="s">
        <v>5597</v>
      </c>
      <c r="B549" s="8" t="s">
        <v>5607</v>
      </c>
      <c r="C549" s="31" t="str">
        <f t="shared" si="49"/>
        <v/>
      </c>
      <c r="D549" s="33"/>
      <c r="E549" s="33" t="s">
        <v>6</v>
      </c>
      <c r="F549" s="33" t="s">
        <v>6</v>
      </c>
      <c r="G549" s="31" t="str">
        <f t="shared" si="48"/>
        <v>Bromus parvispiculatus</v>
      </c>
      <c r="H549" s="33" t="s">
        <v>5598</v>
      </c>
      <c r="I549" s="33"/>
      <c r="J549" s="32" t="s">
        <v>12269</v>
      </c>
      <c r="K549" t="s">
        <v>11752</v>
      </c>
      <c r="L549" t="s">
        <v>12046</v>
      </c>
      <c r="M549" t="s">
        <v>12047</v>
      </c>
    </row>
    <row r="550" spans="1:13" x14ac:dyDescent="0.25">
      <c r="A550" s="37" t="s">
        <v>5597</v>
      </c>
      <c r="B550" s="37" t="s">
        <v>5608</v>
      </c>
      <c r="C550" s="31" t="str">
        <f t="shared" si="49"/>
        <v/>
      </c>
      <c r="D550" s="33"/>
      <c r="E550" s="33" t="s">
        <v>31</v>
      </c>
      <c r="F550" s="33" t="s">
        <v>6</v>
      </c>
      <c r="G550" s="31" t="str">
        <f t="shared" si="48"/>
        <v>Bromus picoeuropeanus</v>
      </c>
      <c r="H550" s="33" t="s">
        <v>5598</v>
      </c>
      <c r="I550" s="33"/>
      <c r="J550" s="32" t="s">
        <v>12270</v>
      </c>
      <c r="K550" t="s">
        <v>11752</v>
      </c>
      <c r="L550" t="s">
        <v>12046</v>
      </c>
      <c r="M550" t="s">
        <v>12047</v>
      </c>
    </row>
    <row r="551" spans="1:13" x14ac:dyDescent="0.25">
      <c r="A551" s="8" t="s">
        <v>5597</v>
      </c>
      <c r="B551" s="8" t="s">
        <v>13737</v>
      </c>
      <c r="C551" s="31" t="str">
        <f t="shared" si="49"/>
        <v/>
      </c>
      <c r="D551" s="33"/>
      <c r="E551" s="33" t="s">
        <v>6</v>
      </c>
      <c r="F551" s="33" t="s">
        <v>6</v>
      </c>
      <c r="G551" s="31" t="str">
        <f t="shared" si="48"/>
        <v>Bromus pseudothominei</v>
      </c>
      <c r="H551" s="33" t="s">
        <v>5598</v>
      </c>
      <c r="I551" s="33"/>
      <c r="J551" s="32" t="s">
        <v>13738</v>
      </c>
      <c r="K551" t="s">
        <v>11752</v>
      </c>
      <c r="L551" t="s">
        <v>12046</v>
      </c>
      <c r="M551" t="s">
        <v>12047</v>
      </c>
    </row>
    <row r="552" spans="1:13" x14ac:dyDescent="0.25">
      <c r="A552" s="8" t="s">
        <v>5597</v>
      </c>
      <c r="B552" s="8" t="s">
        <v>4794</v>
      </c>
      <c r="C552" s="31" t="str">
        <f t="shared" si="49"/>
        <v>subsp.</v>
      </c>
      <c r="D552" s="33" t="s">
        <v>4794</v>
      </c>
      <c r="E552" s="33" t="s">
        <v>6</v>
      </c>
      <c r="F552" s="33" t="s">
        <v>6</v>
      </c>
      <c r="G552" s="31" t="str">
        <f t="shared" si="48"/>
        <v>Bromus racemosus racemosus</v>
      </c>
      <c r="H552" s="33" t="s">
        <v>5598</v>
      </c>
      <c r="I552" s="33"/>
      <c r="J552" s="32" t="s">
        <v>13237</v>
      </c>
      <c r="K552" t="s">
        <v>11752</v>
      </c>
      <c r="L552" t="s">
        <v>12046</v>
      </c>
      <c r="M552" t="s">
        <v>12047</v>
      </c>
    </row>
    <row r="553" spans="1:13" x14ac:dyDescent="0.25">
      <c r="A553" s="37" t="s">
        <v>5597</v>
      </c>
      <c r="B553" s="37" t="s">
        <v>4794</v>
      </c>
      <c r="C553" s="31" t="str">
        <f t="shared" si="49"/>
        <v>subsp.</v>
      </c>
      <c r="D553" s="33" t="s">
        <v>578</v>
      </c>
      <c r="E553" s="33" t="s">
        <v>31</v>
      </c>
      <c r="F553" s="33" t="s">
        <v>6</v>
      </c>
      <c r="G553" s="31" t="str">
        <f t="shared" si="48"/>
        <v>Bromus racemosus lusitanicus</v>
      </c>
      <c r="H553" s="33" t="s">
        <v>5598</v>
      </c>
      <c r="I553" s="33"/>
      <c r="J553" s="32" t="s">
        <v>13236</v>
      </c>
      <c r="K553" t="s">
        <v>11752</v>
      </c>
      <c r="L553" t="s">
        <v>12046</v>
      </c>
      <c r="M553" t="s">
        <v>12047</v>
      </c>
    </row>
    <row r="554" spans="1:13" x14ac:dyDescent="0.25">
      <c r="A554" s="8" t="s">
        <v>5597</v>
      </c>
      <c r="B554" s="8" t="s">
        <v>577</v>
      </c>
      <c r="C554" s="31" t="str">
        <f t="shared" si="49"/>
        <v/>
      </c>
      <c r="D554" s="33"/>
      <c r="E554" s="33" t="s">
        <v>6</v>
      </c>
      <c r="F554" s="33" t="s">
        <v>6</v>
      </c>
      <c r="G554" s="31" t="str">
        <f t="shared" si="48"/>
        <v>Bromus ramosus</v>
      </c>
      <c r="H554" s="33" t="s">
        <v>5598</v>
      </c>
      <c r="I554" s="33"/>
      <c r="J554" s="32" t="s">
        <v>12985</v>
      </c>
      <c r="K554" t="s">
        <v>11752</v>
      </c>
      <c r="L554" t="s">
        <v>12046</v>
      </c>
      <c r="M554" t="s">
        <v>12047</v>
      </c>
    </row>
    <row r="555" spans="1:13" x14ac:dyDescent="0.25">
      <c r="A555" s="8" t="s">
        <v>5597</v>
      </c>
      <c r="B555" s="8" t="s">
        <v>5609</v>
      </c>
      <c r="C555" s="31" t="str">
        <f t="shared" si="49"/>
        <v/>
      </c>
      <c r="D555" s="33"/>
      <c r="E555" s="33" t="s">
        <v>6</v>
      </c>
      <c r="F555" s="33" t="s">
        <v>6</v>
      </c>
      <c r="G555" s="31" t="str">
        <f t="shared" si="48"/>
        <v>Bromus rigidus</v>
      </c>
      <c r="H555" s="33" t="s">
        <v>5598</v>
      </c>
      <c r="I555" s="33"/>
      <c r="J555" s="32" t="s">
        <v>13191</v>
      </c>
      <c r="K555" t="s">
        <v>11752</v>
      </c>
      <c r="L555" t="s">
        <v>12046</v>
      </c>
      <c r="M555" t="s">
        <v>12047</v>
      </c>
    </row>
    <row r="556" spans="1:13" x14ac:dyDescent="0.25">
      <c r="A556" s="8" t="s">
        <v>5597</v>
      </c>
      <c r="B556" s="8" t="s">
        <v>3571</v>
      </c>
      <c r="C556" s="31" t="str">
        <f t="shared" si="49"/>
        <v/>
      </c>
      <c r="D556" s="33"/>
      <c r="E556" s="33" t="s">
        <v>6</v>
      </c>
      <c r="F556" s="33" t="s">
        <v>6</v>
      </c>
      <c r="G556" s="31" t="str">
        <f t="shared" si="48"/>
        <v>Bromus rubens</v>
      </c>
      <c r="H556" s="33" t="s">
        <v>5598</v>
      </c>
      <c r="I556" s="33"/>
      <c r="J556" s="32" t="s">
        <v>12986</v>
      </c>
      <c r="K556" t="s">
        <v>11752</v>
      </c>
      <c r="L556" t="s">
        <v>12046</v>
      </c>
      <c r="M556" t="s">
        <v>12047</v>
      </c>
    </row>
    <row r="557" spans="1:13" x14ac:dyDescent="0.25">
      <c r="A557" s="8" t="s">
        <v>5597</v>
      </c>
      <c r="B557" s="8" t="s">
        <v>1434</v>
      </c>
      <c r="C557" s="31" t="str">
        <f t="shared" si="49"/>
        <v/>
      </c>
      <c r="D557" s="33"/>
      <c r="E557" s="33" t="s">
        <v>6</v>
      </c>
      <c r="F557" s="33" t="s">
        <v>6</v>
      </c>
      <c r="G557" s="31" t="str">
        <f t="shared" si="48"/>
        <v>Bromus scoparius</v>
      </c>
      <c r="H557" s="33" t="s">
        <v>5598</v>
      </c>
      <c r="I557" s="33"/>
      <c r="J557" s="32" t="s">
        <v>12987</v>
      </c>
      <c r="K557" t="s">
        <v>11752</v>
      </c>
      <c r="L557" t="s">
        <v>12046</v>
      </c>
      <c r="M557" t="s">
        <v>12047</v>
      </c>
    </row>
    <row r="558" spans="1:13" x14ac:dyDescent="0.25">
      <c r="A558" s="8" t="s">
        <v>5597</v>
      </c>
      <c r="B558" s="8" t="s">
        <v>5610</v>
      </c>
      <c r="C558" s="31" t="str">
        <f t="shared" si="49"/>
        <v/>
      </c>
      <c r="D558" s="33"/>
      <c r="E558" s="33" t="s">
        <v>6</v>
      </c>
      <c r="F558" s="33" t="s">
        <v>6</v>
      </c>
      <c r="G558" s="31" t="str">
        <f t="shared" si="48"/>
        <v>Bromus secalinus</v>
      </c>
      <c r="H558" s="33" t="s">
        <v>5598</v>
      </c>
      <c r="I558" s="33"/>
      <c r="J558" s="32" t="s">
        <v>12988</v>
      </c>
      <c r="K558" t="s">
        <v>11752</v>
      </c>
      <c r="L558" t="s">
        <v>12046</v>
      </c>
      <c r="M558" t="s">
        <v>12047</v>
      </c>
    </row>
    <row r="559" spans="1:13" x14ac:dyDescent="0.25">
      <c r="A559" s="8" t="s">
        <v>5597</v>
      </c>
      <c r="B559" s="8" t="s">
        <v>2269</v>
      </c>
      <c r="C559" s="31" t="str">
        <f t="shared" si="49"/>
        <v/>
      </c>
      <c r="D559" s="33"/>
      <c r="E559" s="33" t="s">
        <v>6</v>
      </c>
      <c r="F559" s="33" t="s">
        <v>6</v>
      </c>
      <c r="G559" s="31" t="str">
        <f t="shared" si="48"/>
        <v>Bromus squarrosus</v>
      </c>
      <c r="H559" s="33" t="s">
        <v>5598</v>
      </c>
      <c r="I559" s="33"/>
      <c r="J559" s="32" t="s">
        <v>12989</v>
      </c>
      <c r="K559" t="s">
        <v>11752</v>
      </c>
      <c r="L559" t="s">
        <v>12046</v>
      </c>
      <c r="M559" t="s">
        <v>12047</v>
      </c>
    </row>
    <row r="560" spans="1:13" x14ac:dyDescent="0.25">
      <c r="A560" s="8" t="s">
        <v>5597</v>
      </c>
      <c r="B560" s="8" t="s">
        <v>3204</v>
      </c>
      <c r="C560" s="31" t="str">
        <f t="shared" si="49"/>
        <v/>
      </c>
      <c r="D560" s="33"/>
      <c r="E560" s="33" t="s">
        <v>6</v>
      </c>
      <c r="F560" s="33" t="s">
        <v>6</v>
      </c>
      <c r="G560" s="31" t="str">
        <f t="shared" si="48"/>
        <v>Bromus sterilis</v>
      </c>
      <c r="H560" s="33" t="s">
        <v>5598</v>
      </c>
      <c r="I560" s="33"/>
      <c r="J560" s="32" t="s">
        <v>12990</v>
      </c>
      <c r="K560" t="s">
        <v>11752</v>
      </c>
      <c r="L560" t="s">
        <v>12046</v>
      </c>
      <c r="M560" t="s">
        <v>12047</v>
      </c>
    </row>
    <row r="561" spans="1:13" x14ac:dyDescent="0.25">
      <c r="A561" s="8" t="s">
        <v>5597</v>
      </c>
      <c r="B561" s="8" t="s">
        <v>3593</v>
      </c>
      <c r="C561" s="31" t="str">
        <f t="shared" si="49"/>
        <v/>
      </c>
      <c r="D561" s="33"/>
      <c r="E561" s="33" t="s">
        <v>6</v>
      </c>
      <c r="F561" s="33" t="s">
        <v>6</v>
      </c>
      <c r="G561" s="31" t="str">
        <f t="shared" si="48"/>
        <v>Bromus tectorum</v>
      </c>
      <c r="H561" s="33" t="s">
        <v>5598</v>
      </c>
      <c r="I561" s="33"/>
      <c r="J561" s="32" t="s">
        <v>12971</v>
      </c>
      <c r="K561" t="s">
        <v>11752</v>
      </c>
      <c r="L561" t="s">
        <v>12046</v>
      </c>
      <c r="M561" t="s">
        <v>12047</v>
      </c>
    </row>
    <row r="562" spans="1:13" x14ac:dyDescent="0.25">
      <c r="A562" s="31" t="s">
        <v>5358</v>
      </c>
      <c r="B562" s="31" t="s">
        <v>1138</v>
      </c>
      <c r="C562" s="31" t="str">
        <f t="shared" si="49"/>
        <v/>
      </c>
      <c r="D562" s="31"/>
      <c r="E562" s="33" t="s">
        <v>6</v>
      </c>
      <c r="F562" s="33" t="s">
        <v>6</v>
      </c>
      <c r="G562" s="31" t="str">
        <f t="shared" si="48"/>
        <v>Dasypyrum villosum</v>
      </c>
      <c r="H562" t="str">
        <f>IF(OR(A562 ="", B562=""), "", "CARLOS ROMERO-ZARCO")</f>
        <v>CARLOS ROMERO-ZARCO</v>
      </c>
      <c r="I562" t="s">
        <v>6191</v>
      </c>
      <c r="J562" s="32" t="s">
        <v>13002</v>
      </c>
      <c r="K562" t="s">
        <v>11752</v>
      </c>
      <c r="L562" t="s">
        <v>12046</v>
      </c>
      <c r="M562" t="s">
        <v>12047</v>
      </c>
    </row>
    <row r="563" spans="1:13" x14ac:dyDescent="0.25">
      <c r="A563" s="31" t="s">
        <v>4966</v>
      </c>
      <c r="B563" s="31" t="s">
        <v>1603</v>
      </c>
      <c r="C563" s="31" t="str">
        <f t="shared" ref="C563:C570" si="50">IF(D563="", "", "subsp.")</f>
        <v/>
      </c>
      <c r="D563" s="31"/>
      <c r="E563" s="33" t="s">
        <v>6</v>
      </c>
      <c r="F563" s="33" t="s">
        <v>6</v>
      </c>
      <c r="G563" s="31" t="str">
        <f t="shared" si="48"/>
        <v>Leersia hexandra</v>
      </c>
      <c r="H563" t="str">
        <f>IF(OR(A563 ="", B563=""), "", "CARLOS ROMERO-ZARCO")</f>
        <v>CARLOS ROMERO-ZARCO</v>
      </c>
      <c r="I563" t="s">
        <v>6192</v>
      </c>
      <c r="J563" s="32" t="s">
        <v>12271</v>
      </c>
      <c r="K563" t="s">
        <v>11752</v>
      </c>
      <c r="L563" t="s">
        <v>12046</v>
      </c>
      <c r="M563" t="s">
        <v>12047</v>
      </c>
    </row>
    <row r="564" spans="1:13" x14ac:dyDescent="0.25">
      <c r="A564" s="31" t="s">
        <v>4999</v>
      </c>
      <c r="B564" s="31" t="s">
        <v>13590</v>
      </c>
      <c r="C564" s="31" t="str">
        <f t="shared" si="50"/>
        <v/>
      </c>
      <c r="E564" s="33" t="s">
        <v>5390</v>
      </c>
      <c r="F564" s="33" t="s">
        <v>6</v>
      </c>
      <c r="G564" s="31" t="str">
        <f t="shared" si="48"/>
        <v>Oplismenus undulatifolius</v>
      </c>
      <c r="H564" t="s">
        <v>13174</v>
      </c>
      <c r="I564" s="31" t="s">
        <v>13173</v>
      </c>
      <c r="J564" s="32" t="s">
        <v>13197</v>
      </c>
      <c r="K564" t="s">
        <v>11752</v>
      </c>
      <c r="L564" t="s">
        <v>12046</v>
      </c>
      <c r="M564" t="s">
        <v>12047</v>
      </c>
    </row>
    <row r="565" spans="1:13" x14ac:dyDescent="0.25">
      <c r="A565" s="31" t="s">
        <v>4765</v>
      </c>
      <c r="B565" s="31" t="s">
        <v>3204</v>
      </c>
      <c r="C565" s="31" t="str">
        <f t="shared" si="50"/>
        <v>subsp.</v>
      </c>
      <c r="D565" t="s">
        <v>3204</v>
      </c>
      <c r="E565" t="s">
        <v>6</v>
      </c>
      <c r="F565" s="33" t="s">
        <v>6</v>
      </c>
      <c r="G565" s="31" t="str">
        <f t="shared" si="48"/>
        <v>Avena sterilis sterilis</v>
      </c>
      <c r="H565" t="str">
        <f>IF(OR(A565 ="", B565=""), "", "CARLOS ROMERO-ZARCO")</f>
        <v>CARLOS ROMERO-ZARCO</v>
      </c>
      <c r="I565" s="31"/>
      <c r="J565" s="32" t="s">
        <v>13183</v>
      </c>
      <c r="K565" t="s">
        <v>11752</v>
      </c>
      <c r="L565" t="s">
        <v>12046</v>
      </c>
      <c r="M565" t="s">
        <v>12047</v>
      </c>
    </row>
    <row r="566" spans="1:13" x14ac:dyDescent="0.25">
      <c r="A566" s="31" t="s">
        <v>4765</v>
      </c>
      <c r="B566" s="31" t="s">
        <v>3204</v>
      </c>
      <c r="C566" s="31" t="str">
        <f t="shared" si="50"/>
        <v>subsp.</v>
      </c>
      <c r="D566" t="s">
        <v>4772</v>
      </c>
      <c r="E566" t="s">
        <v>6</v>
      </c>
      <c r="F566" s="36" t="s">
        <v>6</v>
      </c>
      <c r="G566" s="31" t="str">
        <f t="shared" si="48"/>
        <v>Avena sterilis ludoviciana</v>
      </c>
      <c r="H566" t="str">
        <f>IF(OR(A566 ="", B566=""), "", "CARLOS ROMERO-ZARCO")</f>
        <v>CARLOS ROMERO-ZARCO</v>
      </c>
      <c r="J566" s="32" t="s">
        <v>13187</v>
      </c>
      <c r="K566" t="s">
        <v>11752</v>
      </c>
      <c r="L566" t="s">
        <v>12046</v>
      </c>
      <c r="M566" t="s">
        <v>12047</v>
      </c>
    </row>
    <row r="567" spans="1:13" x14ac:dyDescent="0.25">
      <c r="A567" t="s">
        <v>4984</v>
      </c>
      <c r="B567" t="s">
        <v>1317</v>
      </c>
      <c r="C567" s="31" t="str">
        <f t="shared" si="50"/>
        <v>subsp.</v>
      </c>
      <c r="D567" t="s">
        <v>2624</v>
      </c>
      <c r="E567" s="33" t="s">
        <v>31</v>
      </c>
      <c r="F567" s="33" t="s">
        <v>6</v>
      </c>
      <c r="G567" s="31" t="str">
        <f t="shared" si="48"/>
        <v>Mibora minima littorea</v>
      </c>
      <c r="H567" t="s">
        <v>13476</v>
      </c>
      <c r="J567" t="s">
        <v>13477</v>
      </c>
      <c r="K567" s="31" t="s">
        <v>11752</v>
      </c>
      <c r="L567" s="31" t="s">
        <v>12046</v>
      </c>
      <c r="M567" s="31" t="s">
        <v>12047</v>
      </c>
    </row>
    <row r="568" spans="1:13" x14ac:dyDescent="0.25">
      <c r="A568" s="31" t="s">
        <v>4866</v>
      </c>
      <c r="B568" s="31" t="s">
        <v>4870</v>
      </c>
      <c r="C568" s="31" t="str">
        <f t="shared" si="50"/>
        <v>subsp.</v>
      </c>
      <c r="D568" s="31" t="s">
        <v>13744</v>
      </c>
      <c r="E568" s="31" t="s">
        <v>6</v>
      </c>
      <c r="F568" s="33" t="s">
        <v>6</v>
      </c>
      <c r="G568" s="31" t="str">
        <f t="shared" si="48"/>
        <v>Elymus farctus boreoatlanticus</v>
      </c>
      <c r="H568" s="31" t="s">
        <v>13745</v>
      </c>
      <c r="I568" s="31"/>
      <c r="J568" s="32" t="s">
        <v>13746</v>
      </c>
      <c r="K568" s="31" t="s">
        <v>11752</v>
      </c>
      <c r="L568" s="31" t="s">
        <v>12046</v>
      </c>
      <c r="M568" s="31" t="s">
        <v>12047</v>
      </c>
    </row>
    <row r="569" spans="1:13" x14ac:dyDescent="0.25">
      <c r="A569" t="s">
        <v>4882</v>
      </c>
      <c r="B569" t="s">
        <v>13760</v>
      </c>
      <c r="C569" t="str">
        <f t="shared" si="50"/>
        <v>subsp.</v>
      </c>
      <c r="D569" t="s">
        <v>13760</v>
      </c>
      <c r="E569" t="s">
        <v>31</v>
      </c>
      <c r="F569" s="33" t="s">
        <v>31</v>
      </c>
      <c r="G569" s="31" t="str">
        <f t="shared" si="48"/>
        <v>Festuca inops inops</v>
      </c>
      <c r="H569" s="31" t="s">
        <v>13745</v>
      </c>
      <c r="J569" s="32" t="s">
        <v>13761</v>
      </c>
      <c r="K569" s="31" t="s">
        <v>11752</v>
      </c>
      <c r="L569" s="31" t="s">
        <v>12046</v>
      </c>
      <c r="M569" s="31" t="s">
        <v>12047</v>
      </c>
    </row>
    <row r="570" spans="1:13" x14ac:dyDescent="0.25">
      <c r="A570" s="31" t="s">
        <v>4882</v>
      </c>
      <c r="B570" t="s">
        <v>13763</v>
      </c>
      <c r="C570" s="31" t="str">
        <f t="shared" si="50"/>
        <v/>
      </c>
      <c r="E570" t="s">
        <v>31</v>
      </c>
      <c r="F570" s="33" t="s">
        <v>6</v>
      </c>
      <c r="G570" s="31" t="str">
        <f t="shared" si="48"/>
        <v>Festuca graniticola</v>
      </c>
      <c r="H570" s="31" t="s">
        <v>13745</v>
      </c>
      <c r="J570" s="32" t="s">
        <v>13779</v>
      </c>
      <c r="K570" s="31" t="s">
        <v>11752</v>
      </c>
      <c r="L570" s="31" t="s">
        <v>12046</v>
      </c>
      <c r="M570" s="31" t="s">
        <v>12047</v>
      </c>
    </row>
    <row r="571" spans="1:13" x14ac:dyDescent="0.25">
      <c r="A571" s="31" t="s">
        <v>4882</v>
      </c>
      <c r="B571" t="s">
        <v>13766</v>
      </c>
      <c r="E571" t="s">
        <v>13111</v>
      </c>
      <c r="F571" s="33" t="s">
        <v>6</v>
      </c>
      <c r="G571" s="31" t="str">
        <f t="shared" si="48"/>
        <v>Festuca lambinonii</v>
      </c>
      <c r="H571" s="31" t="s">
        <v>13745</v>
      </c>
      <c r="J571" s="32" t="s">
        <v>13767</v>
      </c>
      <c r="K571" s="31" t="s">
        <v>11752</v>
      </c>
      <c r="L571" s="31" t="s">
        <v>12046</v>
      </c>
      <c r="M571" s="31" t="s">
        <v>12047</v>
      </c>
    </row>
    <row r="572" spans="1:13" x14ac:dyDescent="0.25">
      <c r="A572" s="31" t="s">
        <v>4882</v>
      </c>
      <c r="B572" s="31" t="s">
        <v>4778</v>
      </c>
      <c r="C572" s="31" t="str">
        <f>IF(D572="", "", "subsp.")</f>
        <v>subsp.</v>
      </c>
      <c r="D572" s="31" t="s">
        <v>4778</v>
      </c>
      <c r="E572" s="31" t="s">
        <v>6</v>
      </c>
      <c r="F572" s="33" t="s">
        <v>6</v>
      </c>
      <c r="G572" s="31" t="str">
        <f t="shared" si="48"/>
        <v>Festuca marginata marginata</v>
      </c>
      <c r="H572" s="31" t="s">
        <v>13745</v>
      </c>
      <c r="J572" s="32" t="s">
        <v>13769</v>
      </c>
      <c r="K572" s="31" t="s">
        <v>11752</v>
      </c>
      <c r="L572" s="31" t="s">
        <v>12046</v>
      </c>
      <c r="M572" s="31" t="s">
        <v>12047</v>
      </c>
    </row>
    <row r="573" spans="1:13" x14ac:dyDescent="0.25">
      <c r="A573" t="s">
        <v>4913</v>
      </c>
      <c r="B573" t="s">
        <v>401</v>
      </c>
      <c r="C573" s="31" t="str">
        <f t="shared" ref="C573:C574" si="51">IF(D573="", "", "subsp.")</f>
        <v/>
      </c>
      <c r="E573" t="s">
        <v>6</v>
      </c>
      <c r="F573" s="33" t="s">
        <v>6</v>
      </c>
      <c r="G573" s="31" t="str">
        <f t="shared" si="48"/>
        <v>Gaudinia maroccana</v>
      </c>
      <c r="H573" t="s">
        <v>13787</v>
      </c>
      <c r="J573" s="32" t="s">
        <v>13788</v>
      </c>
      <c r="K573" s="31" t="s">
        <v>11752</v>
      </c>
      <c r="L573" s="31" t="s">
        <v>12046</v>
      </c>
      <c r="M573" s="31" t="s">
        <v>12047</v>
      </c>
    </row>
    <row r="574" spans="1:13" x14ac:dyDescent="0.25">
      <c r="A574" t="s">
        <v>4934</v>
      </c>
      <c r="B574" t="s">
        <v>983</v>
      </c>
      <c r="C574" s="31" t="str">
        <f t="shared" si="51"/>
        <v>subsp.</v>
      </c>
      <c r="D574" t="s">
        <v>2088</v>
      </c>
      <c r="E574" t="s">
        <v>6</v>
      </c>
      <c r="F574" s="33" t="s">
        <v>6</v>
      </c>
      <c r="G574" s="31" t="str">
        <f t="shared" si="48"/>
        <v>Holcus lanatus tuberosus</v>
      </c>
      <c r="H574" s="31" t="s">
        <v>13745</v>
      </c>
      <c r="J574" s="32" t="s">
        <v>13789</v>
      </c>
      <c r="K574" s="31" t="s">
        <v>11752</v>
      </c>
      <c r="L574" s="31" t="s">
        <v>12046</v>
      </c>
      <c r="M574" s="31" t="s">
        <v>12047</v>
      </c>
    </row>
  </sheetData>
  <conditionalFormatting sqref="I334:I335 I429:I430 I432:I433 I565:I567 I125:I131 I1:I35 I37:I122 J34 J359 I402:I423 J566 I133:I210 J504 I435:I452 J453 I573:I1048576 I569:J571 I454:I530 J573:J574 J221 I213:I259 I261:I332 I337:I357 J368 J374 I359:I395 J433">
    <cfRule type="beginsWith" dxfId="972" priority="43" operator="beginsWith" text="***">
      <formula>LEFT(I1,LEN("***"))="***"</formula>
    </cfRule>
  </conditionalFormatting>
  <conditionalFormatting sqref="H215:H217">
    <cfRule type="beginsWith" dxfId="971" priority="40" operator="beginsWith" text="***">
      <formula>LEFT(H215,LEN("***"))="***"</formula>
    </cfRule>
  </conditionalFormatting>
  <conditionalFormatting sqref="H220">
    <cfRule type="beginsWith" dxfId="970" priority="39" operator="beginsWith" text="***">
      <formula>LEFT(H220,LEN("***"))="***"</formula>
    </cfRule>
  </conditionalFormatting>
  <conditionalFormatting sqref="I211:I212">
    <cfRule type="beginsWith" dxfId="969" priority="32" operator="beginsWith" text="***">
      <formula>LEFT(I211,LEN("***"))="***"</formula>
    </cfRule>
  </conditionalFormatting>
  <conditionalFormatting sqref="I564">
    <cfRule type="beginsWith" dxfId="968" priority="19" operator="beginsWith" text="***">
      <formula>LEFT(I564,LEN("***"))="***"</formula>
    </cfRule>
  </conditionalFormatting>
  <conditionalFormatting sqref="I36">
    <cfRule type="beginsWith" dxfId="967" priority="15" operator="beginsWith" text="***">
      <formula>LEFT(I36,LEN("***"))="***"</formula>
    </cfRule>
  </conditionalFormatting>
  <conditionalFormatting sqref="I568">
    <cfRule type="beginsWith" dxfId="966" priority="7" operator="beginsWith" text="***">
      <formula>LEFT(I568,LEN("***"))="***"</formula>
    </cfRule>
  </conditionalFormatting>
  <hyperlinks>
    <hyperlink ref="I3" r:id="rId1"/>
    <hyperlink ref="I2" r:id="rId2"/>
    <hyperlink ref="I114" r:id="rId3"/>
  </hyperlinks>
  <pageMargins left="0.7" right="0.7" top="0.75" bottom="0.75" header="0.3" footer="0.3"/>
  <pageSetup paperSize="9" orientation="portrait" horizontalDpi="360" verticalDpi="36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" operator="containsText" id="{FEED2A55-693A-4D25-AF85-FC42739CA068}">
            <xm:f>NOT(ISERROR(SEARCH("True",E1)))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" operator="containsText" id="{2A255027-44AE-4E72-AA70-0E8039C52BAF}">
            <xm:f>NOT(ISERROR(SEARCH("False",E1)))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E565:E567 E1:E35 E210 F2:F74 F76:F78 F80:F96 F315:F317 F319:F356 F434:F441 F443 F445:F447 F528 F530:F531 E37:E137 E569:E571 E140:E208 E573:E1048576 F449:F469 F471:F526 F358:F393 F395:F418 F420:F430 E213:E530</xm:sqref>
        </x14:conditionalFormatting>
        <x14:conditionalFormatting xmlns:xm="http://schemas.microsoft.com/office/excel/2006/main">
          <x14:cfRule type="containsText" priority="45" operator="containsText" id="{50C8A39D-0576-4C2B-BB89-E2D03E5FE061}">
            <xm:f>NOT(ISERROR(SEARCH("Alóctona",E1)))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E565:E567 E1:E35 E210 F2:F74 F76:F78 F80:F96 F315:F317 F319:F356 F434:F441 F443 F445:F447 F528 F530:F531 E569:E571 E37:E208 E573:E1048576 F449:F469 F471:F526 F358:F393 F395:F418 F420:F430 E213:E530</xm:sqref>
        </x14:conditionalFormatting>
        <x14:conditionalFormatting xmlns:xm="http://schemas.microsoft.com/office/excel/2006/main">
          <x14:cfRule type="containsText" priority="36" operator="containsText" id="{71014F88-2377-43CD-B781-3603C8E82304}">
            <xm:f>NOT(ISERROR(SEARCH("Alóctona",E531)))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7" operator="containsText" id="{68FF1DBB-E8D6-4873-AD9C-2188BB4A9E48}">
            <xm:f>NOT(ISERROR(SEARCH("True",E531)))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8" operator="containsText" id="{3FE97D1A-956A-4D5B-AD0E-D6995334373D}">
            <xm:f>NOT(ISERROR(SEARCH("False",E531)))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E531:E561 F533:F544 F546:F561 F564:F565 F567 F569:F571 F573:F574</xm:sqref>
        </x14:conditionalFormatting>
        <x14:conditionalFormatting xmlns:xm="http://schemas.microsoft.com/office/excel/2006/main">
          <x14:cfRule type="containsText" priority="33" operator="containsText" id="{5E07B6FB-9BD6-4070-A7C0-277D8BC95797}">
            <xm:f>NOT(ISERROR(SEARCH("True",E211)))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5" operator="containsText" id="{762C770F-CBBD-41A9-A72B-EB29E42E788E}">
            <xm:f>NOT(ISERROR(SEARCH("False",E211)))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E211:E212</xm:sqref>
        </x14:conditionalFormatting>
        <x14:conditionalFormatting xmlns:xm="http://schemas.microsoft.com/office/excel/2006/main">
          <x14:cfRule type="containsText" priority="34" operator="containsText" id="{0B3220BA-4EE2-4260-A7F0-9987E1565922}">
            <xm:f>NOT(ISERROR(SEARCH("Alóctona",E211)))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E211:E212</xm:sqref>
        </x14:conditionalFormatting>
        <x14:conditionalFormatting xmlns:xm="http://schemas.microsoft.com/office/excel/2006/main">
          <x14:cfRule type="containsText" priority="26" operator="containsText" id="{DA471BDE-7570-45CE-BB71-EF6018983E14}">
            <xm:f>NOT(ISERROR(SEARCH("True",E562)))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7" operator="containsText" id="{81427EEB-E1BF-433D-ABD4-2D9E65F09600}">
            <xm:f>NOT(ISERROR(SEARCH("Alóctona",E562)))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8" operator="containsText" id="{F3EDCD78-05D0-46EA-A866-E24840B0D1C9}">
            <xm:f>NOT(ISERROR(SEARCH("False",E562)))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E562</xm:sqref>
        </x14:conditionalFormatting>
        <x14:conditionalFormatting xmlns:xm="http://schemas.microsoft.com/office/excel/2006/main">
          <x14:cfRule type="containsText" priority="23" operator="containsText" id="{1A9FA47B-D6F4-4262-A2CC-1D331E75DDD2}">
            <xm:f>NOT(ISERROR(SEARCH("True",E563)))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5" operator="containsText" id="{C321E0F0-2F00-43EA-B39D-3906B1A790C0}">
            <xm:f>NOT(ISERROR(SEARCH("False",E563)))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E563</xm:sqref>
        </x14:conditionalFormatting>
        <x14:conditionalFormatting xmlns:xm="http://schemas.microsoft.com/office/excel/2006/main">
          <x14:cfRule type="containsText" priority="24" operator="containsText" id="{7E31BC3B-CD21-4D13-ABC3-23AF6FE6F6B6}">
            <xm:f>NOT(ISERROR(SEARCH("Alóctona",E563)))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E563</xm:sqref>
        </x14:conditionalFormatting>
        <x14:conditionalFormatting xmlns:xm="http://schemas.microsoft.com/office/excel/2006/main">
          <x14:cfRule type="containsText" priority="20" operator="containsText" id="{F167052D-5649-4320-80F5-11379D2D64AE}">
            <xm:f>NOT(ISERROR(SEARCH("True",E564)))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2" operator="containsText" id="{70D5041A-7115-47E6-BB97-7A9BF7672ED7}">
            <xm:f>NOT(ISERROR(SEARCH("False",E564)))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E564</xm:sqref>
        </x14:conditionalFormatting>
        <x14:conditionalFormatting xmlns:xm="http://schemas.microsoft.com/office/excel/2006/main">
          <x14:cfRule type="containsText" priority="21" operator="containsText" id="{74D2E357-4ABA-4FA3-8CC7-9933643EE3CB}">
            <xm:f>NOT(ISERROR(SEARCH("Alóctona",E564)))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E564</xm:sqref>
        </x14:conditionalFormatting>
        <x14:conditionalFormatting xmlns:xm="http://schemas.microsoft.com/office/excel/2006/main">
          <x14:cfRule type="containsText" priority="16" operator="containsText" id="{3C4336FA-6CE4-406E-B1CB-C2928A24FA1E}">
            <xm:f>NOT(ISERROR(SEARCH("True",E36)))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8" operator="containsText" id="{6DFD8B5F-4D3D-47BA-9534-4F02DC008A71}">
            <xm:f>NOT(ISERROR(SEARCH("False",E36)))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ontainsText" priority="17" operator="containsText" id="{7D47A45A-3530-4368-985F-1683FBBA48D1}">
            <xm:f>NOT(ISERROR(SEARCH("Alóctona",E36)))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E36</xm:sqref>
        </x14:conditionalFormatting>
        <x14:conditionalFormatting xmlns:xm="http://schemas.microsoft.com/office/excel/2006/main">
          <x14:cfRule type="containsText" priority="12" operator="containsText" id="{CDE9741D-35A3-459C-8C37-9C88AEEE2E0C}">
            <xm:f>NOT(ISERROR(SEARCH("Alóctona",E209)))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3" operator="containsText" id="{93F43D10-B5ED-4588-8642-217DCF3DBEF9}">
            <xm:f>NOT(ISERROR(SEARCH("True",E209)))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4" operator="containsText" id="{89F42C70-8170-426C-BD0C-A1361862D4BE}">
            <xm:f>NOT(ISERROR(SEARCH("False",E209)))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E209</xm:sqref>
        </x14:conditionalFormatting>
        <x14:conditionalFormatting xmlns:xm="http://schemas.microsoft.com/office/excel/2006/main">
          <x14:cfRule type="containsText" priority="11" operator="containsText" id="{EDC75925-2D5E-4799-999A-C4867BF7F318}">
            <xm:f>NOT(ISERROR(SEARCH("Ibero-pirenaico",E1)))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F2:F29 F434:F441 F443 F445:F447 F528 F530:F531 F533:F544 F546:F561 F564:F565 F567 E569:F571 E573:E1048576 F449:F469 F501:F526 F471:F498 F573:F574 E1:E567</xm:sqref>
        </x14:conditionalFormatting>
        <x14:conditionalFormatting xmlns:xm="http://schemas.microsoft.com/office/excel/2006/main">
          <x14:cfRule type="containsText" priority="8" operator="containsText" id="{D9271911-3F3D-4FF0-8E76-50D988A91967}">
            <xm:f>NOT(ISERROR(SEARCH("True",E568)))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" operator="containsText" id="{37A3DF0D-8DE7-4738-A872-D406E50071C5}">
            <xm:f>NOT(ISERROR(SEARCH("False",E568)))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E568</xm:sqref>
        </x14:conditionalFormatting>
        <x14:conditionalFormatting xmlns:xm="http://schemas.microsoft.com/office/excel/2006/main">
          <x14:cfRule type="containsText" priority="9" operator="containsText" id="{BEDE03E8-20EE-4AF6-BCC9-6D0AB7986DF4}">
            <xm:f>NOT(ISERROR(SEARCH("Alóctona",E568)))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E568</xm:sqref>
        </x14:conditionalFormatting>
        <x14:conditionalFormatting xmlns:xm="http://schemas.microsoft.com/office/excel/2006/main">
          <x14:cfRule type="containsText" priority="6" operator="containsText" id="{36C68812-B308-4E02-A8FC-4B9401F73A69}">
            <xm:f>NOT(ISERROR(SEARCH("Ibero-pirenaico",E568)))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E568</xm:sqref>
        </x14:conditionalFormatting>
        <x14:conditionalFormatting xmlns:xm="http://schemas.microsoft.com/office/excel/2006/main">
          <x14:cfRule type="containsText" priority="3" operator="containsText" id="{E040358E-18F6-4B64-825C-3993AFB47079}">
            <xm:f>NOT(ISERROR(SEARCH("True",E572)))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4179A5A3-7CFC-4743-8E09-AC780952B831}">
            <xm:f>NOT(ISERROR(SEARCH("False",E572)))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E572:F572</xm:sqref>
        </x14:conditionalFormatting>
        <x14:conditionalFormatting xmlns:xm="http://schemas.microsoft.com/office/excel/2006/main">
          <x14:cfRule type="containsText" priority="4" operator="containsText" id="{DED616C8-CE8F-49EF-8218-F7CD02A72D80}">
            <xm:f>NOT(ISERROR(SEARCH("Alóctona",E572)))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E572:F572</xm:sqref>
        </x14:conditionalFormatting>
        <x14:conditionalFormatting xmlns:xm="http://schemas.microsoft.com/office/excel/2006/main">
          <x14:cfRule type="containsText" priority="2" operator="containsText" id="{1CA9B073-609C-416B-9F3D-40FB37C56473}">
            <xm:f>NOT(ISERROR(SEARCH("Ibero-pirenaico",E572)))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E572:F572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364"/>
  <sheetViews>
    <sheetView topLeftCell="C1" zoomScale="85" zoomScaleNormal="85" workbookViewId="0">
      <pane ySplit="1" topLeftCell="A358" activePane="bottomLeft" state="frozen"/>
      <selection pane="bottomLeft" activeCell="G364" sqref="G364"/>
    </sheetView>
  </sheetViews>
  <sheetFormatPr baseColWidth="10" defaultRowHeight="15.75" x14ac:dyDescent="0.25"/>
  <cols>
    <col min="1" max="1" width="17.375" customWidth="1"/>
    <col min="2" max="2" width="15.75" customWidth="1"/>
    <col min="3" max="3" width="16.25" customWidth="1"/>
    <col min="4" max="4" width="15.625" customWidth="1"/>
    <col min="7" max="7" width="30.25" customWidth="1"/>
    <col min="9" max="9" width="15.625" customWidth="1"/>
    <col min="10" max="10" width="32.5" customWidth="1"/>
  </cols>
  <sheetData>
    <row r="1" spans="1:13" x14ac:dyDescent="0.25">
      <c r="A1" t="s">
        <v>6228</v>
      </c>
      <c r="B1" t="s">
        <v>0</v>
      </c>
      <c r="C1" t="s">
        <v>5139</v>
      </c>
      <c r="D1" t="s">
        <v>1</v>
      </c>
      <c r="E1" t="s">
        <v>2</v>
      </c>
      <c r="F1" t="s">
        <v>3</v>
      </c>
      <c r="G1" t="s">
        <v>4689</v>
      </c>
      <c r="H1" t="s">
        <v>5140</v>
      </c>
      <c r="I1" t="s">
        <v>5161</v>
      </c>
      <c r="J1" t="s">
        <v>11742</v>
      </c>
      <c r="K1" t="s">
        <v>11748</v>
      </c>
      <c r="L1" t="s">
        <v>11749</v>
      </c>
      <c r="M1" t="s">
        <v>11750</v>
      </c>
    </row>
    <row r="2" spans="1:13" x14ac:dyDescent="0.25">
      <c r="A2" t="s">
        <v>1663</v>
      </c>
      <c r="B2" t="s">
        <v>1681</v>
      </c>
      <c r="C2" t="str">
        <f t="shared" ref="C2:C32" si="0">IF(D2="","","subsp.")</f>
        <v/>
      </c>
      <c r="E2" t="s">
        <v>31</v>
      </c>
      <c r="F2" t="s">
        <v>6</v>
      </c>
      <c r="G2" s="31" t="str">
        <f t="shared" ref="G2:G32" si="1">IF(D2="",CONCATENATE(A2," ",B2),CONCATENATE(A2," ",B2," ",D2))</f>
        <v>Erodium aguilellae</v>
      </c>
      <c r="H2" t="s">
        <v>5410</v>
      </c>
      <c r="I2" s="31"/>
      <c r="J2" t="s">
        <v>12272</v>
      </c>
      <c r="K2" t="s">
        <v>11752</v>
      </c>
      <c r="L2" t="s">
        <v>12273</v>
      </c>
      <c r="M2" t="s">
        <v>12274</v>
      </c>
    </row>
    <row r="3" spans="1:13" x14ac:dyDescent="0.25">
      <c r="A3" t="s">
        <v>1663</v>
      </c>
      <c r="B3" t="s">
        <v>1678</v>
      </c>
      <c r="C3" s="31" t="str">
        <f t="shared" si="0"/>
        <v/>
      </c>
      <c r="E3" t="s">
        <v>31</v>
      </c>
      <c r="F3" t="s">
        <v>6</v>
      </c>
      <c r="G3" t="str">
        <f t="shared" si="1"/>
        <v>Erodium astragaloides</v>
      </c>
      <c r="H3" s="31" t="s">
        <v>5410</v>
      </c>
      <c r="J3" t="s">
        <v>12275</v>
      </c>
      <c r="K3" t="s">
        <v>11752</v>
      </c>
      <c r="L3" t="s">
        <v>12273</v>
      </c>
      <c r="M3" t="s">
        <v>12274</v>
      </c>
    </row>
    <row r="4" spans="1:13" x14ac:dyDescent="0.25">
      <c r="A4" t="s">
        <v>1663</v>
      </c>
      <c r="B4" t="s">
        <v>1008</v>
      </c>
      <c r="C4" s="31" t="str">
        <f t="shared" si="0"/>
        <v/>
      </c>
      <c r="E4" t="s">
        <v>31</v>
      </c>
      <c r="F4" t="s">
        <v>6</v>
      </c>
      <c r="G4" s="31" t="str">
        <f t="shared" si="1"/>
        <v>Erodium boissieri</v>
      </c>
      <c r="H4" t="s">
        <v>5410</v>
      </c>
      <c r="I4" s="31"/>
      <c r="J4" s="31" t="s">
        <v>12276</v>
      </c>
      <c r="K4" t="s">
        <v>11752</v>
      </c>
      <c r="L4" t="s">
        <v>12273</v>
      </c>
      <c r="M4" t="s">
        <v>12274</v>
      </c>
    </row>
    <row r="5" spans="1:13" x14ac:dyDescent="0.25">
      <c r="A5" t="s">
        <v>1663</v>
      </c>
      <c r="B5" t="s">
        <v>1677</v>
      </c>
      <c r="C5" s="31" t="str">
        <f t="shared" si="0"/>
        <v/>
      </c>
      <c r="E5" t="s">
        <v>31</v>
      </c>
      <c r="F5" t="s">
        <v>6</v>
      </c>
      <c r="G5" t="str">
        <f t="shared" si="1"/>
        <v>Erodium carvifolium</v>
      </c>
      <c r="H5" s="31" t="s">
        <v>5410</v>
      </c>
      <c r="J5" t="s">
        <v>12277</v>
      </c>
      <c r="K5" t="s">
        <v>11752</v>
      </c>
      <c r="L5" t="s">
        <v>12273</v>
      </c>
      <c r="M5" t="s">
        <v>12274</v>
      </c>
    </row>
    <row r="6" spans="1:13" x14ac:dyDescent="0.25">
      <c r="A6" t="s">
        <v>1663</v>
      </c>
      <c r="B6" t="s">
        <v>2761</v>
      </c>
      <c r="C6" s="31" t="str">
        <f t="shared" si="0"/>
        <v/>
      </c>
      <c r="E6" t="s">
        <v>31</v>
      </c>
      <c r="F6" t="s">
        <v>6</v>
      </c>
      <c r="G6" s="31" t="str">
        <f t="shared" si="1"/>
        <v>Erodium cazorlanum</v>
      </c>
      <c r="H6" s="31" t="s">
        <v>5410</v>
      </c>
      <c r="J6" t="s">
        <v>12278</v>
      </c>
      <c r="K6" t="s">
        <v>11752</v>
      </c>
      <c r="L6" t="s">
        <v>12273</v>
      </c>
      <c r="M6" t="s">
        <v>12274</v>
      </c>
    </row>
    <row r="7" spans="1:13" x14ac:dyDescent="0.25">
      <c r="A7" t="s">
        <v>1663</v>
      </c>
      <c r="B7" t="s">
        <v>1679</v>
      </c>
      <c r="C7" s="31" t="str">
        <f t="shared" si="0"/>
        <v/>
      </c>
      <c r="E7" t="s">
        <v>31</v>
      </c>
      <c r="F7" t="s">
        <v>6</v>
      </c>
      <c r="G7" s="31" t="str">
        <f t="shared" si="1"/>
        <v>Erodium daucoides</v>
      </c>
      <c r="H7" s="31" t="s">
        <v>5410</v>
      </c>
      <c r="I7" s="31"/>
      <c r="J7" t="s">
        <v>12279</v>
      </c>
      <c r="K7" t="s">
        <v>11752</v>
      </c>
      <c r="L7" t="s">
        <v>12273</v>
      </c>
      <c r="M7" t="s">
        <v>12274</v>
      </c>
    </row>
    <row r="8" spans="1:13" x14ac:dyDescent="0.25">
      <c r="A8" t="s">
        <v>1663</v>
      </c>
      <c r="B8" t="s">
        <v>986</v>
      </c>
      <c r="C8" s="31" t="str">
        <f t="shared" si="0"/>
        <v>subsp.</v>
      </c>
      <c r="D8" s="31" t="s">
        <v>986</v>
      </c>
      <c r="E8" t="s">
        <v>31</v>
      </c>
      <c r="F8" t="s">
        <v>6</v>
      </c>
      <c r="G8" s="31" t="str">
        <f t="shared" si="1"/>
        <v>Erodium foetidum foetidum</v>
      </c>
      <c r="H8" t="s">
        <v>5410</v>
      </c>
      <c r="I8" s="34" t="s">
        <v>13162</v>
      </c>
      <c r="J8" s="34" t="s">
        <v>13376</v>
      </c>
      <c r="K8" t="s">
        <v>11752</v>
      </c>
      <c r="L8" t="s">
        <v>12273</v>
      </c>
      <c r="M8" t="s">
        <v>12274</v>
      </c>
    </row>
    <row r="9" spans="1:13" x14ac:dyDescent="0.25">
      <c r="A9" t="s">
        <v>1663</v>
      </c>
      <c r="B9" t="s">
        <v>1683</v>
      </c>
      <c r="C9" s="31" t="str">
        <f t="shared" si="0"/>
        <v/>
      </c>
      <c r="E9" t="s">
        <v>31</v>
      </c>
      <c r="F9" t="s">
        <v>6</v>
      </c>
      <c r="G9" s="31" t="str">
        <f t="shared" si="1"/>
        <v>Erodium glandulosum</v>
      </c>
      <c r="H9" t="s">
        <v>5410</v>
      </c>
      <c r="J9" t="s">
        <v>13320</v>
      </c>
      <c r="K9" t="s">
        <v>11752</v>
      </c>
      <c r="L9" t="s">
        <v>12273</v>
      </c>
      <c r="M9" t="s">
        <v>12274</v>
      </c>
    </row>
    <row r="10" spans="1:13" x14ac:dyDescent="0.25">
      <c r="A10" t="s">
        <v>1663</v>
      </c>
      <c r="B10" t="s">
        <v>1680</v>
      </c>
      <c r="C10" s="31" t="str">
        <f t="shared" si="0"/>
        <v/>
      </c>
      <c r="E10" t="s">
        <v>31</v>
      </c>
      <c r="F10" t="s">
        <v>6</v>
      </c>
      <c r="G10" t="str">
        <f t="shared" si="1"/>
        <v>Erodium macrocalyx</v>
      </c>
      <c r="H10" t="s">
        <v>5410</v>
      </c>
      <c r="J10" t="s">
        <v>12280</v>
      </c>
      <c r="K10" t="s">
        <v>11752</v>
      </c>
      <c r="L10" t="s">
        <v>12273</v>
      </c>
      <c r="M10" t="s">
        <v>12274</v>
      </c>
    </row>
    <row r="11" spans="1:13" x14ac:dyDescent="0.25">
      <c r="A11" s="31" t="s">
        <v>1663</v>
      </c>
      <c r="B11" s="31" t="s">
        <v>1676</v>
      </c>
      <c r="C11" s="31" t="str">
        <f t="shared" si="0"/>
        <v/>
      </c>
      <c r="D11" s="31"/>
      <c r="E11" s="31" t="s">
        <v>31</v>
      </c>
      <c r="F11" s="31" t="s">
        <v>6</v>
      </c>
      <c r="G11" s="31" t="str">
        <f t="shared" si="1"/>
        <v>Erodium manescavii</v>
      </c>
      <c r="H11" t="s">
        <v>5410</v>
      </c>
      <c r="I11" s="31"/>
      <c r="J11" t="s">
        <v>13324</v>
      </c>
      <c r="K11" t="s">
        <v>11752</v>
      </c>
      <c r="L11" t="s">
        <v>12273</v>
      </c>
      <c r="M11" t="s">
        <v>12274</v>
      </c>
    </row>
    <row r="12" spans="1:13" x14ac:dyDescent="0.25">
      <c r="A12" s="31" t="s">
        <v>1663</v>
      </c>
      <c r="B12" s="31" t="s">
        <v>1684</v>
      </c>
      <c r="C12" s="31" t="str">
        <f t="shared" si="0"/>
        <v/>
      </c>
      <c r="D12" s="31"/>
      <c r="E12" s="31" t="s">
        <v>31</v>
      </c>
      <c r="F12" s="31" t="s">
        <v>6</v>
      </c>
      <c r="G12" s="31" t="str">
        <f t="shared" si="1"/>
        <v>Erodium paularense</v>
      </c>
      <c r="H12" t="s">
        <v>5410</v>
      </c>
      <c r="I12" s="31"/>
      <c r="J12" t="s">
        <v>12281</v>
      </c>
      <c r="K12" t="s">
        <v>11752</v>
      </c>
      <c r="L12" t="s">
        <v>12273</v>
      </c>
      <c r="M12" t="s">
        <v>12274</v>
      </c>
    </row>
    <row r="13" spans="1:13" x14ac:dyDescent="0.25">
      <c r="A13" t="s">
        <v>1663</v>
      </c>
      <c r="B13" t="s">
        <v>1673</v>
      </c>
      <c r="C13" s="31" t="str">
        <f t="shared" si="0"/>
        <v/>
      </c>
      <c r="E13" t="s">
        <v>31</v>
      </c>
      <c r="F13" t="s">
        <v>6</v>
      </c>
      <c r="G13" t="str">
        <f t="shared" si="1"/>
        <v>Erodium recoderi</v>
      </c>
      <c r="H13" t="s">
        <v>5410</v>
      </c>
      <c r="I13" s="31"/>
      <c r="J13" t="s">
        <v>12282</v>
      </c>
      <c r="K13" t="s">
        <v>11752</v>
      </c>
      <c r="L13" t="s">
        <v>12273</v>
      </c>
      <c r="M13" t="s">
        <v>12274</v>
      </c>
    </row>
    <row r="14" spans="1:13" x14ac:dyDescent="0.25">
      <c r="A14" t="s">
        <v>1663</v>
      </c>
      <c r="B14" t="s">
        <v>1682</v>
      </c>
      <c r="C14" s="31" t="str">
        <f t="shared" si="0"/>
        <v/>
      </c>
      <c r="E14" t="s">
        <v>31</v>
      </c>
      <c r="F14" t="s">
        <v>6</v>
      </c>
      <c r="G14" t="str">
        <f t="shared" si="1"/>
        <v>Erodium rupestre</v>
      </c>
      <c r="H14" t="s">
        <v>5410</v>
      </c>
      <c r="I14" s="31"/>
      <c r="J14" t="s">
        <v>13329</v>
      </c>
      <c r="K14" t="s">
        <v>11752</v>
      </c>
      <c r="L14" t="s">
        <v>12273</v>
      </c>
      <c r="M14" t="s">
        <v>12274</v>
      </c>
    </row>
    <row r="15" spans="1:13" x14ac:dyDescent="0.25">
      <c r="A15" t="s">
        <v>1663</v>
      </c>
      <c r="B15" t="s">
        <v>1502</v>
      </c>
      <c r="C15" s="31" t="str">
        <f t="shared" si="0"/>
        <v/>
      </c>
      <c r="E15" t="s">
        <v>31</v>
      </c>
      <c r="F15" t="s">
        <v>6</v>
      </c>
      <c r="G15" t="str">
        <f t="shared" si="1"/>
        <v>Erodium rupicola</v>
      </c>
      <c r="H15" t="s">
        <v>5410</v>
      </c>
      <c r="J15" t="s">
        <v>12283</v>
      </c>
      <c r="K15" t="s">
        <v>11752</v>
      </c>
      <c r="L15" t="s">
        <v>12273</v>
      </c>
      <c r="M15" t="s">
        <v>12274</v>
      </c>
    </row>
    <row r="16" spans="1:13" x14ac:dyDescent="0.25">
      <c r="A16" t="s">
        <v>1663</v>
      </c>
      <c r="B16" t="s">
        <v>1667</v>
      </c>
      <c r="C16" s="31" t="str">
        <f t="shared" si="0"/>
        <v/>
      </c>
      <c r="E16" t="s">
        <v>31</v>
      </c>
      <c r="F16" t="s">
        <v>6</v>
      </c>
      <c r="G16" t="str">
        <f t="shared" si="1"/>
        <v>Erodium sanguis-christi</v>
      </c>
      <c r="H16" t="s">
        <v>5410</v>
      </c>
      <c r="I16" s="31"/>
      <c r="J16" t="s">
        <v>12284</v>
      </c>
      <c r="K16" t="s">
        <v>11752</v>
      </c>
      <c r="L16" t="s">
        <v>12273</v>
      </c>
      <c r="M16" t="s">
        <v>12274</v>
      </c>
    </row>
    <row r="17" spans="1:13" x14ac:dyDescent="0.25">
      <c r="A17" t="s">
        <v>1663</v>
      </c>
      <c r="B17" t="s">
        <v>1665</v>
      </c>
      <c r="C17" s="31" t="str">
        <f t="shared" si="0"/>
        <v/>
      </c>
      <c r="E17" t="s">
        <v>31</v>
      </c>
      <c r="F17" t="s">
        <v>6</v>
      </c>
      <c r="G17" t="str">
        <f t="shared" si="1"/>
        <v>Erodium reichardii</v>
      </c>
      <c r="H17" t="s">
        <v>5410</v>
      </c>
      <c r="I17" s="31"/>
      <c r="J17" t="s">
        <v>13328</v>
      </c>
      <c r="K17" t="s">
        <v>11752</v>
      </c>
      <c r="L17" t="s">
        <v>12273</v>
      </c>
      <c r="M17" t="s">
        <v>12274</v>
      </c>
    </row>
    <row r="18" spans="1:13" x14ac:dyDescent="0.25">
      <c r="A18" t="s">
        <v>1663</v>
      </c>
      <c r="B18" t="s">
        <v>1675</v>
      </c>
      <c r="C18" s="31" t="str">
        <f t="shared" si="0"/>
        <v/>
      </c>
      <c r="E18" t="s">
        <v>6</v>
      </c>
      <c r="F18" t="s">
        <v>6</v>
      </c>
      <c r="G18" t="str">
        <f t="shared" si="1"/>
        <v>Erodium mouretii</v>
      </c>
      <c r="H18" t="s">
        <v>5410</v>
      </c>
      <c r="I18" s="31"/>
      <c r="J18" t="s">
        <v>12285</v>
      </c>
      <c r="K18" t="s">
        <v>11752</v>
      </c>
      <c r="L18" t="s">
        <v>12273</v>
      </c>
      <c r="M18" t="s">
        <v>12274</v>
      </c>
    </row>
    <row r="19" spans="1:13" x14ac:dyDescent="0.25">
      <c r="A19" t="s">
        <v>1663</v>
      </c>
      <c r="B19" t="s">
        <v>1674</v>
      </c>
      <c r="C19" s="31" t="str">
        <f t="shared" si="0"/>
        <v/>
      </c>
      <c r="E19" t="s">
        <v>6</v>
      </c>
      <c r="F19" t="s">
        <v>6</v>
      </c>
      <c r="G19" t="str">
        <f t="shared" si="1"/>
        <v>Erodium tordylioides</v>
      </c>
      <c r="H19" t="s">
        <v>5410</v>
      </c>
      <c r="I19" s="31"/>
      <c r="J19" t="s">
        <v>12286</v>
      </c>
      <c r="K19" t="s">
        <v>11752</v>
      </c>
      <c r="L19" t="s">
        <v>12273</v>
      </c>
      <c r="M19" t="s">
        <v>12274</v>
      </c>
    </row>
    <row r="20" spans="1:13" x14ac:dyDescent="0.25">
      <c r="A20" t="s">
        <v>1663</v>
      </c>
      <c r="B20" t="s">
        <v>1084</v>
      </c>
      <c r="C20" s="31" t="str">
        <f t="shared" si="0"/>
        <v/>
      </c>
      <c r="E20" t="s">
        <v>6</v>
      </c>
      <c r="F20" t="s">
        <v>6</v>
      </c>
      <c r="G20" t="str">
        <f t="shared" si="1"/>
        <v>Erodium maritimum</v>
      </c>
      <c r="H20" t="s">
        <v>5410</v>
      </c>
      <c r="I20" s="31"/>
      <c r="J20" t="s">
        <v>13325</v>
      </c>
      <c r="K20" t="s">
        <v>11752</v>
      </c>
      <c r="L20" t="s">
        <v>12273</v>
      </c>
      <c r="M20" t="s">
        <v>12274</v>
      </c>
    </row>
    <row r="21" spans="1:13" x14ac:dyDescent="0.25">
      <c r="A21" t="s">
        <v>2750</v>
      </c>
      <c r="B21" t="s">
        <v>2751</v>
      </c>
      <c r="C21" s="31" t="str">
        <f t="shared" si="0"/>
        <v>subsp.</v>
      </c>
      <c r="D21" t="s">
        <v>5414</v>
      </c>
      <c r="E21" t="s">
        <v>31</v>
      </c>
      <c r="F21" t="s">
        <v>6</v>
      </c>
      <c r="G21" t="str">
        <f t="shared" si="1"/>
        <v>Moricandia moricandioides pseudo-foetida</v>
      </c>
      <c r="H21" s="6" t="s">
        <v>5415</v>
      </c>
      <c r="I21" s="31"/>
      <c r="J21" t="s">
        <v>13580</v>
      </c>
      <c r="K21" t="s">
        <v>11752</v>
      </c>
      <c r="L21" t="s">
        <v>12287</v>
      </c>
      <c r="M21" t="s">
        <v>12288</v>
      </c>
    </row>
    <row r="22" spans="1:13" x14ac:dyDescent="0.25">
      <c r="A22" t="s">
        <v>256</v>
      </c>
      <c r="B22" t="s">
        <v>5463</v>
      </c>
      <c r="C22" s="31" t="str">
        <f t="shared" si="0"/>
        <v/>
      </c>
      <c r="E22" t="s">
        <v>31</v>
      </c>
      <c r="F22" t="s">
        <v>6</v>
      </c>
      <c r="G22" t="str">
        <f t="shared" si="1"/>
        <v>Alyssum cacuminum</v>
      </c>
      <c r="H22" t="s">
        <v>5464</v>
      </c>
      <c r="I22" s="5" t="s">
        <v>6196</v>
      </c>
      <c r="J22" t="s">
        <v>12289</v>
      </c>
      <c r="K22" t="s">
        <v>11752</v>
      </c>
      <c r="L22" t="s">
        <v>12287</v>
      </c>
      <c r="M22" t="s">
        <v>12288</v>
      </c>
    </row>
    <row r="23" spans="1:13" x14ac:dyDescent="0.25">
      <c r="A23" t="s">
        <v>256</v>
      </c>
      <c r="B23" t="s">
        <v>260</v>
      </c>
      <c r="C23" s="31" t="str">
        <f t="shared" si="0"/>
        <v>subsp.</v>
      </c>
      <c r="D23" t="s">
        <v>4308</v>
      </c>
      <c r="E23" t="s">
        <v>31</v>
      </c>
      <c r="F23" t="s">
        <v>6</v>
      </c>
      <c r="G23" t="str">
        <f t="shared" si="1"/>
        <v>Alyssum loiseleurii gallaecicum</v>
      </c>
      <c r="H23" t="s">
        <v>5464</v>
      </c>
      <c r="I23" s="31" t="s">
        <v>6197</v>
      </c>
      <c r="J23" t="s">
        <v>13517</v>
      </c>
      <c r="K23" t="s">
        <v>11752</v>
      </c>
      <c r="L23" t="s">
        <v>12287</v>
      </c>
      <c r="M23" t="s">
        <v>12288</v>
      </c>
    </row>
    <row r="24" spans="1:13" x14ac:dyDescent="0.25">
      <c r="A24" t="s">
        <v>418</v>
      </c>
      <c r="B24" t="s">
        <v>511</v>
      </c>
      <c r="C24" s="31" t="str">
        <f t="shared" si="0"/>
        <v/>
      </c>
      <c r="E24" t="s">
        <v>31</v>
      </c>
      <c r="F24" t="s">
        <v>6</v>
      </c>
      <c r="G24" t="str">
        <f t="shared" si="1"/>
        <v>Arabis beirana</v>
      </c>
      <c r="H24" s="31" t="s">
        <v>5464</v>
      </c>
      <c r="I24" s="5" t="s">
        <v>6199</v>
      </c>
      <c r="J24" t="s">
        <v>12292</v>
      </c>
      <c r="K24" t="s">
        <v>11752</v>
      </c>
      <c r="L24" t="s">
        <v>12287</v>
      </c>
      <c r="M24" t="s">
        <v>12288</v>
      </c>
    </row>
    <row r="25" spans="1:13" x14ac:dyDescent="0.25">
      <c r="A25" t="s">
        <v>493</v>
      </c>
      <c r="B25" t="s">
        <v>1559</v>
      </c>
      <c r="C25" s="31" t="str">
        <f t="shared" si="0"/>
        <v>subsp.</v>
      </c>
      <c r="D25" t="s">
        <v>535</v>
      </c>
      <c r="E25" t="s">
        <v>31</v>
      </c>
      <c r="F25" t="s">
        <v>31</v>
      </c>
      <c r="G25" t="str">
        <f t="shared" si="1"/>
        <v>Aristolochia pallida castellana</v>
      </c>
      <c r="H25" t="s">
        <v>5464</v>
      </c>
      <c r="I25" s="5" t="s">
        <v>6200</v>
      </c>
      <c r="J25" t="s">
        <v>13518</v>
      </c>
      <c r="K25" t="s">
        <v>11752</v>
      </c>
      <c r="L25" t="s">
        <v>12293</v>
      </c>
      <c r="M25" t="s">
        <v>12294</v>
      </c>
    </row>
    <row r="26" spans="1:13" x14ac:dyDescent="0.25">
      <c r="A26" t="s">
        <v>500</v>
      </c>
      <c r="B26" t="s">
        <v>532</v>
      </c>
      <c r="C26" s="31" t="str">
        <f t="shared" si="0"/>
        <v>subsp.</v>
      </c>
      <c r="D26" t="s">
        <v>1807</v>
      </c>
      <c r="E26" s="31" t="s">
        <v>31</v>
      </c>
      <c r="F26" s="31" t="s">
        <v>6</v>
      </c>
      <c r="G26" t="str">
        <f t="shared" si="1"/>
        <v>Armeria alliacea loscosii</v>
      </c>
      <c r="H26" s="31" t="s">
        <v>5464</v>
      </c>
      <c r="I26" s="31" t="s">
        <v>5552</v>
      </c>
      <c r="J26" t="s">
        <v>13519</v>
      </c>
      <c r="K26" t="s">
        <v>11752</v>
      </c>
      <c r="L26" t="s">
        <v>12295</v>
      </c>
      <c r="M26" t="s">
        <v>12296</v>
      </c>
    </row>
    <row r="27" spans="1:13" x14ac:dyDescent="0.25">
      <c r="A27" t="s">
        <v>500</v>
      </c>
      <c r="B27" t="s">
        <v>536</v>
      </c>
      <c r="C27" s="31" t="str">
        <f t="shared" si="0"/>
        <v>subsp.</v>
      </c>
      <c r="D27" t="s">
        <v>5465</v>
      </c>
      <c r="E27" s="31" t="s">
        <v>31</v>
      </c>
      <c r="F27" s="31" t="s">
        <v>6</v>
      </c>
      <c r="G27" t="str">
        <f t="shared" si="1"/>
        <v>Armeria arenaria burgalensis</v>
      </c>
      <c r="H27" s="31" t="s">
        <v>5464</v>
      </c>
      <c r="I27" t="s">
        <v>5388</v>
      </c>
      <c r="J27" t="s">
        <v>13520</v>
      </c>
      <c r="K27" t="s">
        <v>11752</v>
      </c>
      <c r="L27" t="s">
        <v>12295</v>
      </c>
      <c r="M27" t="s">
        <v>12296</v>
      </c>
    </row>
    <row r="28" spans="1:13" x14ac:dyDescent="0.25">
      <c r="A28" t="s">
        <v>500</v>
      </c>
      <c r="B28" t="s">
        <v>536</v>
      </c>
      <c r="C28" s="31" t="str">
        <f t="shared" si="0"/>
        <v>subsp.</v>
      </c>
      <c r="D28" t="s">
        <v>5466</v>
      </c>
      <c r="E28" s="31" t="s">
        <v>31</v>
      </c>
      <c r="F28" s="31" t="s">
        <v>6</v>
      </c>
      <c r="G28" t="str">
        <f t="shared" si="1"/>
        <v>Armeria arenaria madoricola</v>
      </c>
      <c r="H28" s="31" t="s">
        <v>5464</v>
      </c>
      <c r="I28" s="5" t="s">
        <v>6201</v>
      </c>
      <c r="J28" t="s">
        <v>13521</v>
      </c>
      <c r="K28" t="s">
        <v>11752</v>
      </c>
      <c r="L28" t="s">
        <v>12295</v>
      </c>
      <c r="M28" t="s">
        <v>12296</v>
      </c>
    </row>
    <row r="29" spans="1:13" x14ac:dyDescent="0.25">
      <c r="A29" t="s">
        <v>500</v>
      </c>
      <c r="B29" t="s">
        <v>5467</v>
      </c>
      <c r="C29" s="31" t="str">
        <f t="shared" si="0"/>
        <v/>
      </c>
      <c r="E29" s="31" t="s">
        <v>31</v>
      </c>
      <c r="F29" s="31" t="s">
        <v>6</v>
      </c>
      <c r="G29" t="str">
        <f t="shared" si="1"/>
        <v>Armeria castrovalnerana</v>
      </c>
      <c r="H29" s="31" t="s">
        <v>5464</v>
      </c>
      <c r="I29" s="5" t="s">
        <v>6202</v>
      </c>
      <c r="J29" s="31" t="s">
        <v>12297</v>
      </c>
      <c r="K29" t="s">
        <v>11752</v>
      </c>
      <c r="L29" t="s">
        <v>12295</v>
      </c>
      <c r="M29" t="s">
        <v>12296</v>
      </c>
    </row>
    <row r="30" spans="1:13" x14ac:dyDescent="0.25">
      <c r="A30" t="s">
        <v>500</v>
      </c>
      <c r="B30" t="s">
        <v>155</v>
      </c>
      <c r="C30" s="31" t="str">
        <f t="shared" si="0"/>
        <v>subsp.</v>
      </c>
      <c r="D30" t="s">
        <v>450</v>
      </c>
      <c r="E30" s="31" t="s">
        <v>31</v>
      </c>
      <c r="F30" s="31" t="s">
        <v>6</v>
      </c>
      <c r="G30" t="str">
        <f t="shared" si="1"/>
        <v>Armeria filicaulis alfacarensis</v>
      </c>
      <c r="H30" s="31" t="s">
        <v>5464</v>
      </c>
      <c r="I30" s="5" t="s">
        <v>6203</v>
      </c>
      <c r="J30" s="31" t="s">
        <v>13522</v>
      </c>
      <c r="K30" t="s">
        <v>11752</v>
      </c>
      <c r="L30" t="s">
        <v>12295</v>
      </c>
      <c r="M30" t="s">
        <v>12296</v>
      </c>
    </row>
    <row r="31" spans="1:13" x14ac:dyDescent="0.25">
      <c r="A31" t="s">
        <v>500</v>
      </c>
      <c r="B31" t="s">
        <v>155</v>
      </c>
      <c r="C31" s="31" t="str">
        <f t="shared" si="0"/>
        <v>subsp.</v>
      </c>
      <c r="D31" t="s">
        <v>479</v>
      </c>
      <c r="E31" t="s">
        <v>31</v>
      </c>
      <c r="F31" t="s">
        <v>6</v>
      </c>
      <c r="G31" t="str">
        <f t="shared" si="1"/>
        <v>Armeria filicaulis nevadensis</v>
      </c>
      <c r="H31" s="31" t="s">
        <v>5464</v>
      </c>
      <c r="I31" s="5" t="s">
        <v>6203</v>
      </c>
      <c r="J31" t="s">
        <v>13523</v>
      </c>
      <c r="K31" t="s">
        <v>11752</v>
      </c>
      <c r="L31" t="s">
        <v>12295</v>
      </c>
      <c r="M31" t="s">
        <v>12296</v>
      </c>
    </row>
    <row r="32" spans="1:13" x14ac:dyDescent="0.25">
      <c r="A32" t="s">
        <v>500</v>
      </c>
      <c r="B32" t="s">
        <v>155</v>
      </c>
      <c r="C32" s="31" t="str">
        <f t="shared" si="0"/>
        <v>subsp.</v>
      </c>
      <c r="D32" t="s">
        <v>5468</v>
      </c>
      <c r="E32" s="31" t="s">
        <v>31</v>
      </c>
      <c r="F32" s="31" t="s">
        <v>6</v>
      </c>
      <c r="G32" t="str">
        <f t="shared" si="1"/>
        <v>Armeria filicaulis trevenqueana</v>
      </c>
      <c r="H32" s="31" t="s">
        <v>5464</v>
      </c>
      <c r="I32" s="5" t="s">
        <v>6203</v>
      </c>
      <c r="J32" t="s">
        <v>13524</v>
      </c>
      <c r="K32" t="s">
        <v>11752</v>
      </c>
      <c r="L32" t="s">
        <v>12295</v>
      </c>
      <c r="M32" t="s">
        <v>12296</v>
      </c>
    </row>
    <row r="33" spans="1:13" x14ac:dyDescent="0.25">
      <c r="A33" t="s">
        <v>500</v>
      </c>
      <c r="B33" t="s">
        <v>5469</v>
      </c>
      <c r="C33" s="31" t="str">
        <f t="shared" ref="C33:C60" si="2">IF(D33="","","subsp.")</f>
        <v/>
      </c>
      <c r="E33" s="31" t="s">
        <v>31</v>
      </c>
      <c r="F33" s="31" t="s">
        <v>6</v>
      </c>
      <c r="G33" t="str">
        <f t="shared" ref="G33:G60" si="3">IF(D33="",CONCATENATE(A33," ",B33),CONCATENATE(A33," ",B33," ",D33))</f>
        <v>Armeria rivasmartinezii</v>
      </c>
      <c r="H33" s="31" t="s">
        <v>5464</v>
      </c>
      <c r="I33" s="5" t="s">
        <v>6204</v>
      </c>
      <c r="J33" t="s">
        <v>12298</v>
      </c>
      <c r="K33" t="s">
        <v>11752</v>
      </c>
      <c r="L33" t="s">
        <v>12295</v>
      </c>
      <c r="M33" t="s">
        <v>12296</v>
      </c>
    </row>
    <row r="34" spans="1:13" x14ac:dyDescent="0.25">
      <c r="A34" t="s">
        <v>500</v>
      </c>
      <c r="B34" t="s">
        <v>5553</v>
      </c>
      <c r="C34" s="31" t="str">
        <f t="shared" si="2"/>
        <v/>
      </c>
      <c r="E34" s="31" t="s">
        <v>31</v>
      </c>
      <c r="F34" s="31" t="s">
        <v>6</v>
      </c>
      <c r="G34" t="str">
        <f t="shared" si="3"/>
        <v>Armeria trianoi</v>
      </c>
      <c r="H34" s="31" t="s">
        <v>5464</v>
      </c>
      <c r="I34" s="5" t="s">
        <v>6205</v>
      </c>
      <c r="J34" t="s">
        <v>12299</v>
      </c>
      <c r="K34" t="s">
        <v>11752</v>
      </c>
      <c r="L34" t="s">
        <v>12295</v>
      </c>
      <c r="M34" t="s">
        <v>12296</v>
      </c>
    </row>
    <row r="35" spans="1:13" x14ac:dyDescent="0.25">
      <c r="A35" t="s">
        <v>588</v>
      </c>
      <c r="B35" t="s">
        <v>1685</v>
      </c>
      <c r="C35" s="31" t="str">
        <f t="shared" si="2"/>
        <v/>
      </c>
      <c r="E35" s="31" t="s">
        <v>31</v>
      </c>
      <c r="F35" s="31" t="s">
        <v>6</v>
      </c>
      <c r="G35" t="str">
        <f t="shared" si="3"/>
        <v>Asplenium celtibericum</v>
      </c>
      <c r="H35" s="5" t="s">
        <v>6026</v>
      </c>
      <c r="I35" s="31" t="s">
        <v>5388</v>
      </c>
      <c r="J35" t="s">
        <v>13302</v>
      </c>
      <c r="K35" t="s">
        <v>12300</v>
      </c>
      <c r="L35" t="s">
        <v>12301</v>
      </c>
      <c r="M35" t="s">
        <v>12302</v>
      </c>
    </row>
    <row r="36" spans="1:13" x14ac:dyDescent="0.25">
      <c r="A36" t="s">
        <v>606</v>
      </c>
      <c r="B36" t="s">
        <v>5320</v>
      </c>
      <c r="C36" s="31" t="str">
        <f t="shared" si="2"/>
        <v/>
      </c>
      <c r="E36" s="31" t="s">
        <v>31</v>
      </c>
      <c r="F36" s="31" t="s">
        <v>6</v>
      </c>
      <c r="G36" t="str">
        <f t="shared" si="3"/>
        <v>Astragalus devesae</v>
      </c>
      <c r="H36" s="31" t="s">
        <v>5464</v>
      </c>
      <c r="I36" s="5" t="s">
        <v>6206</v>
      </c>
      <c r="J36" s="31" t="s">
        <v>12303</v>
      </c>
      <c r="K36" t="s">
        <v>11752</v>
      </c>
      <c r="L36" t="s">
        <v>12304</v>
      </c>
      <c r="M36" t="s">
        <v>12305</v>
      </c>
    </row>
    <row r="37" spans="1:13" x14ac:dyDescent="0.25">
      <c r="A37" t="s">
        <v>703</v>
      </c>
      <c r="B37" t="s">
        <v>4385</v>
      </c>
      <c r="C37" s="31" t="str">
        <f t="shared" si="2"/>
        <v/>
      </c>
      <c r="E37" s="31" t="s">
        <v>31</v>
      </c>
      <c r="F37" s="31" t="s">
        <v>6</v>
      </c>
      <c r="G37" t="str">
        <f t="shared" si="3"/>
        <v>Biscutella bilbilitana</v>
      </c>
      <c r="H37" s="31" t="s">
        <v>5464</v>
      </c>
      <c r="I37" t="s">
        <v>6162</v>
      </c>
      <c r="J37" s="31" t="s">
        <v>13593</v>
      </c>
      <c r="K37" t="s">
        <v>11752</v>
      </c>
      <c r="L37" t="s">
        <v>12287</v>
      </c>
      <c r="M37" t="s">
        <v>12288</v>
      </c>
    </row>
    <row r="38" spans="1:13" x14ac:dyDescent="0.25">
      <c r="A38" t="s">
        <v>703</v>
      </c>
      <c r="B38" t="s">
        <v>4605</v>
      </c>
      <c r="C38" s="31" t="str">
        <f t="shared" si="2"/>
        <v/>
      </c>
      <c r="E38" s="31" t="s">
        <v>31</v>
      </c>
      <c r="F38" s="31" t="s">
        <v>6</v>
      </c>
      <c r="G38" t="str">
        <f t="shared" si="3"/>
        <v>Biscutella conquensis</v>
      </c>
      <c r="H38" s="31" t="s">
        <v>5464</v>
      </c>
      <c r="I38" t="s">
        <v>5388</v>
      </c>
      <c r="J38" t="s">
        <v>12306</v>
      </c>
      <c r="K38" t="s">
        <v>11752</v>
      </c>
      <c r="L38" t="s">
        <v>12287</v>
      </c>
      <c r="M38" t="s">
        <v>12288</v>
      </c>
    </row>
    <row r="39" spans="1:13" x14ac:dyDescent="0.25">
      <c r="A39" t="s">
        <v>703</v>
      </c>
      <c r="B39" t="s">
        <v>2419</v>
      </c>
      <c r="C39" s="31" t="str">
        <f t="shared" si="2"/>
        <v/>
      </c>
      <c r="E39" s="31" t="s">
        <v>31</v>
      </c>
      <c r="F39" s="31" t="s">
        <v>6</v>
      </c>
      <c r="G39" t="str">
        <f t="shared" si="3"/>
        <v>Biscutella dufourii</v>
      </c>
      <c r="H39" s="31" t="s">
        <v>5464</v>
      </c>
      <c r="I39" t="s">
        <v>5388</v>
      </c>
      <c r="J39" t="s">
        <v>12307</v>
      </c>
      <c r="K39" t="s">
        <v>11752</v>
      </c>
      <c r="L39" t="s">
        <v>12287</v>
      </c>
      <c r="M39" t="s">
        <v>12288</v>
      </c>
    </row>
    <row r="40" spans="1:13" x14ac:dyDescent="0.25">
      <c r="A40" t="s">
        <v>703</v>
      </c>
      <c r="B40" t="s">
        <v>5472</v>
      </c>
      <c r="C40" s="31" t="str">
        <f t="shared" si="2"/>
        <v/>
      </c>
      <c r="E40" t="s">
        <v>31</v>
      </c>
      <c r="F40" t="s">
        <v>6</v>
      </c>
      <c r="G40" t="str">
        <f t="shared" si="3"/>
        <v>Biscutella ebusitana</v>
      </c>
      <c r="H40" t="s">
        <v>5464</v>
      </c>
      <c r="I40" t="s">
        <v>5388</v>
      </c>
      <c r="J40" t="s">
        <v>12308</v>
      </c>
      <c r="K40" t="s">
        <v>11752</v>
      </c>
      <c r="L40" t="s">
        <v>12287</v>
      </c>
      <c r="M40" t="s">
        <v>12288</v>
      </c>
    </row>
    <row r="41" spans="1:13" x14ac:dyDescent="0.25">
      <c r="A41" t="s">
        <v>703</v>
      </c>
      <c r="B41" t="s">
        <v>5473</v>
      </c>
      <c r="C41" s="31" t="str">
        <f t="shared" si="2"/>
        <v/>
      </c>
      <c r="E41" t="s">
        <v>31</v>
      </c>
      <c r="F41" t="s">
        <v>6</v>
      </c>
      <c r="G41" t="str">
        <f t="shared" si="3"/>
        <v>Biscutella hozensis</v>
      </c>
      <c r="H41" t="s">
        <v>5464</v>
      </c>
      <c r="I41" t="s">
        <v>5554</v>
      </c>
      <c r="J41" t="s">
        <v>12309</v>
      </c>
      <c r="K41" t="s">
        <v>11752</v>
      </c>
      <c r="L41" t="s">
        <v>12287</v>
      </c>
      <c r="M41" t="s">
        <v>12288</v>
      </c>
    </row>
    <row r="42" spans="1:13" x14ac:dyDescent="0.25">
      <c r="A42" t="s">
        <v>703</v>
      </c>
      <c r="B42" t="s">
        <v>5474</v>
      </c>
      <c r="C42" s="31" t="str">
        <f t="shared" si="2"/>
        <v/>
      </c>
      <c r="E42" s="31" t="s">
        <v>31</v>
      </c>
      <c r="F42" s="31" t="s">
        <v>6</v>
      </c>
      <c r="G42" t="str">
        <f t="shared" si="3"/>
        <v>Biscutella maestratensis</v>
      </c>
      <c r="H42" s="31" t="s">
        <v>5464</v>
      </c>
      <c r="I42" s="31" t="s">
        <v>5388</v>
      </c>
      <c r="J42" t="s">
        <v>12310</v>
      </c>
      <c r="K42" t="s">
        <v>11752</v>
      </c>
      <c r="L42" t="s">
        <v>12287</v>
      </c>
      <c r="M42" t="s">
        <v>12288</v>
      </c>
    </row>
    <row r="43" spans="1:13" x14ac:dyDescent="0.25">
      <c r="A43" t="s">
        <v>703</v>
      </c>
      <c r="B43" t="s">
        <v>5475</v>
      </c>
      <c r="C43" s="31" t="str">
        <f t="shared" si="2"/>
        <v/>
      </c>
      <c r="E43" s="31" t="s">
        <v>31</v>
      </c>
      <c r="F43" s="31" t="s">
        <v>6</v>
      </c>
      <c r="G43" t="str">
        <f t="shared" si="3"/>
        <v>Biscutella marinae</v>
      </c>
      <c r="H43" t="s">
        <v>5464</v>
      </c>
      <c r="I43" t="s">
        <v>5388</v>
      </c>
      <c r="J43" t="s">
        <v>12311</v>
      </c>
      <c r="K43" t="s">
        <v>11752</v>
      </c>
      <c r="L43" t="s">
        <v>12287</v>
      </c>
      <c r="M43" t="s">
        <v>12288</v>
      </c>
    </row>
    <row r="44" spans="1:13" x14ac:dyDescent="0.25">
      <c r="A44" t="s">
        <v>703</v>
      </c>
      <c r="B44" t="s">
        <v>5476</v>
      </c>
      <c r="C44" s="31" t="str">
        <f t="shared" si="2"/>
        <v/>
      </c>
      <c r="E44" t="s">
        <v>31</v>
      </c>
      <c r="F44" t="s">
        <v>6</v>
      </c>
      <c r="G44" t="str">
        <f t="shared" si="3"/>
        <v>Biscutella segurae</v>
      </c>
      <c r="H44" t="s">
        <v>5464</v>
      </c>
      <c r="I44" s="31" t="s">
        <v>5388</v>
      </c>
      <c r="J44" t="s">
        <v>12312</v>
      </c>
      <c r="K44" t="s">
        <v>11752</v>
      </c>
      <c r="L44" t="s">
        <v>12287</v>
      </c>
      <c r="M44" t="s">
        <v>12288</v>
      </c>
    </row>
    <row r="45" spans="1:13" x14ac:dyDescent="0.25">
      <c r="A45" t="s">
        <v>847</v>
      </c>
      <c r="B45" t="s">
        <v>5477</v>
      </c>
      <c r="C45" s="31" t="str">
        <f t="shared" si="2"/>
        <v/>
      </c>
      <c r="E45" s="31" t="s">
        <v>6</v>
      </c>
      <c r="F45" s="31" t="s">
        <v>6</v>
      </c>
      <c r="G45" t="str">
        <f t="shared" si="3"/>
        <v>Capparis zoharyi</v>
      </c>
      <c r="H45" s="31" t="s">
        <v>5464</v>
      </c>
      <c r="I45" s="31" t="s">
        <v>5555</v>
      </c>
      <c r="J45" t="s">
        <v>12313</v>
      </c>
      <c r="K45" t="s">
        <v>11752</v>
      </c>
      <c r="L45" t="s">
        <v>12287</v>
      </c>
      <c r="M45" t="s">
        <v>12314</v>
      </c>
    </row>
    <row r="46" spans="1:13" x14ac:dyDescent="0.25">
      <c r="A46" t="s">
        <v>853</v>
      </c>
      <c r="B46" t="s">
        <v>535</v>
      </c>
      <c r="C46" s="31" t="str">
        <f t="shared" si="2"/>
        <v/>
      </c>
      <c r="E46" s="31" t="s">
        <v>31</v>
      </c>
      <c r="F46" s="31" t="s">
        <v>6</v>
      </c>
      <c r="G46" t="str">
        <f t="shared" si="3"/>
        <v>Cardamine castellana</v>
      </c>
      <c r="H46" t="s">
        <v>5464</v>
      </c>
      <c r="I46" s="31" t="s">
        <v>5388</v>
      </c>
      <c r="J46" t="s">
        <v>12315</v>
      </c>
      <c r="K46" t="s">
        <v>11752</v>
      </c>
      <c r="L46" t="s">
        <v>12287</v>
      </c>
      <c r="M46" t="s">
        <v>12288</v>
      </c>
    </row>
    <row r="47" spans="1:13" x14ac:dyDescent="0.25">
      <c r="A47" t="s">
        <v>897</v>
      </c>
      <c r="B47" t="s">
        <v>50</v>
      </c>
      <c r="C47" s="31" t="str">
        <f t="shared" si="2"/>
        <v>subsp.</v>
      </c>
      <c r="D47" t="s">
        <v>5481</v>
      </c>
      <c r="E47" t="s">
        <v>31</v>
      </c>
      <c r="F47" t="s">
        <v>6</v>
      </c>
      <c r="G47" t="str">
        <f t="shared" si="3"/>
        <v>Carex spicata andresii</v>
      </c>
      <c r="H47" t="s">
        <v>5464</v>
      </c>
      <c r="I47" t="s">
        <v>5388</v>
      </c>
      <c r="J47" t="s">
        <v>13525</v>
      </c>
      <c r="K47" t="s">
        <v>11752</v>
      </c>
      <c r="L47" t="s">
        <v>12046</v>
      </c>
      <c r="M47" t="s">
        <v>12316</v>
      </c>
    </row>
    <row r="48" spans="1:13" x14ac:dyDescent="0.25">
      <c r="A48" t="s">
        <v>1132</v>
      </c>
      <c r="B48" t="s">
        <v>5482</v>
      </c>
      <c r="C48" s="31" t="str">
        <f t="shared" si="2"/>
        <v/>
      </c>
      <c r="E48" t="s">
        <v>31</v>
      </c>
      <c r="F48" t="s">
        <v>6</v>
      </c>
      <c r="G48" t="str">
        <f t="shared" si="3"/>
        <v>Chaenorhinum gamezii</v>
      </c>
      <c r="H48" t="s">
        <v>5464</v>
      </c>
      <c r="I48" t="s">
        <v>5388</v>
      </c>
      <c r="J48" t="s">
        <v>12317</v>
      </c>
      <c r="K48" t="s">
        <v>11752</v>
      </c>
      <c r="L48" t="s">
        <v>12318</v>
      </c>
      <c r="M48" t="s">
        <v>12319</v>
      </c>
    </row>
    <row r="49" spans="1:13" x14ac:dyDescent="0.25">
      <c r="A49" t="s">
        <v>1316</v>
      </c>
      <c r="B49" t="s">
        <v>1317</v>
      </c>
      <c r="C49" s="31" t="str">
        <f t="shared" si="2"/>
        <v>subsp.</v>
      </c>
      <c r="D49" t="s">
        <v>1484</v>
      </c>
      <c r="E49" t="s">
        <v>31</v>
      </c>
      <c r="F49" t="s">
        <v>6</v>
      </c>
      <c r="G49" t="str">
        <f t="shared" si="3"/>
        <v>Coronilla minima vigoi</v>
      </c>
      <c r="H49" t="s">
        <v>5464</v>
      </c>
      <c r="I49" t="s">
        <v>5388</v>
      </c>
      <c r="J49" t="s">
        <v>13526</v>
      </c>
      <c r="K49" t="s">
        <v>11752</v>
      </c>
      <c r="L49" t="s">
        <v>12304</v>
      </c>
      <c r="M49" t="s">
        <v>12305</v>
      </c>
    </row>
    <row r="50" spans="1:13" x14ac:dyDescent="0.25">
      <c r="A50" t="s">
        <v>1316</v>
      </c>
      <c r="B50" t="s">
        <v>112</v>
      </c>
      <c r="C50" s="31" t="str">
        <f t="shared" si="2"/>
        <v/>
      </c>
      <c r="E50" t="s">
        <v>31</v>
      </c>
      <c r="F50" t="s">
        <v>6</v>
      </c>
      <c r="G50" t="str">
        <f t="shared" si="3"/>
        <v>Coronilla montserratii</v>
      </c>
      <c r="H50" t="s">
        <v>5464</v>
      </c>
      <c r="I50" t="s">
        <v>5388</v>
      </c>
      <c r="J50" t="s">
        <v>12320</v>
      </c>
      <c r="K50" t="s">
        <v>11752</v>
      </c>
      <c r="L50" t="s">
        <v>12304</v>
      </c>
      <c r="M50" t="s">
        <v>12305</v>
      </c>
    </row>
    <row r="51" spans="1:13" x14ac:dyDescent="0.25">
      <c r="A51" t="s">
        <v>1316</v>
      </c>
      <c r="B51" t="s">
        <v>2898</v>
      </c>
      <c r="C51" s="31" t="str">
        <f t="shared" si="2"/>
        <v/>
      </c>
      <c r="E51" t="s">
        <v>31</v>
      </c>
      <c r="F51" t="s">
        <v>6</v>
      </c>
      <c r="G51" t="str">
        <f t="shared" si="3"/>
        <v>Coronilla talaverae</v>
      </c>
      <c r="H51" t="s">
        <v>5464</v>
      </c>
      <c r="I51" t="s">
        <v>5388</v>
      </c>
      <c r="J51" t="s">
        <v>12321</v>
      </c>
      <c r="K51" t="s">
        <v>11752</v>
      </c>
      <c r="L51" t="s">
        <v>12304</v>
      </c>
      <c r="M51" t="s">
        <v>12305</v>
      </c>
    </row>
    <row r="52" spans="1:13" x14ac:dyDescent="0.25">
      <c r="A52" t="s">
        <v>1332</v>
      </c>
      <c r="B52" t="s">
        <v>2000</v>
      </c>
      <c r="C52" s="31" t="str">
        <f t="shared" si="2"/>
        <v/>
      </c>
      <c r="E52" t="s">
        <v>31</v>
      </c>
      <c r="F52" t="s">
        <v>6</v>
      </c>
      <c r="G52" t="str">
        <f t="shared" si="3"/>
        <v>Cotoneaster majoricensis</v>
      </c>
      <c r="H52" t="s">
        <v>5464</v>
      </c>
      <c r="I52" t="s">
        <v>5388</v>
      </c>
      <c r="J52" t="s">
        <v>12322</v>
      </c>
      <c r="K52" t="s">
        <v>11752</v>
      </c>
      <c r="L52" t="s">
        <v>12323</v>
      </c>
      <c r="M52" t="s">
        <v>12324</v>
      </c>
    </row>
    <row r="53" spans="1:13" x14ac:dyDescent="0.25">
      <c r="A53" t="s">
        <v>1430</v>
      </c>
      <c r="B53" t="s">
        <v>1447</v>
      </c>
      <c r="C53" s="31" t="str">
        <f t="shared" si="2"/>
        <v/>
      </c>
      <c r="E53" t="s">
        <v>31</v>
      </c>
      <c r="F53" t="s">
        <v>6</v>
      </c>
      <c r="G53" t="str">
        <f t="shared" si="3"/>
        <v>Cytisus insularis</v>
      </c>
      <c r="H53" t="s">
        <v>5464</v>
      </c>
      <c r="I53" t="s">
        <v>5556</v>
      </c>
      <c r="J53" t="s">
        <v>12325</v>
      </c>
      <c r="K53" t="s">
        <v>11752</v>
      </c>
      <c r="L53" t="s">
        <v>12304</v>
      </c>
      <c r="M53" t="s">
        <v>12305</v>
      </c>
    </row>
    <row r="54" spans="1:13" x14ac:dyDescent="0.25">
      <c r="A54" t="s">
        <v>1445</v>
      </c>
      <c r="B54" t="s">
        <v>5483</v>
      </c>
      <c r="C54" s="31" t="str">
        <f t="shared" si="2"/>
        <v/>
      </c>
      <c r="E54" s="31" t="s">
        <v>31</v>
      </c>
      <c r="F54" s="31" t="s">
        <v>6</v>
      </c>
      <c r="G54" t="str">
        <f t="shared" si="3"/>
        <v>Dactylorhiza irenica</v>
      </c>
      <c r="H54" s="31" t="s">
        <v>5464</v>
      </c>
      <c r="I54" s="31" t="s">
        <v>5557</v>
      </c>
      <c r="J54" t="s">
        <v>12326</v>
      </c>
      <c r="K54" t="s">
        <v>11752</v>
      </c>
      <c r="L54" t="s">
        <v>12327</v>
      </c>
      <c r="M54" t="s">
        <v>12328</v>
      </c>
    </row>
    <row r="55" spans="1:13" x14ac:dyDescent="0.25">
      <c r="A55" t="s">
        <v>1471</v>
      </c>
      <c r="B55" t="s">
        <v>5484</v>
      </c>
      <c r="C55" s="31" t="str">
        <f t="shared" si="2"/>
        <v/>
      </c>
      <c r="E55" s="31" t="s">
        <v>31</v>
      </c>
      <c r="F55" s="31" t="s">
        <v>6</v>
      </c>
      <c r="G55" t="str">
        <f t="shared" si="3"/>
        <v>Delphinium mansanetianum</v>
      </c>
      <c r="H55" s="31" t="s">
        <v>5464</v>
      </c>
      <c r="I55" s="22" t="s">
        <v>5617</v>
      </c>
      <c r="J55" t="s">
        <v>13502</v>
      </c>
      <c r="K55" t="s">
        <v>11752</v>
      </c>
      <c r="L55" t="s">
        <v>12329</v>
      </c>
      <c r="M55" t="s">
        <v>12330</v>
      </c>
    </row>
    <row r="56" spans="1:13" x14ac:dyDescent="0.25">
      <c r="A56" t="s">
        <v>1471</v>
      </c>
      <c r="B56" t="s">
        <v>1472</v>
      </c>
      <c r="C56" s="31" t="str">
        <f t="shared" si="2"/>
        <v>subsp.</v>
      </c>
      <c r="D56" t="s">
        <v>5485</v>
      </c>
      <c r="E56" t="s">
        <v>31</v>
      </c>
      <c r="F56" t="s">
        <v>6</v>
      </c>
      <c r="G56" t="str">
        <f t="shared" si="3"/>
        <v>Delphinium pentagynum formenteranum</v>
      </c>
      <c r="H56" t="s">
        <v>5464</v>
      </c>
      <c r="I56" t="s">
        <v>5558</v>
      </c>
      <c r="J56" t="s">
        <v>13527</v>
      </c>
      <c r="K56" t="s">
        <v>11752</v>
      </c>
      <c r="L56" t="s">
        <v>12329</v>
      </c>
      <c r="M56" t="s">
        <v>12330</v>
      </c>
    </row>
    <row r="57" spans="1:13" ht="15.75" customHeight="1" x14ac:dyDescent="0.25">
      <c r="A57" t="s">
        <v>1482</v>
      </c>
      <c r="B57" t="s">
        <v>1497</v>
      </c>
      <c r="C57" s="31" t="str">
        <f t="shared" si="2"/>
        <v>subsp.</v>
      </c>
      <c r="D57" t="s">
        <v>5486</v>
      </c>
      <c r="E57" t="s">
        <v>31</v>
      </c>
      <c r="F57" t="s">
        <v>6</v>
      </c>
      <c r="G57" s="31" t="str">
        <f t="shared" si="3"/>
        <v>Dianthus anticarius saorinii</v>
      </c>
      <c r="H57" t="s">
        <v>5464</v>
      </c>
      <c r="I57" t="s">
        <v>5388</v>
      </c>
      <c r="J57" t="s">
        <v>13528</v>
      </c>
      <c r="K57" t="s">
        <v>11752</v>
      </c>
      <c r="L57" t="s">
        <v>12295</v>
      </c>
      <c r="M57" t="s">
        <v>12331</v>
      </c>
    </row>
    <row r="58" spans="1:13" x14ac:dyDescent="0.25">
      <c r="A58" s="31" t="s">
        <v>1482</v>
      </c>
      <c r="B58" s="31" t="s">
        <v>5541</v>
      </c>
      <c r="C58" s="31" t="str">
        <f t="shared" si="2"/>
        <v>subsp.</v>
      </c>
      <c r="D58" t="s">
        <v>5487</v>
      </c>
      <c r="E58" t="s">
        <v>31</v>
      </c>
      <c r="F58" t="s">
        <v>6</v>
      </c>
      <c r="G58" s="31" t="str">
        <f t="shared" si="3"/>
        <v>Dianthus saetabensis contestanus</v>
      </c>
      <c r="H58" s="31" t="s">
        <v>6092</v>
      </c>
      <c r="I58" t="s">
        <v>5388</v>
      </c>
      <c r="J58" t="s">
        <v>13529</v>
      </c>
      <c r="K58" t="s">
        <v>11752</v>
      </c>
      <c r="L58" t="s">
        <v>12295</v>
      </c>
      <c r="M58" t="s">
        <v>12331</v>
      </c>
    </row>
    <row r="59" spans="1:13" x14ac:dyDescent="0.25">
      <c r="A59" s="31" t="s">
        <v>1482</v>
      </c>
      <c r="B59" s="31" t="s">
        <v>5488</v>
      </c>
      <c r="C59" s="31" t="str">
        <f t="shared" si="2"/>
        <v/>
      </c>
      <c r="E59" t="s">
        <v>31</v>
      </c>
      <c r="F59" t="s">
        <v>6</v>
      </c>
      <c r="G59" s="31" t="str">
        <f t="shared" si="3"/>
        <v>Dianthus edetanus</v>
      </c>
      <c r="H59" s="31" t="s">
        <v>6092</v>
      </c>
      <c r="I59" t="s">
        <v>5388</v>
      </c>
      <c r="J59" t="s">
        <v>12332</v>
      </c>
      <c r="K59" t="s">
        <v>11752</v>
      </c>
      <c r="L59" t="s">
        <v>12295</v>
      </c>
      <c r="M59" t="s">
        <v>12331</v>
      </c>
    </row>
    <row r="60" spans="1:13" x14ac:dyDescent="0.25">
      <c r="A60" t="s">
        <v>1482</v>
      </c>
      <c r="B60" t="s">
        <v>1502</v>
      </c>
      <c r="C60" s="31" t="str">
        <f t="shared" si="2"/>
        <v>subsp.</v>
      </c>
      <c r="D60" t="s">
        <v>5489</v>
      </c>
      <c r="E60" t="s">
        <v>31</v>
      </c>
      <c r="F60" t="s">
        <v>31</v>
      </c>
      <c r="G60" t="str">
        <f t="shared" si="3"/>
        <v>Dianthus rupicola bocchoriana</v>
      </c>
      <c r="H60" t="s">
        <v>5464</v>
      </c>
      <c r="I60" s="31" t="s">
        <v>5388</v>
      </c>
      <c r="J60" t="s">
        <v>13503</v>
      </c>
      <c r="K60" t="s">
        <v>11752</v>
      </c>
      <c r="L60" t="s">
        <v>12295</v>
      </c>
      <c r="M60" t="s">
        <v>12331</v>
      </c>
    </row>
    <row r="61" spans="1:13" x14ac:dyDescent="0.25">
      <c r="A61" t="s">
        <v>1533</v>
      </c>
      <c r="B61" t="s">
        <v>1534</v>
      </c>
      <c r="C61" s="31" t="str">
        <f t="shared" ref="C61:C92" si="4">IF(D61="","","subsp.")</f>
        <v>subsp.</v>
      </c>
      <c r="D61" t="s">
        <v>4259</v>
      </c>
      <c r="E61" t="s">
        <v>31</v>
      </c>
      <c r="F61" t="s">
        <v>6</v>
      </c>
      <c r="G61" t="str">
        <f t="shared" ref="G61:G92" si="5">IF(D61="",CONCATENATE(A61," ",B61),CONCATENATE(A61," ",B61," ",D61))</f>
        <v>Dorycnium pentaphyllum lagunae</v>
      </c>
      <c r="H61" t="s">
        <v>5464</v>
      </c>
      <c r="I61" s="5" t="s">
        <v>6207</v>
      </c>
      <c r="J61" t="s">
        <v>13530</v>
      </c>
      <c r="K61" t="s">
        <v>11752</v>
      </c>
      <c r="L61" t="s">
        <v>12304</v>
      </c>
      <c r="M61" t="s">
        <v>12305</v>
      </c>
    </row>
    <row r="62" spans="1:13" x14ac:dyDescent="0.25">
      <c r="A62" t="s">
        <v>1645</v>
      </c>
      <c r="B62" t="s">
        <v>402</v>
      </c>
      <c r="C62" s="31" t="str">
        <f t="shared" si="4"/>
        <v>subsp.</v>
      </c>
      <c r="D62" t="s">
        <v>331</v>
      </c>
      <c r="E62" t="s">
        <v>6</v>
      </c>
      <c r="F62" t="s">
        <v>6</v>
      </c>
      <c r="G62" t="str">
        <f t="shared" si="5"/>
        <v>Erica lusitanica cantabrica</v>
      </c>
      <c r="H62" t="s">
        <v>5464</v>
      </c>
      <c r="I62" s="24" t="s">
        <v>5643</v>
      </c>
      <c r="J62" t="s">
        <v>13531</v>
      </c>
      <c r="K62" t="s">
        <v>11752</v>
      </c>
      <c r="L62" t="s">
        <v>12290</v>
      </c>
      <c r="M62" t="s">
        <v>12333</v>
      </c>
    </row>
    <row r="63" spans="1:13" x14ac:dyDescent="0.25">
      <c r="A63" t="s">
        <v>1708</v>
      </c>
      <c r="B63" t="s">
        <v>5490</v>
      </c>
      <c r="C63" s="31" t="str">
        <f t="shared" si="4"/>
        <v/>
      </c>
      <c r="E63" t="s">
        <v>31</v>
      </c>
      <c r="F63" t="s">
        <v>6</v>
      </c>
      <c r="G63" t="str">
        <f t="shared" si="5"/>
        <v>Erysimum javalambrense</v>
      </c>
      <c r="H63" t="s">
        <v>5464</v>
      </c>
      <c r="I63" t="s">
        <v>6156</v>
      </c>
      <c r="J63" t="s">
        <v>12334</v>
      </c>
      <c r="K63" t="s">
        <v>11752</v>
      </c>
      <c r="L63" t="s">
        <v>12287</v>
      </c>
      <c r="M63" t="s">
        <v>12288</v>
      </c>
    </row>
    <row r="64" spans="1:13" x14ac:dyDescent="0.25">
      <c r="A64" t="s">
        <v>1708</v>
      </c>
      <c r="B64" t="s">
        <v>5491</v>
      </c>
      <c r="C64" s="31" t="str">
        <f t="shared" si="4"/>
        <v/>
      </c>
      <c r="E64" t="s">
        <v>31</v>
      </c>
      <c r="F64" t="s">
        <v>6</v>
      </c>
      <c r="G64" t="str">
        <f t="shared" si="5"/>
        <v>Erysimum portugalense</v>
      </c>
      <c r="H64" t="s">
        <v>5464</v>
      </c>
      <c r="I64" t="s">
        <v>6163</v>
      </c>
      <c r="J64" t="s">
        <v>12335</v>
      </c>
      <c r="K64" t="s">
        <v>11752</v>
      </c>
      <c r="L64" t="s">
        <v>12287</v>
      </c>
      <c r="M64" t="s">
        <v>12288</v>
      </c>
    </row>
    <row r="65" spans="1:13" x14ac:dyDescent="0.25">
      <c r="A65" t="s">
        <v>1740</v>
      </c>
      <c r="B65" t="s">
        <v>1747</v>
      </c>
      <c r="C65" s="31" t="str">
        <f t="shared" si="4"/>
        <v>subsp.</v>
      </c>
      <c r="D65" t="s">
        <v>5492</v>
      </c>
      <c r="E65" s="31" t="s">
        <v>31</v>
      </c>
      <c r="F65" s="31" t="s">
        <v>6</v>
      </c>
      <c r="G65" t="str">
        <f t="shared" si="5"/>
        <v>Euphorbia flavicoma bermejense</v>
      </c>
      <c r="H65" s="31" t="s">
        <v>5464</v>
      </c>
      <c r="I65" t="s">
        <v>5388</v>
      </c>
      <c r="J65" t="s">
        <v>13532</v>
      </c>
      <c r="K65" t="s">
        <v>11752</v>
      </c>
      <c r="L65" t="s">
        <v>12336</v>
      </c>
      <c r="M65" t="s">
        <v>12337</v>
      </c>
    </row>
    <row r="66" spans="1:13" x14ac:dyDescent="0.25">
      <c r="A66" t="s">
        <v>1740</v>
      </c>
      <c r="B66" t="s">
        <v>1774</v>
      </c>
      <c r="C66" s="31" t="str">
        <f t="shared" si="4"/>
        <v>subsp.</v>
      </c>
      <c r="D66" t="s">
        <v>4640</v>
      </c>
      <c r="E66" t="s">
        <v>31</v>
      </c>
      <c r="F66" t="s">
        <v>6</v>
      </c>
      <c r="G66" t="str">
        <f t="shared" si="5"/>
        <v>Euphorbia minuta moleroi</v>
      </c>
      <c r="H66" t="s">
        <v>5464</v>
      </c>
      <c r="I66" s="31" t="s">
        <v>5388</v>
      </c>
      <c r="J66" t="s">
        <v>13533</v>
      </c>
      <c r="K66" t="s">
        <v>11752</v>
      </c>
      <c r="L66" t="s">
        <v>12336</v>
      </c>
      <c r="M66" t="s">
        <v>12337</v>
      </c>
    </row>
    <row r="67" spans="1:13" x14ac:dyDescent="0.25">
      <c r="A67" t="s">
        <v>2053</v>
      </c>
      <c r="B67" t="s">
        <v>724</v>
      </c>
      <c r="C67" s="31" t="str">
        <f t="shared" si="4"/>
        <v>subsp.</v>
      </c>
      <c r="D67" t="s">
        <v>1785</v>
      </c>
      <c r="E67" s="31" t="s">
        <v>31</v>
      </c>
      <c r="F67" s="31" t="s">
        <v>31</v>
      </c>
      <c r="G67" t="str">
        <f t="shared" si="5"/>
        <v>Helianthemum asperum willkommii</v>
      </c>
      <c r="H67" s="31" t="s">
        <v>5464</v>
      </c>
      <c r="I67" s="31" t="s">
        <v>5559</v>
      </c>
      <c r="J67" t="s">
        <v>13534</v>
      </c>
      <c r="K67" t="s">
        <v>11752</v>
      </c>
      <c r="L67" t="s">
        <v>12338</v>
      </c>
      <c r="M67" t="s">
        <v>12339</v>
      </c>
    </row>
    <row r="68" spans="1:13" x14ac:dyDescent="0.25">
      <c r="A68" t="s">
        <v>2053</v>
      </c>
      <c r="B68" t="s">
        <v>5493</v>
      </c>
      <c r="C68" s="31" t="str">
        <f t="shared" si="4"/>
        <v/>
      </c>
      <c r="E68" t="s">
        <v>31</v>
      </c>
      <c r="F68" t="s">
        <v>6</v>
      </c>
      <c r="G68" t="str">
        <f t="shared" si="5"/>
        <v>Helianthemum dianicum</v>
      </c>
      <c r="H68" s="31" t="s">
        <v>5464</v>
      </c>
      <c r="I68" t="s">
        <v>5388</v>
      </c>
      <c r="J68" t="s">
        <v>12340</v>
      </c>
      <c r="K68" t="s">
        <v>11752</v>
      </c>
      <c r="L68" t="s">
        <v>12338</v>
      </c>
      <c r="M68" t="s">
        <v>12339</v>
      </c>
    </row>
    <row r="69" spans="1:13" x14ac:dyDescent="0.25">
      <c r="A69" t="s">
        <v>2053</v>
      </c>
      <c r="B69" t="s">
        <v>3858</v>
      </c>
      <c r="C69" s="31" t="str">
        <f t="shared" si="4"/>
        <v/>
      </c>
      <c r="E69" t="s">
        <v>31</v>
      </c>
      <c r="F69" t="s">
        <v>6</v>
      </c>
      <c r="G69" t="str">
        <f t="shared" si="5"/>
        <v>Helianthemum edetanum</v>
      </c>
      <c r="H69" s="31" t="s">
        <v>5464</v>
      </c>
      <c r="I69" t="s">
        <v>5388</v>
      </c>
      <c r="J69" t="s">
        <v>12341</v>
      </c>
      <c r="K69" t="s">
        <v>11752</v>
      </c>
      <c r="L69" t="s">
        <v>12338</v>
      </c>
      <c r="M69" t="s">
        <v>12339</v>
      </c>
    </row>
    <row r="70" spans="1:13" x14ac:dyDescent="0.25">
      <c r="A70" t="s">
        <v>2053</v>
      </c>
      <c r="B70" t="s">
        <v>5494</v>
      </c>
      <c r="C70" s="31" t="str">
        <f t="shared" si="4"/>
        <v/>
      </c>
      <c r="E70" t="s">
        <v>31</v>
      </c>
      <c r="F70" t="s">
        <v>6</v>
      </c>
      <c r="G70" t="str">
        <f t="shared" si="5"/>
        <v>Helianthemum guerrae</v>
      </c>
      <c r="H70" t="s">
        <v>5464</v>
      </c>
      <c r="I70" s="5" t="s">
        <v>5618</v>
      </c>
      <c r="J70" t="s">
        <v>12342</v>
      </c>
      <c r="K70" t="s">
        <v>11752</v>
      </c>
      <c r="L70" t="s">
        <v>12338</v>
      </c>
      <c r="M70" t="s">
        <v>12339</v>
      </c>
    </row>
    <row r="71" spans="1:13" x14ac:dyDescent="0.25">
      <c r="A71" t="s">
        <v>2053</v>
      </c>
      <c r="B71" t="s">
        <v>1133</v>
      </c>
      <c r="C71" s="31" t="str">
        <f t="shared" si="4"/>
        <v>subsp.</v>
      </c>
      <c r="D71" t="s">
        <v>5495</v>
      </c>
      <c r="E71" t="s">
        <v>31</v>
      </c>
      <c r="F71" t="s">
        <v>31</v>
      </c>
      <c r="G71" t="str">
        <f t="shared" si="5"/>
        <v>Helianthemum origanifolium saetabense</v>
      </c>
      <c r="H71" t="s">
        <v>5464</v>
      </c>
      <c r="I71" s="5" t="s">
        <v>5619</v>
      </c>
      <c r="J71" t="s">
        <v>13535</v>
      </c>
      <c r="K71" t="s">
        <v>11752</v>
      </c>
      <c r="L71" t="s">
        <v>12338</v>
      </c>
      <c r="M71" t="s">
        <v>12339</v>
      </c>
    </row>
    <row r="72" spans="1:13" x14ac:dyDescent="0.25">
      <c r="A72" t="s">
        <v>2053</v>
      </c>
      <c r="B72" t="s">
        <v>5496</v>
      </c>
      <c r="C72" s="31" t="str">
        <f t="shared" si="4"/>
        <v/>
      </c>
      <c r="E72" t="s">
        <v>31</v>
      </c>
      <c r="F72" t="s">
        <v>6</v>
      </c>
      <c r="G72" t="str">
        <f t="shared" si="5"/>
        <v>Helianthemum scopulicolum</v>
      </c>
      <c r="H72" t="s">
        <v>5464</v>
      </c>
      <c r="I72" s="5" t="s">
        <v>5620</v>
      </c>
      <c r="J72" t="s">
        <v>13334</v>
      </c>
      <c r="K72" t="s">
        <v>11752</v>
      </c>
      <c r="L72" t="s">
        <v>12338</v>
      </c>
      <c r="M72" t="s">
        <v>12339</v>
      </c>
    </row>
    <row r="73" spans="1:13" x14ac:dyDescent="0.25">
      <c r="A73" t="s">
        <v>2053</v>
      </c>
      <c r="B73" t="s">
        <v>5497</v>
      </c>
      <c r="C73" s="31" t="str">
        <f t="shared" si="4"/>
        <v/>
      </c>
      <c r="E73" t="s">
        <v>31</v>
      </c>
      <c r="F73" t="s">
        <v>6</v>
      </c>
      <c r="G73" s="31" t="str">
        <f t="shared" si="5"/>
        <v>Helianthemum tinetense</v>
      </c>
      <c r="H73" t="s">
        <v>5464</v>
      </c>
      <c r="I73" s="5" t="s">
        <v>5621</v>
      </c>
      <c r="J73" t="s">
        <v>12343</v>
      </c>
      <c r="K73" t="s">
        <v>11752</v>
      </c>
      <c r="L73" t="s">
        <v>12338</v>
      </c>
      <c r="M73" t="s">
        <v>12339</v>
      </c>
    </row>
    <row r="74" spans="1:13" x14ac:dyDescent="0.25">
      <c r="A74" t="s">
        <v>2233</v>
      </c>
      <c r="B74" t="s">
        <v>514</v>
      </c>
      <c r="C74" s="31" t="str">
        <f t="shared" si="4"/>
        <v>subsp.</v>
      </c>
      <c r="D74" t="s">
        <v>5498</v>
      </c>
      <c r="E74" s="31" t="s">
        <v>31</v>
      </c>
      <c r="F74" s="31" t="s">
        <v>6</v>
      </c>
      <c r="G74" t="str">
        <f t="shared" si="5"/>
        <v>Jasione maritima finisterrae</v>
      </c>
      <c r="H74" s="31" t="s">
        <v>5464</v>
      </c>
      <c r="J74" t="s">
        <v>13536</v>
      </c>
      <c r="K74" t="s">
        <v>11752</v>
      </c>
      <c r="L74" t="s">
        <v>11753</v>
      </c>
      <c r="M74" t="s">
        <v>12344</v>
      </c>
    </row>
    <row r="75" spans="1:13" x14ac:dyDescent="0.25">
      <c r="A75" t="s">
        <v>2233</v>
      </c>
      <c r="B75" t="s">
        <v>368</v>
      </c>
      <c r="C75" s="31" t="str">
        <f t="shared" si="4"/>
        <v>subsp.</v>
      </c>
      <c r="D75" t="s">
        <v>2165</v>
      </c>
      <c r="E75" t="s">
        <v>31</v>
      </c>
      <c r="F75" t="s">
        <v>6</v>
      </c>
      <c r="G75" t="str">
        <f t="shared" si="5"/>
        <v>Jasione montana paivae</v>
      </c>
      <c r="H75" t="s">
        <v>5464</v>
      </c>
      <c r="I75" t="s">
        <v>6158</v>
      </c>
      <c r="J75" t="s">
        <v>13537</v>
      </c>
      <c r="K75" t="s">
        <v>11752</v>
      </c>
      <c r="L75" t="s">
        <v>11753</v>
      </c>
      <c r="M75" t="s">
        <v>12344</v>
      </c>
    </row>
    <row r="76" spans="1:13" x14ac:dyDescent="0.25">
      <c r="A76" t="s">
        <v>2245</v>
      </c>
      <c r="B76" t="s">
        <v>5499</v>
      </c>
      <c r="C76" s="31" t="str">
        <f t="shared" si="4"/>
        <v/>
      </c>
      <c r="E76" t="s">
        <v>31</v>
      </c>
      <c r="F76" t="s">
        <v>6</v>
      </c>
      <c r="G76" t="str">
        <f t="shared" si="5"/>
        <v>Juncus fernandez-carvajaliae</v>
      </c>
      <c r="H76" t="s">
        <v>5464</v>
      </c>
      <c r="I76" t="s">
        <v>6159</v>
      </c>
      <c r="J76" t="s">
        <v>12345</v>
      </c>
      <c r="K76" t="s">
        <v>11752</v>
      </c>
      <c r="L76" t="s">
        <v>12046</v>
      </c>
      <c r="M76" t="s">
        <v>12346</v>
      </c>
    </row>
    <row r="77" spans="1:13" x14ac:dyDescent="0.25">
      <c r="A77" t="s">
        <v>2409</v>
      </c>
      <c r="B77" t="s">
        <v>5564</v>
      </c>
      <c r="C77" s="31" t="str">
        <f t="shared" si="4"/>
        <v/>
      </c>
      <c r="E77" t="s">
        <v>31</v>
      </c>
      <c r="F77" t="s">
        <v>6</v>
      </c>
      <c r="G77" t="str">
        <f t="shared" si="5"/>
        <v>Limonium alicunense</v>
      </c>
      <c r="H77" t="s">
        <v>5464</v>
      </c>
      <c r="I77" s="31" t="s">
        <v>5563</v>
      </c>
      <c r="J77" t="s">
        <v>12347</v>
      </c>
      <c r="K77" t="s">
        <v>11752</v>
      </c>
      <c r="L77" t="s">
        <v>12295</v>
      </c>
      <c r="M77" t="s">
        <v>12296</v>
      </c>
    </row>
    <row r="78" spans="1:13" x14ac:dyDescent="0.25">
      <c r="A78" t="s">
        <v>2409</v>
      </c>
      <c r="B78" t="s">
        <v>5500</v>
      </c>
      <c r="C78" s="31" t="str">
        <f t="shared" si="4"/>
        <v/>
      </c>
      <c r="E78" t="s">
        <v>31</v>
      </c>
      <c r="F78" t="s">
        <v>6</v>
      </c>
      <c r="G78" t="str">
        <f t="shared" si="5"/>
        <v>Limonium carvalhoi</v>
      </c>
      <c r="H78" t="s">
        <v>5464</v>
      </c>
      <c r="I78" s="31" t="s">
        <v>5575</v>
      </c>
      <c r="J78" t="s">
        <v>12348</v>
      </c>
      <c r="K78" t="s">
        <v>11752</v>
      </c>
      <c r="L78" t="s">
        <v>12295</v>
      </c>
      <c r="M78" t="s">
        <v>12296</v>
      </c>
    </row>
    <row r="79" spans="1:13" x14ac:dyDescent="0.25">
      <c r="A79" t="s">
        <v>2409</v>
      </c>
      <c r="B79" t="s">
        <v>5501</v>
      </c>
      <c r="C79" s="31" t="str">
        <f t="shared" si="4"/>
        <v/>
      </c>
      <c r="E79" t="s">
        <v>31</v>
      </c>
      <c r="F79" t="s">
        <v>6</v>
      </c>
      <c r="G79" t="str">
        <f t="shared" si="5"/>
        <v>Limonium cordovillense</v>
      </c>
      <c r="H79" t="s">
        <v>5464</v>
      </c>
      <c r="I79" t="s">
        <v>5568</v>
      </c>
      <c r="J79" t="s">
        <v>12349</v>
      </c>
      <c r="K79" t="s">
        <v>11752</v>
      </c>
      <c r="L79" t="s">
        <v>12295</v>
      </c>
      <c r="M79" t="s">
        <v>12296</v>
      </c>
    </row>
    <row r="80" spans="1:13" x14ac:dyDescent="0.25">
      <c r="A80" t="s">
        <v>2409</v>
      </c>
      <c r="B80" t="s">
        <v>5502</v>
      </c>
      <c r="C80" s="31" t="str">
        <f t="shared" si="4"/>
        <v/>
      </c>
      <c r="E80" t="s">
        <v>31</v>
      </c>
      <c r="F80" t="s">
        <v>6</v>
      </c>
      <c r="G80" t="str">
        <f t="shared" si="5"/>
        <v>Limonium ejulabilis</v>
      </c>
      <c r="H80" t="s">
        <v>5464</v>
      </c>
      <c r="I80" t="s">
        <v>5567</v>
      </c>
      <c r="J80" t="s">
        <v>12350</v>
      </c>
      <c r="K80" t="s">
        <v>11752</v>
      </c>
      <c r="L80" t="s">
        <v>12295</v>
      </c>
      <c r="M80" t="s">
        <v>12296</v>
      </c>
    </row>
    <row r="81" spans="1:13" x14ac:dyDescent="0.25">
      <c r="A81" t="s">
        <v>2409</v>
      </c>
      <c r="B81" t="s">
        <v>4391</v>
      </c>
      <c r="C81" s="31" t="str">
        <f t="shared" si="4"/>
        <v/>
      </c>
      <c r="E81" t="s">
        <v>31</v>
      </c>
      <c r="F81" t="s">
        <v>6</v>
      </c>
      <c r="G81" t="str">
        <f t="shared" si="5"/>
        <v>Limonium inexpectans</v>
      </c>
      <c r="H81" t="s">
        <v>5464</v>
      </c>
      <c r="I81" t="s">
        <v>5573</v>
      </c>
      <c r="J81" t="s">
        <v>12351</v>
      </c>
      <c r="K81" t="s">
        <v>11752</v>
      </c>
      <c r="L81" t="s">
        <v>12295</v>
      </c>
      <c r="M81" t="s">
        <v>12296</v>
      </c>
    </row>
    <row r="82" spans="1:13" x14ac:dyDescent="0.25">
      <c r="A82" t="s">
        <v>2409</v>
      </c>
      <c r="B82" t="s">
        <v>3172</v>
      </c>
      <c r="C82" s="31" t="str">
        <f t="shared" si="4"/>
        <v/>
      </c>
      <c r="E82" t="s">
        <v>31</v>
      </c>
      <c r="F82" t="s">
        <v>6</v>
      </c>
      <c r="G82" t="str">
        <f t="shared" si="5"/>
        <v>Limonium interjectum</v>
      </c>
      <c r="H82" t="s">
        <v>5464</v>
      </c>
      <c r="I82" s="5" t="s">
        <v>5578</v>
      </c>
      <c r="J82" t="s">
        <v>12352</v>
      </c>
      <c r="K82" t="s">
        <v>11752</v>
      </c>
      <c r="L82" t="s">
        <v>12295</v>
      </c>
      <c r="M82" t="s">
        <v>12296</v>
      </c>
    </row>
    <row r="83" spans="1:13" x14ac:dyDescent="0.25">
      <c r="A83" t="s">
        <v>2409</v>
      </c>
      <c r="B83" t="s">
        <v>5579</v>
      </c>
      <c r="C83" s="31" t="str">
        <f t="shared" si="4"/>
        <v/>
      </c>
      <c r="E83" t="s">
        <v>31</v>
      </c>
      <c r="F83" t="s">
        <v>6</v>
      </c>
      <c r="G83" t="str">
        <f t="shared" si="5"/>
        <v>Limonium irtaensis</v>
      </c>
      <c r="H83" t="s">
        <v>5464</v>
      </c>
      <c r="I83" s="7" t="s">
        <v>5580</v>
      </c>
      <c r="J83" t="s">
        <v>13341</v>
      </c>
      <c r="K83" t="s">
        <v>11752</v>
      </c>
      <c r="L83" t="s">
        <v>12295</v>
      </c>
      <c r="M83" t="s">
        <v>12296</v>
      </c>
    </row>
    <row r="84" spans="1:13" x14ac:dyDescent="0.25">
      <c r="A84" t="s">
        <v>2409</v>
      </c>
      <c r="B84" t="s">
        <v>5503</v>
      </c>
      <c r="C84" s="31" t="str">
        <f t="shared" si="4"/>
        <v/>
      </c>
      <c r="E84" s="31" t="s">
        <v>31</v>
      </c>
      <c r="F84" s="31" t="s">
        <v>6</v>
      </c>
      <c r="G84" t="str">
        <f t="shared" si="5"/>
        <v>Limonium leonardi-llorensii</v>
      </c>
      <c r="H84" s="31" t="s">
        <v>5464</v>
      </c>
      <c r="I84" s="5" t="s">
        <v>5578</v>
      </c>
      <c r="J84" t="s">
        <v>12353</v>
      </c>
      <c r="K84" t="s">
        <v>11752</v>
      </c>
      <c r="L84" t="s">
        <v>12295</v>
      </c>
      <c r="M84" t="s">
        <v>12296</v>
      </c>
    </row>
    <row r="85" spans="1:13" x14ac:dyDescent="0.25">
      <c r="A85" t="s">
        <v>2409</v>
      </c>
      <c r="B85" t="s">
        <v>5484</v>
      </c>
      <c r="C85" s="31" t="str">
        <f t="shared" si="4"/>
        <v/>
      </c>
      <c r="E85" t="s">
        <v>31</v>
      </c>
      <c r="F85" t="s">
        <v>6</v>
      </c>
      <c r="G85" t="str">
        <f t="shared" si="5"/>
        <v>Limonium mansanetianum</v>
      </c>
      <c r="H85" t="s">
        <v>5464</v>
      </c>
      <c r="I85" s="31" t="s">
        <v>5572</v>
      </c>
      <c r="J85" t="s">
        <v>12354</v>
      </c>
      <c r="K85" t="s">
        <v>11752</v>
      </c>
      <c r="L85" t="s">
        <v>12295</v>
      </c>
      <c r="M85" t="s">
        <v>12296</v>
      </c>
    </row>
    <row r="86" spans="1:13" x14ac:dyDescent="0.25">
      <c r="A86" t="s">
        <v>2409</v>
      </c>
      <c r="B86" t="s">
        <v>5504</v>
      </c>
      <c r="C86" s="31" t="str">
        <f t="shared" si="4"/>
        <v/>
      </c>
      <c r="E86" t="s">
        <v>31</v>
      </c>
      <c r="F86" t="s">
        <v>6</v>
      </c>
      <c r="G86" t="str">
        <f t="shared" si="5"/>
        <v>Limonium mateoi</v>
      </c>
      <c r="H86" s="31" t="s">
        <v>5464</v>
      </c>
      <c r="I86" t="s">
        <v>5574</v>
      </c>
      <c r="J86" t="s">
        <v>12355</v>
      </c>
      <c r="K86" t="s">
        <v>11752</v>
      </c>
      <c r="L86" t="s">
        <v>12295</v>
      </c>
      <c r="M86" t="s">
        <v>12296</v>
      </c>
    </row>
    <row r="87" spans="1:13" x14ac:dyDescent="0.25">
      <c r="A87" t="s">
        <v>2409</v>
      </c>
      <c r="B87" t="s">
        <v>5505</v>
      </c>
      <c r="C87" s="31" t="str">
        <f t="shared" si="4"/>
        <v/>
      </c>
      <c r="E87" t="s">
        <v>31</v>
      </c>
      <c r="F87" t="s">
        <v>6</v>
      </c>
      <c r="G87" t="str">
        <f t="shared" si="5"/>
        <v>Limonium nydeggeri</v>
      </c>
      <c r="H87" s="31" t="s">
        <v>5464</v>
      </c>
      <c r="I87" t="s">
        <v>5571</v>
      </c>
      <c r="J87" t="s">
        <v>12356</v>
      </c>
      <c r="K87" t="s">
        <v>11752</v>
      </c>
      <c r="L87" t="s">
        <v>12295</v>
      </c>
      <c r="M87" t="s">
        <v>12296</v>
      </c>
    </row>
    <row r="88" spans="1:13" x14ac:dyDescent="0.25">
      <c r="A88" t="s">
        <v>2409</v>
      </c>
      <c r="B88" t="s">
        <v>5506</v>
      </c>
      <c r="C88" s="31" t="str">
        <f t="shared" si="4"/>
        <v/>
      </c>
      <c r="E88" t="s">
        <v>31</v>
      </c>
      <c r="F88" t="s">
        <v>6</v>
      </c>
      <c r="G88" t="str">
        <f t="shared" si="5"/>
        <v>Limonium perplexum</v>
      </c>
      <c r="H88" s="31" t="s">
        <v>5464</v>
      </c>
      <c r="I88" t="s">
        <v>5570</v>
      </c>
      <c r="J88" t="s">
        <v>12357</v>
      </c>
      <c r="K88" t="s">
        <v>11752</v>
      </c>
      <c r="L88" t="s">
        <v>12295</v>
      </c>
      <c r="M88" t="s">
        <v>12296</v>
      </c>
    </row>
    <row r="89" spans="1:13" x14ac:dyDescent="0.25">
      <c r="A89" t="s">
        <v>2409</v>
      </c>
      <c r="B89" t="s">
        <v>5507</v>
      </c>
      <c r="C89" s="31" t="str">
        <f t="shared" si="4"/>
        <v/>
      </c>
      <c r="E89" t="s">
        <v>31</v>
      </c>
      <c r="F89" t="s">
        <v>6</v>
      </c>
      <c r="G89" s="31" t="str">
        <f t="shared" si="5"/>
        <v>Limonium pinillense</v>
      </c>
      <c r="H89" s="31" t="s">
        <v>5464</v>
      </c>
      <c r="I89" t="s">
        <v>5566</v>
      </c>
      <c r="J89" t="s">
        <v>12358</v>
      </c>
      <c r="K89" t="s">
        <v>11752</v>
      </c>
      <c r="L89" t="s">
        <v>12295</v>
      </c>
      <c r="M89" t="s">
        <v>12296</v>
      </c>
    </row>
    <row r="90" spans="1:13" x14ac:dyDescent="0.25">
      <c r="A90" t="s">
        <v>2409</v>
      </c>
      <c r="B90" t="s">
        <v>5508</v>
      </c>
      <c r="C90" s="31" t="str">
        <f t="shared" si="4"/>
        <v/>
      </c>
      <c r="E90" t="s">
        <v>31</v>
      </c>
      <c r="F90" t="s">
        <v>6</v>
      </c>
      <c r="G90" t="str">
        <f t="shared" si="5"/>
        <v>Limonium rosselloi</v>
      </c>
      <c r="H90" t="s">
        <v>5464</v>
      </c>
      <c r="I90" s="31" t="s">
        <v>5562</v>
      </c>
      <c r="J90" t="s">
        <v>12359</v>
      </c>
      <c r="K90" t="s">
        <v>11752</v>
      </c>
      <c r="L90" t="s">
        <v>12295</v>
      </c>
      <c r="M90" t="s">
        <v>12296</v>
      </c>
    </row>
    <row r="91" spans="1:13" x14ac:dyDescent="0.25">
      <c r="A91" t="s">
        <v>2409</v>
      </c>
      <c r="B91" t="s">
        <v>6001</v>
      </c>
      <c r="C91" s="31" t="str">
        <f t="shared" si="4"/>
        <v/>
      </c>
      <c r="E91" t="s">
        <v>31</v>
      </c>
      <c r="F91" t="s">
        <v>6</v>
      </c>
      <c r="G91" s="31" t="str">
        <f t="shared" si="5"/>
        <v>Limonium scopulorum</v>
      </c>
      <c r="H91" s="31" t="s">
        <v>5464</v>
      </c>
      <c r="I91" s="31" t="s">
        <v>5561</v>
      </c>
      <c r="J91" t="s">
        <v>12360</v>
      </c>
      <c r="K91" t="s">
        <v>11752</v>
      </c>
      <c r="L91" t="s">
        <v>12295</v>
      </c>
      <c r="M91" t="s">
        <v>12296</v>
      </c>
    </row>
    <row r="92" spans="1:13" x14ac:dyDescent="0.25">
      <c r="A92" s="31" t="s">
        <v>2409</v>
      </c>
      <c r="B92" s="31" t="s">
        <v>5509</v>
      </c>
      <c r="C92" s="31" t="str">
        <f t="shared" si="4"/>
        <v/>
      </c>
      <c r="E92" t="s">
        <v>31</v>
      </c>
      <c r="F92" t="s">
        <v>6</v>
      </c>
      <c r="G92" s="31" t="str">
        <f t="shared" si="5"/>
        <v>Limonium serpentinicum</v>
      </c>
      <c r="H92" s="31" t="s">
        <v>5464</v>
      </c>
      <c r="I92" t="s">
        <v>5577</v>
      </c>
      <c r="J92" t="s">
        <v>12361</v>
      </c>
      <c r="K92" t="s">
        <v>11752</v>
      </c>
      <c r="L92" t="s">
        <v>12295</v>
      </c>
      <c r="M92" t="s">
        <v>12296</v>
      </c>
    </row>
    <row r="93" spans="1:13" x14ac:dyDescent="0.25">
      <c r="A93" s="31" t="s">
        <v>2409</v>
      </c>
      <c r="B93" s="31" t="s">
        <v>5510</v>
      </c>
      <c r="C93" s="31" t="str">
        <f t="shared" ref="C93:C124" si="6">IF(D93="","","subsp.")</f>
        <v/>
      </c>
      <c r="E93" t="s">
        <v>31</v>
      </c>
      <c r="F93" t="s">
        <v>6</v>
      </c>
      <c r="G93" s="31" t="str">
        <f t="shared" ref="G93:G124" si="7">IF(D93="",CONCATENATE(A93," ",B93),CONCATENATE(A93," ",B93," ",D93))</f>
        <v>Limonium silvestrei</v>
      </c>
      <c r="H93" s="31" t="s">
        <v>5464</v>
      </c>
      <c r="I93" t="s">
        <v>5569</v>
      </c>
      <c r="J93" t="s">
        <v>12362</v>
      </c>
      <c r="K93" t="s">
        <v>11752</v>
      </c>
      <c r="L93" t="s">
        <v>12295</v>
      </c>
      <c r="M93" t="s">
        <v>12296</v>
      </c>
    </row>
    <row r="94" spans="1:13" x14ac:dyDescent="0.25">
      <c r="A94" t="s">
        <v>2409</v>
      </c>
      <c r="B94" t="s">
        <v>5511</v>
      </c>
      <c r="C94" s="31" t="str">
        <f t="shared" si="6"/>
        <v/>
      </c>
      <c r="E94" s="31" t="s">
        <v>31</v>
      </c>
      <c r="F94" s="31" t="s">
        <v>6</v>
      </c>
      <c r="G94" t="str">
        <f t="shared" si="7"/>
        <v>Limonium tobarrense</v>
      </c>
      <c r="H94" s="31" t="s">
        <v>5464</v>
      </c>
      <c r="I94" t="s">
        <v>5565</v>
      </c>
      <c r="J94" t="s">
        <v>12363</v>
      </c>
      <c r="K94" t="s">
        <v>11752</v>
      </c>
      <c r="L94" t="s">
        <v>12295</v>
      </c>
      <c r="M94" t="s">
        <v>12296</v>
      </c>
    </row>
    <row r="95" spans="1:13" x14ac:dyDescent="0.25">
      <c r="A95" t="s">
        <v>2409</v>
      </c>
      <c r="B95" s="31" t="s">
        <v>1484</v>
      </c>
      <c r="C95" s="31" t="str">
        <f t="shared" si="6"/>
        <v/>
      </c>
      <c r="E95" s="31" t="s">
        <v>31</v>
      </c>
      <c r="F95" s="31" t="s">
        <v>6</v>
      </c>
      <c r="G95" s="31" t="str">
        <f t="shared" si="7"/>
        <v>Limonium vigoi</v>
      </c>
      <c r="H95" s="31" t="s">
        <v>5464</v>
      </c>
      <c r="I95" s="31" t="s">
        <v>5560</v>
      </c>
      <c r="J95" t="s">
        <v>12364</v>
      </c>
      <c r="K95" t="s">
        <v>11752</v>
      </c>
      <c r="L95" t="s">
        <v>12295</v>
      </c>
      <c r="M95" t="s">
        <v>12296</v>
      </c>
    </row>
    <row r="96" spans="1:13" x14ac:dyDescent="0.25">
      <c r="A96" s="31" t="s">
        <v>2553</v>
      </c>
      <c r="B96" s="31" t="s">
        <v>5512</v>
      </c>
      <c r="C96" s="31" t="str">
        <f t="shared" si="6"/>
        <v/>
      </c>
      <c r="E96" t="s">
        <v>31</v>
      </c>
      <c r="F96" t="s">
        <v>6</v>
      </c>
      <c r="G96" s="31" t="str">
        <f t="shared" si="7"/>
        <v>Lotus lourdes-santiagoi</v>
      </c>
      <c r="H96" s="31" t="s">
        <v>5464</v>
      </c>
      <c r="I96" s="31" t="s">
        <v>5576</v>
      </c>
      <c r="J96" t="s">
        <v>12365</v>
      </c>
      <c r="K96" t="s">
        <v>11752</v>
      </c>
      <c r="L96" t="s">
        <v>12304</v>
      </c>
      <c r="M96" t="s">
        <v>12305</v>
      </c>
    </row>
    <row r="97" spans="1:13" x14ac:dyDescent="0.25">
      <c r="A97" t="s">
        <v>2569</v>
      </c>
      <c r="B97" t="s">
        <v>5513</v>
      </c>
      <c r="C97" s="31" t="str">
        <f t="shared" si="6"/>
        <v/>
      </c>
      <c r="E97" t="s">
        <v>31</v>
      </c>
      <c r="F97" t="s">
        <v>6</v>
      </c>
      <c r="G97" s="31" t="str">
        <f t="shared" si="7"/>
        <v>Lupinus mariae-josephi</v>
      </c>
      <c r="H97" s="31" t="s">
        <v>5464</v>
      </c>
      <c r="I97" s="31" t="s">
        <v>5572</v>
      </c>
      <c r="J97" t="s">
        <v>13581</v>
      </c>
      <c r="K97" t="s">
        <v>11752</v>
      </c>
      <c r="L97" t="s">
        <v>12304</v>
      </c>
      <c r="M97" t="s">
        <v>12305</v>
      </c>
    </row>
    <row r="98" spans="1:13" x14ac:dyDescent="0.25">
      <c r="A98" t="s">
        <v>2735</v>
      </c>
      <c r="B98" t="s">
        <v>2507</v>
      </c>
      <c r="C98" s="31" t="str">
        <f t="shared" si="6"/>
        <v>subsp.</v>
      </c>
      <c r="D98" t="s">
        <v>4635</v>
      </c>
      <c r="E98" t="s">
        <v>31</v>
      </c>
      <c r="F98" t="s">
        <v>6</v>
      </c>
      <c r="G98" t="str">
        <f t="shared" si="7"/>
        <v>Moehringia intricata giennensis</v>
      </c>
      <c r="H98" t="s">
        <v>5464</v>
      </c>
      <c r="I98" t="s">
        <v>6215</v>
      </c>
      <c r="J98" t="s">
        <v>13538</v>
      </c>
      <c r="K98" t="s">
        <v>11752</v>
      </c>
      <c r="L98" t="s">
        <v>12295</v>
      </c>
      <c r="M98" t="s">
        <v>12331</v>
      </c>
    </row>
    <row r="99" spans="1:13" x14ac:dyDescent="0.25">
      <c r="A99" t="s">
        <v>2916</v>
      </c>
      <c r="B99" s="31" t="s">
        <v>2919</v>
      </c>
      <c r="C99" s="31" t="str">
        <f t="shared" si="6"/>
        <v>subsp.</v>
      </c>
      <c r="D99" t="s">
        <v>3744</v>
      </c>
      <c r="E99" t="s">
        <v>31</v>
      </c>
      <c r="F99" t="s">
        <v>6</v>
      </c>
      <c r="G99" s="31" t="str">
        <f t="shared" si="7"/>
        <v>Ophrys tenthredinifera spectabilis</v>
      </c>
      <c r="H99" s="31" t="s">
        <v>5464</v>
      </c>
      <c r="I99" s="31" t="s">
        <v>6208</v>
      </c>
      <c r="J99" t="s">
        <v>13365</v>
      </c>
      <c r="K99" t="s">
        <v>11752</v>
      </c>
      <c r="L99" t="s">
        <v>12327</v>
      </c>
      <c r="M99" t="s">
        <v>12328</v>
      </c>
    </row>
    <row r="100" spans="1:13" x14ac:dyDescent="0.25">
      <c r="A100" t="s">
        <v>2958</v>
      </c>
      <c r="B100" t="s">
        <v>5522</v>
      </c>
      <c r="C100" s="31" t="str">
        <f t="shared" si="6"/>
        <v/>
      </c>
      <c r="E100" t="s">
        <v>31</v>
      </c>
      <c r="F100" t="s">
        <v>6</v>
      </c>
      <c r="G100" t="str">
        <f t="shared" si="7"/>
        <v>Orobanche iammonensis</v>
      </c>
      <c r="H100" t="s">
        <v>5464</v>
      </c>
      <c r="I100" t="s">
        <v>5388</v>
      </c>
      <c r="J100" t="s">
        <v>12367</v>
      </c>
      <c r="K100" t="s">
        <v>11752</v>
      </c>
      <c r="L100" t="s">
        <v>12318</v>
      </c>
      <c r="M100" t="s">
        <v>12366</v>
      </c>
    </row>
    <row r="101" spans="1:13" x14ac:dyDescent="0.25">
      <c r="A101" s="31" t="s">
        <v>5525</v>
      </c>
      <c r="B101" t="s">
        <v>5523</v>
      </c>
      <c r="C101" s="31" t="str">
        <f t="shared" si="6"/>
        <v/>
      </c>
      <c r="E101" t="s">
        <v>6</v>
      </c>
      <c r="F101" t="s">
        <v>6</v>
      </c>
      <c r="G101" s="31" t="str">
        <f t="shared" si="7"/>
        <v>Phelipanche portoilicitana</v>
      </c>
      <c r="H101" s="31" t="s">
        <v>5464</v>
      </c>
      <c r="I101" s="31" t="s">
        <v>13711</v>
      </c>
      <c r="J101" s="31" t="s">
        <v>13712</v>
      </c>
      <c r="K101" t="s">
        <v>11752</v>
      </c>
      <c r="L101" t="s">
        <v>12318</v>
      </c>
      <c r="M101" t="s">
        <v>12366</v>
      </c>
    </row>
    <row r="102" spans="1:13" x14ac:dyDescent="0.25">
      <c r="A102" t="s">
        <v>5525</v>
      </c>
      <c r="B102" t="s">
        <v>5526</v>
      </c>
      <c r="C102" s="31" t="str">
        <f t="shared" si="6"/>
        <v/>
      </c>
      <c r="E102" t="s">
        <v>31</v>
      </c>
      <c r="F102" t="s">
        <v>6</v>
      </c>
      <c r="G102" s="31" t="str">
        <f t="shared" si="7"/>
        <v>Phelipanche aedoi</v>
      </c>
      <c r="H102" s="31" t="s">
        <v>5464</v>
      </c>
      <c r="I102" s="5" t="s">
        <v>5622</v>
      </c>
      <c r="J102" s="31" t="s">
        <v>12368</v>
      </c>
      <c r="K102" t="s">
        <v>11752</v>
      </c>
      <c r="L102" t="s">
        <v>12318</v>
      </c>
      <c r="M102" t="s">
        <v>12366</v>
      </c>
    </row>
    <row r="103" spans="1:13" x14ac:dyDescent="0.25">
      <c r="A103" t="s">
        <v>5525</v>
      </c>
      <c r="B103" t="s">
        <v>5527</v>
      </c>
      <c r="C103" s="31" t="str">
        <f t="shared" si="6"/>
        <v/>
      </c>
      <c r="E103" t="s">
        <v>6</v>
      </c>
      <c r="F103" t="s">
        <v>6</v>
      </c>
      <c r="G103" t="str">
        <f t="shared" si="7"/>
        <v>Phelipanche camphorosmae</v>
      </c>
      <c r="H103" t="s">
        <v>5464</v>
      </c>
      <c r="I103" s="31" t="s">
        <v>5584</v>
      </c>
      <c r="J103" s="31" t="s">
        <v>12369</v>
      </c>
      <c r="K103" t="s">
        <v>11752</v>
      </c>
      <c r="L103" t="s">
        <v>12318</v>
      </c>
      <c r="M103" t="s">
        <v>12366</v>
      </c>
    </row>
    <row r="104" spans="1:13" x14ac:dyDescent="0.25">
      <c r="A104" t="s">
        <v>5525</v>
      </c>
      <c r="B104" t="s">
        <v>2228</v>
      </c>
      <c r="C104" s="31" t="str">
        <f t="shared" si="6"/>
        <v/>
      </c>
      <c r="E104" t="s">
        <v>6</v>
      </c>
      <c r="F104" t="s">
        <v>6</v>
      </c>
      <c r="G104" t="str">
        <f>IF(D104="",CONCATENATE(A104," ",B104),CONCATENATE(A104," ",B104," ",D104))</f>
        <v>Phelipanche cernua</v>
      </c>
      <c r="H104" t="s">
        <v>5464</v>
      </c>
      <c r="I104" t="s">
        <v>13726</v>
      </c>
      <c r="J104" t="s">
        <v>13727</v>
      </c>
      <c r="K104" t="s">
        <v>11752</v>
      </c>
      <c r="L104" t="s">
        <v>12318</v>
      </c>
      <c r="M104" t="s">
        <v>12366</v>
      </c>
    </row>
    <row r="105" spans="1:13" x14ac:dyDescent="0.25">
      <c r="A105" t="s">
        <v>5525</v>
      </c>
      <c r="B105" s="31" t="s">
        <v>53</v>
      </c>
      <c r="C105" s="31" t="str">
        <f t="shared" si="6"/>
        <v/>
      </c>
      <c r="E105" t="s">
        <v>31</v>
      </c>
      <c r="F105" t="s">
        <v>6</v>
      </c>
      <c r="G105" s="31" t="str">
        <f t="shared" si="7"/>
        <v>Phelipanche lainzii</v>
      </c>
      <c r="H105" s="31" t="s">
        <v>5464</v>
      </c>
      <c r="I105" s="31" t="s">
        <v>5586</v>
      </c>
      <c r="J105" t="s">
        <v>12370</v>
      </c>
      <c r="K105" t="s">
        <v>11752</v>
      </c>
      <c r="L105" t="s">
        <v>12318</v>
      </c>
      <c r="M105" t="s">
        <v>12366</v>
      </c>
    </row>
    <row r="106" spans="1:13" x14ac:dyDescent="0.25">
      <c r="A106" t="s">
        <v>5525</v>
      </c>
      <c r="B106" t="s">
        <v>5529</v>
      </c>
      <c r="C106" s="31" t="str">
        <f t="shared" si="6"/>
        <v/>
      </c>
      <c r="E106" t="s">
        <v>31</v>
      </c>
      <c r="F106" t="s">
        <v>6</v>
      </c>
      <c r="G106" s="31" t="str">
        <f t="shared" si="7"/>
        <v>Phelipanche lavandulaceoides</v>
      </c>
      <c r="H106" s="31" t="s">
        <v>5464</v>
      </c>
      <c r="I106" s="5" t="s">
        <v>5622</v>
      </c>
      <c r="J106" t="s">
        <v>12371</v>
      </c>
      <c r="K106" t="s">
        <v>11752</v>
      </c>
      <c r="L106" t="s">
        <v>12318</v>
      </c>
      <c r="M106" t="s">
        <v>12366</v>
      </c>
    </row>
    <row r="107" spans="1:13" x14ac:dyDescent="0.25">
      <c r="A107" t="s">
        <v>5525</v>
      </c>
      <c r="B107" t="s">
        <v>5530</v>
      </c>
      <c r="C107" s="31" t="str">
        <f t="shared" si="6"/>
        <v/>
      </c>
      <c r="E107" t="s">
        <v>31</v>
      </c>
      <c r="F107" t="s">
        <v>6</v>
      </c>
      <c r="G107" t="str">
        <f t="shared" si="7"/>
        <v>Phelipanche resedarum</v>
      </c>
      <c r="H107" t="s">
        <v>5464</v>
      </c>
      <c r="I107" t="s">
        <v>5587</v>
      </c>
      <c r="J107" t="s">
        <v>12372</v>
      </c>
      <c r="K107" t="s">
        <v>11752</v>
      </c>
      <c r="L107" t="s">
        <v>12318</v>
      </c>
      <c r="M107" t="s">
        <v>12366</v>
      </c>
    </row>
    <row r="108" spans="1:13" x14ac:dyDescent="0.25">
      <c r="A108" t="s">
        <v>3146</v>
      </c>
      <c r="B108" s="31" t="s">
        <v>3857</v>
      </c>
      <c r="C108" s="31" t="str">
        <f t="shared" si="6"/>
        <v/>
      </c>
      <c r="E108" t="s">
        <v>31</v>
      </c>
      <c r="F108" t="s">
        <v>6</v>
      </c>
      <c r="G108" s="31" t="str">
        <f t="shared" si="7"/>
        <v>Polycarpon dunense</v>
      </c>
      <c r="H108" s="31" t="s">
        <v>5464</v>
      </c>
      <c r="I108" s="5" t="s">
        <v>5588</v>
      </c>
      <c r="J108" t="s">
        <v>12373</v>
      </c>
      <c r="K108" t="s">
        <v>11752</v>
      </c>
      <c r="L108" t="s">
        <v>12295</v>
      </c>
      <c r="M108" t="s">
        <v>12331</v>
      </c>
    </row>
    <row r="109" spans="1:13" x14ac:dyDescent="0.25">
      <c r="A109" t="s">
        <v>3263</v>
      </c>
      <c r="B109" t="s">
        <v>5531</v>
      </c>
      <c r="C109" s="31" t="str">
        <f t="shared" si="6"/>
        <v/>
      </c>
      <c r="E109" t="s">
        <v>31</v>
      </c>
      <c r="F109" t="s">
        <v>6</v>
      </c>
      <c r="G109" t="str">
        <f t="shared" si="7"/>
        <v>Quercus orocantabrica</v>
      </c>
      <c r="H109" s="31" t="s">
        <v>5464</v>
      </c>
      <c r="I109" t="s">
        <v>5388</v>
      </c>
      <c r="J109" t="s">
        <v>12374</v>
      </c>
      <c r="K109" t="s">
        <v>11752</v>
      </c>
      <c r="L109" t="s">
        <v>12375</v>
      </c>
      <c r="M109" t="s">
        <v>12376</v>
      </c>
    </row>
    <row r="110" spans="1:13" x14ac:dyDescent="0.25">
      <c r="A110" t="s">
        <v>3263</v>
      </c>
      <c r="B110" t="s">
        <v>5532</v>
      </c>
      <c r="C110" s="31" t="str">
        <f t="shared" si="6"/>
        <v/>
      </c>
      <c r="E110" t="s">
        <v>31</v>
      </c>
      <c r="F110" t="s">
        <v>6</v>
      </c>
      <c r="G110" t="str">
        <f t="shared" si="7"/>
        <v>Quercus pauciradiata</v>
      </c>
      <c r="H110" s="31" t="s">
        <v>5464</v>
      </c>
      <c r="I110" t="s">
        <v>5388</v>
      </c>
      <c r="J110" t="s">
        <v>12377</v>
      </c>
      <c r="K110" t="s">
        <v>11752</v>
      </c>
      <c r="L110" t="s">
        <v>12375</v>
      </c>
      <c r="M110" t="s">
        <v>12376</v>
      </c>
    </row>
    <row r="111" spans="1:13" x14ac:dyDescent="0.25">
      <c r="A111" t="s">
        <v>3274</v>
      </c>
      <c r="B111" s="32" t="s">
        <v>5533</v>
      </c>
      <c r="C111" s="31" t="str">
        <f t="shared" si="6"/>
        <v/>
      </c>
      <c r="E111" s="32" t="s">
        <v>31</v>
      </c>
      <c r="F111" t="s">
        <v>6</v>
      </c>
      <c r="G111" s="31" t="str">
        <f t="shared" si="7"/>
        <v>Ranunculus cherubicus</v>
      </c>
      <c r="H111" s="31" t="s">
        <v>5464</v>
      </c>
      <c r="I111" s="32" t="s">
        <v>6011</v>
      </c>
      <c r="J111" s="31" t="s">
        <v>12378</v>
      </c>
      <c r="K111" t="s">
        <v>11752</v>
      </c>
      <c r="L111" t="s">
        <v>12329</v>
      </c>
      <c r="M111" t="s">
        <v>12330</v>
      </c>
    </row>
    <row r="112" spans="1:13" x14ac:dyDescent="0.25">
      <c r="A112" t="s">
        <v>3274</v>
      </c>
      <c r="B112" t="s">
        <v>3294</v>
      </c>
      <c r="C112" s="31" t="str">
        <f t="shared" si="6"/>
        <v>subsp.</v>
      </c>
      <c r="D112" t="s">
        <v>5534</v>
      </c>
      <c r="E112" s="32" t="s">
        <v>31</v>
      </c>
      <c r="F112" t="s">
        <v>6</v>
      </c>
      <c r="G112" t="str">
        <f t="shared" si="7"/>
        <v>Ranunculus parnassiifolius muniellensis</v>
      </c>
      <c r="H112" t="s">
        <v>5464</v>
      </c>
      <c r="I112" s="32" t="s">
        <v>6012</v>
      </c>
      <c r="J112" s="32" t="s">
        <v>13371</v>
      </c>
      <c r="K112" t="s">
        <v>11752</v>
      </c>
      <c r="L112" t="s">
        <v>12329</v>
      </c>
      <c r="M112" t="s">
        <v>12330</v>
      </c>
    </row>
    <row r="113" spans="1:13" x14ac:dyDescent="0.25">
      <c r="A113" t="s">
        <v>3274</v>
      </c>
      <c r="B113" t="s">
        <v>5535</v>
      </c>
      <c r="C113" s="31" t="str">
        <f t="shared" si="6"/>
        <v/>
      </c>
      <c r="E113" s="32" t="s">
        <v>31</v>
      </c>
      <c r="F113" t="s">
        <v>6</v>
      </c>
      <c r="G113" s="31" t="str">
        <f t="shared" si="7"/>
        <v>Ranunculus supracondemiensis</v>
      </c>
      <c r="H113" s="31" t="s">
        <v>5464</v>
      </c>
      <c r="I113" s="32" t="s">
        <v>5388</v>
      </c>
      <c r="J113" t="s">
        <v>12379</v>
      </c>
      <c r="K113" t="s">
        <v>11752</v>
      </c>
      <c r="L113" t="s">
        <v>12329</v>
      </c>
      <c r="M113" t="s">
        <v>12330</v>
      </c>
    </row>
    <row r="114" spans="1:13" x14ac:dyDescent="0.25">
      <c r="A114" t="s">
        <v>3321</v>
      </c>
      <c r="B114" t="s">
        <v>3324</v>
      </c>
      <c r="C114" s="31" t="str">
        <f t="shared" si="6"/>
        <v>subsp.</v>
      </c>
      <c r="D114" t="s">
        <v>218</v>
      </c>
      <c r="E114" s="32" t="s">
        <v>31</v>
      </c>
      <c r="F114" t="s">
        <v>6</v>
      </c>
      <c r="G114" t="str">
        <f t="shared" si="7"/>
        <v>Reseda undata grosii</v>
      </c>
      <c r="H114" t="s">
        <v>5464</v>
      </c>
      <c r="I114" s="32" t="s">
        <v>5388</v>
      </c>
      <c r="J114" t="s">
        <v>13539</v>
      </c>
      <c r="K114" t="s">
        <v>11752</v>
      </c>
      <c r="L114" t="s">
        <v>12287</v>
      </c>
      <c r="M114" t="s">
        <v>12380</v>
      </c>
    </row>
    <row r="115" spans="1:13" x14ac:dyDescent="0.25">
      <c r="A115" t="s">
        <v>5536</v>
      </c>
      <c r="B115" t="s">
        <v>5537</v>
      </c>
      <c r="C115" s="31" t="str">
        <f t="shared" si="6"/>
        <v/>
      </c>
      <c r="E115" s="32" t="s">
        <v>31</v>
      </c>
      <c r="F115" s="31" t="s">
        <v>6</v>
      </c>
      <c r="G115" t="str">
        <f t="shared" si="7"/>
        <v>Rivasmartinezia cazorlana</v>
      </c>
      <c r="H115" s="31" t="s">
        <v>5464</v>
      </c>
      <c r="I115" s="32" t="s">
        <v>5388</v>
      </c>
      <c r="J115" t="s">
        <v>12381</v>
      </c>
      <c r="K115" t="s">
        <v>11752</v>
      </c>
      <c r="L115" t="s">
        <v>12382</v>
      </c>
      <c r="M115" t="s">
        <v>12383</v>
      </c>
    </row>
    <row r="116" spans="1:13" x14ac:dyDescent="0.25">
      <c r="A116" s="31" t="s">
        <v>5536</v>
      </c>
      <c r="B116" s="31" t="s">
        <v>5538</v>
      </c>
      <c r="C116" s="31" t="str">
        <f t="shared" si="6"/>
        <v/>
      </c>
      <c r="D116" s="31"/>
      <c r="E116" s="32" t="s">
        <v>31</v>
      </c>
      <c r="F116" s="31" t="s">
        <v>6</v>
      </c>
      <c r="G116" s="31" t="str">
        <f t="shared" si="7"/>
        <v>Rivasmartinezia vazquezii</v>
      </c>
      <c r="H116" s="31" t="s">
        <v>5464</v>
      </c>
      <c r="I116" s="32" t="s">
        <v>5388</v>
      </c>
      <c r="J116" t="s">
        <v>12384</v>
      </c>
      <c r="K116" t="s">
        <v>11752</v>
      </c>
      <c r="L116" t="s">
        <v>12382</v>
      </c>
      <c r="M116" t="s">
        <v>12383</v>
      </c>
    </row>
    <row r="117" spans="1:13" x14ac:dyDescent="0.25">
      <c r="A117" t="s">
        <v>3480</v>
      </c>
      <c r="B117" t="s">
        <v>494</v>
      </c>
      <c r="C117" s="31" t="str">
        <f t="shared" si="6"/>
        <v>subsp.</v>
      </c>
      <c r="D117" t="s">
        <v>5539</v>
      </c>
      <c r="E117" s="32" t="s">
        <v>31</v>
      </c>
      <c r="F117" t="s">
        <v>6</v>
      </c>
      <c r="G117" t="str">
        <f t="shared" si="7"/>
        <v>Sarcocapnos baetica ardalii</v>
      </c>
      <c r="H117" t="s">
        <v>5464</v>
      </c>
      <c r="I117" s="32" t="s">
        <v>5388</v>
      </c>
      <c r="J117" t="s">
        <v>13540</v>
      </c>
      <c r="K117" t="s">
        <v>11752</v>
      </c>
      <c r="L117" t="s">
        <v>12329</v>
      </c>
      <c r="M117" t="s">
        <v>12385</v>
      </c>
    </row>
    <row r="118" spans="1:13" x14ac:dyDescent="0.25">
      <c r="A118" t="s">
        <v>3480</v>
      </c>
      <c r="B118" t="s">
        <v>5540</v>
      </c>
      <c r="C118" s="31" t="str">
        <f t="shared" si="6"/>
        <v/>
      </c>
      <c r="E118" s="32" t="s">
        <v>31</v>
      </c>
      <c r="F118" t="s">
        <v>6</v>
      </c>
      <c r="G118" t="str">
        <f t="shared" si="7"/>
        <v>Sarcocapnos pulcherrima</v>
      </c>
      <c r="H118" t="s">
        <v>5464</v>
      </c>
      <c r="I118" s="32" t="s">
        <v>5388</v>
      </c>
      <c r="J118" t="s">
        <v>12386</v>
      </c>
      <c r="K118" t="s">
        <v>11752</v>
      </c>
      <c r="L118" t="s">
        <v>12329</v>
      </c>
      <c r="M118" t="s">
        <v>12385</v>
      </c>
    </row>
    <row r="119" spans="1:13" x14ac:dyDescent="0.25">
      <c r="A119" t="s">
        <v>3482</v>
      </c>
      <c r="B119" t="s">
        <v>164</v>
      </c>
      <c r="C119" s="31" t="str">
        <f t="shared" si="6"/>
        <v/>
      </c>
      <c r="E119" s="32" t="s">
        <v>31</v>
      </c>
      <c r="F119" t="s">
        <v>6</v>
      </c>
      <c r="G119" s="31" t="str">
        <f t="shared" si="7"/>
        <v>Sarcocornia hispanica</v>
      </c>
      <c r="H119" s="31" t="s">
        <v>5464</v>
      </c>
      <c r="I119" s="32" t="s">
        <v>5589</v>
      </c>
      <c r="J119" s="31" t="s">
        <v>12387</v>
      </c>
      <c r="K119" t="s">
        <v>11752</v>
      </c>
      <c r="L119" t="s">
        <v>12295</v>
      </c>
      <c r="M119" t="s">
        <v>12388</v>
      </c>
    </row>
    <row r="120" spans="1:13" x14ac:dyDescent="0.25">
      <c r="A120" t="s">
        <v>3480</v>
      </c>
      <c r="B120" t="s">
        <v>5541</v>
      </c>
      <c r="C120" s="31" t="str">
        <f t="shared" si="6"/>
        <v/>
      </c>
      <c r="E120" s="32" t="s">
        <v>31</v>
      </c>
      <c r="F120" t="s">
        <v>6</v>
      </c>
      <c r="G120" t="str">
        <f t="shared" si="7"/>
        <v>Sarcocapnos saetabensis</v>
      </c>
      <c r="H120" t="s">
        <v>5464</v>
      </c>
      <c r="I120" s="32" t="s">
        <v>5590</v>
      </c>
      <c r="J120" t="s">
        <v>12389</v>
      </c>
      <c r="K120" t="s">
        <v>11752</v>
      </c>
      <c r="L120" t="s">
        <v>12329</v>
      </c>
      <c r="M120" t="s">
        <v>12385</v>
      </c>
    </row>
    <row r="121" spans="1:13" x14ac:dyDescent="0.25">
      <c r="A121" t="s">
        <v>3565</v>
      </c>
      <c r="B121" t="s">
        <v>3567</v>
      </c>
      <c r="C121" s="31" t="str">
        <f t="shared" si="6"/>
        <v>subsp.</v>
      </c>
      <c r="D121" t="s">
        <v>5542</v>
      </c>
      <c r="E121" s="32" t="s">
        <v>31</v>
      </c>
      <c r="F121" t="s">
        <v>6</v>
      </c>
      <c r="G121" s="31" t="str">
        <f t="shared" si="7"/>
        <v>Sedum aetnense aranjuezii</v>
      </c>
      <c r="H121" s="31" t="s">
        <v>5464</v>
      </c>
      <c r="I121" s="32" t="s">
        <v>5591</v>
      </c>
      <c r="J121" t="s">
        <v>13541</v>
      </c>
      <c r="K121" t="s">
        <v>11752</v>
      </c>
      <c r="L121" t="s">
        <v>12390</v>
      </c>
      <c r="M121" t="s">
        <v>12391</v>
      </c>
    </row>
    <row r="122" spans="1:13" x14ac:dyDescent="0.25">
      <c r="A122" t="s">
        <v>3595</v>
      </c>
      <c r="B122" t="s">
        <v>3600</v>
      </c>
      <c r="C122" s="31" t="str">
        <f t="shared" si="6"/>
        <v>subsp.</v>
      </c>
      <c r="D122" t="s">
        <v>5543</v>
      </c>
      <c r="E122" s="32" t="s">
        <v>31</v>
      </c>
      <c r="F122" t="s">
        <v>6</v>
      </c>
      <c r="G122" t="str">
        <f t="shared" si="7"/>
        <v>Serapias cordigera gentilii</v>
      </c>
      <c r="H122" t="s">
        <v>5464</v>
      </c>
      <c r="I122" s="5" t="s">
        <v>5592</v>
      </c>
      <c r="J122" t="s">
        <v>13542</v>
      </c>
      <c r="K122" t="s">
        <v>11752</v>
      </c>
      <c r="L122" t="s">
        <v>12327</v>
      </c>
      <c r="M122" t="s">
        <v>12328</v>
      </c>
    </row>
    <row r="123" spans="1:13" x14ac:dyDescent="0.25">
      <c r="A123" t="s">
        <v>3595</v>
      </c>
      <c r="B123" t="s">
        <v>5544</v>
      </c>
      <c r="C123" s="31" t="str">
        <f t="shared" si="6"/>
        <v/>
      </c>
      <c r="E123" s="32" t="s">
        <v>31</v>
      </c>
      <c r="F123" t="s">
        <v>6</v>
      </c>
      <c r="G123" t="str">
        <f t="shared" si="7"/>
        <v>Serapias maria</v>
      </c>
      <c r="H123" s="31" t="s">
        <v>5464</v>
      </c>
      <c r="I123" s="32" t="s">
        <v>5388</v>
      </c>
      <c r="J123" t="s">
        <v>12392</v>
      </c>
      <c r="K123" t="s">
        <v>11752</v>
      </c>
      <c r="L123" t="s">
        <v>12327</v>
      </c>
      <c r="M123" t="s">
        <v>12328</v>
      </c>
    </row>
    <row r="124" spans="1:13" x14ac:dyDescent="0.25">
      <c r="A124" t="s">
        <v>3602</v>
      </c>
      <c r="B124" t="s">
        <v>446</v>
      </c>
      <c r="C124" s="31" t="str">
        <f t="shared" si="6"/>
        <v>subsp.</v>
      </c>
      <c r="D124" t="s">
        <v>5545</v>
      </c>
      <c r="E124" s="32" t="s">
        <v>31</v>
      </c>
      <c r="F124" t="s">
        <v>6</v>
      </c>
      <c r="G124" t="str">
        <f t="shared" si="7"/>
        <v>Sesamoides purpurascens pinetorum</v>
      </c>
      <c r="H124" t="s">
        <v>5464</v>
      </c>
      <c r="I124" s="32" t="s">
        <v>5388</v>
      </c>
      <c r="J124" t="s">
        <v>13543</v>
      </c>
      <c r="K124" t="s">
        <v>11752</v>
      </c>
      <c r="L124" t="s">
        <v>12287</v>
      </c>
      <c r="M124" t="s">
        <v>12380</v>
      </c>
    </row>
    <row r="125" spans="1:13" x14ac:dyDescent="0.25">
      <c r="A125" t="s">
        <v>3634</v>
      </c>
      <c r="B125" t="s">
        <v>5546</v>
      </c>
      <c r="C125" s="31" t="str">
        <f t="shared" ref="C125:C156" si="8">IF(D125="","","subsp.")</f>
        <v/>
      </c>
      <c r="E125" s="32" t="s">
        <v>31</v>
      </c>
      <c r="F125" t="s">
        <v>6</v>
      </c>
      <c r="G125" t="str">
        <f t="shared" ref="G125:G156" si="9">IF(D125="",CONCATENATE(A125," ",B125),CONCATENATE(A125," ",B125," ",D125))</f>
        <v>Silene gazulensis</v>
      </c>
      <c r="H125" t="s">
        <v>5464</v>
      </c>
      <c r="I125" s="5" t="s">
        <v>5593</v>
      </c>
      <c r="J125" t="s">
        <v>12393</v>
      </c>
      <c r="K125" t="s">
        <v>11752</v>
      </c>
      <c r="L125" t="s">
        <v>12295</v>
      </c>
      <c r="M125" t="s">
        <v>12331</v>
      </c>
    </row>
    <row r="126" spans="1:13" x14ac:dyDescent="0.25">
      <c r="A126" t="s">
        <v>3678</v>
      </c>
      <c r="B126" t="s">
        <v>5547</v>
      </c>
      <c r="C126" s="31" t="str">
        <f t="shared" si="8"/>
        <v/>
      </c>
      <c r="E126" s="32" t="s">
        <v>31</v>
      </c>
      <c r="F126" t="s">
        <v>6</v>
      </c>
      <c r="G126" s="31" t="str">
        <f t="shared" si="9"/>
        <v>Sisymbrium isatidifolium</v>
      </c>
      <c r="H126" s="31" t="s">
        <v>5464</v>
      </c>
      <c r="I126" s="32" t="s">
        <v>5388</v>
      </c>
      <c r="J126" t="s">
        <v>12394</v>
      </c>
      <c r="K126" t="s">
        <v>11752</v>
      </c>
      <c r="L126" t="s">
        <v>12287</v>
      </c>
      <c r="M126" t="s">
        <v>12288</v>
      </c>
    </row>
    <row r="127" spans="1:13" x14ac:dyDescent="0.25">
      <c r="A127" t="s">
        <v>3833</v>
      </c>
      <c r="B127" t="s">
        <v>1179</v>
      </c>
      <c r="C127" s="31" t="str">
        <f t="shared" si="8"/>
        <v>subsp.</v>
      </c>
      <c r="D127" t="s">
        <v>3572</v>
      </c>
      <c r="E127" s="32" t="s">
        <v>31</v>
      </c>
      <c r="F127" t="s">
        <v>6</v>
      </c>
      <c r="G127" t="str">
        <f t="shared" si="9"/>
        <v>Teucrium capitatum gypsicola</v>
      </c>
      <c r="H127" t="s">
        <v>5464</v>
      </c>
      <c r="I127" s="5" t="s">
        <v>5594</v>
      </c>
      <c r="J127" t="s">
        <v>13544</v>
      </c>
      <c r="K127" t="s">
        <v>11752</v>
      </c>
      <c r="L127" t="s">
        <v>12318</v>
      </c>
      <c r="M127" t="s">
        <v>12395</v>
      </c>
    </row>
    <row r="128" spans="1:13" x14ac:dyDescent="0.25">
      <c r="A128" t="s">
        <v>3833</v>
      </c>
      <c r="B128" t="s">
        <v>5548</v>
      </c>
      <c r="C128" s="31" t="str">
        <f t="shared" si="8"/>
        <v/>
      </c>
      <c r="E128" s="32" t="s">
        <v>31</v>
      </c>
      <c r="F128" t="s">
        <v>6</v>
      </c>
      <c r="G128" t="str">
        <f t="shared" si="9"/>
        <v>Teucrium miragestorum</v>
      </c>
      <c r="H128" t="s">
        <v>5464</v>
      </c>
      <c r="I128" s="32" t="s">
        <v>5388</v>
      </c>
      <c r="J128" t="s">
        <v>12396</v>
      </c>
      <c r="K128" t="s">
        <v>11752</v>
      </c>
      <c r="L128" t="s">
        <v>12318</v>
      </c>
      <c r="M128" t="s">
        <v>12395</v>
      </c>
    </row>
    <row r="129" spans="1:13" x14ac:dyDescent="0.25">
      <c r="A129" s="31" t="s">
        <v>3833</v>
      </c>
      <c r="B129" s="31" t="s">
        <v>5549</v>
      </c>
      <c r="C129" s="31" t="str">
        <f t="shared" si="8"/>
        <v/>
      </c>
      <c r="E129" s="32" t="s">
        <v>31</v>
      </c>
      <c r="F129" t="s">
        <v>6</v>
      </c>
      <c r="G129" s="31" t="str">
        <f t="shared" si="9"/>
        <v>Teucrium moleromesae</v>
      </c>
      <c r="H129" s="31" t="s">
        <v>5464</v>
      </c>
      <c r="I129" s="5" t="s">
        <v>5388</v>
      </c>
      <c r="J129" t="s">
        <v>12397</v>
      </c>
      <c r="K129" t="s">
        <v>11752</v>
      </c>
      <c r="L129" t="s">
        <v>12318</v>
      </c>
      <c r="M129" t="s">
        <v>12395</v>
      </c>
    </row>
    <row r="130" spans="1:13" x14ac:dyDescent="0.25">
      <c r="A130" s="31" t="s">
        <v>3983</v>
      </c>
      <c r="B130" s="31" t="s">
        <v>522</v>
      </c>
      <c r="C130" s="31" t="str">
        <f t="shared" si="8"/>
        <v/>
      </c>
      <c r="E130" s="32" t="s">
        <v>31</v>
      </c>
      <c r="F130" t="s">
        <v>6</v>
      </c>
      <c r="G130" s="31" t="str">
        <f t="shared" si="9"/>
        <v>Trinia castroviejoi</v>
      </c>
      <c r="H130" s="31" t="s">
        <v>5464</v>
      </c>
      <c r="I130" s="32" t="s">
        <v>5595</v>
      </c>
      <c r="J130" t="s">
        <v>12398</v>
      </c>
      <c r="K130" t="s">
        <v>11752</v>
      </c>
      <c r="L130" t="s">
        <v>12382</v>
      </c>
      <c r="M130" t="s">
        <v>12383</v>
      </c>
    </row>
    <row r="131" spans="1:13" x14ac:dyDescent="0.25">
      <c r="A131" s="31" t="s">
        <v>4027</v>
      </c>
      <c r="B131" s="31" t="s">
        <v>5550</v>
      </c>
      <c r="C131" s="31" t="str">
        <f t="shared" si="8"/>
        <v/>
      </c>
      <c r="E131" s="32" t="s">
        <v>31</v>
      </c>
      <c r="F131" t="s">
        <v>6</v>
      </c>
      <c r="G131" s="31" t="str">
        <f t="shared" si="9"/>
        <v>Vella castrilensis</v>
      </c>
      <c r="H131" s="31" t="s">
        <v>5464</v>
      </c>
      <c r="I131" s="5" t="s">
        <v>6017</v>
      </c>
      <c r="J131" s="31" t="s">
        <v>12399</v>
      </c>
      <c r="K131" t="s">
        <v>11752</v>
      </c>
      <c r="L131" t="s">
        <v>12287</v>
      </c>
      <c r="M131" t="s">
        <v>12288</v>
      </c>
    </row>
    <row r="132" spans="1:13" x14ac:dyDescent="0.25">
      <c r="A132" s="31" t="s">
        <v>4093</v>
      </c>
      <c r="B132" s="31" t="s">
        <v>53</v>
      </c>
      <c r="C132" s="31" t="str">
        <f t="shared" si="8"/>
        <v/>
      </c>
      <c r="D132" s="31"/>
      <c r="E132" s="32" t="s">
        <v>31</v>
      </c>
      <c r="F132" s="31" t="s">
        <v>6</v>
      </c>
      <c r="G132" s="31" t="str">
        <f t="shared" si="9"/>
        <v>Viola lainzii</v>
      </c>
      <c r="H132" s="31" t="s">
        <v>5464</v>
      </c>
      <c r="I132" s="32" t="s">
        <v>5388</v>
      </c>
      <c r="J132" t="s">
        <v>12400</v>
      </c>
      <c r="K132" t="s">
        <v>11752</v>
      </c>
      <c r="L132" t="s">
        <v>12336</v>
      </c>
      <c r="M132" t="s">
        <v>12401</v>
      </c>
    </row>
    <row r="133" spans="1:13" x14ac:dyDescent="0.25">
      <c r="A133" s="31" t="s">
        <v>4093</v>
      </c>
      <c r="B133" s="31" t="s">
        <v>374</v>
      </c>
      <c r="C133" s="31" t="str">
        <f t="shared" si="8"/>
        <v>subsp.</v>
      </c>
      <c r="D133" s="31" t="s">
        <v>5551</v>
      </c>
      <c r="E133" s="32" t="s">
        <v>31</v>
      </c>
      <c r="F133" s="31" t="s">
        <v>6</v>
      </c>
      <c r="G133" s="31" t="str">
        <f t="shared" si="9"/>
        <v>Viola rupestris orioli-bolosii</v>
      </c>
      <c r="H133" s="31" t="s">
        <v>5464</v>
      </c>
      <c r="I133" s="5" t="s">
        <v>5388</v>
      </c>
      <c r="J133" t="s">
        <v>13545</v>
      </c>
      <c r="K133" t="s">
        <v>11752</v>
      </c>
      <c r="L133" t="s">
        <v>12336</v>
      </c>
      <c r="M133" t="s">
        <v>12401</v>
      </c>
    </row>
    <row r="134" spans="1:13" x14ac:dyDescent="0.25">
      <c r="A134" t="s">
        <v>606</v>
      </c>
      <c r="B134" t="s">
        <v>522</v>
      </c>
      <c r="C134" s="31" t="str">
        <f t="shared" si="8"/>
        <v/>
      </c>
      <c r="E134" s="32" t="s">
        <v>31</v>
      </c>
      <c r="F134" s="32" t="s">
        <v>6</v>
      </c>
      <c r="G134" t="str">
        <f t="shared" si="9"/>
        <v>Astragalus castroviejoi</v>
      </c>
      <c r="H134" s="31" t="s">
        <v>5623</v>
      </c>
      <c r="I134" t="s">
        <v>5624</v>
      </c>
      <c r="J134" t="s">
        <v>12402</v>
      </c>
      <c r="K134" t="s">
        <v>11752</v>
      </c>
      <c r="L134" t="s">
        <v>12304</v>
      </c>
      <c r="M134" t="s">
        <v>12305</v>
      </c>
    </row>
    <row r="135" spans="1:13" x14ac:dyDescent="0.25">
      <c r="A135" s="31" t="s">
        <v>651</v>
      </c>
      <c r="B135" s="31" t="s">
        <v>5628</v>
      </c>
      <c r="C135" s="31" t="str">
        <f t="shared" si="8"/>
        <v/>
      </c>
      <c r="E135" s="32" t="s">
        <v>6</v>
      </c>
      <c r="F135" s="32" t="s">
        <v>6</v>
      </c>
      <c r="G135" s="31" t="str">
        <f t="shared" si="9"/>
        <v>Atriplex glabriuscula</v>
      </c>
      <c r="H135" s="31" t="s">
        <v>5630</v>
      </c>
      <c r="I135" s="5" t="s">
        <v>5629</v>
      </c>
      <c r="J135" t="s">
        <v>13307</v>
      </c>
      <c r="K135" t="s">
        <v>11752</v>
      </c>
      <c r="L135" t="s">
        <v>12295</v>
      </c>
      <c r="M135" t="s">
        <v>12388</v>
      </c>
    </row>
    <row r="136" spans="1:13" x14ac:dyDescent="0.25">
      <c r="A136" t="s">
        <v>703</v>
      </c>
      <c r="B136" t="s">
        <v>124</v>
      </c>
      <c r="C136" s="31" t="str">
        <f t="shared" si="8"/>
        <v/>
      </c>
      <c r="E136" s="32" t="s">
        <v>31</v>
      </c>
      <c r="F136" s="32" t="s">
        <v>6</v>
      </c>
      <c r="G136" s="31" t="str">
        <f t="shared" si="9"/>
        <v>Biscutella atropurpurea</v>
      </c>
      <c r="H136" s="31" t="s">
        <v>5631</v>
      </c>
      <c r="I136" s="5" t="s">
        <v>5632</v>
      </c>
      <c r="J136" t="s">
        <v>12403</v>
      </c>
      <c r="K136" t="s">
        <v>11752</v>
      </c>
      <c r="L136" t="s">
        <v>12287</v>
      </c>
      <c r="M136" t="s">
        <v>12288</v>
      </c>
    </row>
    <row r="137" spans="1:13" x14ac:dyDescent="0.25">
      <c r="A137" s="31" t="s">
        <v>5633</v>
      </c>
      <c r="B137" s="31" t="s">
        <v>408</v>
      </c>
      <c r="C137" s="31" t="str">
        <f t="shared" si="8"/>
        <v/>
      </c>
      <c r="E137" s="32" t="s">
        <v>6</v>
      </c>
      <c r="F137" s="32" t="s">
        <v>6</v>
      </c>
      <c r="G137" s="31" t="str">
        <f t="shared" si="9"/>
        <v>Boerhavia repens</v>
      </c>
      <c r="H137" s="5" t="s">
        <v>5634</v>
      </c>
      <c r="I137" s="5" t="s">
        <v>5635</v>
      </c>
      <c r="J137" t="s">
        <v>13309</v>
      </c>
      <c r="K137" t="s">
        <v>11752</v>
      </c>
      <c r="L137" t="s">
        <v>12295</v>
      </c>
      <c r="M137" t="s">
        <v>12404</v>
      </c>
    </row>
    <row r="138" spans="1:13" x14ac:dyDescent="0.25">
      <c r="A138" s="31" t="s">
        <v>819</v>
      </c>
      <c r="B138" s="31" t="s">
        <v>2638</v>
      </c>
      <c r="C138" s="31" t="str">
        <f t="shared" si="8"/>
        <v/>
      </c>
      <c r="E138" s="32" t="s">
        <v>31</v>
      </c>
      <c r="F138" s="32" t="s">
        <v>6</v>
      </c>
      <c r="G138" s="31" t="str">
        <f t="shared" si="9"/>
        <v>Campanula cabezudoi</v>
      </c>
      <c r="H138" s="5" t="s">
        <v>5636</v>
      </c>
      <c r="I138" s="5" t="s">
        <v>5637</v>
      </c>
      <c r="J138" t="s">
        <v>12405</v>
      </c>
      <c r="K138" t="s">
        <v>11752</v>
      </c>
      <c r="L138" t="s">
        <v>11753</v>
      </c>
      <c r="M138" t="s">
        <v>12344</v>
      </c>
    </row>
    <row r="139" spans="1:13" x14ac:dyDescent="0.25">
      <c r="A139" t="s">
        <v>1228</v>
      </c>
      <c r="B139" t="s">
        <v>1250</v>
      </c>
      <c r="C139" s="31" t="str">
        <f t="shared" si="8"/>
        <v/>
      </c>
      <c r="E139" s="32" t="s">
        <v>6</v>
      </c>
      <c r="F139" s="32" t="s">
        <v>6</v>
      </c>
      <c r="G139" t="str">
        <f t="shared" si="9"/>
        <v>Cistanche violacea</v>
      </c>
      <c r="H139" s="31" t="s">
        <v>5638</v>
      </c>
      <c r="I139" s="5" t="s">
        <v>5639</v>
      </c>
      <c r="J139" t="s">
        <v>13311</v>
      </c>
      <c r="K139" t="s">
        <v>11752</v>
      </c>
      <c r="L139" t="s">
        <v>12318</v>
      </c>
      <c r="M139" t="s">
        <v>12366</v>
      </c>
    </row>
    <row r="140" spans="1:13" x14ac:dyDescent="0.25">
      <c r="A140" s="31" t="s">
        <v>1517</v>
      </c>
      <c r="B140" s="31" t="s">
        <v>5641</v>
      </c>
      <c r="C140" s="31" t="str">
        <f t="shared" si="8"/>
        <v/>
      </c>
      <c r="E140" s="32" t="s">
        <v>6</v>
      </c>
      <c r="F140" s="32" t="s">
        <v>6</v>
      </c>
      <c r="G140" s="31" t="str">
        <f t="shared" si="9"/>
        <v>Diplotaxis tenuisiliqua</v>
      </c>
      <c r="H140" s="5" t="s">
        <v>5642</v>
      </c>
      <c r="I140" s="31"/>
      <c r="J140" t="s">
        <v>12406</v>
      </c>
      <c r="K140" t="s">
        <v>11752</v>
      </c>
      <c r="L140" t="s">
        <v>12287</v>
      </c>
      <c r="M140" t="s">
        <v>12288</v>
      </c>
    </row>
    <row r="141" spans="1:13" x14ac:dyDescent="0.25">
      <c r="A141" t="s">
        <v>5645</v>
      </c>
      <c r="B141" t="s">
        <v>5646</v>
      </c>
      <c r="C141" s="31" t="str">
        <f t="shared" si="8"/>
        <v/>
      </c>
      <c r="E141" s="32" t="s">
        <v>31</v>
      </c>
      <c r="F141" s="32" t="s">
        <v>6</v>
      </c>
      <c r="G141" t="str">
        <f t="shared" si="9"/>
        <v>Gadoria falukei</v>
      </c>
      <c r="H141" s="5" t="s">
        <v>5647</v>
      </c>
      <c r="J141" t="s">
        <v>12407</v>
      </c>
      <c r="K141" t="s">
        <v>11752</v>
      </c>
      <c r="L141" t="s">
        <v>12318</v>
      </c>
      <c r="M141" t="s">
        <v>12319</v>
      </c>
    </row>
    <row r="142" spans="1:13" x14ac:dyDescent="0.25">
      <c r="A142" t="s">
        <v>2245</v>
      </c>
      <c r="B142" t="s">
        <v>5999</v>
      </c>
      <c r="C142" s="31" t="str">
        <f t="shared" si="8"/>
        <v/>
      </c>
      <c r="E142" s="32" t="s">
        <v>6</v>
      </c>
      <c r="F142" s="32" t="s">
        <v>6</v>
      </c>
      <c r="G142" t="str">
        <f t="shared" si="9"/>
        <v>Juncus maroccanus</v>
      </c>
      <c r="H142" s="5" t="s">
        <v>6000</v>
      </c>
      <c r="J142" t="s">
        <v>12408</v>
      </c>
      <c r="K142" t="s">
        <v>11752</v>
      </c>
      <c r="L142" t="s">
        <v>12046</v>
      </c>
      <c r="M142" t="s">
        <v>12346</v>
      </c>
    </row>
    <row r="143" spans="1:13" x14ac:dyDescent="0.25">
      <c r="A143" s="31" t="s">
        <v>2884</v>
      </c>
      <c r="B143" s="31" t="s">
        <v>6002</v>
      </c>
      <c r="C143" s="31" t="str">
        <f t="shared" si="8"/>
        <v/>
      </c>
      <c r="E143" s="32" t="s">
        <v>31</v>
      </c>
      <c r="F143" s="32" t="s">
        <v>6</v>
      </c>
      <c r="G143" s="31" t="str">
        <f t="shared" si="9"/>
        <v>Ononis rentonarensis</v>
      </c>
      <c r="H143" s="5" t="s">
        <v>6003</v>
      </c>
      <c r="I143" s="31"/>
      <c r="J143" t="s">
        <v>12409</v>
      </c>
      <c r="K143" t="s">
        <v>11752</v>
      </c>
      <c r="L143" t="s">
        <v>12304</v>
      </c>
      <c r="M143" t="s">
        <v>12305</v>
      </c>
    </row>
    <row r="144" spans="1:13" x14ac:dyDescent="0.25">
      <c r="A144" s="31" t="s">
        <v>2958</v>
      </c>
      <c r="B144" s="31" t="s">
        <v>1807</v>
      </c>
      <c r="C144" s="31" t="str">
        <f t="shared" si="8"/>
        <v/>
      </c>
      <c r="D144" s="31"/>
      <c r="E144" s="32" t="s">
        <v>31</v>
      </c>
      <c r="F144" s="32" t="s">
        <v>6</v>
      </c>
      <c r="G144" s="31" t="str">
        <f t="shared" si="9"/>
        <v>Orobanche loscosii</v>
      </c>
      <c r="H144" s="5" t="s">
        <v>6004</v>
      </c>
      <c r="I144" s="31"/>
      <c r="J144" t="s">
        <v>12410</v>
      </c>
      <c r="K144" t="s">
        <v>11752</v>
      </c>
      <c r="L144" t="s">
        <v>12318</v>
      </c>
      <c r="M144" t="s">
        <v>12366</v>
      </c>
    </row>
    <row r="145" spans="1:13" x14ac:dyDescent="0.25">
      <c r="A145" t="s">
        <v>2958</v>
      </c>
      <c r="B145" t="s">
        <v>3208</v>
      </c>
      <c r="C145" s="31" t="str">
        <f t="shared" si="8"/>
        <v/>
      </c>
      <c r="E145" s="32" t="s">
        <v>6</v>
      </c>
      <c r="F145" s="32" t="s">
        <v>6</v>
      </c>
      <c r="G145" t="str">
        <f t="shared" si="9"/>
        <v>Orobanche elatior</v>
      </c>
      <c r="H145" s="5" t="s">
        <v>6004</v>
      </c>
      <c r="I145" s="31"/>
      <c r="J145" t="s">
        <v>13366</v>
      </c>
      <c r="K145" t="s">
        <v>11752</v>
      </c>
      <c r="L145" t="s">
        <v>12318</v>
      </c>
      <c r="M145" t="s">
        <v>12366</v>
      </c>
    </row>
    <row r="146" spans="1:13" x14ac:dyDescent="0.25">
      <c r="A146" t="s">
        <v>5525</v>
      </c>
      <c r="B146" t="s">
        <v>5528</v>
      </c>
      <c r="C146" s="31" t="str">
        <f t="shared" si="8"/>
        <v/>
      </c>
      <c r="E146" s="32" t="s">
        <v>31</v>
      </c>
      <c r="F146" s="32" t="s">
        <v>31</v>
      </c>
      <c r="G146" s="31" t="str">
        <f t="shared" si="9"/>
        <v>Phelipanche georgii-reuteri</v>
      </c>
      <c r="H146" s="5" t="s">
        <v>6005</v>
      </c>
      <c r="I146" t="s">
        <v>13699</v>
      </c>
      <c r="J146" t="s">
        <v>13700</v>
      </c>
      <c r="K146" t="s">
        <v>11752</v>
      </c>
      <c r="L146" t="s">
        <v>12318</v>
      </c>
      <c r="M146" t="s">
        <v>12366</v>
      </c>
    </row>
    <row r="147" spans="1:13" x14ac:dyDescent="0.25">
      <c r="A147" t="s">
        <v>2958</v>
      </c>
      <c r="B147" t="s">
        <v>6006</v>
      </c>
      <c r="C147" s="31" t="str">
        <f t="shared" si="8"/>
        <v/>
      </c>
      <c r="E147" s="32" t="s">
        <v>6</v>
      </c>
      <c r="F147" s="32" t="s">
        <v>6</v>
      </c>
      <c r="G147" s="31" t="str">
        <f t="shared" si="9"/>
        <v>Orobanche lycoctoni</v>
      </c>
      <c r="H147" s="5" t="s">
        <v>6007</v>
      </c>
      <c r="J147" t="s">
        <v>12411</v>
      </c>
      <c r="K147" t="s">
        <v>11752</v>
      </c>
      <c r="L147" t="s">
        <v>12318</v>
      </c>
      <c r="M147" t="s">
        <v>12366</v>
      </c>
    </row>
    <row r="148" spans="1:13" x14ac:dyDescent="0.25">
      <c r="A148" t="s">
        <v>2958</v>
      </c>
      <c r="B148" t="s">
        <v>112</v>
      </c>
      <c r="C148" s="31" t="str">
        <f t="shared" si="8"/>
        <v/>
      </c>
      <c r="E148" s="32" t="s">
        <v>31</v>
      </c>
      <c r="F148" s="32" t="s">
        <v>6</v>
      </c>
      <c r="G148" s="31" t="str">
        <f t="shared" si="9"/>
        <v>Orobanche montserratii</v>
      </c>
      <c r="H148" s="5" t="s">
        <v>6009</v>
      </c>
      <c r="J148" t="s">
        <v>12412</v>
      </c>
      <c r="K148" t="s">
        <v>11752</v>
      </c>
      <c r="L148" t="s">
        <v>12318</v>
      </c>
      <c r="M148" t="s">
        <v>12366</v>
      </c>
    </row>
    <row r="149" spans="1:13" x14ac:dyDescent="0.25">
      <c r="A149" s="31" t="s">
        <v>5525</v>
      </c>
      <c r="B149" t="s">
        <v>952</v>
      </c>
      <c r="C149" s="31" t="str">
        <f t="shared" si="8"/>
        <v/>
      </c>
      <c r="E149" s="32" t="s">
        <v>6</v>
      </c>
      <c r="F149" s="32" t="s">
        <v>6</v>
      </c>
      <c r="G149" s="31" t="str">
        <f t="shared" si="9"/>
        <v>Phelipanche olbiensis</v>
      </c>
      <c r="H149" s="5" t="s">
        <v>6010</v>
      </c>
      <c r="I149" t="s">
        <v>13709</v>
      </c>
      <c r="J149" t="s">
        <v>13710</v>
      </c>
      <c r="K149" t="s">
        <v>11752</v>
      </c>
      <c r="L149" t="s">
        <v>12318</v>
      </c>
      <c r="M149" t="s">
        <v>12366</v>
      </c>
    </row>
    <row r="150" spans="1:13" x14ac:dyDescent="0.25">
      <c r="A150" t="s">
        <v>3157</v>
      </c>
      <c r="B150" t="s">
        <v>3159</v>
      </c>
      <c r="C150" s="31" t="str">
        <f t="shared" si="8"/>
        <v>subsp.</v>
      </c>
      <c r="D150" t="s">
        <v>1693</v>
      </c>
      <c r="E150" s="32" t="s">
        <v>6</v>
      </c>
      <c r="F150" s="32" t="s">
        <v>6</v>
      </c>
      <c r="G150" s="31" t="str">
        <f t="shared" si="9"/>
        <v>Polygonum romanum gallicum</v>
      </c>
      <c r="H150" s="5" t="s">
        <v>6013</v>
      </c>
      <c r="I150" s="31"/>
      <c r="J150" t="s">
        <v>13546</v>
      </c>
      <c r="K150" t="s">
        <v>11752</v>
      </c>
      <c r="L150" t="s">
        <v>12295</v>
      </c>
      <c r="M150" t="s">
        <v>12413</v>
      </c>
    </row>
    <row r="151" spans="1:13" x14ac:dyDescent="0.25">
      <c r="A151" t="s">
        <v>3373</v>
      </c>
      <c r="B151" t="s">
        <v>6014</v>
      </c>
      <c r="C151" s="31" t="str">
        <f t="shared" si="8"/>
        <v/>
      </c>
      <c r="E151" s="32" t="s">
        <v>31</v>
      </c>
      <c r="F151" s="32" t="s">
        <v>6</v>
      </c>
      <c r="G151" s="31" t="str">
        <f t="shared" si="9"/>
        <v>Rosa jacetana</v>
      </c>
      <c r="H151" s="5" t="s">
        <v>6015</v>
      </c>
      <c r="J151" t="s">
        <v>12414</v>
      </c>
      <c r="K151" t="s">
        <v>11752</v>
      </c>
      <c r="L151" t="s">
        <v>12323</v>
      </c>
      <c r="M151" t="s">
        <v>12324</v>
      </c>
    </row>
    <row r="152" spans="1:13" x14ac:dyDescent="0.25">
      <c r="A152" t="s">
        <v>4006</v>
      </c>
      <c r="B152" t="s">
        <v>91</v>
      </c>
      <c r="C152" s="31" t="str">
        <f t="shared" si="8"/>
        <v>subsp.</v>
      </c>
      <c r="D152" t="s">
        <v>91</v>
      </c>
      <c r="E152" s="32" t="s">
        <v>6</v>
      </c>
      <c r="F152" s="32" t="s">
        <v>31</v>
      </c>
      <c r="G152" s="31" t="str">
        <f t="shared" si="9"/>
        <v>Urtica atrovirens atrovirens</v>
      </c>
      <c r="H152" s="5" t="s">
        <v>6016</v>
      </c>
      <c r="I152" s="31"/>
      <c r="J152" s="32" t="s">
        <v>13373</v>
      </c>
      <c r="K152" t="s">
        <v>11752</v>
      </c>
      <c r="L152" t="s">
        <v>12323</v>
      </c>
      <c r="M152" t="s">
        <v>12415</v>
      </c>
    </row>
    <row r="153" spans="1:13" x14ac:dyDescent="0.25">
      <c r="A153" t="s">
        <v>4027</v>
      </c>
      <c r="B153" t="s">
        <v>4028</v>
      </c>
      <c r="C153" s="31" t="str">
        <f t="shared" si="8"/>
        <v>subsp.</v>
      </c>
      <c r="D153" t="s">
        <v>6018</v>
      </c>
      <c r="E153" s="32" t="s">
        <v>31</v>
      </c>
      <c r="F153" s="32" t="s">
        <v>6</v>
      </c>
      <c r="G153" s="31" t="str">
        <f t="shared" si="9"/>
        <v>Vella pseudocytisus orcensis</v>
      </c>
      <c r="H153" s="5" t="s">
        <v>6019</v>
      </c>
      <c r="I153" s="31"/>
      <c r="J153" t="s">
        <v>13547</v>
      </c>
      <c r="K153" t="s">
        <v>11752</v>
      </c>
      <c r="L153" t="s">
        <v>12287</v>
      </c>
      <c r="M153" t="s">
        <v>12288</v>
      </c>
    </row>
    <row r="154" spans="1:13" x14ac:dyDescent="0.25">
      <c r="A154" t="s">
        <v>1886</v>
      </c>
      <c r="B154" t="s">
        <v>5490</v>
      </c>
      <c r="C154" s="31" t="str">
        <f t="shared" si="8"/>
        <v/>
      </c>
      <c r="E154" s="32" t="s">
        <v>31</v>
      </c>
      <c r="F154" s="32" t="s">
        <v>6</v>
      </c>
      <c r="G154" s="31" t="str">
        <f t="shared" si="9"/>
        <v>Galium javalambrense</v>
      </c>
      <c r="H154" s="31" t="s">
        <v>6020</v>
      </c>
      <c r="J154" t="s">
        <v>12416</v>
      </c>
      <c r="K154" t="s">
        <v>11752</v>
      </c>
      <c r="L154" t="s">
        <v>12417</v>
      </c>
      <c r="M154" t="s">
        <v>12418</v>
      </c>
    </row>
    <row r="155" spans="1:13" x14ac:dyDescent="0.25">
      <c r="A155" t="s">
        <v>2176</v>
      </c>
      <c r="B155" t="s">
        <v>6021</v>
      </c>
      <c r="C155" s="31" t="str">
        <f t="shared" si="8"/>
        <v/>
      </c>
      <c r="E155" s="32" t="s">
        <v>6</v>
      </c>
      <c r="F155" s="32" t="s">
        <v>6</v>
      </c>
      <c r="G155" s="31" t="str">
        <f t="shared" si="9"/>
        <v>Hymenophyllum wilsonii</v>
      </c>
      <c r="H155" s="5" t="s">
        <v>6022</v>
      </c>
      <c r="J155" t="s">
        <v>13337</v>
      </c>
      <c r="K155" t="s">
        <v>12300</v>
      </c>
      <c r="L155" t="s">
        <v>12419</v>
      </c>
      <c r="M155" t="s">
        <v>12420</v>
      </c>
    </row>
    <row r="156" spans="1:13" x14ac:dyDescent="0.25">
      <c r="A156" t="s">
        <v>2884</v>
      </c>
      <c r="B156" t="s">
        <v>1360</v>
      </c>
      <c r="C156" s="31" t="str">
        <f t="shared" si="8"/>
        <v>subsp.</v>
      </c>
      <c r="D156" t="s">
        <v>13151</v>
      </c>
      <c r="E156" s="32" t="s">
        <v>31</v>
      </c>
      <c r="F156" s="32" t="s">
        <v>6</v>
      </c>
      <c r="G156" s="31" t="str">
        <f t="shared" si="9"/>
        <v>Ononis crispa zschackei</v>
      </c>
      <c r="H156" s="31" t="s">
        <v>13150</v>
      </c>
      <c r="J156" t="s">
        <v>13548</v>
      </c>
      <c r="K156" t="s">
        <v>11752</v>
      </c>
      <c r="L156" t="s">
        <v>12304</v>
      </c>
      <c r="M156" t="s">
        <v>12305</v>
      </c>
    </row>
    <row r="157" spans="1:13" x14ac:dyDescent="0.25">
      <c r="A157" t="s">
        <v>588</v>
      </c>
      <c r="B157" t="s">
        <v>5470</v>
      </c>
      <c r="C157" s="31" t="str">
        <f t="shared" ref="C157:C184" si="10">IF(D157="","","subsp.")</f>
        <v/>
      </c>
      <c r="E157" s="32" t="s">
        <v>6</v>
      </c>
      <c r="F157" s="32" t="s">
        <v>6</v>
      </c>
      <c r="G157" s="31" t="str">
        <f t="shared" ref="G157:G184" si="11">IF(D157="",CONCATENATE(A157," ",B157),CONCATENATE(A157," ",B157," ",D157))</f>
        <v>Asplenium azomanes</v>
      </c>
      <c r="H157" s="5" t="s">
        <v>6026</v>
      </c>
      <c r="J157" t="s">
        <v>12421</v>
      </c>
      <c r="K157" t="s">
        <v>12300</v>
      </c>
      <c r="L157" t="s">
        <v>12301</v>
      </c>
      <c r="M157" t="s">
        <v>12302</v>
      </c>
    </row>
    <row r="158" spans="1:13" x14ac:dyDescent="0.25">
      <c r="A158" t="s">
        <v>588</v>
      </c>
      <c r="B158" t="s">
        <v>6029</v>
      </c>
      <c r="C158" s="31" t="str">
        <f t="shared" si="10"/>
        <v/>
      </c>
      <c r="E158" s="32" t="s">
        <v>6</v>
      </c>
      <c r="F158" s="32" t="s">
        <v>6</v>
      </c>
      <c r="G158" s="31" t="str">
        <f t="shared" si="11"/>
        <v>Asplenium ceterach</v>
      </c>
      <c r="H158" s="5" t="s">
        <v>6026</v>
      </c>
      <c r="I158" s="31"/>
      <c r="J158" s="31" t="s">
        <v>13303</v>
      </c>
      <c r="K158" t="s">
        <v>12300</v>
      </c>
      <c r="L158" t="s">
        <v>12301</v>
      </c>
      <c r="M158" t="s">
        <v>12302</v>
      </c>
    </row>
    <row r="159" spans="1:13" x14ac:dyDescent="0.25">
      <c r="A159" t="s">
        <v>588</v>
      </c>
      <c r="B159" t="s">
        <v>6030</v>
      </c>
      <c r="C159" s="31" t="str">
        <f t="shared" si="10"/>
        <v/>
      </c>
      <c r="E159" s="32" t="s">
        <v>6</v>
      </c>
      <c r="F159" s="32" t="s">
        <v>6</v>
      </c>
      <c r="G159" s="31" t="str">
        <f t="shared" si="11"/>
        <v>Asplenium csikii</v>
      </c>
      <c r="H159" s="5" t="s">
        <v>6026</v>
      </c>
      <c r="J159" t="s">
        <v>12422</v>
      </c>
      <c r="K159" t="s">
        <v>12300</v>
      </c>
      <c r="L159" t="s">
        <v>12301</v>
      </c>
      <c r="M159" t="s">
        <v>12302</v>
      </c>
    </row>
    <row r="160" spans="1:13" x14ac:dyDescent="0.25">
      <c r="A160" t="s">
        <v>588</v>
      </c>
      <c r="B160" t="s">
        <v>103</v>
      </c>
      <c r="C160" s="31" t="str">
        <f t="shared" si="10"/>
        <v/>
      </c>
      <c r="E160" s="32" t="s">
        <v>6</v>
      </c>
      <c r="F160" s="32" t="s">
        <v>6</v>
      </c>
      <c r="G160" s="31" t="str">
        <f t="shared" si="11"/>
        <v>Asplenium hispanicum</v>
      </c>
      <c r="H160" s="5" t="s">
        <v>6026</v>
      </c>
      <c r="J160" t="s">
        <v>12423</v>
      </c>
      <c r="K160" t="s">
        <v>12300</v>
      </c>
      <c r="L160" t="s">
        <v>12301</v>
      </c>
      <c r="M160" t="s">
        <v>12302</v>
      </c>
    </row>
    <row r="161" spans="1:13" x14ac:dyDescent="0.25">
      <c r="A161" t="s">
        <v>588</v>
      </c>
      <c r="B161" t="s">
        <v>3802</v>
      </c>
      <c r="C161" s="31" t="str">
        <f t="shared" si="10"/>
        <v>subsp.</v>
      </c>
      <c r="D161" t="s">
        <v>3802</v>
      </c>
      <c r="E161" s="32" t="s">
        <v>6</v>
      </c>
      <c r="F161" s="32" t="s">
        <v>6</v>
      </c>
      <c r="G161" s="31" t="str">
        <f t="shared" si="11"/>
        <v>Asplenium obovatum obovatum</v>
      </c>
      <c r="H161" s="5" t="s">
        <v>6026</v>
      </c>
      <c r="J161" s="32" t="s">
        <v>13514</v>
      </c>
      <c r="K161" t="s">
        <v>12300</v>
      </c>
      <c r="L161" t="s">
        <v>12301</v>
      </c>
      <c r="M161" t="s">
        <v>12302</v>
      </c>
    </row>
    <row r="162" spans="1:13" x14ac:dyDescent="0.25">
      <c r="A162" t="s">
        <v>588</v>
      </c>
      <c r="B162" t="s">
        <v>3802</v>
      </c>
      <c r="C162" s="31" t="str">
        <f t="shared" si="10"/>
        <v>subsp.</v>
      </c>
      <c r="D162" t="s">
        <v>6031</v>
      </c>
      <c r="E162" s="32" t="s">
        <v>6</v>
      </c>
      <c r="F162" s="32" t="s">
        <v>6</v>
      </c>
      <c r="G162" s="31" t="str">
        <f t="shared" si="11"/>
        <v>Asplenium obovatum protobillotii</v>
      </c>
      <c r="H162" s="5" t="s">
        <v>6026</v>
      </c>
      <c r="I162" t="s">
        <v>6032</v>
      </c>
      <c r="J162" s="32" t="s">
        <v>13515</v>
      </c>
      <c r="K162" t="s">
        <v>12300</v>
      </c>
      <c r="L162" t="s">
        <v>12301</v>
      </c>
      <c r="M162" t="s">
        <v>12302</v>
      </c>
    </row>
    <row r="163" spans="1:13" x14ac:dyDescent="0.25">
      <c r="A163" t="s">
        <v>588</v>
      </c>
      <c r="B163" t="s">
        <v>6033</v>
      </c>
      <c r="C163" s="31" t="str">
        <f t="shared" si="10"/>
        <v/>
      </c>
      <c r="E163" s="32" t="s">
        <v>6</v>
      </c>
      <c r="F163" s="32" t="s">
        <v>6</v>
      </c>
      <c r="G163" s="31" t="str">
        <f t="shared" si="11"/>
        <v>Asplenium sagittatum</v>
      </c>
      <c r="H163" s="5" t="s">
        <v>6026</v>
      </c>
      <c r="J163" t="s">
        <v>13505</v>
      </c>
      <c r="K163" t="s">
        <v>12300</v>
      </c>
      <c r="L163" t="s">
        <v>12301</v>
      </c>
      <c r="M163" t="s">
        <v>12302</v>
      </c>
    </row>
    <row r="164" spans="1:13" x14ac:dyDescent="0.25">
      <c r="A164" s="31" t="s">
        <v>588</v>
      </c>
      <c r="B164" s="31" t="s">
        <v>3067</v>
      </c>
      <c r="C164" s="31" t="str">
        <f t="shared" si="10"/>
        <v/>
      </c>
      <c r="D164" s="31"/>
      <c r="E164" s="32" t="s">
        <v>6</v>
      </c>
      <c r="F164" s="32" t="s">
        <v>6</v>
      </c>
      <c r="G164" s="31" t="str">
        <f t="shared" si="11"/>
        <v>Asplenium scolopendrium</v>
      </c>
      <c r="H164" s="5" t="s">
        <v>6026</v>
      </c>
      <c r="I164" s="31"/>
      <c r="J164" t="s">
        <v>13305</v>
      </c>
      <c r="K164" t="s">
        <v>12300</v>
      </c>
      <c r="L164" t="s">
        <v>12301</v>
      </c>
      <c r="M164" t="s">
        <v>12302</v>
      </c>
    </row>
    <row r="165" spans="1:13" x14ac:dyDescent="0.25">
      <c r="A165" t="s">
        <v>588</v>
      </c>
      <c r="B165" t="s">
        <v>602</v>
      </c>
      <c r="C165" s="31" t="str">
        <f t="shared" si="10"/>
        <v>subsp.</v>
      </c>
      <c r="D165" t="s">
        <v>2439</v>
      </c>
      <c r="E165" t="s">
        <v>31</v>
      </c>
      <c r="F165" t="s">
        <v>31</v>
      </c>
      <c r="G165" s="31" t="str">
        <f t="shared" si="11"/>
        <v>Asplenium seelosii catalaunicum</v>
      </c>
      <c r="H165" t="s">
        <v>6026</v>
      </c>
      <c r="J165" t="s">
        <v>13306</v>
      </c>
      <c r="K165" t="s">
        <v>12300</v>
      </c>
      <c r="L165" t="s">
        <v>12301</v>
      </c>
      <c r="M165" t="s">
        <v>12302</v>
      </c>
    </row>
    <row r="166" spans="1:13" x14ac:dyDescent="0.25">
      <c r="A166" t="s">
        <v>588</v>
      </c>
      <c r="B166" t="s">
        <v>601</v>
      </c>
      <c r="C166" s="31" t="str">
        <f t="shared" si="10"/>
        <v>subsp.</v>
      </c>
      <c r="D166" t="s">
        <v>601</v>
      </c>
      <c r="E166" t="s">
        <v>6</v>
      </c>
      <c r="F166" t="s">
        <v>31</v>
      </c>
      <c r="G166" s="31" t="str">
        <f t="shared" si="11"/>
        <v>Asplenium septentrionale septentrionale</v>
      </c>
      <c r="H166" t="s">
        <v>6026</v>
      </c>
      <c r="J166" t="s">
        <v>13506</v>
      </c>
      <c r="K166" t="s">
        <v>12300</v>
      </c>
      <c r="L166" t="s">
        <v>12301</v>
      </c>
      <c r="M166" t="s">
        <v>12302</v>
      </c>
    </row>
    <row r="167" spans="1:13" x14ac:dyDescent="0.25">
      <c r="A167" t="s">
        <v>588</v>
      </c>
      <c r="B167" t="s">
        <v>592</v>
      </c>
      <c r="C167" s="31" t="str">
        <f t="shared" si="10"/>
        <v>subsp.</v>
      </c>
      <c r="D167" t="s">
        <v>6034</v>
      </c>
      <c r="E167" s="32" t="s">
        <v>6</v>
      </c>
      <c r="F167" s="32" t="s">
        <v>6</v>
      </c>
      <c r="G167" s="31" t="str">
        <f t="shared" si="11"/>
        <v>Asplenium trichomanes hastatum</v>
      </c>
      <c r="H167" s="5" t="s">
        <v>6026</v>
      </c>
      <c r="I167" s="23" t="s">
        <v>6046</v>
      </c>
      <c r="J167" t="s">
        <v>13507</v>
      </c>
      <c r="K167" t="s">
        <v>12300</v>
      </c>
      <c r="L167" t="s">
        <v>12301</v>
      </c>
      <c r="M167" t="s">
        <v>12302</v>
      </c>
    </row>
    <row r="168" spans="1:13" x14ac:dyDescent="0.25">
      <c r="A168" t="s">
        <v>1424</v>
      </c>
      <c r="B168" t="s">
        <v>1391</v>
      </c>
      <c r="C168" s="31" t="str">
        <f t="shared" si="10"/>
        <v/>
      </c>
      <c r="E168" s="32" t="s">
        <v>6</v>
      </c>
      <c r="F168" s="32" t="s">
        <v>6</v>
      </c>
      <c r="G168" s="31" t="str">
        <f t="shared" si="11"/>
        <v>Cystopteris fragilis</v>
      </c>
      <c r="H168" s="5" t="s">
        <v>6026</v>
      </c>
      <c r="J168" t="s">
        <v>13313</v>
      </c>
      <c r="K168" t="s">
        <v>12300</v>
      </c>
      <c r="L168" t="s">
        <v>12301</v>
      </c>
      <c r="M168" t="s">
        <v>12424</v>
      </c>
    </row>
    <row r="169" spans="1:13" x14ac:dyDescent="0.25">
      <c r="A169" t="s">
        <v>1554</v>
      </c>
      <c r="B169" t="s">
        <v>4435</v>
      </c>
      <c r="C169" s="31" t="str">
        <f t="shared" si="10"/>
        <v/>
      </c>
      <c r="E169" t="s">
        <v>6</v>
      </c>
      <c r="F169" t="s">
        <v>6</v>
      </c>
      <c r="G169" s="31" t="str">
        <f t="shared" si="11"/>
        <v>Dryopteris borreri</v>
      </c>
      <c r="H169" s="5" t="s">
        <v>6026</v>
      </c>
      <c r="J169" t="s">
        <v>12425</v>
      </c>
      <c r="K169" t="s">
        <v>12300</v>
      </c>
      <c r="L169" t="s">
        <v>12301</v>
      </c>
      <c r="M169" t="s">
        <v>12426</v>
      </c>
    </row>
    <row r="170" spans="1:13" x14ac:dyDescent="0.25">
      <c r="A170" t="s">
        <v>1554</v>
      </c>
      <c r="B170" t="s">
        <v>6035</v>
      </c>
      <c r="C170" s="31" t="str">
        <f t="shared" si="10"/>
        <v>subsp.</v>
      </c>
      <c r="D170" t="s">
        <v>6035</v>
      </c>
      <c r="E170" t="s">
        <v>6</v>
      </c>
      <c r="F170" t="s">
        <v>6</v>
      </c>
      <c r="G170" s="31" t="str">
        <f t="shared" si="11"/>
        <v>Dryopteris cambrensis cambrensis</v>
      </c>
      <c r="H170" s="5" t="s">
        <v>6026</v>
      </c>
      <c r="I170" t="s">
        <v>6036</v>
      </c>
      <c r="J170" t="s">
        <v>13508</v>
      </c>
      <c r="K170" t="s">
        <v>12300</v>
      </c>
      <c r="L170" t="s">
        <v>12301</v>
      </c>
      <c r="M170" t="s">
        <v>12426</v>
      </c>
    </row>
    <row r="171" spans="1:13" x14ac:dyDescent="0.25">
      <c r="A171" t="s">
        <v>1554</v>
      </c>
      <c r="B171" t="s">
        <v>13582</v>
      </c>
      <c r="C171" s="31" t="str">
        <f t="shared" si="10"/>
        <v/>
      </c>
      <c r="E171" t="s">
        <v>6</v>
      </c>
      <c r="F171" t="s">
        <v>6</v>
      </c>
      <c r="G171" s="31" t="str">
        <f t="shared" si="11"/>
        <v>Dryopteris mindshelkensis</v>
      </c>
      <c r="H171" s="5" t="s">
        <v>6026</v>
      </c>
      <c r="I171" s="31"/>
      <c r="J171" t="s">
        <v>12427</v>
      </c>
      <c r="K171" t="s">
        <v>12300</v>
      </c>
      <c r="L171" t="s">
        <v>12301</v>
      </c>
      <c r="M171" t="s">
        <v>12426</v>
      </c>
    </row>
    <row r="172" spans="1:13" x14ac:dyDescent="0.25">
      <c r="A172" t="s">
        <v>2161</v>
      </c>
      <c r="B172" t="s">
        <v>2162</v>
      </c>
      <c r="C172" s="31" t="str">
        <f t="shared" si="10"/>
        <v/>
      </c>
      <c r="E172" t="s">
        <v>6</v>
      </c>
      <c r="F172" t="s">
        <v>6</v>
      </c>
      <c r="G172" s="31" t="str">
        <f t="shared" si="11"/>
        <v>Huperzia selago</v>
      </c>
      <c r="H172" s="5" t="s">
        <v>6026</v>
      </c>
      <c r="I172" s="31"/>
      <c r="J172" t="s">
        <v>13336</v>
      </c>
      <c r="K172" t="s">
        <v>12428</v>
      </c>
      <c r="L172" t="s">
        <v>12429</v>
      </c>
      <c r="M172" t="s">
        <v>12430</v>
      </c>
    </row>
    <row r="173" spans="1:13" x14ac:dyDescent="0.25">
      <c r="A173" t="s">
        <v>2219</v>
      </c>
      <c r="B173" t="s">
        <v>6148</v>
      </c>
      <c r="C173" s="31" t="str">
        <f t="shared" si="10"/>
        <v/>
      </c>
      <c r="E173" t="s">
        <v>31</v>
      </c>
      <c r="F173" t="s">
        <v>6</v>
      </c>
      <c r="G173" s="31" t="str">
        <f t="shared" si="11"/>
        <v>Isoetes creussensis</v>
      </c>
      <c r="H173" s="5" t="s">
        <v>6026</v>
      </c>
      <c r="I173" s="31"/>
      <c r="J173" t="s">
        <v>12431</v>
      </c>
      <c r="K173" t="s">
        <v>12428</v>
      </c>
      <c r="L173" t="s">
        <v>12432</v>
      </c>
      <c r="M173" t="s">
        <v>12433</v>
      </c>
    </row>
    <row r="174" spans="1:13" x14ac:dyDescent="0.25">
      <c r="A174" t="s">
        <v>2219</v>
      </c>
      <c r="B174" t="s">
        <v>6037</v>
      </c>
      <c r="C174" s="31" t="str">
        <f t="shared" si="10"/>
        <v/>
      </c>
      <c r="E174" t="s">
        <v>6</v>
      </c>
      <c r="F174" t="s">
        <v>6</v>
      </c>
      <c r="G174" s="31" t="str">
        <f t="shared" si="11"/>
        <v>Isoetes echinospora</v>
      </c>
      <c r="H174" s="5" t="s">
        <v>6026</v>
      </c>
      <c r="J174" t="s">
        <v>13338</v>
      </c>
      <c r="K174" t="s">
        <v>12428</v>
      </c>
      <c r="L174" t="s">
        <v>12432</v>
      </c>
      <c r="M174" t="s">
        <v>12433</v>
      </c>
    </row>
    <row r="175" spans="1:13" x14ac:dyDescent="0.25">
      <c r="A175" t="s">
        <v>2219</v>
      </c>
      <c r="B175" t="s">
        <v>2229</v>
      </c>
      <c r="C175" s="31" t="str">
        <f t="shared" si="10"/>
        <v/>
      </c>
      <c r="E175" t="s">
        <v>31</v>
      </c>
      <c r="F175" t="s">
        <v>6</v>
      </c>
      <c r="G175" s="31" t="str">
        <f t="shared" si="11"/>
        <v>Isoetes fluitans</v>
      </c>
      <c r="H175" s="5" t="s">
        <v>6026</v>
      </c>
      <c r="I175" t="s">
        <v>6038</v>
      </c>
      <c r="J175" t="s">
        <v>12434</v>
      </c>
      <c r="K175" t="s">
        <v>12428</v>
      </c>
      <c r="L175" t="s">
        <v>12432</v>
      </c>
      <c r="M175" t="s">
        <v>12433</v>
      </c>
    </row>
    <row r="176" spans="1:13" x14ac:dyDescent="0.25">
      <c r="A176" t="s">
        <v>2219</v>
      </c>
      <c r="B176" t="s">
        <v>2226</v>
      </c>
      <c r="C176" s="31" t="str">
        <f t="shared" si="10"/>
        <v/>
      </c>
      <c r="E176" t="s">
        <v>6</v>
      </c>
      <c r="F176" t="s">
        <v>6</v>
      </c>
      <c r="G176" s="31" t="str">
        <f t="shared" si="11"/>
        <v>Isoetes setacea</v>
      </c>
      <c r="H176" s="5" t="s">
        <v>6026</v>
      </c>
      <c r="J176" t="s">
        <v>13339</v>
      </c>
      <c r="K176" t="s">
        <v>12428</v>
      </c>
      <c r="L176" t="s">
        <v>12432</v>
      </c>
      <c r="M176" t="s">
        <v>12433</v>
      </c>
    </row>
    <row r="177" spans="1:13" x14ac:dyDescent="0.25">
      <c r="A177" t="s">
        <v>2219</v>
      </c>
      <c r="B177" t="s">
        <v>6039</v>
      </c>
      <c r="C177" s="31" t="str">
        <f t="shared" si="10"/>
        <v>subsp.</v>
      </c>
      <c r="D177" t="s">
        <v>6178</v>
      </c>
      <c r="E177" t="s">
        <v>31</v>
      </c>
      <c r="F177" t="s">
        <v>6</v>
      </c>
      <c r="G177" s="31" t="str">
        <f t="shared" si="11"/>
        <v>Isoetes velata asturicensis</v>
      </c>
      <c r="H177" s="5" t="s">
        <v>6026</v>
      </c>
      <c r="J177" s="32" t="s">
        <v>13516</v>
      </c>
      <c r="K177" t="s">
        <v>12428</v>
      </c>
      <c r="L177" t="s">
        <v>12432</v>
      </c>
      <c r="M177" t="s">
        <v>12433</v>
      </c>
    </row>
    <row r="178" spans="1:13" x14ac:dyDescent="0.25">
      <c r="A178" t="s">
        <v>2219</v>
      </c>
      <c r="B178" t="s">
        <v>6039</v>
      </c>
      <c r="C178" s="31" t="str">
        <f t="shared" si="10"/>
        <v>subsp.</v>
      </c>
      <c r="D178" t="s">
        <v>6039</v>
      </c>
      <c r="E178" t="s">
        <v>6</v>
      </c>
      <c r="F178" t="s">
        <v>6</v>
      </c>
      <c r="G178" s="31" t="str">
        <f t="shared" si="11"/>
        <v>Isoetes velata velata</v>
      </c>
      <c r="H178" s="5" t="s">
        <v>6026</v>
      </c>
      <c r="J178" t="s">
        <v>13340</v>
      </c>
      <c r="K178" t="s">
        <v>12428</v>
      </c>
      <c r="L178" t="s">
        <v>12432</v>
      </c>
      <c r="M178" t="s">
        <v>12433</v>
      </c>
    </row>
    <row r="179" spans="1:13" x14ac:dyDescent="0.25">
      <c r="A179" t="s">
        <v>2600</v>
      </c>
      <c r="B179" t="s">
        <v>1107</v>
      </c>
      <c r="C179" s="31" t="str">
        <f t="shared" si="10"/>
        <v/>
      </c>
      <c r="E179" t="s">
        <v>6</v>
      </c>
      <c r="F179" t="s">
        <v>6</v>
      </c>
      <c r="G179" s="31" t="str">
        <f t="shared" si="11"/>
        <v>Lycopodium alpinum</v>
      </c>
      <c r="H179" s="5" t="s">
        <v>6026</v>
      </c>
      <c r="J179" t="s">
        <v>13344</v>
      </c>
      <c r="K179" t="s">
        <v>12428</v>
      </c>
      <c r="L179" t="s">
        <v>12429</v>
      </c>
      <c r="M179" t="s">
        <v>12430</v>
      </c>
    </row>
    <row r="180" spans="1:13" x14ac:dyDescent="0.25">
      <c r="A180" t="s">
        <v>6040</v>
      </c>
      <c r="B180" t="s">
        <v>2333</v>
      </c>
      <c r="C180" s="31" t="str">
        <f t="shared" si="10"/>
        <v/>
      </c>
      <c r="E180" t="s">
        <v>6</v>
      </c>
      <c r="F180" t="s">
        <v>6</v>
      </c>
      <c r="G180" s="31" t="str">
        <f t="shared" si="11"/>
        <v>Oreopteris limbosperma</v>
      </c>
      <c r="H180" s="5" t="s">
        <v>6026</v>
      </c>
      <c r="J180" t="s">
        <v>12435</v>
      </c>
      <c r="K180" t="s">
        <v>12300</v>
      </c>
      <c r="L180" t="s">
        <v>12301</v>
      </c>
      <c r="M180" t="s">
        <v>12436</v>
      </c>
    </row>
    <row r="181" spans="1:13" x14ac:dyDescent="0.25">
      <c r="A181" t="s">
        <v>6041</v>
      </c>
      <c r="B181" t="s">
        <v>2847</v>
      </c>
      <c r="C181" s="31" t="str">
        <f t="shared" si="10"/>
        <v/>
      </c>
      <c r="E181" t="s">
        <v>6</v>
      </c>
      <c r="F181" t="s">
        <v>6</v>
      </c>
      <c r="G181" s="31" t="str">
        <f t="shared" si="11"/>
        <v>Paragymnopteris marantae</v>
      </c>
      <c r="H181" s="5" t="s">
        <v>6026</v>
      </c>
      <c r="J181" t="s">
        <v>13367</v>
      </c>
      <c r="K181" t="s">
        <v>12300</v>
      </c>
      <c r="L181" t="s">
        <v>12301</v>
      </c>
      <c r="M181" t="s">
        <v>12437</v>
      </c>
    </row>
    <row r="182" spans="1:13" x14ac:dyDescent="0.25">
      <c r="A182" t="s">
        <v>3170</v>
      </c>
      <c r="B182" t="s">
        <v>3171</v>
      </c>
      <c r="C182" s="31" t="str">
        <f t="shared" si="10"/>
        <v/>
      </c>
      <c r="E182" t="s">
        <v>6</v>
      </c>
      <c r="F182" t="s">
        <v>6</v>
      </c>
      <c r="G182" s="31" t="str">
        <f t="shared" si="11"/>
        <v>Polypodium cambricum</v>
      </c>
      <c r="H182" s="5" t="s">
        <v>6026</v>
      </c>
      <c r="J182" t="s">
        <v>13369</v>
      </c>
      <c r="K182" t="s">
        <v>12300</v>
      </c>
      <c r="L182" t="s">
        <v>12301</v>
      </c>
      <c r="M182" t="s">
        <v>12438</v>
      </c>
    </row>
    <row r="183" spans="1:13" x14ac:dyDescent="0.25">
      <c r="A183" t="s">
        <v>3232</v>
      </c>
      <c r="B183" t="s">
        <v>3233</v>
      </c>
      <c r="C183" s="31" t="str">
        <f t="shared" si="10"/>
        <v/>
      </c>
      <c r="E183" t="s">
        <v>6</v>
      </c>
      <c r="F183" t="s">
        <v>6</v>
      </c>
      <c r="G183" s="31" t="str">
        <f t="shared" si="11"/>
        <v>Pteridium aquilinum</v>
      </c>
      <c r="H183" s="5" t="s">
        <v>6026</v>
      </c>
      <c r="J183" t="s">
        <v>13370</v>
      </c>
      <c r="K183" t="s">
        <v>12300</v>
      </c>
      <c r="L183" t="s">
        <v>12301</v>
      </c>
      <c r="M183" t="s">
        <v>12439</v>
      </c>
    </row>
    <row r="184" spans="1:13" x14ac:dyDescent="0.25">
      <c r="A184" s="31" t="s">
        <v>6042</v>
      </c>
      <c r="B184" s="31" t="s">
        <v>715</v>
      </c>
      <c r="C184" s="31" t="str">
        <f t="shared" si="10"/>
        <v/>
      </c>
      <c r="E184" t="s">
        <v>6</v>
      </c>
      <c r="F184" t="s">
        <v>6</v>
      </c>
      <c r="G184" s="31" t="str">
        <f t="shared" si="11"/>
        <v>Struthiopteris spicant</v>
      </c>
      <c r="H184" s="5" t="s">
        <v>6026</v>
      </c>
      <c r="J184" s="32" t="s">
        <v>13372</v>
      </c>
      <c r="K184" t="s">
        <v>12300</v>
      </c>
      <c r="L184" t="s">
        <v>12301</v>
      </c>
      <c r="M184" t="s">
        <v>12440</v>
      </c>
    </row>
    <row r="185" spans="1:13" x14ac:dyDescent="0.25">
      <c r="A185" s="31" t="s">
        <v>4122</v>
      </c>
      <c r="B185" s="31" t="s">
        <v>1930</v>
      </c>
      <c r="C185" s="31" t="str">
        <f t="shared" ref="C185:C216" si="12">IF(D185="","","subsp.")</f>
        <v/>
      </c>
      <c r="E185" t="s">
        <v>6</v>
      </c>
      <c r="F185" t="s">
        <v>6</v>
      </c>
      <c r="G185" s="31" t="str">
        <f t="shared" ref="G185:G216" si="13">IF(D185="",CONCATENATE(A185," ",B185),CONCATENATE(A185," ",B185," ",D185))</f>
        <v>Woodsia pulchella</v>
      </c>
      <c r="H185" s="5" t="s">
        <v>6026</v>
      </c>
      <c r="J185" t="s">
        <v>12441</v>
      </c>
      <c r="K185" t="s">
        <v>12300</v>
      </c>
      <c r="L185" t="s">
        <v>12301</v>
      </c>
      <c r="M185" t="s">
        <v>12442</v>
      </c>
    </row>
    <row r="186" spans="1:13" x14ac:dyDescent="0.25">
      <c r="A186" t="s">
        <v>1708</v>
      </c>
      <c r="B186" t="s">
        <v>4357</v>
      </c>
      <c r="C186" s="31" t="str">
        <f t="shared" si="12"/>
        <v/>
      </c>
      <c r="E186" t="s">
        <v>31</v>
      </c>
      <c r="F186" t="s">
        <v>6</v>
      </c>
      <c r="G186" s="31" t="str">
        <f t="shared" si="13"/>
        <v>Erysimum penyalarense</v>
      </c>
      <c r="H186" t="s">
        <v>6043</v>
      </c>
      <c r="J186" t="s">
        <v>12443</v>
      </c>
      <c r="K186" t="s">
        <v>11752</v>
      </c>
      <c r="L186" t="s">
        <v>12287</v>
      </c>
      <c r="M186" t="s">
        <v>12288</v>
      </c>
    </row>
    <row r="187" spans="1:13" x14ac:dyDescent="0.25">
      <c r="A187" s="31" t="s">
        <v>1708</v>
      </c>
      <c r="B187" s="31" t="s">
        <v>6044</v>
      </c>
      <c r="C187" s="31" t="str">
        <f t="shared" si="12"/>
        <v/>
      </c>
      <c r="E187" t="s">
        <v>31</v>
      </c>
      <c r="F187" t="s">
        <v>6</v>
      </c>
      <c r="G187" s="31" t="str">
        <f t="shared" si="13"/>
        <v>Erysimum mayorii</v>
      </c>
      <c r="H187" s="5" t="s">
        <v>6045</v>
      </c>
      <c r="J187" t="s">
        <v>12444</v>
      </c>
      <c r="K187" t="s">
        <v>11752</v>
      </c>
      <c r="L187" t="s">
        <v>12287</v>
      </c>
      <c r="M187" t="s">
        <v>12288</v>
      </c>
    </row>
    <row r="188" spans="1:13" x14ac:dyDescent="0.25">
      <c r="A188" s="31" t="s">
        <v>2794</v>
      </c>
      <c r="B188" s="31" t="s">
        <v>4642</v>
      </c>
      <c r="C188" s="31" t="str">
        <f t="shared" si="12"/>
        <v/>
      </c>
      <c r="E188" t="s">
        <v>31</v>
      </c>
      <c r="F188" t="s">
        <v>6</v>
      </c>
      <c r="G188" s="31" t="str">
        <f t="shared" si="13"/>
        <v>Narcissus calcicola</v>
      </c>
      <c r="H188" s="31" t="s">
        <v>6216</v>
      </c>
      <c r="I188" t="s">
        <v>6048</v>
      </c>
      <c r="J188" t="s">
        <v>12445</v>
      </c>
      <c r="K188" t="s">
        <v>11752</v>
      </c>
      <c r="L188" t="s">
        <v>12327</v>
      </c>
      <c r="M188" t="s">
        <v>12446</v>
      </c>
    </row>
    <row r="189" spans="1:13" x14ac:dyDescent="0.25">
      <c r="A189" t="s">
        <v>2794</v>
      </c>
      <c r="B189" t="s">
        <v>871</v>
      </c>
      <c r="C189" s="31" t="str">
        <f t="shared" si="12"/>
        <v/>
      </c>
      <c r="E189" t="s">
        <v>6</v>
      </c>
      <c r="F189" t="s">
        <v>6</v>
      </c>
      <c r="G189" s="31" t="str">
        <f t="shared" si="13"/>
        <v>Narcissus cuatrecasasii</v>
      </c>
      <c r="H189" s="31" t="s">
        <v>6216</v>
      </c>
      <c r="I189" t="s">
        <v>6048</v>
      </c>
      <c r="J189" t="s">
        <v>12447</v>
      </c>
      <c r="K189" t="s">
        <v>11752</v>
      </c>
      <c r="L189" t="s">
        <v>12327</v>
      </c>
      <c r="M189" t="s">
        <v>12446</v>
      </c>
    </row>
    <row r="190" spans="1:13" x14ac:dyDescent="0.25">
      <c r="A190" s="31" t="s">
        <v>2794</v>
      </c>
      <c r="B190" s="31" t="s">
        <v>1502</v>
      </c>
      <c r="C190" s="31" t="str">
        <f t="shared" si="12"/>
        <v/>
      </c>
      <c r="E190" s="31" t="s">
        <v>31</v>
      </c>
      <c r="F190" s="31" t="s">
        <v>6</v>
      </c>
      <c r="G190" s="31" t="str">
        <f t="shared" si="13"/>
        <v>Narcissus rupicola</v>
      </c>
      <c r="H190" s="31" t="s">
        <v>6216</v>
      </c>
      <c r="I190" t="s">
        <v>6048</v>
      </c>
      <c r="J190" t="s">
        <v>12448</v>
      </c>
      <c r="K190" t="s">
        <v>11752</v>
      </c>
      <c r="L190" t="s">
        <v>12327</v>
      </c>
      <c r="M190" t="s">
        <v>12446</v>
      </c>
    </row>
    <row r="191" spans="1:13" x14ac:dyDescent="0.25">
      <c r="A191" s="31" t="s">
        <v>2794</v>
      </c>
      <c r="B191" s="31" t="s">
        <v>2805</v>
      </c>
      <c r="C191" s="31" t="str">
        <f t="shared" si="12"/>
        <v/>
      </c>
      <c r="E191" s="31" t="s">
        <v>31</v>
      </c>
      <c r="F191" s="31" t="s">
        <v>6</v>
      </c>
      <c r="G191" s="31" t="str">
        <f t="shared" si="13"/>
        <v>Narcissus scaberulus</v>
      </c>
      <c r="H191" s="31" t="s">
        <v>6216</v>
      </c>
      <c r="I191" t="s">
        <v>6048</v>
      </c>
      <c r="J191" t="s">
        <v>12449</v>
      </c>
      <c r="K191" t="s">
        <v>11752</v>
      </c>
      <c r="L191" t="s">
        <v>12327</v>
      </c>
      <c r="M191" t="s">
        <v>12446</v>
      </c>
    </row>
    <row r="192" spans="1:13" x14ac:dyDescent="0.25">
      <c r="A192" t="s">
        <v>2794</v>
      </c>
      <c r="B192" t="s">
        <v>624</v>
      </c>
      <c r="C192" s="31" t="str">
        <f t="shared" si="12"/>
        <v/>
      </c>
      <c r="E192" t="s">
        <v>6</v>
      </c>
      <c r="F192" t="s">
        <v>6</v>
      </c>
      <c r="G192" s="31" t="str">
        <f t="shared" si="13"/>
        <v>Narcissus cavanillesii</v>
      </c>
      <c r="H192" s="31" t="s">
        <v>6216</v>
      </c>
      <c r="I192" t="s">
        <v>6048</v>
      </c>
      <c r="J192" t="s">
        <v>12450</v>
      </c>
      <c r="K192" t="s">
        <v>11752</v>
      </c>
      <c r="L192" t="s">
        <v>12327</v>
      </c>
      <c r="M192" t="s">
        <v>12446</v>
      </c>
    </row>
    <row r="193" spans="1:13" x14ac:dyDescent="0.25">
      <c r="A193" t="s">
        <v>2794</v>
      </c>
      <c r="B193" t="s">
        <v>2807</v>
      </c>
      <c r="C193" s="31" t="str">
        <f t="shared" si="12"/>
        <v>subsp.</v>
      </c>
      <c r="D193" t="s">
        <v>2807</v>
      </c>
      <c r="E193" t="s">
        <v>6</v>
      </c>
      <c r="F193" t="s">
        <v>6</v>
      </c>
      <c r="G193" s="31" t="str">
        <f t="shared" si="13"/>
        <v>Narcissus bulbocodium bulbocodium</v>
      </c>
      <c r="H193" t="s">
        <v>6216</v>
      </c>
      <c r="I193" t="s">
        <v>6048</v>
      </c>
      <c r="J193" t="s">
        <v>13347</v>
      </c>
      <c r="K193" t="s">
        <v>11752</v>
      </c>
      <c r="L193" t="s">
        <v>12327</v>
      </c>
      <c r="M193" t="s">
        <v>12446</v>
      </c>
    </row>
    <row r="194" spans="1:13" x14ac:dyDescent="0.25">
      <c r="A194" t="s">
        <v>2794</v>
      </c>
      <c r="B194" t="s">
        <v>2807</v>
      </c>
      <c r="C194" s="31" t="str">
        <f t="shared" si="12"/>
        <v>subsp.</v>
      </c>
      <c r="D194" t="s">
        <v>6049</v>
      </c>
      <c r="E194" t="s">
        <v>31</v>
      </c>
      <c r="F194" t="s">
        <v>6</v>
      </c>
      <c r="G194" s="31" t="str">
        <f t="shared" si="13"/>
        <v>Narcissus bulbocodium graellsii</v>
      </c>
      <c r="H194" s="31" t="s">
        <v>6216</v>
      </c>
      <c r="I194" s="33" t="s">
        <v>6050</v>
      </c>
      <c r="J194" t="s">
        <v>13549</v>
      </c>
      <c r="K194" t="s">
        <v>11752</v>
      </c>
      <c r="L194" t="s">
        <v>12327</v>
      </c>
      <c r="M194" t="s">
        <v>12446</v>
      </c>
    </row>
    <row r="195" spans="1:13" x14ac:dyDescent="0.25">
      <c r="A195" s="31" t="s">
        <v>2794</v>
      </c>
      <c r="B195" s="31" t="s">
        <v>2807</v>
      </c>
      <c r="C195" s="31" t="str">
        <f t="shared" si="12"/>
        <v>subsp.</v>
      </c>
      <c r="D195" t="s">
        <v>6051</v>
      </c>
      <c r="E195" t="s">
        <v>31</v>
      </c>
      <c r="F195" t="s">
        <v>6</v>
      </c>
      <c r="G195" s="31" t="str">
        <f t="shared" si="13"/>
        <v>Narcissus bulbocodium quintanilhae</v>
      </c>
      <c r="H195" s="31" t="s">
        <v>6216</v>
      </c>
      <c r="I195" t="s">
        <v>6052</v>
      </c>
      <c r="J195" t="s">
        <v>13550</v>
      </c>
      <c r="K195" t="s">
        <v>11752</v>
      </c>
      <c r="L195" t="s">
        <v>12327</v>
      </c>
      <c r="M195" t="s">
        <v>12446</v>
      </c>
    </row>
    <row r="196" spans="1:13" x14ac:dyDescent="0.25">
      <c r="A196" s="31" t="s">
        <v>2794</v>
      </c>
      <c r="B196" s="31" t="s">
        <v>2806</v>
      </c>
      <c r="C196" s="31" t="str">
        <f t="shared" si="12"/>
        <v>subsp.</v>
      </c>
      <c r="D196" s="31" t="s">
        <v>2806</v>
      </c>
      <c r="E196" s="31" t="s">
        <v>6</v>
      </c>
      <c r="F196" s="31" t="s">
        <v>6</v>
      </c>
      <c r="G196" s="31" t="str">
        <f t="shared" si="13"/>
        <v>Narcissus triandrus triandrus</v>
      </c>
      <c r="H196" s="31" t="s">
        <v>6216</v>
      </c>
      <c r="I196" s="31" t="s">
        <v>6048</v>
      </c>
      <c r="J196" t="s">
        <v>13551</v>
      </c>
      <c r="K196" t="s">
        <v>11752</v>
      </c>
      <c r="L196" t="s">
        <v>12327</v>
      </c>
      <c r="M196" t="s">
        <v>12446</v>
      </c>
    </row>
    <row r="197" spans="1:13" x14ac:dyDescent="0.25">
      <c r="A197" t="s">
        <v>2794</v>
      </c>
      <c r="B197" t="s">
        <v>2806</v>
      </c>
      <c r="C197" s="31" t="str">
        <f t="shared" si="12"/>
        <v>subsp.</v>
      </c>
      <c r="D197" t="s">
        <v>578</v>
      </c>
      <c r="E197" s="31" t="s">
        <v>31</v>
      </c>
      <c r="F197" s="31" t="s">
        <v>6</v>
      </c>
      <c r="G197" s="31" t="str">
        <f t="shared" si="13"/>
        <v>Narcissus triandrus lusitanicus</v>
      </c>
      <c r="H197" s="31" t="s">
        <v>6216</v>
      </c>
      <c r="I197" t="s">
        <v>5388</v>
      </c>
      <c r="J197" t="s">
        <v>13552</v>
      </c>
      <c r="K197" t="s">
        <v>11752</v>
      </c>
      <c r="L197" t="s">
        <v>12327</v>
      </c>
      <c r="M197" t="s">
        <v>12446</v>
      </c>
    </row>
    <row r="198" spans="1:13" x14ac:dyDescent="0.25">
      <c r="A198" t="s">
        <v>2794</v>
      </c>
      <c r="B198" t="s">
        <v>2806</v>
      </c>
      <c r="C198" s="31" t="str">
        <f t="shared" si="12"/>
        <v>subsp.</v>
      </c>
      <c r="D198" t="s">
        <v>4643</v>
      </c>
      <c r="E198" s="31" t="s">
        <v>31</v>
      </c>
      <c r="F198" s="31" t="s">
        <v>6</v>
      </c>
      <c r="G198" s="31" t="str">
        <f t="shared" si="13"/>
        <v>Narcissus triandrus pallidulus</v>
      </c>
      <c r="H198" s="31" t="s">
        <v>6216</v>
      </c>
      <c r="I198" t="s">
        <v>6053</v>
      </c>
      <c r="J198" t="s">
        <v>13359</v>
      </c>
      <c r="K198" t="s">
        <v>11752</v>
      </c>
      <c r="L198" t="s">
        <v>12327</v>
      </c>
      <c r="M198" t="s">
        <v>12446</v>
      </c>
    </row>
    <row r="199" spans="1:13" x14ac:dyDescent="0.25">
      <c r="A199" t="s">
        <v>2794</v>
      </c>
      <c r="B199" t="s">
        <v>6054</v>
      </c>
      <c r="C199" s="31" t="str">
        <f t="shared" si="12"/>
        <v/>
      </c>
      <c r="E199" s="31" t="s">
        <v>31</v>
      </c>
      <c r="F199" s="31" t="s">
        <v>6</v>
      </c>
      <c r="G199" s="31" t="str">
        <f t="shared" si="13"/>
        <v>Narcissus cerrolazae</v>
      </c>
      <c r="H199" s="31" t="s">
        <v>6216</v>
      </c>
      <c r="I199" s="32" t="s">
        <v>6055</v>
      </c>
      <c r="J199" t="s">
        <v>12451</v>
      </c>
      <c r="K199" t="s">
        <v>11752</v>
      </c>
      <c r="L199" t="s">
        <v>12327</v>
      </c>
      <c r="M199" t="s">
        <v>12446</v>
      </c>
    </row>
    <row r="200" spans="1:13" x14ac:dyDescent="0.25">
      <c r="A200" t="s">
        <v>2794</v>
      </c>
      <c r="B200" t="s">
        <v>1004</v>
      </c>
      <c r="C200" s="31" t="str">
        <f t="shared" si="12"/>
        <v/>
      </c>
      <c r="E200" s="31" t="s">
        <v>31</v>
      </c>
      <c r="F200" s="31" t="s">
        <v>6</v>
      </c>
      <c r="G200" s="31" t="str">
        <f t="shared" si="13"/>
        <v>Narcissus cordubensis</v>
      </c>
      <c r="H200" s="31" t="s">
        <v>6216</v>
      </c>
      <c r="I200" t="s">
        <v>5388</v>
      </c>
      <c r="J200" t="s">
        <v>12452</v>
      </c>
      <c r="K200" t="s">
        <v>11752</v>
      </c>
      <c r="L200" t="s">
        <v>12327</v>
      </c>
      <c r="M200" t="s">
        <v>12446</v>
      </c>
    </row>
    <row r="201" spans="1:13" x14ac:dyDescent="0.25">
      <c r="A201" t="s">
        <v>2794</v>
      </c>
      <c r="B201" t="s">
        <v>2802</v>
      </c>
      <c r="C201" s="31" t="str">
        <f t="shared" si="12"/>
        <v/>
      </c>
      <c r="E201" s="31" t="s">
        <v>31</v>
      </c>
      <c r="F201" s="31" t="s">
        <v>6</v>
      </c>
      <c r="G201" s="31" t="str">
        <f t="shared" si="13"/>
        <v>Narcissus jonquilla</v>
      </c>
      <c r="H201" s="31" t="s">
        <v>6216</v>
      </c>
      <c r="I201" t="s">
        <v>6048</v>
      </c>
      <c r="J201" t="s">
        <v>13352</v>
      </c>
      <c r="K201" t="s">
        <v>11752</v>
      </c>
      <c r="L201" t="s">
        <v>12327</v>
      </c>
      <c r="M201" t="s">
        <v>12446</v>
      </c>
    </row>
    <row r="202" spans="1:13" x14ac:dyDescent="0.25">
      <c r="A202" t="s">
        <v>2794</v>
      </c>
      <c r="B202" t="s">
        <v>1300</v>
      </c>
      <c r="C202" s="31" t="str">
        <f t="shared" si="12"/>
        <v/>
      </c>
      <c r="E202" s="31" t="s">
        <v>31</v>
      </c>
      <c r="F202" s="31" t="s">
        <v>6</v>
      </c>
      <c r="G202" s="31" t="str">
        <f t="shared" si="13"/>
        <v>Narcissus fernandesii</v>
      </c>
      <c r="H202" s="31" t="s">
        <v>6216</v>
      </c>
      <c r="I202" t="s">
        <v>5388</v>
      </c>
      <c r="J202" t="s">
        <v>12453</v>
      </c>
      <c r="K202" t="s">
        <v>11752</v>
      </c>
      <c r="L202" t="s">
        <v>12327</v>
      </c>
      <c r="M202" t="s">
        <v>12446</v>
      </c>
    </row>
    <row r="203" spans="1:13" x14ac:dyDescent="0.25">
      <c r="A203" t="s">
        <v>2794</v>
      </c>
      <c r="B203" t="s">
        <v>2796</v>
      </c>
      <c r="C203" s="31" t="str">
        <f t="shared" si="12"/>
        <v/>
      </c>
      <c r="E203" t="s">
        <v>6</v>
      </c>
      <c r="F203" t="s">
        <v>6</v>
      </c>
      <c r="G203" s="31" t="str">
        <f t="shared" si="13"/>
        <v>Narcissus viridiflorus</v>
      </c>
      <c r="H203" t="s">
        <v>6216</v>
      </c>
      <c r="I203" t="s">
        <v>6048</v>
      </c>
      <c r="J203" t="s">
        <v>12454</v>
      </c>
      <c r="K203" t="s">
        <v>11752</v>
      </c>
      <c r="L203" t="s">
        <v>12327</v>
      </c>
      <c r="M203" t="s">
        <v>12446</v>
      </c>
    </row>
    <row r="204" spans="1:13" x14ac:dyDescent="0.25">
      <c r="A204" t="s">
        <v>2794</v>
      </c>
      <c r="B204" t="s">
        <v>1785</v>
      </c>
      <c r="C204" s="31" t="str">
        <f t="shared" si="12"/>
        <v/>
      </c>
      <c r="E204" t="s">
        <v>31</v>
      </c>
      <c r="F204" t="s">
        <v>6</v>
      </c>
      <c r="G204" s="31" t="str">
        <f t="shared" si="13"/>
        <v>Narcissus willkommii</v>
      </c>
      <c r="H204" t="s">
        <v>6216</v>
      </c>
      <c r="I204" s="31" t="s">
        <v>5388</v>
      </c>
      <c r="J204" t="s">
        <v>12455</v>
      </c>
      <c r="K204" t="s">
        <v>11752</v>
      </c>
      <c r="L204" t="s">
        <v>12327</v>
      </c>
      <c r="M204" t="s">
        <v>12446</v>
      </c>
    </row>
    <row r="205" spans="1:13" x14ac:dyDescent="0.25">
      <c r="A205" t="s">
        <v>2794</v>
      </c>
      <c r="B205" t="s">
        <v>2803</v>
      </c>
      <c r="C205" s="31" t="str">
        <f t="shared" si="12"/>
        <v>subsp.</v>
      </c>
      <c r="D205" t="s">
        <v>2803</v>
      </c>
      <c r="E205" t="s">
        <v>6</v>
      </c>
      <c r="F205" t="s">
        <v>6</v>
      </c>
      <c r="G205" s="31" t="str">
        <f t="shared" si="13"/>
        <v>Narcissus assoanus assoanus</v>
      </c>
      <c r="H205" t="s">
        <v>6216</v>
      </c>
      <c r="I205" t="s">
        <v>6048</v>
      </c>
      <c r="J205" t="s">
        <v>13345</v>
      </c>
      <c r="K205" t="s">
        <v>11752</v>
      </c>
      <c r="L205" t="s">
        <v>12327</v>
      </c>
      <c r="M205" t="s">
        <v>12446</v>
      </c>
    </row>
    <row r="206" spans="1:13" x14ac:dyDescent="0.25">
      <c r="A206" t="s">
        <v>2794</v>
      </c>
      <c r="B206" t="s">
        <v>2803</v>
      </c>
      <c r="C206" s="31" t="str">
        <f t="shared" si="12"/>
        <v>subsp.</v>
      </c>
      <c r="D206" t="s">
        <v>3189</v>
      </c>
      <c r="E206" t="s">
        <v>31</v>
      </c>
      <c r="F206" t="s">
        <v>6</v>
      </c>
      <c r="G206" s="31" t="str">
        <f t="shared" si="13"/>
        <v>Narcissus assoanus praelongus</v>
      </c>
      <c r="H206" t="s">
        <v>6216</v>
      </c>
      <c r="I206" s="31" t="s">
        <v>5388</v>
      </c>
      <c r="J206" t="s">
        <v>13509</v>
      </c>
      <c r="K206" t="s">
        <v>11752</v>
      </c>
      <c r="L206" t="s">
        <v>12327</v>
      </c>
      <c r="M206" t="s">
        <v>12446</v>
      </c>
    </row>
    <row r="207" spans="1:13" x14ac:dyDescent="0.25">
      <c r="A207" t="s">
        <v>2794</v>
      </c>
      <c r="B207" t="s">
        <v>2803</v>
      </c>
      <c r="C207" s="31" t="str">
        <f t="shared" si="12"/>
        <v>subsp.</v>
      </c>
      <c r="D207" t="s">
        <v>3222</v>
      </c>
      <c r="E207" s="31" t="s">
        <v>31</v>
      </c>
      <c r="F207" t="s">
        <v>6</v>
      </c>
      <c r="G207" s="31" t="str">
        <f t="shared" si="13"/>
        <v>Narcissus assoanus rivas-martinezii</v>
      </c>
      <c r="H207" t="s">
        <v>6216</v>
      </c>
      <c r="I207" s="32" t="s">
        <v>6055</v>
      </c>
      <c r="J207" t="s">
        <v>13583</v>
      </c>
      <c r="K207" t="s">
        <v>11752</v>
      </c>
      <c r="L207" t="s">
        <v>12327</v>
      </c>
      <c r="M207" t="s">
        <v>12446</v>
      </c>
    </row>
    <row r="208" spans="1:13" x14ac:dyDescent="0.25">
      <c r="A208" t="s">
        <v>2794</v>
      </c>
      <c r="B208" t="s">
        <v>3922</v>
      </c>
      <c r="C208" s="31" t="str">
        <f t="shared" si="12"/>
        <v/>
      </c>
      <c r="E208" t="s">
        <v>31</v>
      </c>
      <c r="F208" t="s">
        <v>6</v>
      </c>
      <c r="G208" s="31" t="str">
        <f t="shared" si="13"/>
        <v>Narcissus baeticus</v>
      </c>
      <c r="H208" t="s">
        <v>6216</v>
      </c>
      <c r="I208" s="32" t="s">
        <v>6055</v>
      </c>
      <c r="J208" t="s">
        <v>12456</v>
      </c>
      <c r="K208" t="s">
        <v>11752</v>
      </c>
      <c r="L208" t="s">
        <v>12327</v>
      </c>
      <c r="M208" t="s">
        <v>12446</v>
      </c>
    </row>
    <row r="209" spans="1:13" x14ac:dyDescent="0.25">
      <c r="A209" t="s">
        <v>2794</v>
      </c>
      <c r="B209" t="s">
        <v>2804</v>
      </c>
      <c r="C209" s="31" t="str">
        <f t="shared" si="12"/>
        <v/>
      </c>
      <c r="E209" t="s">
        <v>31</v>
      </c>
      <c r="F209" t="s">
        <v>6</v>
      </c>
      <c r="G209" s="31" t="str">
        <f t="shared" si="13"/>
        <v>Narcissus gaditanus</v>
      </c>
      <c r="H209" t="s">
        <v>6216</v>
      </c>
      <c r="I209" t="s">
        <v>6048</v>
      </c>
      <c r="J209" t="s">
        <v>12457</v>
      </c>
      <c r="K209" t="s">
        <v>11752</v>
      </c>
      <c r="L209" t="s">
        <v>12327</v>
      </c>
      <c r="M209" t="s">
        <v>12446</v>
      </c>
    </row>
    <row r="210" spans="1:13" x14ac:dyDescent="0.25">
      <c r="A210" t="s">
        <v>2794</v>
      </c>
      <c r="B210" t="s">
        <v>2807</v>
      </c>
      <c r="C210" s="31" t="str">
        <f t="shared" si="12"/>
        <v>subsp.</v>
      </c>
      <c r="D210" t="s">
        <v>6056</v>
      </c>
      <c r="E210" t="s">
        <v>6</v>
      </c>
      <c r="F210" t="s">
        <v>6</v>
      </c>
      <c r="G210" s="31" t="str">
        <f t="shared" si="13"/>
        <v>Narcissus bulbocodium obesus</v>
      </c>
      <c r="H210" t="s">
        <v>6216</v>
      </c>
      <c r="I210" s="31" t="s">
        <v>6057</v>
      </c>
      <c r="J210" t="s">
        <v>13504</v>
      </c>
      <c r="K210" t="s">
        <v>11752</v>
      </c>
      <c r="L210" t="s">
        <v>12327</v>
      </c>
      <c r="M210" t="s">
        <v>12446</v>
      </c>
    </row>
    <row r="211" spans="1:13" x14ac:dyDescent="0.25">
      <c r="A211" t="s">
        <v>2794</v>
      </c>
      <c r="B211" t="s">
        <v>1437</v>
      </c>
      <c r="C211" s="31" t="str">
        <f t="shared" si="12"/>
        <v/>
      </c>
      <c r="E211" s="31" t="s">
        <v>6</v>
      </c>
      <c r="F211" s="31" t="s">
        <v>6</v>
      </c>
      <c r="G211" s="31" t="str">
        <f t="shared" si="13"/>
        <v>Narcissus cantabricus</v>
      </c>
      <c r="H211" s="31" t="s">
        <v>6216</v>
      </c>
      <c r="I211" s="31" t="s">
        <v>6048</v>
      </c>
      <c r="J211" t="s">
        <v>12458</v>
      </c>
      <c r="K211" t="s">
        <v>11752</v>
      </c>
      <c r="L211" t="s">
        <v>12327</v>
      </c>
      <c r="M211" t="s">
        <v>12446</v>
      </c>
    </row>
    <row r="212" spans="1:13" x14ac:dyDescent="0.25">
      <c r="A212" t="s">
        <v>2794</v>
      </c>
      <c r="B212" t="s">
        <v>2808</v>
      </c>
      <c r="C212" s="31" t="str">
        <f t="shared" si="12"/>
        <v/>
      </c>
      <c r="E212" t="s">
        <v>31</v>
      </c>
      <c r="F212" t="s">
        <v>6</v>
      </c>
      <c r="G212" s="31" t="str">
        <f t="shared" si="13"/>
        <v>Narcissus hedraeanthus</v>
      </c>
      <c r="H212" s="31" t="s">
        <v>6216</v>
      </c>
      <c r="I212" t="s">
        <v>6048</v>
      </c>
      <c r="J212" t="s">
        <v>13350</v>
      </c>
      <c r="K212" t="s">
        <v>11752</v>
      </c>
      <c r="L212" t="s">
        <v>12327</v>
      </c>
      <c r="M212" t="s">
        <v>12446</v>
      </c>
    </row>
    <row r="213" spans="1:13" x14ac:dyDescent="0.25">
      <c r="A213" t="s">
        <v>2794</v>
      </c>
      <c r="B213" t="s">
        <v>2801</v>
      </c>
      <c r="C213" s="31" t="str">
        <f t="shared" si="12"/>
        <v/>
      </c>
      <c r="E213" t="s">
        <v>6</v>
      </c>
      <c r="F213" t="s">
        <v>6</v>
      </c>
      <c r="G213" s="31" t="str">
        <f t="shared" si="13"/>
        <v>Narcissus poeticus</v>
      </c>
      <c r="H213" s="31" t="s">
        <v>6216</v>
      </c>
      <c r="I213" t="s">
        <v>6048</v>
      </c>
      <c r="J213" t="s">
        <v>13355</v>
      </c>
      <c r="K213" t="s">
        <v>11752</v>
      </c>
      <c r="L213" t="s">
        <v>12327</v>
      </c>
      <c r="M213" t="s">
        <v>12446</v>
      </c>
    </row>
    <row r="214" spans="1:13" x14ac:dyDescent="0.25">
      <c r="A214" t="s">
        <v>2794</v>
      </c>
      <c r="B214" t="s">
        <v>672</v>
      </c>
      <c r="C214" s="31" t="str">
        <f t="shared" si="12"/>
        <v/>
      </c>
      <c r="E214" t="s">
        <v>31</v>
      </c>
      <c r="F214" t="s">
        <v>6</v>
      </c>
      <c r="G214" s="31" t="str">
        <f t="shared" si="13"/>
        <v>Narcissus alpestris</v>
      </c>
      <c r="H214" t="s">
        <v>6216</v>
      </c>
      <c r="I214" t="s">
        <v>6059</v>
      </c>
      <c r="J214" t="s">
        <v>12460</v>
      </c>
      <c r="K214" t="s">
        <v>11752</v>
      </c>
      <c r="L214" t="s">
        <v>12327</v>
      </c>
      <c r="M214" t="s">
        <v>12446</v>
      </c>
    </row>
    <row r="215" spans="1:13" x14ac:dyDescent="0.25">
      <c r="A215" t="s">
        <v>2794</v>
      </c>
      <c r="B215" t="s">
        <v>4639</v>
      </c>
      <c r="C215" s="31" t="str">
        <f t="shared" si="12"/>
        <v/>
      </c>
      <c r="E215" t="s">
        <v>31</v>
      </c>
      <c r="F215" t="s">
        <v>6</v>
      </c>
      <c r="G215" s="31" t="str">
        <f t="shared" si="13"/>
        <v>Narcissus asturiensis</v>
      </c>
      <c r="H215" t="s">
        <v>6216</v>
      </c>
      <c r="I215" s="31" t="s">
        <v>6048</v>
      </c>
      <c r="J215" t="s">
        <v>12461</v>
      </c>
      <c r="K215" t="s">
        <v>11752</v>
      </c>
      <c r="L215" t="s">
        <v>12327</v>
      </c>
      <c r="M215" t="s">
        <v>12446</v>
      </c>
    </row>
    <row r="216" spans="1:13" x14ac:dyDescent="0.25">
      <c r="A216" t="s">
        <v>2794</v>
      </c>
      <c r="B216" s="31" t="s">
        <v>960</v>
      </c>
      <c r="C216" s="31" t="str">
        <f t="shared" si="12"/>
        <v/>
      </c>
      <c r="E216" s="34" t="s">
        <v>13111</v>
      </c>
      <c r="F216" t="s">
        <v>6</v>
      </c>
      <c r="G216" s="31" t="str">
        <f t="shared" si="13"/>
        <v>Narcissus bicolor</v>
      </c>
      <c r="H216" t="s">
        <v>6216</v>
      </c>
      <c r="I216" s="31" t="s">
        <v>6048</v>
      </c>
      <c r="J216" t="s">
        <v>13346</v>
      </c>
      <c r="K216" t="s">
        <v>11752</v>
      </c>
      <c r="L216" t="s">
        <v>12327</v>
      </c>
      <c r="M216" t="s">
        <v>12446</v>
      </c>
    </row>
    <row r="217" spans="1:13" x14ac:dyDescent="0.25">
      <c r="A217" t="s">
        <v>2794</v>
      </c>
      <c r="B217" t="s">
        <v>6060</v>
      </c>
      <c r="C217" s="31" t="str">
        <f t="shared" ref="C217:C246" si="14">IF(D217="","","subsp.")</f>
        <v/>
      </c>
      <c r="E217" s="31" t="s">
        <v>31</v>
      </c>
      <c r="F217" t="s">
        <v>6</v>
      </c>
      <c r="G217" s="31" t="str">
        <f t="shared" ref="G217:G246" si="15">IF(D217="",CONCATENATE(A217," ",B217),CONCATENATE(A217," ",B217," ",D217))</f>
        <v>Narcissus bujei</v>
      </c>
      <c r="H217" t="s">
        <v>6216</v>
      </c>
      <c r="I217" s="31" t="s">
        <v>5388</v>
      </c>
      <c r="J217" t="s">
        <v>13351</v>
      </c>
      <c r="K217" t="s">
        <v>11752</v>
      </c>
      <c r="L217" t="s">
        <v>12327</v>
      </c>
      <c r="M217" t="s">
        <v>12446</v>
      </c>
    </row>
    <row r="218" spans="1:13" x14ac:dyDescent="0.25">
      <c r="A218" t="s">
        <v>2794</v>
      </c>
      <c r="B218" t="s">
        <v>6061</v>
      </c>
      <c r="C218" s="31" t="str">
        <f t="shared" si="14"/>
        <v/>
      </c>
      <c r="E218" s="31" t="s">
        <v>31</v>
      </c>
      <c r="F218" t="s">
        <v>6</v>
      </c>
      <c r="G218" s="31" t="str">
        <f t="shared" si="15"/>
        <v>Narcissus confusus</v>
      </c>
      <c r="H218" t="s">
        <v>6216</v>
      </c>
      <c r="I218" s="31" t="s">
        <v>5388</v>
      </c>
      <c r="J218" t="s">
        <v>12462</v>
      </c>
      <c r="K218" t="s">
        <v>11752</v>
      </c>
      <c r="L218" t="s">
        <v>12327</v>
      </c>
      <c r="M218" t="s">
        <v>12446</v>
      </c>
    </row>
    <row r="219" spans="1:13" x14ac:dyDescent="0.25">
      <c r="A219" t="s">
        <v>2794</v>
      </c>
      <c r="B219" t="s">
        <v>2809</v>
      </c>
      <c r="C219" s="31" t="str">
        <f t="shared" si="14"/>
        <v/>
      </c>
      <c r="E219" s="31" t="s">
        <v>31</v>
      </c>
      <c r="F219" t="s">
        <v>6</v>
      </c>
      <c r="G219" s="31" t="str">
        <f t="shared" si="15"/>
        <v>Narcissus cyclamineus</v>
      </c>
      <c r="H219" t="s">
        <v>6216</v>
      </c>
      <c r="I219" s="31" t="s">
        <v>6048</v>
      </c>
      <c r="J219" t="s">
        <v>12463</v>
      </c>
      <c r="K219" t="s">
        <v>11752</v>
      </c>
      <c r="L219" t="s">
        <v>12327</v>
      </c>
      <c r="M219" t="s">
        <v>12446</v>
      </c>
    </row>
    <row r="220" spans="1:13" x14ac:dyDescent="0.25">
      <c r="A220" t="s">
        <v>2794</v>
      </c>
      <c r="B220" t="s">
        <v>59</v>
      </c>
      <c r="C220" s="31" t="str">
        <f t="shared" si="14"/>
        <v>subsp.</v>
      </c>
      <c r="D220" t="s">
        <v>59</v>
      </c>
      <c r="E220" s="31" t="s">
        <v>31</v>
      </c>
      <c r="F220" t="s">
        <v>6</v>
      </c>
      <c r="G220" s="31" t="str">
        <f t="shared" si="15"/>
        <v>Narcissus hispanicus hispanicus</v>
      </c>
      <c r="H220" t="s">
        <v>6216</v>
      </c>
      <c r="I220" s="31" t="s">
        <v>5388</v>
      </c>
      <c r="J220" t="s">
        <v>13348</v>
      </c>
      <c r="K220" t="s">
        <v>11752</v>
      </c>
      <c r="L220" t="s">
        <v>12327</v>
      </c>
      <c r="M220" t="s">
        <v>12446</v>
      </c>
    </row>
    <row r="221" spans="1:13" x14ac:dyDescent="0.25">
      <c r="A221" t="s">
        <v>2794</v>
      </c>
      <c r="B221" t="s">
        <v>59</v>
      </c>
      <c r="C221" s="31" t="str">
        <f t="shared" si="14"/>
        <v>subsp.</v>
      </c>
      <c r="D221" t="s">
        <v>3597</v>
      </c>
      <c r="E221" s="31" t="s">
        <v>31</v>
      </c>
      <c r="F221" s="31" t="s">
        <v>6</v>
      </c>
      <c r="G221" s="31" t="str">
        <f t="shared" si="15"/>
        <v>Narcissus hispanicus perez-chiscanoi</v>
      </c>
      <c r="H221" s="31" t="s">
        <v>6216</v>
      </c>
      <c r="I221" s="32" t="s">
        <v>6217</v>
      </c>
      <c r="J221" t="s">
        <v>13349</v>
      </c>
      <c r="K221" t="s">
        <v>11752</v>
      </c>
      <c r="L221" t="s">
        <v>12327</v>
      </c>
      <c r="M221" t="s">
        <v>12446</v>
      </c>
    </row>
    <row r="222" spans="1:13" x14ac:dyDescent="0.25">
      <c r="A222" s="31" t="s">
        <v>2794</v>
      </c>
      <c r="B222" s="31" t="s">
        <v>6062</v>
      </c>
      <c r="C222" s="31" t="str">
        <f t="shared" si="14"/>
        <v/>
      </c>
      <c r="D222" s="31"/>
      <c r="E222" s="31" t="s">
        <v>6</v>
      </c>
      <c r="F222" s="31" t="s">
        <v>6</v>
      </c>
      <c r="G222" s="31" t="str">
        <f t="shared" si="15"/>
        <v>Narcissus jacetanus</v>
      </c>
      <c r="H222" s="31" t="s">
        <v>6216</v>
      </c>
      <c r="I222" s="31" t="s">
        <v>5388</v>
      </c>
      <c r="J222" t="s">
        <v>12464</v>
      </c>
      <c r="K222" t="s">
        <v>11752</v>
      </c>
      <c r="L222" t="s">
        <v>12327</v>
      </c>
      <c r="M222" t="s">
        <v>12446</v>
      </c>
    </row>
    <row r="223" spans="1:13" x14ac:dyDescent="0.25">
      <c r="A223" t="s">
        <v>2794</v>
      </c>
      <c r="B223" t="s">
        <v>643</v>
      </c>
      <c r="C223" s="31" t="str">
        <f t="shared" si="14"/>
        <v/>
      </c>
      <c r="E223" s="31" t="s">
        <v>31</v>
      </c>
      <c r="F223" t="s">
        <v>6</v>
      </c>
      <c r="G223" s="31" t="str">
        <f t="shared" si="15"/>
        <v>Narcissus minor</v>
      </c>
      <c r="H223" t="s">
        <v>6216</v>
      </c>
      <c r="I223" s="31" t="s">
        <v>6064</v>
      </c>
      <c r="J223" t="s">
        <v>12466</v>
      </c>
      <c r="K223" t="s">
        <v>11752</v>
      </c>
      <c r="L223" t="s">
        <v>12327</v>
      </c>
      <c r="M223" t="s">
        <v>12446</v>
      </c>
    </row>
    <row r="224" spans="1:13" x14ac:dyDescent="0.25">
      <c r="A224" t="s">
        <v>2794</v>
      </c>
      <c r="B224" t="s">
        <v>4640</v>
      </c>
      <c r="C224" s="31" t="str">
        <f t="shared" si="14"/>
        <v/>
      </c>
      <c r="E224" s="31" t="s">
        <v>31</v>
      </c>
      <c r="F224" t="s">
        <v>6</v>
      </c>
      <c r="G224" s="31" t="str">
        <f t="shared" si="15"/>
        <v>Narcissus moleroi</v>
      </c>
      <c r="H224" t="s">
        <v>6216</v>
      </c>
      <c r="I224" s="31" t="s">
        <v>6048</v>
      </c>
      <c r="J224" t="s">
        <v>12467</v>
      </c>
      <c r="K224" t="s">
        <v>11752</v>
      </c>
      <c r="L224" t="s">
        <v>12327</v>
      </c>
      <c r="M224" t="s">
        <v>12446</v>
      </c>
    </row>
    <row r="225" spans="1:13" x14ac:dyDescent="0.25">
      <c r="A225" t="s">
        <v>2794</v>
      </c>
      <c r="B225" t="s">
        <v>2084</v>
      </c>
      <c r="C225" s="31" t="str">
        <f t="shared" si="14"/>
        <v/>
      </c>
      <c r="E225" s="31" t="s">
        <v>31</v>
      </c>
      <c r="F225" t="s">
        <v>6</v>
      </c>
      <c r="G225" s="31" t="str">
        <f t="shared" si="15"/>
        <v>Narcissus nobilis</v>
      </c>
      <c r="H225" t="s">
        <v>6216</v>
      </c>
      <c r="I225" s="31" t="s">
        <v>5388</v>
      </c>
      <c r="J225" t="s">
        <v>12468</v>
      </c>
      <c r="K225" t="s">
        <v>11752</v>
      </c>
      <c r="L225" t="s">
        <v>12327</v>
      </c>
      <c r="M225" t="s">
        <v>12446</v>
      </c>
    </row>
    <row r="226" spans="1:13" x14ac:dyDescent="0.25">
      <c r="A226" t="s">
        <v>2794</v>
      </c>
      <c r="B226" t="s">
        <v>6066</v>
      </c>
      <c r="C226" s="31" t="str">
        <f t="shared" si="14"/>
        <v/>
      </c>
      <c r="E226" t="s">
        <v>6</v>
      </c>
      <c r="F226" t="s">
        <v>6</v>
      </c>
      <c r="G226" s="31" t="str">
        <f t="shared" si="15"/>
        <v>Narcissus pallidiflorus</v>
      </c>
      <c r="H226" s="31" t="s">
        <v>6216</v>
      </c>
      <c r="I226" t="s">
        <v>5388</v>
      </c>
      <c r="J226" t="s">
        <v>12469</v>
      </c>
      <c r="K226" t="s">
        <v>11752</v>
      </c>
      <c r="L226" t="s">
        <v>12327</v>
      </c>
      <c r="M226" t="s">
        <v>12446</v>
      </c>
    </row>
    <row r="227" spans="1:13" x14ac:dyDescent="0.25">
      <c r="A227" t="s">
        <v>2794</v>
      </c>
      <c r="B227" t="s">
        <v>6067</v>
      </c>
      <c r="C227" s="31" t="str">
        <f t="shared" si="14"/>
        <v/>
      </c>
      <c r="E227" t="s">
        <v>31</v>
      </c>
      <c r="F227" t="s">
        <v>6</v>
      </c>
      <c r="G227" s="31" t="str">
        <f t="shared" si="15"/>
        <v>Narcissus primigenius</v>
      </c>
      <c r="H227" s="31" t="s">
        <v>6216</v>
      </c>
      <c r="I227" t="s">
        <v>5388</v>
      </c>
      <c r="J227" t="s">
        <v>12470</v>
      </c>
      <c r="K227" t="s">
        <v>11752</v>
      </c>
      <c r="L227" t="s">
        <v>12327</v>
      </c>
      <c r="M227" t="s">
        <v>12446</v>
      </c>
    </row>
    <row r="228" spans="1:13" x14ac:dyDescent="0.25">
      <c r="A228" t="s">
        <v>2794</v>
      </c>
      <c r="B228" t="s">
        <v>2810</v>
      </c>
      <c r="C228" s="31" t="str">
        <f t="shared" si="14"/>
        <v>subsp.</v>
      </c>
      <c r="D228" t="s">
        <v>2810</v>
      </c>
      <c r="E228" s="31" t="s">
        <v>6</v>
      </c>
      <c r="F228" t="s">
        <v>6</v>
      </c>
      <c r="G228" s="31" t="str">
        <f t="shared" si="15"/>
        <v>Narcissus pseudonarcissus pseudonarcissus</v>
      </c>
      <c r="H228" t="s">
        <v>6216</v>
      </c>
      <c r="I228" s="31" t="s">
        <v>6048</v>
      </c>
      <c r="J228" t="s">
        <v>13356</v>
      </c>
      <c r="K228" t="s">
        <v>11752</v>
      </c>
      <c r="L228" t="s">
        <v>12327</v>
      </c>
      <c r="M228" t="s">
        <v>12446</v>
      </c>
    </row>
    <row r="229" spans="1:13" x14ac:dyDescent="0.25">
      <c r="A229" t="s">
        <v>2794</v>
      </c>
      <c r="B229" t="s">
        <v>2810</v>
      </c>
      <c r="C229" s="31" t="str">
        <f t="shared" si="14"/>
        <v>subsp.</v>
      </c>
      <c r="D229" t="s">
        <v>6068</v>
      </c>
      <c r="E229" s="31" t="s">
        <v>31</v>
      </c>
      <c r="F229" t="s">
        <v>6</v>
      </c>
      <c r="G229" s="31" t="str">
        <f t="shared" si="15"/>
        <v>Narcissus pseudonarcissus eugeniae</v>
      </c>
      <c r="H229" t="s">
        <v>6216</v>
      </c>
      <c r="I229" s="31" t="s">
        <v>6048</v>
      </c>
      <c r="J229" t="s">
        <v>13553</v>
      </c>
      <c r="K229" t="s">
        <v>11752</v>
      </c>
      <c r="L229" t="s">
        <v>12327</v>
      </c>
      <c r="M229" t="s">
        <v>12446</v>
      </c>
    </row>
    <row r="230" spans="1:13" x14ac:dyDescent="0.25">
      <c r="A230" t="s">
        <v>2794</v>
      </c>
      <c r="B230" t="s">
        <v>2810</v>
      </c>
      <c r="C230" s="31" t="str">
        <f t="shared" si="14"/>
        <v>subsp.</v>
      </c>
      <c r="D230" t="s">
        <v>4641</v>
      </c>
      <c r="E230" s="31" t="s">
        <v>31</v>
      </c>
      <c r="F230" t="s">
        <v>6</v>
      </c>
      <c r="G230" s="31" t="str">
        <f t="shared" si="15"/>
        <v>Narcissus pseudonarcissus munozii-garmendiae</v>
      </c>
      <c r="H230" t="s">
        <v>6216</v>
      </c>
      <c r="I230" s="31" t="s">
        <v>6048</v>
      </c>
      <c r="J230" t="s">
        <v>13554</v>
      </c>
      <c r="K230" t="s">
        <v>11752</v>
      </c>
      <c r="L230" t="s">
        <v>12327</v>
      </c>
      <c r="M230" t="s">
        <v>12446</v>
      </c>
    </row>
    <row r="231" spans="1:13" x14ac:dyDescent="0.25">
      <c r="A231" t="s">
        <v>2794</v>
      </c>
      <c r="B231" t="s">
        <v>3653</v>
      </c>
      <c r="C231" s="31" t="str">
        <f t="shared" si="14"/>
        <v/>
      </c>
      <c r="E231" s="31" t="s">
        <v>31</v>
      </c>
      <c r="F231" t="s">
        <v>6</v>
      </c>
      <c r="G231" s="31" t="str">
        <f t="shared" si="15"/>
        <v>Narcissus portensis</v>
      </c>
      <c r="H231" t="s">
        <v>6216</v>
      </c>
      <c r="I231" s="31" t="s">
        <v>6048</v>
      </c>
      <c r="J231" t="s">
        <v>12471</v>
      </c>
      <c r="K231" t="s">
        <v>11752</v>
      </c>
      <c r="L231" t="s">
        <v>12327</v>
      </c>
      <c r="M231" t="s">
        <v>12446</v>
      </c>
    </row>
    <row r="232" spans="1:13" x14ac:dyDescent="0.25">
      <c r="A232" t="s">
        <v>2794</v>
      </c>
      <c r="B232" t="s">
        <v>4558</v>
      </c>
      <c r="C232" s="31" t="str">
        <f t="shared" si="14"/>
        <v/>
      </c>
      <c r="E232" t="s">
        <v>31</v>
      </c>
      <c r="F232" t="s">
        <v>6</v>
      </c>
      <c r="G232" s="31" t="str">
        <f t="shared" si="15"/>
        <v>Narcissus alcaracensis</v>
      </c>
      <c r="H232" s="31" t="s">
        <v>6216</v>
      </c>
      <c r="I232" t="s">
        <v>5388</v>
      </c>
      <c r="J232" t="s">
        <v>12472</v>
      </c>
      <c r="K232" t="s">
        <v>11752</v>
      </c>
      <c r="L232" t="s">
        <v>12327</v>
      </c>
      <c r="M232" t="s">
        <v>12446</v>
      </c>
    </row>
    <row r="233" spans="1:13" x14ac:dyDescent="0.25">
      <c r="A233" t="s">
        <v>2794</v>
      </c>
      <c r="B233" t="s">
        <v>6070</v>
      </c>
      <c r="C233" s="31" t="str">
        <f t="shared" si="14"/>
        <v/>
      </c>
      <c r="E233" s="31" t="s">
        <v>6</v>
      </c>
      <c r="F233" t="s">
        <v>6</v>
      </c>
      <c r="G233" s="31" t="str">
        <f t="shared" si="15"/>
        <v>Narcissus longispathus</v>
      </c>
      <c r="H233" t="s">
        <v>6216</v>
      </c>
      <c r="I233" s="31" t="s">
        <v>6071</v>
      </c>
      <c r="J233" t="s">
        <v>13510</v>
      </c>
      <c r="K233" t="s">
        <v>11752</v>
      </c>
      <c r="L233" t="s">
        <v>12327</v>
      </c>
      <c r="M233" t="s">
        <v>12446</v>
      </c>
    </row>
    <row r="234" spans="1:13" x14ac:dyDescent="0.25">
      <c r="A234" t="s">
        <v>2794</v>
      </c>
      <c r="B234" t="s">
        <v>479</v>
      </c>
      <c r="C234" s="31" t="str">
        <f t="shared" si="14"/>
        <v/>
      </c>
      <c r="E234" t="s">
        <v>31</v>
      </c>
      <c r="F234" t="s">
        <v>6</v>
      </c>
      <c r="G234" s="31" t="str">
        <f t="shared" si="15"/>
        <v>Narcissus nevadensis</v>
      </c>
      <c r="H234" s="31" t="s">
        <v>6216</v>
      </c>
      <c r="I234" s="31" t="s">
        <v>6048</v>
      </c>
      <c r="J234" s="31" t="s">
        <v>12473</v>
      </c>
      <c r="K234" t="s">
        <v>11752</v>
      </c>
      <c r="L234" t="s">
        <v>12327</v>
      </c>
      <c r="M234" t="s">
        <v>12446</v>
      </c>
    </row>
    <row r="235" spans="1:13" x14ac:dyDescent="0.25">
      <c r="A235" t="s">
        <v>2794</v>
      </c>
      <c r="B235" t="s">
        <v>5514</v>
      </c>
      <c r="C235" s="31" t="str">
        <f t="shared" si="14"/>
        <v/>
      </c>
      <c r="E235" s="31" t="s">
        <v>31</v>
      </c>
      <c r="F235" t="s">
        <v>6</v>
      </c>
      <c r="G235" s="31" t="str">
        <f t="shared" si="15"/>
        <v>Narcissus segurensis</v>
      </c>
      <c r="H235" t="s">
        <v>6216</v>
      </c>
      <c r="I235" s="31" t="s">
        <v>5388</v>
      </c>
      <c r="J235" t="s">
        <v>12474</v>
      </c>
      <c r="K235" t="s">
        <v>11752</v>
      </c>
      <c r="L235" t="s">
        <v>12327</v>
      </c>
      <c r="M235" t="s">
        <v>12446</v>
      </c>
    </row>
    <row r="236" spans="1:13" x14ac:dyDescent="0.25">
      <c r="A236" t="s">
        <v>2794</v>
      </c>
      <c r="B236" t="s">
        <v>6072</v>
      </c>
      <c r="C236" s="31" t="str">
        <f t="shared" si="14"/>
        <v/>
      </c>
      <c r="E236" t="s">
        <v>31</v>
      </c>
      <c r="F236" t="s">
        <v>6</v>
      </c>
      <c r="G236" s="31" t="str">
        <f t="shared" si="15"/>
        <v>Narcissus yepesii</v>
      </c>
      <c r="H236" s="31" t="s">
        <v>6216</v>
      </c>
      <c r="I236" t="s">
        <v>5388</v>
      </c>
      <c r="J236" t="s">
        <v>12475</v>
      </c>
      <c r="K236" t="s">
        <v>11752</v>
      </c>
      <c r="L236" t="s">
        <v>12327</v>
      </c>
      <c r="M236" t="s">
        <v>12446</v>
      </c>
    </row>
    <row r="237" spans="1:13" x14ac:dyDescent="0.25">
      <c r="A237" s="31" t="s">
        <v>2794</v>
      </c>
      <c r="B237" s="31" t="s">
        <v>2022</v>
      </c>
      <c r="C237" s="31" t="str">
        <f t="shared" si="14"/>
        <v/>
      </c>
      <c r="D237" s="31"/>
      <c r="E237" s="31" t="s">
        <v>6</v>
      </c>
      <c r="F237" t="s">
        <v>6</v>
      </c>
      <c r="G237" s="31" t="str">
        <f t="shared" si="15"/>
        <v>Narcissus elegans</v>
      </c>
      <c r="H237" t="s">
        <v>6216</v>
      </c>
      <c r="I237" t="s">
        <v>6048</v>
      </c>
      <c r="J237" t="s">
        <v>12476</v>
      </c>
      <c r="K237" t="s">
        <v>11752</v>
      </c>
      <c r="L237" t="s">
        <v>12327</v>
      </c>
      <c r="M237" t="s">
        <v>12446</v>
      </c>
    </row>
    <row r="238" spans="1:13" x14ac:dyDescent="0.25">
      <c r="A238" t="s">
        <v>2794</v>
      </c>
      <c r="B238" t="s">
        <v>6073</v>
      </c>
      <c r="C238" s="31" t="str">
        <f t="shared" si="14"/>
        <v/>
      </c>
      <c r="E238" t="s">
        <v>6</v>
      </c>
      <c r="F238" t="s">
        <v>6</v>
      </c>
      <c r="G238" s="31" t="str">
        <f t="shared" si="15"/>
        <v>Narcissus miniatus</v>
      </c>
      <c r="H238" s="31" t="s">
        <v>6216</v>
      </c>
      <c r="I238" t="s">
        <v>5388</v>
      </c>
      <c r="J238" t="s">
        <v>12477</v>
      </c>
      <c r="K238" t="s">
        <v>11752</v>
      </c>
      <c r="L238" t="s">
        <v>12327</v>
      </c>
      <c r="M238" t="s">
        <v>12446</v>
      </c>
    </row>
    <row r="239" spans="1:13" x14ac:dyDescent="0.25">
      <c r="A239" t="s">
        <v>2794</v>
      </c>
      <c r="B239" t="s">
        <v>2800</v>
      </c>
      <c r="C239" s="31" t="str">
        <f t="shared" si="14"/>
        <v/>
      </c>
      <c r="E239" s="31" t="s">
        <v>6</v>
      </c>
      <c r="F239" t="s">
        <v>6</v>
      </c>
      <c r="G239" s="31" t="str">
        <f t="shared" si="15"/>
        <v>Narcissus dubius</v>
      </c>
      <c r="H239" t="s">
        <v>6216</v>
      </c>
      <c r="I239" s="31" t="s">
        <v>6048</v>
      </c>
      <c r="J239" t="s">
        <v>12478</v>
      </c>
      <c r="K239" t="s">
        <v>11752</v>
      </c>
      <c r="L239" t="s">
        <v>12327</v>
      </c>
      <c r="M239" t="s">
        <v>12446</v>
      </c>
    </row>
    <row r="240" spans="1:13" x14ac:dyDescent="0.25">
      <c r="A240" s="31" t="s">
        <v>2794</v>
      </c>
      <c r="B240" s="31" t="s">
        <v>6074</v>
      </c>
      <c r="C240" s="31" t="str">
        <f t="shared" si="14"/>
        <v/>
      </c>
      <c r="D240" s="31"/>
      <c r="E240" s="31" t="s">
        <v>31</v>
      </c>
      <c r="F240" s="31" t="s">
        <v>6</v>
      </c>
      <c r="G240" s="31" t="str">
        <f t="shared" si="15"/>
        <v>Narcissus tortifolius</v>
      </c>
      <c r="H240" s="31" t="s">
        <v>6216</v>
      </c>
      <c r="I240" s="31" t="s">
        <v>5388</v>
      </c>
      <c r="J240" t="s">
        <v>12479</v>
      </c>
      <c r="K240" t="s">
        <v>11752</v>
      </c>
      <c r="L240" t="s">
        <v>12327</v>
      </c>
      <c r="M240" t="s">
        <v>12446</v>
      </c>
    </row>
    <row r="241" spans="1:13" x14ac:dyDescent="0.25">
      <c r="A241" t="s">
        <v>2794</v>
      </c>
      <c r="B241" t="s">
        <v>580</v>
      </c>
      <c r="C241" s="31" t="str">
        <f t="shared" si="14"/>
        <v/>
      </c>
      <c r="E241" s="31" t="s">
        <v>6</v>
      </c>
      <c r="F241" t="s">
        <v>6</v>
      </c>
      <c r="G241" s="31" t="str">
        <f t="shared" si="15"/>
        <v>Narcissus serotinus</v>
      </c>
      <c r="H241" t="s">
        <v>6216</v>
      </c>
      <c r="I241" s="31" t="s">
        <v>6048</v>
      </c>
      <c r="J241" t="s">
        <v>13357</v>
      </c>
      <c r="K241" t="s">
        <v>11752</v>
      </c>
      <c r="L241" t="s">
        <v>12327</v>
      </c>
      <c r="M241" t="s">
        <v>12446</v>
      </c>
    </row>
    <row r="242" spans="1:13" x14ac:dyDescent="0.25">
      <c r="A242" t="s">
        <v>2794</v>
      </c>
      <c r="B242" t="s">
        <v>2799</v>
      </c>
      <c r="C242" s="31" t="str">
        <f t="shared" si="14"/>
        <v/>
      </c>
      <c r="E242" s="31" t="s">
        <v>6</v>
      </c>
      <c r="F242" t="s">
        <v>6</v>
      </c>
      <c r="G242" s="31" t="str">
        <f t="shared" si="15"/>
        <v>Narcissus pachybolbus</v>
      </c>
      <c r="H242" t="s">
        <v>6216</v>
      </c>
      <c r="I242" s="31" t="s">
        <v>6048</v>
      </c>
      <c r="J242" t="s">
        <v>12480</v>
      </c>
      <c r="K242" t="s">
        <v>11752</v>
      </c>
      <c r="L242" t="s">
        <v>12327</v>
      </c>
      <c r="M242" t="s">
        <v>12446</v>
      </c>
    </row>
    <row r="243" spans="1:13" x14ac:dyDescent="0.25">
      <c r="A243" t="s">
        <v>2794</v>
      </c>
      <c r="B243" t="s">
        <v>6219</v>
      </c>
      <c r="C243" s="31" t="str">
        <f t="shared" si="14"/>
        <v/>
      </c>
      <c r="E243" s="31" t="s">
        <v>6</v>
      </c>
      <c r="F243" t="s">
        <v>6</v>
      </c>
      <c r="G243" s="31" t="str">
        <f t="shared" si="15"/>
        <v>Narcissus panizzianus</v>
      </c>
      <c r="H243" t="s">
        <v>6216</v>
      </c>
      <c r="I243" s="31" t="s">
        <v>6075</v>
      </c>
      <c r="J243" t="s">
        <v>12481</v>
      </c>
      <c r="K243" t="s">
        <v>11752</v>
      </c>
      <c r="L243" t="s">
        <v>12327</v>
      </c>
      <c r="M243" t="s">
        <v>12446</v>
      </c>
    </row>
    <row r="244" spans="1:13" x14ac:dyDescent="0.25">
      <c r="A244" t="s">
        <v>2794</v>
      </c>
      <c r="B244" t="s">
        <v>2798</v>
      </c>
      <c r="C244" s="31" t="str">
        <f t="shared" si="14"/>
        <v/>
      </c>
      <c r="E244" s="31" t="s">
        <v>6</v>
      </c>
      <c r="F244" t="s">
        <v>6</v>
      </c>
      <c r="G244" s="31" t="str">
        <f t="shared" si="15"/>
        <v>Narcissus papyraceus</v>
      </c>
      <c r="H244" t="s">
        <v>6216</v>
      </c>
      <c r="I244" s="31" t="s">
        <v>6048</v>
      </c>
      <c r="J244" t="s">
        <v>13354</v>
      </c>
      <c r="K244" t="s">
        <v>11752</v>
      </c>
      <c r="L244" t="s">
        <v>12327</v>
      </c>
      <c r="M244" t="s">
        <v>12446</v>
      </c>
    </row>
    <row r="245" spans="1:13" x14ac:dyDescent="0.25">
      <c r="A245" t="s">
        <v>2794</v>
      </c>
      <c r="B245" t="s">
        <v>6076</v>
      </c>
      <c r="C245" s="31" t="str">
        <f t="shared" si="14"/>
        <v/>
      </c>
      <c r="E245" s="31" t="s">
        <v>5390</v>
      </c>
      <c r="F245" s="31" t="s">
        <v>6</v>
      </c>
      <c r="G245" s="31" t="str">
        <f t="shared" si="15"/>
        <v>Narcissus polyanthus</v>
      </c>
      <c r="H245" s="31" t="s">
        <v>6216</v>
      </c>
      <c r="I245" t="s">
        <v>6077</v>
      </c>
      <c r="J245" t="s">
        <v>13584</v>
      </c>
      <c r="K245" t="s">
        <v>11752</v>
      </c>
      <c r="L245" t="s">
        <v>12327</v>
      </c>
      <c r="M245" t="s">
        <v>12446</v>
      </c>
    </row>
    <row r="246" spans="1:13" x14ac:dyDescent="0.25">
      <c r="A246" t="s">
        <v>2794</v>
      </c>
      <c r="B246" t="s">
        <v>2797</v>
      </c>
      <c r="C246" s="31" t="str">
        <f t="shared" si="14"/>
        <v/>
      </c>
      <c r="E246" s="31" t="s">
        <v>6</v>
      </c>
      <c r="F246" t="s">
        <v>6</v>
      </c>
      <c r="G246" s="31" t="str">
        <f t="shared" si="15"/>
        <v>Narcissus tazetta</v>
      </c>
      <c r="H246" t="s">
        <v>6216</v>
      </c>
      <c r="I246" s="31" t="s">
        <v>6048</v>
      </c>
      <c r="J246" t="s">
        <v>13358</v>
      </c>
      <c r="K246" t="s">
        <v>11752</v>
      </c>
      <c r="L246" t="s">
        <v>12327</v>
      </c>
      <c r="M246" t="s">
        <v>12446</v>
      </c>
    </row>
    <row r="247" spans="1:13" x14ac:dyDescent="0.25">
      <c r="A247" t="s">
        <v>2053</v>
      </c>
      <c r="B247" t="s">
        <v>6080</v>
      </c>
      <c r="C247" s="31" t="str">
        <f t="shared" ref="C247:C278" si="16">IF(D247="","","subsp.")</f>
        <v/>
      </c>
      <c r="E247" s="31" t="s">
        <v>31</v>
      </c>
      <c r="F247" t="s">
        <v>6</v>
      </c>
      <c r="G247" s="31" t="str">
        <f t="shared" ref="G247:G278" si="17">IF(D247="",CONCATENATE(A247," ",B247),CONCATENATE(A247," ",B247," ",D247))</f>
        <v>Helianthemum marminorense</v>
      </c>
      <c r="H247" t="s">
        <v>6081</v>
      </c>
      <c r="I247" s="31"/>
      <c r="J247" t="s">
        <v>12482</v>
      </c>
      <c r="K247" t="s">
        <v>11752</v>
      </c>
      <c r="L247" t="s">
        <v>12338</v>
      </c>
      <c r="M247" t="s">
        <v>12339</v>
      </c>
    </row>
    <row r="248" spans="1:13" x14ac:dyDescent="0.25">
      <c r="A248" t="s">
        <v>2053</v>
      </c>
      <c r="B248" t="s">
        <v>6082</v>
      </c>
      <c r="C248" s="31" t="str">
        <f t="shared" si="16"/>
        <v/>
      </c>
      <c r="E248" t="s">
        <v>31</v>
      </c>
      <c r="F248" t="s">
        <v>6</v>
      </c>
      <c r="G248" s="31" t="str">
        <f t="shared" si="17"/>
        <v>Helianthemum motae</v>
      </c>
      <c r="H248" s="5" t="s">
        <v>6083</v>
      </c>
      <c r="J248" t="s">
        <v>12483</v>
      </c>
      <c r="K248" t="s">
        <v>11752</v>
      </c>
      <c r="L248" t="s">
        <v>12338</v>
      </c>
      <c r="M248" t="s">
        <v>12339</v>
      </c>
    </row>
    <row r="249" spans="1:13" x14ac:dyDescent="0.25">
      <c r="A249" t="s">
        <v>2489</v>
      </c>
      <c r="B249" t="s">
        <v>6085</v>
      </c>
      <c r="C249" s="31" t="str">
        <f t="shared" si="16"/>
        <v/>
      </c>
      <c r="E249" t="s">
        <v>31</v>
      </c>
      <c r="F249" t="s">
        <v>6</v>
      </c>
      <c r="G249" s="31" t="str">
        <f t="shared" si="17"/>
        <v>Linaria qartobensis</v>
      </c>
      <c r="H249" s="5" t="s">
        <v>6086</v>
      </c>
      <c r="J249" t="s">
        <v>12484</v>
      </c>
      <c r="K249" t="s">
        <v>11752</v>
      </c>
      <c r="L249" t="s">
        <v>12318</v>
      </c>
      <c r="M249" t="s">
        <v>12319</v>
      </c>
    </row>
    <row r="250" spans="1:13" x14ac:dyDescent="0.25">
      <c r="A250" t="s">
        <v>6090</v>
      </c>
      <c r="B250" t="s">
        <v>2877</v>
      </c>
      <c r="C250" s="31" t="str">
        <f t="shared" si="16"/>
        <v/>
      </c>
      <c r="E250" t="s">
        <v>31</v>
      </c>
      <c r="F250" t="s">
        <v>6</v>
      </c>
      <c r="G250" s="31" t="str">
        <f t="shared" si="17"/>
        <v>Iberodes brassicifolia</v>
      </c>
      <c r="H250" t="s">
        <v>6091</v>
      </c>
      <c r="J250" t="s">
        <v>12485</v>
      </c>
      <c r="K250" t="s">
        <v>11752</v>
      </c>
      <c r="L250" t="s">
        <v>12486</v>
      </c>
      <c r="M250" t="s">
        <v>12487</v>
      </c>
    </row>
    <row r="251" spans="1:13" x14ac:dyDescent="0.25">
      <c r="A251" t="s">
        <v>6090</v>
      </c>
      <c r="B251" t="s">
        <v>2139</v>
      </c>
      <c r="C251" s="31" t="str">
        <f t="shared" si="16"/>
        <v/>
      </c>
      <c r="E251" t="s">
        <v>31</v>
      </c>
      <c r="F251" t="s">
        <v>6</v>
      </c>
      <c r="G251" s="31" t="str">
        <f t="shared" si="17"/>
        <v>Iberodes commutata</v>
      </c>
      <c r="H251" t="s">
        <v>6091</v>
      </c>
      <c r="J251" t="s">
        <v>12488</v>
      </c>
      <c r="K251" t="s">
        <v>11752</v>
      </c>
      <c r="L251" t="s">
        <v>12486</v>
      </c>
      <c r="M251" t="s">
        <v>12487</v>
      </c>
    </row>
    <row r="252" spans="1:13" x14ac:dyDescent="0.25">
      <c r="A252" t="s">
        <v>6090</v>
      </c>
      <c r="B252" t="s">
        <v>2878</v>
      </c>
      <c r="C252" s="31" t="str">
        <f t="shared" si="16"/>
        <v/>
      </c>
      <c r="E252" t="s">
        <v>31</v>
      </c>
      <c r="F252" t="s">
        <v>6</v>
      </c>
      <c r="G252" s="31" t="str">
        <f t="shared" si="17"/>
        <v>Iberodes kuzinskyana</v>
      </c>
      <c r="H252" s="31" t="s">
        <v>6091</v>
      </c>
      <c r="J252" t="s">
        <v>12489</v>
      </c>
      <c r="K252" t="s">
        <v>11752</v>
      </c>
      <c r="L252" t="s">
        <v>12486</v>
      </c>
      <c r="M252" t="s">
        <v>12487</v>
      </c>
    </row>
    <row r="253" spans="1:13" x14ac:dyDescent="0.25">
      <c r="A253" t="s">
        <v>6090</v>
      </c>
      <c r="B253" t="s">
        <v>1034</v>
      </c>
      <c r="C253" s="31" t="str">
        <f t="shared" si="16"/>
        <v/>
      </c>
      <c r="E253" t="s">
        <v>6</v>
      </c>
      <c r="F253" t="s">
        <v>6</v>
      </c>
      <c r="G253" s="31" t="str">
        <f t="shared" si="17"/>
        <v>Iberodes linifolia</v>
      </c>
      <c r="H253" s="31" t="s">
        <v>6091</v>
      </c>
      <c r="J253" t="s">
        <v>12490</v>
      </c>
      <c r="K253" t="s">
        <v>11752</v>
      </c>
      <c r="L253" t="s">
        <v>12486</v>
      </c>
      <c r="M253" t="s">
        <v>12487</v>
      </c>
    </row>
    <row r="254" spans="1:13" x14ac:dyDescent="0.25">
      <c r="A254" t="s">
        <v>6090</v>
      </c>
      <c r="B254" t="s">
        <v>2247</v>
      </c>
      <c r="C254" s="31" t="str">
        <f t="shared" si="16"/>
        <v>subsp.</v>
      </c>
      <c r="D254" t="s">
        <v>1028</v>
      </c>
      <c r="E254" s="31" t="s">
        <v>31</v>
      </c>
      <c r="F254" s="31" t="s">
        <v>31</v>
      </c>
      <c r="G254" s="31" t="str">
        <f t="shared" si="17"/>
        <v>Iberodes littoralis gallaecica</v>
      </c>
      <c r="H254" s="31" t="s">
        <v>6091</v>
      </c>
      <c r="J254" t="s">
        <v>13555</v>
      </c>
      <c r="K254" t="s">
        <v>11752</v>
      </c>
      <c r="L254" t="s">
        <v>12486</v>
      </c>
      <c r="M254" t="s">
        <v>12487</v>
      </c>
    </row>
    <row r="255" spans="1:13" x14ac:dyDescent="0.25">
      <c r="A255" t="s">
        <v>111</v>
      </c>
      <c r="B255" t="s">
        <v>466</v>
      </c>
      <c r="C255" s="31" t="str">
        <f t="shared" si="16"/>
        <v/>
      </c>
      <c r="E255" t="s">
        <v>31</v>
      </c>
      <c r="F255" t="s">
        <v>6</v>
      </c>
      <c r="G255" s="31" t="str">
        <f t="shared" si="17"/>
        <v>Alchemilla fontqueri</v>
      </c>
      <c r="H255" t="s">
        <v>6094</v>
      </c>
      <c r="J255" t="s">
        <v>13299</v>
      </c>
      <c r="K255" t="s">
        <v>11752</v>
      </c>
      <c r="L255" t="s">
        <v>12323</v>
      </c>
      <c r="M255" t="s">
        <v>12324</v>
      </c>
    </row>
    <row r="256" spans="1:13" x14ac:dyDescent="0.25">
      <c r="A256" t="s">
        <v>4148</v>
      </c>
      <c r="B256" t="s">
        <v>6095</v>
      </c>
      <c r="C256" s="31" t="str">
        <f t="shared" si="16"/>
        <v/>
      </c>
      <c r="E256" s="31" t="s">
        <v>5390</v>
      </c>
      <c r="F256" s="31" t="s">
        <v>6</v>
      </c>
      <c r="G256" s="31" t="str">
        <f t="shared" si="17"/>
        <v>Anacyclus alboranensis</v>
      </c>
      <c r="H256" s="31" t="s">
        <v>6094</v>
      </c>
      <c r="J256" t="s">
        <v>12491</v>
      </c>
      <c r="K256" t="s">
        <v>11752</v>
      </c>
      <c r="L256" t="s">
        <v>11753</v>
      </c>
      <c r="M256" t="s">
        <v>11754</v>
      </c>
    </row>
    <row r="257" spans="1:13" x14ac:dyDescent="0.25">
      <c r="A257" t="s">
        <v>325</v>
      </c>
      <c r="B257" t="s">
        <v>338</v>
      </c>
      <c r="C257" s="31" t="str">
        <f t="shared" si="16"/>
        <v>subsp.</v>
      </c>
      <c r="D257" t="s">
        <v>479</v>
      </c>
      <c r="E257" s="31" t="s">
        <v>31</v>
      </c>
      <c r="F257" s="31" t="s">
        <v>6</v>
      </c>
      <c r="G257" s="31" t="str">
        <f t="shared" si="17"/>
        <v>Androsace vitaliana nevadensis</v>
      </c>
      <c r="H257" s="31" t="s">
        <v>6094</v>
      </c>
      <c r="J257" t="s">
        <v>13300</v>
      </c>
      <c r="K257" t="s">
        <v>11752</v>
      </c>
      <c r="L257" t="s">
        <v>12290</v>
      </c>
      <c r="M257" t="s">
        <v>12291</v>
      </c>
    </row>
    <row r="258" spans="1:13" x14ac:dyDescent="0.25">
      <c r="A258" t="s">
        <v>4739</v>
      </c>
      <c r="B258" t="s">
        <v>4741</v>
      </c>
      <c r="C258" s="31" t="str">
        <f t="shared" si="16"/>
        <v>subsp.</v>
      </c>
      <c r="D258" t="s">
        <v>3835</v>
      </c>
      <c r="E258" t="s">
        <v>6</v>
      </c>
      <c r="F258" t="s">
        <v>6</v>
      </c>
      <c r="G258" s="31" t="str">
        <f t="shared" si="17"/>
        <v>Anthoxanthum ovatum aristatum</v>
      </c>
      <c r="H258" t="s">
        <v>6094</v>
      </c>
      <c r="I258" t="s">
        <v>6098</v>
      </c>
      <c r="J258" t="s">
        <v>13606</v>
      </c>
      <c r="K258" t="s">
        <v>11752</v>
      </c>
      <c r="L258" t="s">
        <v>12046</v>
      </c>
      <c r="M258" t="s">
        <v>12047</v>
      </c>
    </row>
    <row r="259" spans="1:13" x14ac:dyDescent="0.25">
      <c r="A259" t="s">
        <v>500</v>
      </c>
      <c r="B259" t="s">
        <v>6099</v>
      </c>
      <c r="C259" s="31" t="str">
        <f t="shared" si="16"/>
        <v/>
      </c>
      <c r="E259" s="31" t="s">
        <v>31</v>
      </c>
      <c r="F259" s="31" t="s">
        <v>6</v>
      </c>
      <c r="G259" s="31" t="str">
        <f t="shared" si="17"/>
        <v>Armeria grajoana</v>
      </c>
      <c r="H259" t="s">
        <v>6100</v>
      </c>
      <c r="I259" s="31"/>
      <c r="J259" t="s">
        <v>12492</v>
      </c>
      <c r="K259" t="s">
        <v>11752</v>
      </c>
      <c r="L259" t="s">
        <v>12295</v>
      </c>
      <c r="M259" t="s">
        <v>12296</v>
      </c>
    </row>
    <row r="260" spans="1:13" x14ac:dyDescent="0.25">
      <c r="A260" s="31" t="s">
        <v>500</v>
      </c>
      <c r="B260" s="31" t="s">
        <v>326</v>
      </c>
      <c r="C260" s="31" t="str">
        <f t="shared" si="16"/>
        <v>subsp.</v>
      </c>
      <c r="D260" t="s">
        <v>6101</v>
      </c>
      <c r="E260" t="s">
        <v>31</v>
      </c>
      <c r="F260" t="s">
        <v>6</v>
      </c>
      <c r="G260" s="31" t="str">
        <f t="shared" si="17"/>
        <v>Armeria villosa enritrianoi</v>
      </c>
      <c r="H260" s="24" t="s">
        <v>6102</v>
      </c>
      <c r="J260" s="31" t="s">
        <v>13511</v>
      </c>
      <c r="K260" t="s">
        <v>11752</v>
      </c>
      <c r="L260" t="s">
        <v>12295</v>
      </c>
      <c r="M260" t="s">
        <v>12296</v>
      </c>
    </row>
    <row r="261" spans="1:13" x14ac:dyDescent="0.25">
      <c r="A261" t="s">
        <v>500</v>
      </c>
      <c r="B261" t="s">
        <v>326</v>
      </c>
      <c r="C261" s="31" t="str">
        <f t="shared" si="16"/>
        <v>subsp.</v>
      </c>
      <c r="D261" t="s">
        <v>4666</v>
      </c>
      <c r="E261" s="31" t="s">
        <v>31</v>
      </c>
      <c r="F261" s="31" t="s">
        <v>6</v>
      </c>
      <c r="G261" s="31" t="str">
        <f t="shared" si="17"/>
        <v>Armeria villosa serpentinicola</v>
      </c>
      <c r="H261" s="31" t="s">
        <v>6100</v>
      </c>
      <c r="I261" s="31"/>
      <c r="J261" t="s">
        <v>13512</v>
      </c>
      <c r="K261" t="s">
        <v>11752</v>
      </c>
      <c r="L261" t="s">
        <v>12295</v>
      </c>
      <c r="M261" t="s">
        <v>12296</v>
      </c>
    </row>
    <row r="262" spans="1:13" x14ac:dyDescent="0.25">
      <c r="A262" t="s">
        <v>588</v>
      </c>
      <c r="B262" t="s">
        <v>590</v>
      </c>
      <c r="C262" s="31" t="str">
        <f t="shared" si="16"/>
        <v/>
      </c>
      <c r="E262" t="s">
        <v>6</v>
      </c>
      <c r="F262" t="s">
        <v>6</v>
      </c>
      <c r="G262" s="31" t="str">
        <f t="shared" si="17"/>
        <v>Asplenium marinum</v>
      </c>
      <c r="H262" s="31" t="s">
        <v>6026</v>
      </c>
      <c r="J262" t="s">
        <v>13304</v>
      </c>
      <c r="K262" t="s">
        <v>12300</v>
      </c>
      <c r="L262" t="s">
        <v>12301</v>
      </c>
      <c r="M262" t="s">
        <v>12302</v>
      </c>
    </row>
    <row r="263" spans="1:13" x14ac:dyDescent="0.25">
      <c r="A263" t="s">
        <v>819</v>
      </c>
      <c r="B263" t="s">
        <v>1775</v>
      </c>
      <c r="C263" s="31" t="str">
        <f t="shared" si="16"/>
        <v/>
      </c>
      <c r="E263" s="31" t="s">
        <v>31</v>
      </c>
      <c r="F263" s="31" t="s">
        <v>6</v>
      </c>
      <c r="G263" s="31" t="str">
        <f t="shared" si="17"/>
        <v>Campanula matritensis</v>
      </c>
      <c r="H263" t="s">
        <v>6094</v>
      </c>
      <c r="I263" s="31"/>
      <c r="J263" t="s">
        <v>12493</v>
      </c>
      <c r="K263" t="s">
        <v>11752</v>
      </c>
      <c r="L263" t="s">
        <v>11753</v>
      </c>
      <c r="M263" t="s">
        <v>12344</v>
      </c>
    </row>
    <row r="264" spans="1:13" x14ac:dyDescent="0.25">
      <c r="A264" t="s">
        <v>897</v>
      </c>
      <c r="B264" t="s">
        <v>6103</v>
      </c>
      <c r="C264" s="31" t="str">
        <f t="shared" si="16"/>
        <v/>
      </c>
      <c r="E264" s="31" t="s">
        <v>31</v>
      </c>
      <c r="F264" s="31" t="s">
        <v>6</v>
      </c>
      <c r="G264" s="31" t="str">
        <f t="shared" si="17"/>
        <v>Carex lucennoiberica</v>
      </c>
      <c r="H264" t="s">
        <v>6104</v>
      </c>
      <c r="J264" t="s">
        <v>12494</v>
      </c>
      <c r="K264" t="s">
        <v>11752</v>
      </c>
      <c r="L264" t="s">
        <v>12046</v>
      </c>
      <c r="M264" t="s">
        <v>12316</v>
      </c>
    </row>
    <row r="265" spans="1:13" x14ac:dyDescent="0.25">
      <c r="A265" t="s">
        <v>1259</v>
      </c>
      <c r="B265" t="s">
        <v>253</v>
      </c>
      <c r="C265" s="31" t="str">
        <f t="shared" si="16"/>
        <v/>
      </c>
      <c r="E265" s="31" t="s">
        <v>6</v>
      </c>
      <c r="F265" s="31" t="s">
        <v>6</v>
      </c>
      <c r="G265" s="31" t="str">
        <f t="shared" si="17"/>
        <v>Cochlearia officinalis</v>
      </c>
      <c r="H265" s="31" t="s">
        <v>6094</v>
      </c>
      <c r="J265" t="s">
        <v>13312</v>
      </c>
      <c r="K265" t="s">
        <v>11752</v>
      </c>
      <c r="L265" t="s">
        <v>12287</v>
      </c>
      <c r="M265" t="s">
        <v>12288</v>
      </c>
    </row>
    <row r="266" spans="1:13" x14ac:dyDescent="0.25">
      <c r="A266" t="s">
        <v>4866</v>
      </c>
      <c r="B266" t="s">
        <v>1338</v>
      </c>
      <c r="C266" s="31" t="str">
        <f t="shared" si="16"/>
        <v/>
      </c>
      <c r="E266" t="s">
        <v>6</v>
      </c>
      <c r="F266" t="s">
        <v>6</v>
      </c>
      <c r="G266" s="31" t="str">
        <f t="shared" si="17"/>
        <v>Elymus campestris</v>
      </c>
      <c r="H266" t="s">
        <v>6094</v>
      </c>
      <c r="I266" s="31" t="s">
        <v>13748</v>
      </c>
      <c r="J266" t="s">
        <v>13749</v>
      </c>
      <c r="K266" t="s">
        <v>11752</v>
      </c>
      <c r="L266" t="s">
        <v>12046</v>
      </c>
      <c r="M266" t="s">
        <v>12047</v>
      </c>
    </row>
    <row r="267" spans="1:13" x14ac:dyDescent="0.25">
      <c r="A267" t="s">
        <v>2794</v>
      </c>
      <c r="B267" t="s">
        <v>2795</v>
      </c>
      <c r="C267" s="31" t="str">
        <f t="shared" si="16"/>
        <v/>
      </c>
      <c r="E267" t="s">
        <v>6</v>
      </c>
      <c r="F267" t="s">
        <v>6</v>
      </c>
      <c r="G267" s="31" t="str">
        <f t="shared" si="17"/>
        <v>Narcissus obsoletus</v>
      </c>
      <c r="H267" s="31" t="s">
        <v>6109</v>
      </c>
      <c r="I267" t="s">
        <v>6154</v>
      </c>
      <c r="J267" t="s">
        <v>13353</v>
      </c>
      <c r="K267" t="s">
        <v>11752</v>
      </c>
      <c r="L267" t="s">
        <v>12327</v>
      </c>
      <c r="M267" t="s">
        <v>12446</v>
      </c>
    </row>
    <row r="268" spans="1:13" x14ac:dyDescent="0.25">
      <c r="A268" t="s">
        <v>3482</v>
      </c>
      <c r="B268" t="s">
        <v>1722</v>
      </c>
      <c r="C268" s="31" t="str">
        <f t="shared" si="16"/>
        <v/>
      </c>
      <c r="E268" t="s">
        <v>31</v>
      </c>
      <c r="F268" t="s">
        <v>6</v>
      </c>
      <c r="G268" s="31" t="str">
        <f t="shared" si="17"/>
        <v>Sarcocornia lagascae</v>
      </c>
      <c r="H268" s="24" t="s">
        <v>6112</v>
      </c>
      <c r="I268" s="31"/>
      <c r="J268" t="s">
        <v>12495</v>
      </c>
      <c r="K268" t="s">
        <v>11752</v>
      </c>
      <c r="L268" t="s">
        <v>12295</v>
      </c>
      <c r="M268" t="s">
        <v>12388</v>
      </c>
    </row>
    <row r="269" spans="1:13" x14ac:dyDescent="0.25">
      <c r="A269" t="s">
        <v>3482</v>
      </c>
      <c r="B269" s="31" t="s">
        <v>3757</v>
      </c>
      <c r="C269" s="31" t="str">
        <f t="shared" si="16"/>
        <v/>
      </c>
      <c r="E269" t="s">
        <v>6</v>
      </c>
      <c r="F269" t="s">
        <v>6</v>
      </c>
      <c r="G269" s="31" t="str">
        <f t="shared" si="17"/>
        <v>Sarcocornia pruinosa</v>
      </c>
      <c r="H269" s="24" t="s">
        <v>6112</v>
      </c>
      <c r="I269" s="31"/>
      <c r="J269" t="s">
        <v>12496</v>
      </c>
      <c r="K269" t="s">
        <v>11752</v>
      </c>
      <c r="L269" t="s">
        <v>12295</v>
      </c>
      <c r="M269" t="s">
        <v>12388</v>
      </c>
    </row>
    <row r="270" spans="1:13" x14ac:dyDescent="0.25">
      <c r="A270" t="s">
        <v>3616</v>
      </c>
      <c r="B270" s="31" t="s">
        <v>6114</v>
      </c>
      <c r="C270" s="31" t="str">
        <f t="shared" si="16"/>
        <v/>
      </c>
      <c r="E270" s="31" t="s">
        <v>31</v>
      </c>
      <c r="F270" s="31" t="s">
        <v>6</v>
      </c>
      <c r="G270" s="31" t="str">
        <f t="shared" si="17"/>
        <v>Sideritis tugiensis</v>
      </c>
      <c r="H270" s="5" t="s">
        <v>6115</v>
      </c>
      <c r="I270" s="31"/>
      <c r="J270" t="s">
        <v>12497</v>
      </c>
      <c r="K270" t="s">
        <v>11752</v>
      </c>
      <c r="L270" t="s">
        <v>12318</v>
      </c>
      <c r="M270" t="s">
        <v>12395</v>
      </c>
    </row>
    <row r="271" spans="1:13" x14ac:dyDescent="0.25">
      <c r="A271" t="s">
        <v>111</v>
      </c>
      <c r="B271" s="31" t="s">
        <v>6121</v>
      </c>
      <c r="C271" s="31" t="str">
        <f t="shared" si="16"/>
        <v/>
      </c>
      <c r="E271" s="31" t="s">
        <v>6</v>
      </c>
      <c r="F271" s="31" t="s">
        <v>6</v>
      </c>
      <c r="G271" s="31" t="str">
        <f t="shared" si="17"/>
        <v>Alchemilla fageti</v>
      </c>
      <c r="H271" s="24" t="s">
        <v>6122</v>
      </c>
      <c r="I271" s="31"/>
      <c r="J271" t="s">
        <v>12498</v>
      </c>
      <c r="K271" t="s">
        <v>11752</v>
      </c>
      <c r="L271" t="s">
        <v>12323</v>
      </c>
      <c r="M271" t="s">
        <v>12324</v>
      </c>
    </row>
    <row r="272" spans="1:13" x14ac:dyDescent="0.25">
      <c r="A272" t="s">
        <v>111</v>
      </c>
      <c r="B272" t="s">
        <v>6123</v>
      </c>
      <c r="C272" s="31" t="str">
        <f t="shared" si="16"/>
        <v/>
      </c>
      <c r="E272" s="31" t="s">
        <v>31</v>
      </c>
      <c r="F272" s="31" t="s">
        <v>6</v>
      </c>
      <c r="G272" s="31" t="str">
        <f t="shared" si="17"/>
        <v>Alchemilla angustata</v>
      </c>
      <c r="H272" s="24" t="s">
        <v>6122</v>
      </c>
      <c r="I272" s="31"/>
      <c r="J272" s="31" t="s">
        <v>12499</v>
      </c>
      <c r="K272" t="s">
        <v>11752</v>
      </c>
      <c r="L272" t="s">
        <v>12323</v>
      </c>
      <c r="M272" t="s">
        <v>12324</v>
      </c>
    </row>
    <row r="273" spans="1:13" x14ac:dyDescent="0.25">
      <c r="A273" t="s">
        <v>735</v>
      </c>
      <c r="B273" t="s">
        <v>743</v>
      </c>
      <c r="C273" s="31" t="str">
        <f t="shared" si="16"/>
        <v>subsp.</v>
      </c>
      <c r="D273" t="s">
        <v>6124</v>
      </c>
      <c r="E273" s="31" t="s">
        <v>31</v>
      </c>
      <c r="F273" s="31" t="s">
        <v>6</v>
      </c>
      <c r="G273" s="31" t="str">
        <f t="shared" si="17"/>
        <v>Brassica repanda turbonis</v>
      </c>
      <c r="H273" s="24" t="s">
        <v>6109</v>
      </c>
      <c r="I273" s="31"/>
      <c r="J273" s="31" t="s">
        <v>13310</v>
      </c>
      <c r="K273" t="s">
        <v>11752</v>
      </c>
      <c r="L273" t="s">
        <v>12287</v>
      </c>
      <c r="M273" t="s">
        <v>12288</v>
      </c>
    </row>
    <row r="274" spans="1:13" x14ac:dyDescent="0.25">
      <c r="A274" t="s">
        <v>2958</v>
      </c>
      <c r="B274" t="s">
        <v>6132</v>
      </c>
      <c r="C274" s="31" t="str">
        <f t="shared" si="16"/>
        <v/>
      </c>
      <c r="E274" s="31" t="s">
        <v>6</v>
      </c>
      <c r="F274" s="31" t="s">
        <v>6</v>
      </c>
      <c r="G274" s="31" t="str">
        <f t="shared" si="17"/>
        <v>Orobanche bartlingii</v>
      </c>
      <c r="H274" s="24" t="s">
        <v>6133</v>
      </c>
      <c r="I274" s="24" t="s">
        <v>6134</v>
      </c>
      <c r="J274" s="31" t="s">
        <v>12500</v>
      </c>
      <c r="K274" t="s">
        <v>11752</v>
      </c>
      <c r="L274" t="s">
        <v>12318</v>
      </c>
      <c r="M274" t="s">
        <v>12366</v>
      </c>
    </row>
    <row r="275" spans="1:13" x14ac:dyDescent="0.25">
      <c r="A275" t="s">
        <v>2489</v>
      </c>
      <c r="B275" t="s">
        <v>6155</v>
      </c>
      <c r="C275" s="31" t="str">
        <f t="shared" si="16"/>
        <v/>
      </c>
      <c r="E275" s="31" t="s">
        <v>31</v>
      </c>
      <c r="F275" s="31" t="s">
        <v>6</v>
      </c>
      <c r="G275" s="31" t="str">
        <f t="shared" si="17"/>
        <v>Linaria argillicola</v>
      </c>
      <c r="H275" s="31" t="s">
        <v>6135</v>
      </c>
      <c r="I275" s="31"/>
      <c r="J275" t="s">
        <v>12501</v>
      </c>
      <c r="K275" t="s">
        <v>11752</v>
      </c>
      <c r="L275" t="s">
        <v>12318</v>
      </c>
      <c r="M275" t="s">
        <v>12319</v>
      </c>
    </row>
    <row r="276" spans="1:13" x14ac:dyDescent="0.25">
      <c r="A276" t="s">
        <v>3107</v>
      </c>
      <c r="B276" t="s">
        <v>5541</v>
      </c>
      <c r="C276" s="31" t="str">
        <f t="shared" si="16"/>
        <v/>
      </c>
      <c r="E276" s="31" t="s">
        <v>31</v>
      </c>
      <c r="F276" s="31" t="s">
        <v>6</v>
      </c>
      <c r="G276" s="31" t="str">
        <f t="shared" si="17"/>
        <v>Pinguicula saetabensis</v>
      </c>
      <c r="H276" s="31" t="s">
        <v>6136</v>
      </c>
      <c r="J276" t="s">
        <v>13368</v>
      </c>
      <c r="K276" t="s">
        <v>11752</v>
      </c>
      <c r="L276" t="s">
        <v>12318</v>
      </c>
      <c r="M276" t="s">
        <v>12502</v>
      </c>
    </row>
    <row r="277" spans="1:13" x14ac:dyDescent="0.25">
      <c r="A277" t="s">
        <v>3207</v>
      </c>
      <c r="B277" s="31" t="s">
        <v>6137</v>
      </c>
      <c r="C277" s="31" t="str">
        <f t="shared" si="16"/>
        <v/>
      </c>
      <c r="E277" t="s">
        <v>31</v>
      </c>
      <c r="F277" t="s">
        <v>6</v>
      </c>
      <c r="G277" s="31" t="str">
        <f t="shared" si="17"/>
        <v>Primula subpyrenaica</v>
      </c>
      <c r="H277" s="5" t="s">
        <v>6138</v>
      </c>
      <c r="I277" s="31"/>
      <c r="J277" t="s">
        <v>12503</v>
      </c>
      <c r="K277" t="s">
        <v>11752</v>
      </c>
      <c r="L277" t="s">
        <v>12290</v>
      </c>
      <c r="M277" t="s">
        <v>12291</v>
      </c>
    </row>
    <row r="278" spans="1:13" x14ac:dyDescent="0.25">
      <c r="A278" t="s">
        <v>6181</v>
      </c>
      <c r="B278" t="s">
        <v>6150</v>
      </c>
      <c r="C278" s="31" t="str">
        <f t="shared" si="16"/>
        <v/>
      </c>
      <c r="E278" t="s">
        <v>6</v>
      </c>
      <c r="F278" t="s">
        <v>6</v>
      </c>
      <c r="G278" s="31" t="str">
        <f t="shared" si="17"/>
        <v>Oeosporangium acrosticum</v>
      </c>
      <c r="H278" s="31" t="s">
        <v>6151</v>
      </c>
      <c r="I278" s="31"/>
      <c r="J278" t="s">
        <v>13364</v>
      </c>
      <c r="K278" t="s">
        <v>12300</v>
      </c>
      <c r="L278" t="s">
        <v>12301</v>
      </c>
      <c r="M278" t="s">
        <v>12437</v>
      </c>
    </row>
    <row r="279" spans="1:13" x14ac:dyDescent="0.25">
      <c r="A279" t="s">
        <v>6181</v>
      </c>
      <c r="B279" s="31" t="s">
        <v>6152</v>
      </c>
      <c r="C279" s="31" t="str">
        <f t="shared" ref="C279:C308" si="18">IF(D279="","","subsp.")</f>
        <v/>
      </c>
      <c r="E279" t="s">
        <v>6</v>
      </c>
      <c r="F279" t="s">
        <v>6</v>
      </c>
      <c r="G279" s="31" t="str">
        <f t="shared" ref="G279:G308" si="19">IF(D279="",CONCATENATE(A279," ",B279),CONCATENATE(A279," ",B279," ",D279))</f>
        <v>Oeosporangium guanchicum</v>
      </c>
      <c r="H279" s="31" t="s">
        <v>6151</v>
      </c>
      <c r="I279" s="31"/>
      <c r="J279" t="s">
        <v>13360</v>
      </c>
      <c r="K279" t="s">
        <v>12300</v>
      </c>
      <c r="L279" t="s">
        <v>12301</v>
      </c>
      <c r="M279" t="s">
        <v>12437</v>
      </c>
    </row>
    <row r="280" spans="1:13" x14ac:dyDescent="0.25">
      <c r="A280" s="31" t="s">
        <v>6181</v>
      </c>
      <c r="B280" s="31" t="s">
        <v>103</v>
      </c>
      <c r="C280" s="31" t="str">
        <f t="shared" si="18"/>
        <v/>
      </c>
      <c r="D280" s="31"/>
      <c r="E280" s="31" t="s">
        <v>6</v>
      </c>
      <c r="F280" t="s">
        <v>6</v>
      </c>
      <c r="G280" s="31" t="str">
        <f t="shared" si="19"/>
        <v>Oeosporangium hispanicum</v>
      </c>
      <c r="H280" t="s">
        <v>6151</v>
      </c>
      <c r="J280" t="s">
        <v>13361</v>
      </c>
      <c r="K280" t="s">
        <v>12300</v>
      </c>
      <c r="L280" t="s">
        <v>12301</v>
      </c>
      <c r="M280" t="s">
        <v>12437</v>
      </c>
    </row>
    <row r="281" spans="1:13" x14ac:dyDescent="0.25">
      <c r="A281" s="31" t="s">
        <v>6181</v>
      </c>
      <c r="B281" s="31" t="s">
        <v>6028</v>
      </c>
      <c r="C281" s="31" t="str">
        <f t="shared" si="18"/>
        <v/>
      </c>
      <c r="E281" t="s">
        <v>6</v>
      </c>
      <c r="F281" t="s">
        <v>6</v>
      </c>
      <c r="G281" s="31" t="str">
        <f t="shared" si="19"/>
        <v>Oeosporangium pteridioides</v>
      </c>
      <c r="H281" s="31" t="s">
        <v>6151</v>
      </c>
      <c r="J281" t="s">
        <v>13362</v>
      </c>
      <c r="K281" t="s">
        <v>12300</v>
      </c>
      <c r="L281" t="s">
        <v>12301</v>
      </c>
      <c r="M281" t="s">
        <v>12437</v>
      </c>
    </row>
    <row r="282" spans="1:13" x14ac:dyDescent="0.25">
      <c r="A282" s="31" t="s">
        <v>6181</v>
      </c>
      <c r="B282" s="31" t="s">
        <v>1172</v>
      </c>
      <c r="C282" s="31" t="str">
        <f t="shared" si="18"/>
        <v/>
      </c>
      <c r="E282" t="s">
        <v>6</v>
      </c>
      <c r="F282" t="s">
        <v>6</v>
      </c>
      <c r="G282" s="31" t="str">
        <f t="shared" si="19"/>
        <v>Oeosporangium tinaei</v>
      </c>
      <c r="H282" s="31" t="s">
        <v>6151</v>
      </c>
      <c r="I282" s="31"/>
      <c r="J282" t="s">
        <v>13363</v>
      </c>
      <c r="K282" t="s">
        <v>12300</v>
      </c>
      <c r="L282" t="s">
        <v>12301</v>
      </c>
      <c r="M282" t="s">
        <v>12437</v>
      </c>
    </row>
    <row r="283" spans="1:13" x14ac:dyDescent="0.25">
      <c r="A283" s="34" t="s">
        <v>6153</v>
      </c>
      <c r="B283" s="34" t="s">
        <v>2601</v>
      </c>
      <c r="C283" s="31" t="str">
        <f t="shared" si="18"/>
        <v/>
      </c>
      <c r="D283" s="34"/>
      <c r="E283" s="34" t="s">
        <v>6</v>
      </c>
      <c r="F283" t="s">
        <v>6</v>
      </c>
      <c r="G283" s="31" t="str">
        <f t="shared" si="19"/>
        <v>Spinulum annotinum</v>
      </c>
      <c r="H283" s="31" t="s">
        <v>6151</v>
      </c>
      <c r="I283" s="31"/>
      <c r="J283" t="s">
        <v>12504</v>
      </c>
      <c r="K283" t="s">
        <v>12428</v>
      </c>
      <c r="L283" t="s">
        <v>12429</v>
      </c>
      <c r="M283" t="s">
        <v>12430</v>
      </c>
    </row>
    <row r="284" spans="1:13" x14ac:dyDescent="0.25">
      <c r="A284" s="34" t="s">
        <v>2655</v>
      </c>
      <c r="B284" s="34" t="s">
        <v>6164</v>
      </c>
      <c r="C284" s="31" t="str">
        <f t="shared" si="18"/>
        <v/>
      </c>
      <c r="E284" t="s">
        <v>6</v>
      </c>
      <c r="F284" t="s">
        <v>6</v>
      </c>
      <c r="G284" s="31" t="str">
        <f t="shared" si="19"/>
        <v>Medicago lesinsii</v>
      </c>
      <c r="H284" s="5" t="s">
        <v>6165</v>
      </c>
      <c r="J284" t="s">
        <v>12505</v>
      </c>
      <c r="K284" t="s">
        <v>11752</v>
      </c>
      <c r="L284" t="s">
        <v>12304</v>
      </c>
      <c r="M284" t="s">
        <v>12305</v>
      </c>
    </row>
    <row r="285" spans="1:13" x14ac:dyDescent="0.25">
      <c r="A285" s="34" t="s">
        <v>2489</v>
      </c>
      <c r="B285" s="34" t="s">
        <v>5138</v>
      </c>
      <c r="C285" s="31" t="str">
        <f t="shared" si="18"/>
        <v/>
      </c>
      <c r="E285" t="s">
        <v>31</v>
      </c>
      <c r="F285" t="s">
        <v>6</v>
      </c>
      <c r="G285" s="31" t="str">
        <f t="shared" si="19"/>
        <v>Linaria vettonica</v>
      </c>
      <c r="H285" s="5" t="s">
        <v>6166</v>
      </c>
      <c r="J285" t="s">
        <v>13343</v>
      </c>
      <c r="K285" t="s">
        <v>11752</v>
      </c>
      <c r="L285" t="s">
        <v>12318</v>
      </c>
      <c r="M285" t="s">
        <v>12319</v>
      </c>
    </row>
    <row r="286" spans="1:13" x14ac:dyDescent="0.25">
      <c r="A286" s="34" t="s">
        <v>4920</v>
      </c>
      <c r="B286" s="34" t="s">
        <v>50</v>
      </c>
      <c r="C286" s="31" t="str">
        <f t="shared" si="18"/>
        <v>subsp.</v>
      </c>
      <c r="D286" t="s">
        <v>6167</v>
      </c>
      <c r="E286" t="s">
        <v>6</v>
      </c>
      <c r="F286" t="s">
        <v>6</v>
      </c>
      <c r="G286" s="31" t="str">
        <f t="shared" si="19"/>
        <v>Glyceria spicata onubensis</v>
      </c>
      <c r="H286" s="5" t="s">
        <v>6169</v>
      </c>
      <c r="I286" s="31"/>
      <c r="J286" s="24" t="s">
        <v>13513</v>
      </c>
      <c r="K286" t="s">
        <v>11752</v>
      </c>
      <c r="L286" t="s">
        <v>12046</v>
      </c>
      <c r="M286" t="s">
        <v>12047</v>
      </c>
    </row>
    <row r="287" spans="1:13" x14ac:dyDescent="0.25">
      <c r="A287" s="34" t="s">
        <v>2489</v>
      </c>
      <c r="B287" s="34" t="s">
        <v>2504</v>
      </c>
      <c r="C287" s="31" t="str">
        <f t="shared" si="18"/>
        <v>subsp.</v>
      </c>
      <c r="D287" t="s">
        <v>6170</v>
      </c>
      <c r="E287" s="31" t="s">
        <v>31</v>
      </c>
      <c r="F287" s="31" t="s">
        <v>6</v>
      </c>
      <c r="G287" s="31" t="str">
        <f t="shared" si="19"/>
        <v>Linaria amethystea albiflora</v>
      </c>
      <c r="H287" s="5" t="s">
        <v>6172</v>
      </c>
      <c r="J287" s="24" t="s">
        <v>13342</v>
      </c>
      <c r="K287" t="s">
        <v>11752</v>
      </c>
      <c r="L287" t="s">
        <v>12318</v>
      </c>
      <c r="M287" t="s">
        <v>12319</v>
      </c>
    </row>
    <row r="288" spans="1:13" x14ac:dyDescent="0.25">
      <c r="A288" s="34" t="s">
        <v>2489</v>
      </c>
      <c r="B288" s="34" t="s">
        <v>2504</v>
      </c>
      <c r="C288" s="31" t="str">
        <f t="shared" si="18"/>
        <v>subsp.</v>
      </c>
      <c r="D288" s="31" t="s">
        <v>6171</v>
      </c>
      <c r="E288" s="31" t="s">
        <v>31</v>
      </c>
      <c r="F288" s="31" t="s">
        <v>6</v>
      </c>
      <c r="G288" s="31" t="str">
        <f t="shared" si="19"/>
        <v>Linaria amethystea toloxense</v>
      </c>
      <c r="H288" s="5" t="s">
        <v>6172</v>
      </c>
      <c r="I288" s="31"/>
      <c r="J288" s="24" t="s">
        <v>13585</v>
      </c>
      <c r="K288" t="s">
        <v>11752</v>
      </c>
      <c r="L288" t="s">
        <v>12318</v>
      </c>
      <c r="M288" t="s">
        <v>12319</v>
      </c>
    </row>
    <row r="289" spans="1:13" x14ac:dyDescent="0.25">
      <c r="A289" s="34" t="s">
        <v>2489</v>
      </c>
      <c r="B289" s="34" t="s">
        <v>415</v>
      </c>
      <c r="C289" s="31" t="str">
        <f t="shared" si="18"/>
        <v/>
      </c>
      <c r="D289" s="31"/>
      <c r="E289" s="31" t="s">
        <v>31</v>
      </c>
      <c r="F289" s="31" t="s">
        <v>6</v>
      </c>
      <c r="G289" s="31" t="str">
        <f t="shared" si="19"/>
        <v>Linaria viscosa</v>
      </c>
      <c r="H289" s="5" t="s">
        <v>6173</v>
      </c>
      <c r="I289" s="31"/>
      <c r="J289" t="s">
        <v>12506</v>
      </c>
      <c r="K289" t="s">
        <v>11752</v>
      </c>
      <c r="L289" t="s">
        <v>12318</v>
      </c>
      <c r="M289" t="s">
        <v>12319</v>
      </c>
    </row>
    <row r="290" spans="1:13" x14ac:dyDescent="0.25">
      <c r="A290" s="34" t="s">
        <v>2489</v>
      </c>
      <c r="B290" s="34" t="s">
        <v>6167</v>
      </c>
      <c r="C290" s="31" t="str">
        <f t="shared" si="18"/>
        <v/>
      </c>
      <c r="E290" t="s">
        <v>31</v>
      </c>
      <c r="F290" t="s">
        <v>6</v>
      </c>
      <c r="G290" s="31" t="str">
        <f t="shared" si="19"/>
        <v>Linaria onubensis</v>
      </c>
      <c r="H290" s="5" t="s">
        <v>6173</v>
      </c>
      <c r="I290" s="31"/>
      <c r="J290" t="s">
        <v>12507</v>
      </c>
      <c r="K290" t="s">
        <v>11752</v>
      </c>
      <c r="L290" t="s">
        <v>12318</v>
      </c>
      <c r="M290" t="s">
        <v>12319</v>
      </c>
    </row>
    <row r="291" spans="1:13" x14ac:dyDescent="0.25">
      <c r="A291" s="34" t="s">
        <v>2489</v>
      </c>
      <c r="B291" s="34" t="s">
        <v>6175</v>
      </c>
      <c r="C291" s="31" t="str">
        <f t="shared" si="18"/>
        <v/>
      </c>
      <c r="E291" t="s">
        <v>31</v>
      </c>
      <c r="F291" t="s">
        <v>6</v>
      </c>
      <c r="G291" s="31" t="str">
        <f t="shared" si="19"/>
        <v>Linaria becerrae</v>
      </c>
      <c r="H291" s="5" t="s">
        <v>6173</v>
      </c>
      <c r="J291" t="s">
        <v>12508</v>
      </c>
      <c r="K291" t="s">
        <v>11752</v>
      </c>
      <c r="L291" t="s">
        <v>12318</v>
      </c>
      <c r="M291" t="s">
        <v>12319</v>
      </c>
    </row>
    <row r="292" spans="1:13" x14ac:dyDescent="0.25">
      <c r="A292" s="34" t="s">
        <v>4882</v>
      </c>
      <c r="B292" s="34" t="s">
        <v>5320</v>
      </c>
      <c r="C292" s="31" t="str">
        <f t="shared" si="18"/>
        <v/>
      </c>
      <c r="D292" s="31"/>
      <c r="E292" s="31" t="s">
        <v>31</v>
      </c>
      <c r="F292" s="31" t="s">
        <v>6</v>
      </c>
      <c r="G292" s="31" t="str">
        <f t="shared" si="19"/>
        <v>Festuca devesae</v>
      </c>
      <c r="H292" s="5" t="s">
        <v>6179</v>
      </c>
      <c r="I292" s="31"/>
      <c r="J292" s="34" t="s">
        <v>13331</v>
      </c>
      <c r="K292" t="s">
        <v>11752</v>
      </c>
      <c r="L292" t="s">
        <v>12046</v>
      </c>
      <c r="M292" t="s">
        <v>12047</v>
      </c>
    </row>
    <row r="293" spans="1:13" x14ac:dyDescent="0.25">
      <c r="A293" s="31" t="s">
        <v>4751</v>
      </c>
      <c r="B293" s="31" t="s">
        <v>1190</v>
      </c>
      <c r="C293" s="31" t="str">
        <f t="shared" si="18"/>
        <v>subsp.</v>
      </c>
      <c r="D293" s="31" t="s">
        <v>1300</v>
      </c>
      <c r="E293" s="31" t="s">
        <v>31</v>
      </c>
      <c r="F293" s="31" t="s">
        <v>6</v>
      </c>
      <c r="G293" s="31" t="str">
        <f t="shared" si="19"/>
        <v>Arrhenatherum album fernandesii</v>
      </c>
      <c r="H293" s="5" t="s">
        <v>6213</v>
      </c>
      <c r="I293" s="31"/>
      <c r="J293" t="s">
        <v>13301</v>
      </c>
      <c r="K293" t="s">
        <v>11752</v>
      </c>
      <c r="L293" t="s">
        <v>12046</v>
      </c>
      <c r="M293" t="s">
        <v>12047</v>
      </c>
    </row>
    <row r="294" spans="1:13" x14ac:dyDescent="0.25">
      <c r="A294" t="s">
        <v>2089</v>
      </c>
      <c r="B294" s="31" t="s">
        <v>176</v>
      </c>
      <c r="C294" s="31" t="str">
        <f t="shared" si="18"/>
        <v/>
      </c>
      <c r="E294" t="s">
        <v>6</v>
      </c>
      <c r="F294" t="s">
        <v>6</v>
      </c>
      <c r="G294" s="31" t="str">
        <f t="shared" si="19"/>
        <v>Herniaria alpina</v>
      </c>
      <c r="H294" s="5" t="s">
        <v>6226</v>
      </c>
      <c r="I294" s="31"/>
      <c r="J294" t="s">
        <v>13335</v>
      </c>
      <c r="K294" t="s">
        <v>11752</v>
      </c>
      <c r="L294" t="s">
        <v>12295</v>
      </c>
      <c r="M294" t="s">
        <v>12331</v>
      </c>
    </row>
    <row r="295" spans="1:13" x14ac:dyDescent="0.25">
      <c r="A295" s="34" t="s">
        <v>1833</v>
      </c>
      <c r="B295" s="34" t="s">
        <v>1353</v>
      </c>
      <c r="C295" s="31" t="str">
        <f t="shared" si="18"/>
        <v>subsp.</v>
      </c>
      <c r="D295" s="34" t="s">
        <v>1353</v>
      </c>
      <c r="E295" s="34" t="s">
        <v>6</v>
      </c>
      <c r="F295" s="34" t="s">
        <v>6</v>
      </c>
      <c r="G295" s="31" t="str">
        <f t="shared" si="19"/>
        <v>Fraxinus angustifolia angustifolia</v>
      </c>
      <c r="H295" s="34" t="s">
        <v>5141</v>
      </c>
      <c r="I295" s="34"/>
      <c r="J295" t="s">
        <v>13332</v>
      </c>
      <c r="K295" t="s">
        <v>11752</v>
      </c>
      <c r="L295" t="s">
        <v>12318</v>
      </c>
      <c r="M295" t="s">
        <v>12509</v>
      </c>
    </row>
    <row r="296" spans="1:13" x14ac:dyDescent="0.25">
      <c r="A296" s="34" t="s">
        <v>1833</v>
      </c>
      <c r="B296" s="34" t="s">
        <v>1353</v>
      </c>
      <c r="C296" s="31" t="str">
        <f t="shared" si="18"/>
        <v>subsp.</v>
      </c>
      <c r="D296" s="34" t="s">
        <v>6227</v>
      </c>
      <c r="E296" s="34" t="s">
        <v>6</v>
      </c>
      <c r="F296" s="34" t="s">
        <v>6</v>
      </c>
      <c r="G296" s="31" t="str">
        <f t="shared" si="19"/>
        <v>Fraxinus angustifolia oxycarpa</v>
      </c>
      <c r="H296" s="34" t="s">
        <v>5141</v>
      </c>
      <c r="I296" s="34"/>
      <c r="J296" s="31" t="s">
        <v>13333</v>
      </c>
      <c r="K296" t="s">
        <v>11752</v>
      </c>
      <c r="L296" t="s">
        <v>12318</v>
      </c>
      <c r="M296" t="s">
        <v>12509</v>
      </c>
    </row>
    <row r="297" spans="1:13" x14ac:dyDescent="0.25">
      <c r="A297" t="s">
        <v>1663</v>
      </c>
      <c r="B297" s="32" t="s">
        <v>1191</v>
      </c>
      <c r="C297" s="31" t="str">
        <f t="shared" si="18"/>
        <v/>
      </c>
      <c r="E297" s="31" t="s">
        <v>6</v>
      </c>
      <c r="F297" t="s">
        <v>6</v>
      </c>
      <c r="G297" s="31" t="str">
        <f t="shared" si="19"/>
        <v>Erodium botrys</v>
      </c>
      <c r="H297" s="34" t="s">
        <v>5141</v>
      </c>
      <c r="I297" s="34" t="s">
        <v>6231</v>
      </c>
      <c r="J297" t="s">
        <v>13315</v>
      </c>
      <c r="K297" t="s">
        <v>11752</v>
      </c>
      <c r="L297" t="s">
        <v>12273</v>
      </c>
      <c r="M297" t="s">
        <v>12274</v>
      </c>
    </row>
    <row r="298" spans="1:13" x14ac:dyDescent="0.25">
      <c r="A298" t="s">
        <v>1663</v>
      </c>
      <c r="B298" s="32" t="s">
        <v>1626</v>
      </c>
      <c r="C298" s="31" t="str">
        <f t="shared" si="18"/>
        <v/>
      </c>
      <c r="E298" s="31" t="s">
        <v>6</v>
      </c>
      <c r="F298" t="s">
        <v>6</v>
      </c>
      <c r="G298" s="31" t="str">
        <f t="shared" si="19"/>
        <v>Erodium brachycarpum</v>
      </c>
      <c r="H298" s="34" t="s">
        <v>5141</v>
      </c>
      <c r="I298" s="34" t="s">
        <v>6231</v>
      </c>
      <c r="J298" t="s">
        <v>13316</v>
      </c>
      <c r="K298" t="s">
        <v>11752</v>
      </c>
      <c r="L298" t="s">
        <v>12273</v>
      </c>
      <c r="M298" t="s">
        <v>12274</v>
      </c>
    </row>
    <row r="299" spans="1:13" x14ac:dyDescent="0.25">
      <c r="A299" s="31" t="s">
        <v>1663</v>
      </c>
      <c r="B299" s="32" t="s">
        <v>1668</v>
      </c>
      <c r="C299" s="31" t="str">
        <f t="shared" si="18"/>
        <v/>
      </c>
      <c r="E299" s="31" t="s">
        <v>6</v>
      </c>
      <c r="F299" t="s">
        <v>6</v>
      </c>
      <c r="G299" s="31" t="str">
        <f t="shared" si="19"/>
        <v>Erodium chium</v>
      </c>
      <c r="H299" s="34" t="s">
        <v>5141</v>
      </c>
      <c r="I299" s="34" t="s">
        <v>6231</v>
      </c>
      <c r="J299" s="31" t="s">
        <v>13317</v>
      </c>
      <c r="K299" t="s">
        <v>11752</v>
      </c>
      <c r="L299" t="s">
        <v>12273</v>
      </c>
      <c r="M299" t="s">
        <v>12274</v>
      </c>
    </row>
    <row r="300" spans="1:13" x14ac:dyDescent="0.25">
      <c r="A300" s="31" t="s">
        <v>1663</v>
      </c>
      <c r="B300" s="32" t="s">
        <v>1664</v>
      </c>
      <c r="C300" s="31" t="str">
        <f t="shared" si="18"/>
        <v/>
      </c>
      <c r="E300" s="31" t="s">
        <v>6</v>
      </c>
      <c r="F300" t="s">
        <v>6</v>
      </c>
      <c r="G300" s="31" t="str">
        <f t="shared" si="19"/>
        <v>Erodium ciconium</v>
      </c>
      <c r="H300" s="34" t="s">
        <v>5141</v>
      </c>
      <c r="I300" s="34" t="s">
        <v>6231</v>
      </c>
      <c r="J300" t="s">
        <v>13318</v>
      </c>
      <c r="K300" t="s">
        <v>11752</v>
      </c>
      <c r="L300" t="s">
        <v>12273</v>
      </c>
      <c r="M300" t="s">
        <v>12274</v>
      </c>
    </row>
    <row r="301" spans="1:13" x14ac:dyDescent="0.25">
      <c r="A301" t="s">
        <v>1663</v>
      </c>
      <c r="B301" s="32" t="s">
        <v>1671</v>
      </c>
      <c r="C301" s="31" t="str">
        <f t="shared" si="18"/>
        <v/>
      </c>
      <c r="E301" s="31" t="s">
        <v>6</v>
      </c>
      <c r="F301" s="31" t="s">
        <v>6</v>
      </c>
      <c r="G301" s="31" t="str">
        <f t="shared" si="19"/>
        <v>Erodium cicutarium</v>
      </c>
      <c r="H301" s="34" t="s">
        <v>5141</v>
      </c>
      <c r="I301" s="34" t="s">
        <v>6231</v>
      </c>
      <c r="J301" t="s">
        <v>13319</v>
      </c>
      <c r="K301" t="s">
        <v>11752</v>
      </c>
      <c r="L301" t="s">
        <v>12273</v>
      </c>
      <c r="M301" t="s">
        <v>12274</v>
      </c>
    </row>
    <row r="302" spans="1:13" x14ac:dyDescent="0.25">
      <c r="A302" s="31" t="s">
        <v>1663</v>
      </c>
      <c r="B302" s="32" t="s">
        <v>211</v>
      </c>
      <c r="C302" s="31" t="str">
        <f t="shared" si="18"/>
        <v/>
      </c>
      <c r="D302" s="31"/>
      <c r="E302" s="31" t="s">
        <v>6</v>
      </c>
      <c r="F302" s="31" t="s">
        <v>6</v>
      </c>
      <c r="G302" s="31" t="str">
        <f t="shared" si="19"/>
        <v>Erodium guttatum</v>
      </c>
      <c r="H302" s="34" t="s">
        <v>5141</v>
      </c>
      <c r="I302" s="34" t="s">
        <v>6231</v>
      </c>
      <c r="J302" s="31" t="s">
        <v>13321</v>
      </c>
      <c r="K302" t="s">
        <v>11752</v>
      </c>
      <c r="L302" t="s">
        <v>12273</v>
      </c>
      <c r="M302" t="s">
        <v>12274</v>
      </c>
    </row>
    <row r="303" spans="1:13" x14ac:dyDescent="0.25">
      <c r="A303" t="s">
        <v>1663</v>
      </c>
      <c r="B303" s="32" t="s">
        <v>1666</v>
      </c>
      <c r="C303" s="31" t="str">
        <f t="shared" si="18"/>
        <v/>
      </c>
      <c r="E303" s="31" t="s">
        <v>6</v>
      </c>
      <c r="F303" t="s">
        <v>6</v>
      </c>
      <c r="G303" s="31" t="str">
        <f t="shared" si="19"/>
        <v>Erodium malacoides</v>
      </c>
      <c r="H303" s="34" t="s">
        <v>5141</v>
      </c>
      <c r="I303" s="34" t="s">
        <v>6231</v>
      </c>
      <c r="J303" t="s">
        <v>13323</v>
      </c>
      <c r="K303" t="s">
        <v>11752</v>
      </c>
      <c r="L303" t="s">
        <v>12273</v>
      </c>
      <c r="M303" t="s">
        <v>12274</v>
      </c>
    </row>
    <row r="304" spans="1:13" x14ac:dyDescent="0.25">
      <c r="A304" t="s">
        <v>1663</v>
      </c>
      <c r="B304" s="32" t="s">
        <v>216</v>
      </c>
      <c r="C304" s="31" t="str">
        <f t="shared" si="18"/>
        <v/>
      </c>
      <c r="E304" s="31" t="s">
        <v>6</v>
      </c>
      <c r="F304" t="s">
        <v>6</v>
      </c>
      <c r="G304" s="31" t="str">
        <f t="shared" si="19"/>
        <v>Erodium moschatum</v>
      </c>
      <c r="H304" s="34" t="s">
        <v>5141</v>
      </c>
      <c r="I304" s="34" t="s">
        <v>6231</v>
      </c>
      <c r="J304" t="s">
        <v>13326</v>
      </c>
      <c r="K304" t="s">
        <v>11752</v>
      </c>
      <c r="L304" t="s">
        <v>12273</v>
      </c>
      <c r="M304" t="s">
        <v>12274</v>
      </c>
    </row>
    <row r="305" spans="1:13" x14ac:dyDescent="0.25">
      <c r="A305" t="s">
        <v>3634</v>
      </c>
      <c r="B305" t="s">
        <v>11744</v>
      </c>
      <c r="C305" s="31" t="str">
        <f t="shared" si="18"/>
        <v/>
      </c>
      <c r="E305" s="31" t="s">
        <v>31</v>
      </c>
      <c r="F305" s="31" t="s">
        <v>6</v>
      </c>
      <c r="G305" s="31" t="str">
        <f t="shared" si="19"/>
        <v>Silene migjornensis</v>
      </c>
      <c r="H305" s="30" t="s">
        <v>11745</v>
      </c>
      <c r="I305" s="34" t="s">
        <v>12920</v>
      </c>
      <c r="J305" s="30" t="s">
        <v>13589</v>
      </c>
      <c r="K305" s="31" t="s">
        <v>11752</v>
      </c>
      <c r="L305" s="31" t="s">
        <v>12295</v>
      </c>
      <c r="M305" s="31" t="s">
        <v>12331</v>
      </c>
    </row>
    <row r="306" spans="1:13" x14ac:dyDescent="0.25">
      <c r="A306" t="s">
        <v>2409</v>
      </c>
      <c r="B306" t="s">
        <v>11747</v>
      </c>
      <c r="C306" s="31" t="str">
        <f t="shared" si="18"/>
        <v/>
      </c>
      <c r="E306" s="31" t="s">
        <v>31</v>
      </c>
      <c r="F306" s="31" t="s">
        <v>6</v>
      </c>
      <c r="G306" s="31" t="str">
        <f t="shared" si="19"/>
        <v>Limonium ilergabonum</v>
      </c>
      <c r="H306" s="30" t="s">
        <v>11746</v>
      </c>
      <c r="I306" s="31"/>
      <c r="J306" t="s">
        <v>12510</v>
      </c>
      <c r="K306" s="31" t="s">
        <v>11752</v>
      </c>
      <c r="L306" s="31" t="s">
        <v>12295</v>
      </c>
      <c r="M306" s="31" t="s">
        <v>12296</v>
      </c>
    </row>
    <row r="307" spans="1:13" x14ac:dyDescent="0.25">
      <c r="A307" s="31" t="s">
        <v>2053</v>
      </c>
      <c r="B307" t="s">
        <v>12916</v>
      </c>
      <c r="C307" s="31" t="str">
        <f t="shared" si="18"/>
        <v/>
      </c>
      <c r="E307" s="31" t="s">
        <v>31</v>
      </c>
      <c r="F307" s="31" t="s">
        <v>6</v>
      </c>
      <c r="G307" s="31" t="str">
        <f t="shared" si="19"/>
        <v>Helianthemum abelardoi</v>
      </c>
      <c r="H307" s="34" t="s">
        <v>12917</v>
      </c>
      <c r="I307" s="34" t="s">
        <v>12918</v>
      </c>
      <c r="J307" t="s">
        <v>12919</v>
      </c>
      <c r="K307" s="31" t="s">
        <v>11752</v>
      </c>
      <c r="L307" s="31" t="s">
        <v>12338</v>
      </c>
      <c r="M307" s="31" t="s">
        <v>12339</v>
      </c>
    </row>
    <row r="308" spans="1:13" x14ac:dyDescent="0.25">
      <c r="A308" s="31" t="s">
        <v>1663</v>
      </c>
      <c r="B308" s="31" t="s">
        <v>1672</v>
      </c>
      <c r="C308" s="31" t="str">
        <f t="shared" si="18"/>
        <v/>
      </c>
      <c r="E308" t="s">
        <v>6</v>
      </c>
      <c r="F308" s="31" t="s">
        <v>6</v>
      </c>
      <c r="G308" s="31" t="str">
        <f t="shared" si="19"/>
        <v>Erodium aethiopicum</v>
      </c>
      <c r="H308" s="34" t="s">
        <v>5141</v>
      </c>
      <c r="I308" s="34" t="s">
        <v>6231</v>
      </c>
      <c r="J308" t="s">
        <v>13314</v>
      </c>
      <c r="K308" s="31" t="s">
        <v>11752</v>
      </c>
      <c r="L308" s="31" t="s">
        <v>12273</v>
      </c>
      <c r="M308" s="31" t="s">
        <v>12274</v>
      </c>
    </row>
    <row r="309" spans="1:13" x14ac:dyDescent="0.25">
      <c r="A309" s="31" t="s">
        <v>1663</v>
      </c>
      <c r="B309" s="31" t="s">
        <v>483</v>
      </c>
      <c r="C309" s="31" t="str">
        <f t="shared" ref="C309:C323" si="20">IF(D309="","","subsp.")</f>
        <v/>
      </c>
      <c r="E309" s="31" t="s">
        <v>6</v>
      </c>
      <c r="F309" s="31" t="s">
        <v>6</v>
      </c>
      <c r="G309" s="31" t="str">
        <f t="shared" ref="G309:G364" si="21">IF(D309="",CONCATENATE(A309," ",B309),CONCATENATE(A309," ",B309," ",D309))</f>
        <v>Erodium salzmannii</v>
      </c>
      <c r="H309" s="34" t="s">
        <v>5141</v>
      </c>
      <c r="I309" s="34" t="s">
        <v>6231</v>
      </c>
      <c r="J309" s="34" t="s">
        <v>13330</v>
      </c>
      <c r="K309" s="31" t="s">
        <v>11752</v>
      </c>
      <c r="L309" s="31" t="s">
        <v>12273</v>
      </c>
      <c r="M309" s="31" t="s">
        <v>12274</v>
      </c>
    </row>
    <row r="310" spans="1:13" x14ac:dyDescent="0.25">
      <c r="A310" t="s">
        <v>4706</v>
      </c>
      <c r="B310" t="s">
        <v>781</v>
      </c>
      <c r="C310" s="31" t="str">
        <f t="shared" si="20"/>
        <v/>
      </c>
      <c r="E310" s="31" t="s">
        <v>31</v>
      </c>
      <c r="F310" t="s">
        <v>6</v>
      </c>
      <c r="G310" s="31" t="str">
        <f t="shared" si="21"/>
        <v>Agrostis barceloi</v>
      </c>
      <c r="H310" t="s">
        <v>13126</v>
      </c>
      <c r="I310" s="34"/>
      <c r="J310" t="s">
        <v>13125</v>
      </c>
      <c r="K310" s="31" t="s">
        <v>11752</v>
      </c>
      <c r="L310" s="31" t="s">
        <v>12046</v>
      </c>
      <c r="M310" s="31" t="s">
        <v>12047</v>
      </c>
    </row>
    <row r="311" spans="1:13" x14ac:dyDescent="0.25">
      <c r="A311" t="s">
        <v>111</v>
      </c>
      <c r="B311" t="s">
        <v>13128</v>
      </c>
      <c r="C311" s="31" t="str">
        <f t="shared" si="20"/>
        <v/>
      </c>
      <c r="E311" s="31" t="s">
        <v>31</v>
      </c>
      <c r="F311" t="s">
        <v>6</v>
      </c>
      <c r="G311" s="31" t="str">
        <f t="shared" si="21"/>
        <v>Alchemilla cadinensis</v>
      </c>
      <c r="H311" t="s">
        <v>13129</v>
      </c>
      <c r="I311" s="34"/>
      <c r="J311" s="34" t="s">
        <v>13130</v>
      </c>
      <c r="K311" s="31" t="s">
        <v>11752</v>
      </c>
      <c r="L311" s="31" t="s">
        <v>12323</v>
      </c>
      <c r="M311" s="31" t="s">
        <v>12324</v>
      </c>
    </row>
    <row r="312" spans="1:13" x14ac:dyDescent="0.25">
      <c r="A312" t="s">
        <v>256</v>
      </c>
      <c r="B312" t="s">
        <v>13132</v>
      </c>
      <c r="C312" s="31" t="str">
        <f t="shared" si="20"/>
        <v/>
      </c>
      <c r="E312" s="31" t="s">
        <v>31</v>
      </c>
      <c r="F312" t="s">
        <v>6</v>
      </c>
      <c r="G312" s="31" t="str">
        <f t="shared" si="21"/>
        <v>Alyssum fastigiatum</v>
      </c>
      <c r="H312" t="s">
        <v>13133</v>
      </c>
      <c r="I312" s="31"/>
      <c r="J312" t="s">
        <v>13131</v>
      </c>
      <c r="K312" t="s">
        <v>11752</v>
      </c>
      <c r="L312" t="s">
        <v>12287</v>
      </c>
      <c r="M312" t="s">
        <v>12288</v>
      </c>
    </row>
    <row r="313" spans="1:13" x14ac:dyDescent="0.25">
      <c r="A313" s="34" t="s">
        <v>325</v>
      </c>
      <c r="B313" s="34" t="s">
        <v>330</v>
      </c>
      <c r="C313" s="31" t="str">
        <f t="shared" si="20"/>
        <v>subsp.</v>
      </c>
      <c r="D313" s="34" t="s">
        <v>13136</v>
      </c>
      <c r="E313" s="34" t="s">
        <v>13111</v>
      </c>
      <c r="F313" s="34" t="s">
        <v>6</v>
      </c>
      <c r="G313" s="31" t="str">
        <f t="shared" si="21"/>
        <v>Androsace halleri nuria</v>
      </c>
      <c r="H313" s="31" t="s">
        <v>13138</v>
      </c>
      <c r="I313" s="34"/>
      <c r="J313" s="31" t="s">
        <v>13137</v>
      </c>
      <c r="K313" s="31" t="s">
        <v>11752</v>
      </c>
      <c r="L313" s="31" t="s">
        <v>12290</v>
      </c>
      <c r="M313" s="31" t="s">
        <v>12291</v>
      </c>
    </row>
    <row r="314" spans="1:13" x14ac:dyDescent="0.25">
      <c r="A314" s="34" t="s">
        <v>691</v>
      </c>
      <c r="B314" s="34" t="s">
        <v>514</v>
      </c>
      <c r="C314" s="31" t="str">
        <f t="shared" si="20"/>
        <v>subsp.</v>
      </c>
      <c r="D314" t="s">
        <v>13140</v>
      </c>
      <c r="E314" s="31" t="s">
        <v>31</v>
      </c>
      <c r="F314" t="s">
        <v>6</v>
      </c>
      <c r="G314" s="31" t="str">
        <f t="shared" si="21"/>
        <v>Beta maritima marcosii</v>
      </c>
      <c r="H314" t="s">
        <v>13308</v>
      </c>
      <c r="I314" s="31"/>
      <c r="J314" t="s">
        <v>13139</v>
      </c>
      <c r="K314" s="31" t="s">
        <v>11752</v>
      </c>
      <c r="L314" s="31" t="s">
        <v>12295</v>
      </c>
      <c r="M314" s="31" t="s">
        <v>12388</v>
      </c>
    </row>
    <row r="315" spans="1:13" x14ac:dyDescent="0.25">
      <c r="A315" s="34" t="s">
        <v>853</v>
      </c>
      <c r="B315" s="34" t="s">
        <v>856</v>
      </c>
      <c r="C315" s="31" t="str">
        <f t="shared" si="20"/>
        <v>subsp.</v>
      </c>
      <c r="D315" t="s">
        <v>13143</v>
      </c>
      <c r="E315" t="s">
        <v>31</v>
      </c>
      <c r="F315" t="s">
        <v>31</v>
      </c>
      <c r="G315" s="31" t="str">
        <f t="shared" si="21"/>
        <v>Cardamine amara pyrenaea</v>
      </c>
      <c r="H315" s="34" t="s">
        <v>13127</v>
      </c>
      <c r="I315" s="31"/>
      <c r="J315" s="31" t="s">
        <v>13586</v>
      </c>
      <c r="K315" t="s">
        <v>11752</v>
      </c>
      <c r="L315" t="s">
        <v>12287</v>
      </c>
      <c r="M315" t="s">
        <v>12288</v>
      </c>
    </row>
    <row r="316" spans="1:13" x14ac:dyDescent="0.25">
      <c r="A316" s="34" t="s">
        <v>853</v>
      </c>
      <c r="B316" s="34" t="s">
        <v>4475</v>
      </c>
      <c r="C316" s="31" t="str">
        <f t="shared" si="20"/>
        <v/>
      </c>
      <c r="E316" s="31" t="s">
        <v>31</v>
      </c>
      <c r="F316" t="s">
        <v>6</v>
      </c>
      <c r="G316" s="31" t="str">
        <f t="shared" si="21"/>
        <v>Cardamine amporitana</v>
      </c>
      <c r="H316" s="34" t="s">
        <v>13127</v>
      </c>
      <c r="I316" s="31"/>
      <c r="J316" t="s">
        <v>13587</v>
      </c>
      <c r="K316" s="31" t="s">
        <v>11752</v>
      </c>
      <c r="L316" s="31" t="s">
        <v>12287</v>
      </c>
      <c r="M316" s="31" t="s">
        <v>12288</v>
      </c>
    </row>
    <row r="317" spans="1:13" x14ac:dyDescent="0.25">
      <c r="A317" s="34" t="s">
        <v>1740</v>
      </c>
      <c r="B317" s="34" t="s">
        <v>13145</v>
      </c>
      <c r="C317" s="31" t="str">
        <f t="shared" si="20"/>
        <v/>
      </c>
      <c r="E317" t="s">
        <v>31</v>
      </c>
      <c r="F317" t="s">
        <v>6</v>
      </c>
      <c r="G317" s="31" t="str">
        <f t="shared" si="21"/>
        <v>Euphorbia nurae</v>
      </c>
      <c r="H317" s="34" t="s">
        <v>13127</v>
      </c>
      <c r="J317" t="s">
        <v>13144</v>
      </c>
      <c r="K317" s="31" t="s">
        <v>11752</v>
      </c>
      <c r="L317" s="31" t="s">
        <v>12336</v>
      </c>
      <c r="M317" s="31" t="s">
        <v>12337</v>
      </c>
    </row>
    <row r="318" spans="1:13" x14ac:dyDescent="0.25">
      <c r="A318" s="34" t="s">
        <v>4882</v>
      </c>
      <c r="B318" s="34" t="s">
        <v>3108</v>
      </c>
      <c r="C318" s="31" t="str">
        <f t="shared" si="20"/>
        <v/>
      </c>
      <c r="D318" s="31"/>
      <c r="E318" s="31" t="s">
        <v>31</v>
      </c>
      <c r="F318" t="s">
        <v>6</v>
      </c>
      <c r="G318" s="31" t="str">
        <f t="shared" si="21"/>
        <v>Festuca dertosensis</v>
      </c>
      <c r="H318" s="34" t="s">
        <v>13146</v>
      </c>
      <c r="J318" t="s">
        <v>13147</v>
      </c>
      <c r="K318" s="31" t="s">
        <v>11752</v>
      </c>
      <c r="L318" s="31" t="s">
        <v>12046</v>
      </c>
      <c r="M318" s="31" t="s">
        <v>12047</v>
      </c>
    </row>
    <row r="319" spans="1:13" x14ac:dyDescent="0.25">
      <c r="A319" s="34" t="s">
        <v>3833</v>
      </c>
      <c r="B319" s="34" t="s">
        <v>3863</v>
      </c>
      <c r="C319" s="31" t="str">
        <f t="shared" si="20"/>
        <v>subsp.</v>
      </c>
      <c r="D319" s="34" t="s">
        <v>13153</v>
      </c>
      <c r="E319" s="34" t="s">
        <v>31</v>
      </c>
      <c r="F319" s="34" t="s">
        <v>6</v>
      </c>
      <c r="G319" s="31" t="str">
        <f t="shared" si="21"/>
        <v>Teucrium cossonii punicum</v>
      </c>
      <c r="H319" s="34" t="s">
        <v>13127</v>
      </c>
      <c r="I319" s="34"/>
      <c r="J319" s="31" t="s">
        <v>13154</v>
      </c>
      <c r="K319" s="31" t="s">
        <v>11752</v>
      </c>
      <c r="L319" s="31" t="s">
        <v>12318</v>
      </c>
      <c r="M319" s="31" t="s">
        <v>12395</v>
      </c>
    </row>
    <row r="320" spans="1:13" x14ac:dyDescent="0.25">
      <c r="A320" t="s">
        <v>3173</v>
      </c>
      <c r="B320" t="s">
        <v>13156</v>
      </c>
      <c r="C320" s="31" t="str">
        <f t="shared" si="20"/>
        <v/>
      </c>
      <c r="E320" t="s">
        <v>6</v>
      </c>
      <c r="F320" t="s">
        <v>6</v>
      </c>
      <c r="G320" s="31" t="str">
        <f t="shared" si="21"/>
        <v>Polystichum braunii</v>
      </c>
      <c r="H320" s="34" t="s">
        <v>13157</v>
      </c>
      <c r="J320" s="31" t="s">
        <v>13155</v>
      </c>
      <c r="K320" s="31" t="s">
        <v>12300</v>
      </c>
      <c r="L320" s="31" t="s">
        <v>12301</v>
      </c>
      <c r="M320" s="31" t="s">
        <v>12426</v>
      </c>
    </row>
    <row r="321" spans="1:13" x14ac:dyDescent="0.25">
      <c r="A321" t="s">
        <v>201</v>
      </c>
      <c r="B321" t="s">
        <v>13158</v>
      </c>
      <c r="C321" s="31" t="str">
        <f t="shared" si="20"/>
        <v/>
      </c>
      <c r="E321" s="31" t="s">
        <v>6</v>
      </c>
      <c r="F321" t="s">
        <v>6</v>
      </c>
      <c r="G321" s="31" t="str">
        <f t="shared" si="21"/>
        <v>Allium scaberrimum</v>
      </c>
      <c r="H321" s="34" t="s">
        <v>13127</v>
      </c>
      <c r="I321" s="31"/>
      <c r="J321" t="s">
        <v>13159</v>
      </c>
      <c r="K321" s="31" t="s">
        <v>11752</v>
      </c>
      <c r="L321" s="31" t="s">
        <v>12327</v>
      </c>
      <c r="M321" s="31" t="s">
        <v>12446</v>
      </c>
    </row>
    <row r="322" spans="1:13" x14ac:dyDescent="0.25">
      <c r="A322" s="31" t="s">
        <v>1336</v>
      </c>
      <c r="B322" s="31" t="s">
        <v>839</v>
      </c>
      <c r="C322" s="31" t="str">
        <f t="shared" si="20"/>
        <v>subsp.</v>
      </c>
      <c r="D322" s="31" t="s">
        <v>839</v>
      </c>
      <c r="E322" s="31" t="s">
        <v>6</v>
      </c>
      <c r="F322" s="31" t="s">
        <v>31</v>
      </c>
      <c r="G322" s="31" t="str">
        <f t="shared" si="21"/>
        <v>Crassula alata alata</v>
      </c>
      <c r="H322" s="31" t="s">
        <v>13160</v>
      </c>
      <c r="I322" s="31"/>
      <c r="J322" t="s">
        <v>13161</v>
      </c>
      <c r="K322" s="31" t="s">
        <v>11752</v>
      </c>
      <c r="L322" s="31" t="s">
        <v>12390</v>
      </c>
      <c r="M322" s="31" t="s">
        <v>12391</v>
      </c>
    </row>
    <row r="323" spans="1:13" x14ac:dyDescent="0.25">
      <c r="A323" t="s">
        <v>1663</v>
      </c>
      <c r="B323" t="s">
        <v>1669</v>
      </c>
      <c r="C323" s="31" t="str">
        <f t="shared" si="20"/>
        <v/>
      </c>
      <c r="E323" s="31" t="s">
        <v>6</v>
      </c>
      <c r="F323" t="s">
        <v>6</v>
      </c>
      <c r="G323" s="31" t="str">
        <f t="shared" si="21"/>
        <v>Erodium laciniatum</v>
      </c>
      <c r="H323" s="34" t="s">
        <v>5141</v>
      </c>
      <c r="I323" s="34" t="s">
        <v>13162</v>
      </c>
      <c r="J323" t="s">
        <v>13322</v>
      </c>
      <c r="K323" s="31" t="s">
        <v>11752</v>
      </c>
      <c r="L323" s="31" t="s">
        <v>12273</v>
      </c>
      <c r="M323" s="31" t="s">
        <v>12274</v>
      </c>
    </row>
    <row r="324" spans="1:13" s="31" customFormat="1" x14ac:dyDescent="0.25">
      <c r="A324" s="31" t="s">
        <v>1663</v>
      </c>
      <c r="B324" s="31" t="s">
        <v>1670</v>
      </c>
      <c r="E324" s="31" t="s">
        <v>6</v>
      </c>
      <c r="F324" s="31" t="s">
        <v>6</v>
      </c>
      <c r="G324" s="31" t="str">
        <f t="shared" si="21"/>
        <v>Erodium neuradifolium</v>
      </c>
      <c r="H324" s="34" t="s">
        <v>5141</v>
      </c>
      <c r="I324" s="34" t="s">
        <v>13162</v>
      </c>
      <c r="J324" s="31" t="s">
        <v>13327</v>
      </c>
      <c r="K324" s="31" t="s">
        <v>11752</v>
      </c>
      <c r="L324" s="31" t="s">
        <v>12273</v>
      </c>
      <c r="M324" s="31" t="s">
        <v>12274</v>
      </c>
    </row>
    <row r="325" spans="1:13" x14ac:dyDescent="0.25">
      <c r="A325" s="31" t="s">
        <v>1663</v>
      </c>
      <c r="B325" s="31" t="s">
        <v>986</v>
      </c>
      <c r="C325" s="31" t="str">
        <f t="shared" ref="C325:C364" si="22">IF(D325="","","subsp.")</f>
        <v>subsp.</v>
      </c>
      <c r="D325" s="31" t="s">
        <v>1685</v>
      </c>
      <c r="E325" s="31" t="s">
        <v>31</v>
      </c>
      <c r="F325" s="31" t="s">
        <v>6</v>
      </c>
      <c r="G325" s="31" t="str">
        <f t="shared" si="21"/>
        <v>Erodium foetidum celtibericum</v>
      </c>
      <c r="H325" s="34" t="s">
        <v>5141</v>
      </c>
      <c r="I325" s="34" t="s">
        <v>13162</v>
      </c>
      <c r="J325" s="34" t="s">
        <v>13374</v>
      </c>
      <c r="K325" s="31" t="s">
        <v>11752</v>
      </c>
      <c r="L325" s="31" t="s">
        <v>12273</v>
      </c>
      <c r="M325" s="31" t="s">
        <v>12274</v>
      </c>
    </row>
    <row r="326" spans="1:13" x14ac:dyDescent="0.25">
      <c r="A326" s="31" t="s">
        <v>1663</v>
      </c>
      <c r="B326" s="31" t="s">
        <v>986</v>
      </c>
      <c r="C326" s="31" t="str">
        <f t="shared" si="22"/>
        <v>subsp.</v>
      </c>
      <c r="D326" s="31" t="s">
        <v>1686</v>
      </c>
      <c r="E326" s="31" t="s">
        <v>31</v>
      </c>
      <c r="F326" s="31" t="s">
        <v>6</v>
      </c>
      <c r="G326" s="31" t="str">
        <f t="shared" si="21"/>
        <v>Erodium foetidum cheilanthifolium</v>
      </c>
      <c r="H326" s="34" t="s">
        <v>5141</v>
      </c>
      <c r="I326" s="34" t="s">
        <v>13162</v>
      </c>
      <c r="J326" s="34" t="s">
        <v>13375</v>
      </c>
      <c r="K326" s="31" t="s">
        <v>11752</v>
      </c>
      <c r="L326" s="31" t="s">
        <v>12273</v>
      </c>
      <c r="M326" s="31" t="s">
        <v>12274</v>
      </c>
    </row>
    <row r="327" spans="1:13" x14ac:dyDescent="0.25">
      <c r="A327" s="31" t="s">
        <v>1663</v>
      </c>
      <c r="B327" s="31" t="s">
        <v>81</v>
      </c>
      <c r="C327" s="31"/>
      <c r="E327" s="31" t="s">
        <v>31</v>
      </c>
      <c r="F327" s="31" t="s">
        <v>6</v>
      </c>
      <c r="G327" s="31" t="str">
        <f t="shared" si="21"/>
        <v>Erodium saxatile</v>
      </c>
      <c r="H327" s="34" t="s">
        <v>5141</v>
      </c>
      <c r="I327" s="34" t="s">
        <v>13162</v>
      </c>
      <c r="J327" s="34" t="s">
        <v>13484</v>
      </c>
      <c r="K327" s="31" t="s">
        <v>11752</v>
      </c>
      <c r="L327" s="31" t="s">
        <v>12273</v>
      </c>
      <c r="M327" s="31" t="s">
        <v>12274</v>
      </c>
    </row>
    <row r="328" spans="1:13" x14ac:dyDescent="0.25">
      <c r="A328" t="s">
        <v>1740</v>
      </c>
      <c r="B328" s="31" t="s">
        <v>13165</v>
      </c>
      <c r="C328" s="31" t="str">
        <f t="shared" si="22"/>
        <v/>
      </c>
      <c r="E328" s="31" t="s">
        <v>6</v>
      </c>
      <c r="F328" s="31" t="s">
        <v>6</v>
      </c>
      <c r="G328" s="31" t="str">
        <f t="shared" si="21"/>
        <v>Euphorbia duvalii</v>
      </c>
      <c r="H328" s="5" t="s">
        <v>13164</v>
      </c>
      <c r="J328" t="s">
        <v>13166</v>
      </c>
      <c r="K328" s="31" t="s">
        <v>11752</v>
      </c>
      <c r="L328" s="31" t="s">
        <v>12336</v>
      </c>
      <c r="M328" s="31" t="s">
        <v>12337</v>
      </c>
    </row>
    <row r="329" spans="1:13" x14ac:dyDescent="0.25">
      <c r="A329" t="s">
        <v>3182</v>
      </c>
      <c r="B329" t="s">
        <v>13168</v>
      </c>
      <c r="C329" s="31" t="str">
        <f t="shared" si="22"/>
        <v/>
      </c>
      <c r="E329" s="31" t="s">
        <v>6</v>
      </c>
      <c r="F329" t="s">
        <v>6</v>
      </c>
      <c r="G329" s="31" t="str">
        <f t="shared" si="21"/>
        <v>Potamogeton schweinfurthii</v>
      </c>
      <c r="H329" s="34" t="s">
        <v>13127</v>
      </c>
      <c r="I329" s="31"/>
      <c r="J329" t="s">
        <v>13167</v>
      </c>
      <c r="K329" s="31" t="s">
        <v>11752</v>
      </c>
      <c r="L329" s="31" t="s">
        <v>12560</v>
      </c>
      <c r="M329" s="31" t="s">
        <v>12565</v>
      </c>
    </row>
    <row r="330" spans="1:13" x14ac:dyDescent="0.25">
      <c r="A330" s="34" t="s">
        <v>2361</v>
      </c>
      <c r="B330" s="34" t="s">
        <v>2212</v>
      </c>
      <c r="C330" s="34" t="str">
        <f t="shared" si="22"/>
        <v>subsp.</v>
      </c>
      <c r="D330" s="34" t="s">
        <v>2608</v>
      </c>
      <c r="E330" s="34" t="s">
        <v>31</v>
      </c>
      <c r="F330" s="34" t="s">
        <v>6</v>
      </c>
      <c r="G330" s="31" t="str">
        <f t="shared" si="21"/>
        <v>Lavatera triloba minoricensis</v>
      </c>
      <c r="H330" s="34" t="s">
        <v>13127</v>
      </c>
      <c r="I330" s="34"/>
      <c r="J330" s="31" t="s">
        <v>13588</v>
      </c>
      <c r="K330" s="31" t="s">
        <v>11752</v>
      </c>
      <c r="L330" s="31" t="s">
        <v>12338</v>
      </c>
      <c r="M330" s="31" t="s">
        <v>12552</v>
      </c>
    </row>
    <row r="331" spans="1:13" x14ac:dyDescent="0.25">
      <c r="A331" s="34" t="s">
        <v>2713</v>
      </c>
      <c r="B331" s="34" t="s">
        <v>1456</v>
      </c>
      <c r="C331" s="34" t="str">
        <f t="shared" si="22"/>
        <v/>
      </c>
      <c r="D331" s="34"/>
      <c r="E331" s="34" t="s">
        <v>31</v>
      </c>
      <c r="F331" s="34" t="s">
        <v>6</v>
      </c>
      <c r="G331" s="31" t="str">
        <f t="shared" si="21"/>
        <v>Micromeria rodriguezii</v>
      </c>
      <c r="H331" s="34" t="s">
        <v>13127</v>
      </c>
      <c r="I331" s="34"/>
      <c r="J331" s="31" t="s">
        <v>13171</v>
      </c>
      <c r="K331" s="31" t="s">
        <v>11752</v>
      </c>
      <c r="L331" s="31" t="s">
        <v>12318</v>
      </c>
      <c r="M331" s="31" t="s">
        <v>12395</v>
      </c>
    </row>
    <row r="332" spans="1:13" x14ac:dyDescent="0.25">
      <c r="A332" s="34" t="s">
        <v>3438</v>
      </c>
      <c r="B332" s="34" t="s">
        <v>13177</v>
      </c>
      <c r="C332" s="34" t="str">
        <f t="shared" si="22"/>
        <v/>
      </c>
      <c r="D332" s="34"/>
      <c r="E332" s="34" t="s">
        <v>6</v>
      </c>
      <c r="F332" s="34" t="s">
        <v>6</v>
      </c>
      <c r="G332" s="31" t="str">
        <f t="shared" si="21"/>
        <v>Salix lapponum</v>
      </c>
      <c r="H332" s="34" t="s">
        <v>13127</v>
      </c>
      <c r="I332" s="34"/>
      <c r="J332" s="31" t="s">
        <v>13178</v>
      </c>
      <c r="K332" s="31" t="s">
        <v>11752</v>
      </c>
      <c r="L332" s="31" t="s">
        <v>12336</v>
      </c>
      <c r="M332" s="31" t="s">
        <v>12689</v>
      </c>
    </row>
    <row r="333" spans="1:13" x14ac:dyDescent="0.25">
      <c r="A333" t="s">
        <v>201</v>
      </c>
      <c r="B333" t="s">
        <v>13464</v>
      </c>
      <c r="C333" s="34" t="str">
        <f t="shared" si="22"/>
        <v>subsp.</v>
      </c>
      <c r="D333" s="31" t="s">
        <v>13464</v>
      </c>
      <c r="E333" t="s">
        <v>31</v>
      </c>
      <c r="F333" s="34" t="s">
        <v>6</v>
      </c>
      <c r="G333" s="31" t="str">
        <f t="shared" si="21"/>
        <v>Allium antonii-bolosii antonii-bolosii</v>
      </c>
      <c r="H333" s="34" t="s">
        <v>13127</v>
      </c>
      <c r="J333" s="34" t="s">
        <v>13465</v>
      </c>
      <c r="K333" s="31" t="s">
        <v>11752</v>
      </c>
      <c r="L333" s="31" t="s">
        <v>12327</v>
      </c>
      <c r="M333" s="31" t="s">
        <v>12446</v>
      </c>
    </row>
    <row r="334" spans="1:13" x14ac:dyDescent="0.25">
      <c r="A334" s="31" t="s">
        <v>201</v>
      </c>
      <c r="B334" s="31" t="s">
        <v>13464</v>
      </c>
      <c r="C334" s="34" t="str">
        <f t="shared" si="22"/>
        <v>subsp.</v>
      </c>
      <c r="D334" t="s">
        <v>13466</v>
      </c>
      <c r="E334" s="31" t="s">
        <v>31</v>
      </c>
      <c r="F334" s="34" t="s">
        <v>6</v>
      </c>
      <c r="G334" s="31" t="str">
        <f t="shared" si="21"/>
        <v>Allium antonii-bolosii eivissanum</v>
      </c>
      <c r="H334" s="34" t="s">
        <v>13127</v>
      </c>
      <c r="J334" t="s">
        <v>13467</v>
      </c>
      <c r="K334" s="31" t="s">
        <v>11752</v>
      </c>
      <c r="L334" s="31" t="s">
        <v>12327</v>
      </c>
      <c r="M334" s="31" t="s">
        <v>12446</v>
      </c>
    </row>
    <row r="335" spans="1:13" x14ac:dyDescent="0.25">
      <c r="A335" t="s">
        <v>1000</v>
      </c>
      <c r="B335" t="s">
        <v>13468</v>
      </c>
      <c r="C335" s="34" t="str">
        <f t="shared" si="22"/>
        <v/>
      </c>
      <c r="E335" t="s">
        <v>31</v>
      </c>
      <c r="F335" s="34" t="s">
        <v>6</v>
      </c>
      <c r="G335" s="31" t="str">
        <f t="shared" si="21"/>
        <v>Centaurea tripontina</v>
      </c>
      <c r="H335" s="34" t="s">
        <v>13469</v>
      </c>
      <c r="J335" t="s">
        <v>13470</v>
      </c>
      <c r="K335" s="31" t="s">
        <v>11752</v>
      </c>
      <c r="L335" s="31" t="s">
        <v>11753</v>
      </c>
      <c r="M335" s="31" t="s">
        <v>11754</v>
      </c>
    </row>
    <row r="336" spans="1:13" x14ac:dyDescent="0.25">
      <c r="A336" t="s">
        <v>4714</v>
      </c>
      <c r="B336" t="s">
        <v>2608</v>
      </c>
      <c r="C336" s="34" t="str">
        <f t="shared" si="22"/>
        <v/>
      </c>
      <c r="E336" t="s">
        <v>31</v>
      </c>
      <c r="F336" s="34" t="s">
        <v>6</v>
      </c>
      <c r="G336" s="31" t="str">
        <f t="shared" si="21"/>
        <v>Aira minoricensis</v>
      </c>
      <c r="H336" s="34" t="s">
        <v>13474</v>
      </c>
      <c r="J336" t="s">
        <v>13472</v>
      </c>
      <c r="K336" s="31" t="s">
        <v>11752</v>
      </c>
      <c r="L336" s="31" t="s">
        <v>12046</v>
      </c>
      <c r="M336" s="31" t="s">
        <v>12047</v>
      </c>
    </row>
    <row r="337" spans="1:14" x14ac:dyDescent="0.25">
      <c r="A337" s="31" t="s">
        <v>4714</v>
      </c>
      <c r="B337" t="s">
        <v>13471</v>
      </c>
      <c r="C337" s="34" t="str">
        <f t="shared" si="22"/>
        <v/>
      </c>
      <c r="E337" s="31" t="s">
        <v>31</v>
      </c>
      <c r="F337" s="34" t="s">
        <v>6</v>
      </c>
      <c r="G337" s="31" t="str">
        <f t="shared" si="21"/>
        <v>Aira hercynica</v>
      </c>
      <c r="H337" s="34" t="s">
        <v>13474</v>
      </c>
      <c r="J337" t="s">
        <v>13473</v>
      </c>
      <c r="K337" s="31" t="s">
        <v>11752</v>
      </c>
      <c r="L337" s="31" t="s">
        <v>12046</v>
      </c>
      <c r="M337" s="31" t="s">
        <v>12047</v>
      </c>
    </row>
    <row r="338" spans="1:14" x14ac:dyDescent="0.25">
      <c r="A338" t="s">
        <v>606</v>
      </c>
      <c r="B338" t="s">
        <v>13479</v>
      </c>
      <c r="C338" s="34" t="str">
        <f t="shared" si="22"/>
        <v>subsp.</v>
      </c>
      <c r="D338" t="s">
        <v>13480</v>
      </c>
      <c r="E338" t="s">
        <v>6</v>
      </c>
      <c r="F338" s="34" t="s">
        <v>31</v>
      </c>
      <c r="G338" s="31" t="str">
        <f t="shared" si="21"/>
        <v>Astragalus peregrinus warionis</v>
      </c>
      <c r="H338" s="5" t="s">
        <v>13481</v>
      </c>
      <c r="J338" t="s">
        <v>13482</v>
      </c>
      <c r="K338" s="31" t="s">
        <v>11752</v>
      </c>
      <c r="L338" s="31" t="s">
        <v>12304</v>
      </c>
      <c r="M338" s="31" t="s">
        <v>12305</v>
      </c>
      <c r="N338" s="31"/>
    </row>
    <row r="339" spans="1:14" x14ac:dyDescent="0.25">
      <c r="A339" s="31" t="s">
        <v>606</v>
      </c>
      <c r="B339" t="s">
        <v>5625</v>
      </c>
      <c r="C339" s="34" t="str">
        <f t="shared" si="22"/>
        <v/>
      </c>
      <c r="E339" t="s">
        <v>6</v>
      </c>
      <c r="F339" s="34" t="s">
        <v>6</v>
      </c>
      <c r="G339" s="31" t="str">
        <f t="shared" si="21"/>
        <v>Astragalus guttatus</v>
      </c>
      <c r="H339" s="5" t="s">
        <v>13481</v>
      </c>
      <c r="J339" t="s">
        <v>13483</v>
      </c>
      <c r="K339" s="31" t="s">
        <v>11752</v>
      </c>
      <c r="L339" s="31" t="s">
        <v>12304</v>
      </c>
      <c r="M339" s="31" t="s">
        <v>12305</v>
      </c>
    </row>
    <row r="340" spans="1:14" x14ac:dyDescent="0.25">
      <c r="A340" t="s">
        <v>4027</v>
      </c>
      <c r="B340" t="s">
        <v>1041</v>
      </c>
      <c r="C340" s="34" t="str">
        <f t="shared" si="22"/>
        <v/>
      </c>
      <c r="E340" s="34" t="s">
        <v>31</v>
      </c>
      <c r="F340" s="34" t="s">
        <v>6</v>
      </c>
      <c r="G340" s="31" t="str">
        <f t="shared" si="21"/>
        <v>Vella aspera</v>
      </c>
      <c r="H340" s="34" t="s">
        <v>13489</v>
      </c>
      <c r="J340" t="s">
        <v>13487</v>
      </c>
      <c r="K340" t="s">
        <v>11752</v>
      </c>
      <c r="L340" t="s">
        <v>12287</v>
      </c>
      <c r="M340" t="s">
        <v>12288</v>
      </c>
    </row>
    <row r="341" spans="1:14" x14ac:dyDescent="0.25">
      <c r="A341" s="31" t="s">
        <v>4027</v>
      </c>
      <c r="B341" t="s">
        <v>3497</v>
      </c>
      <c r="C341" s="34" t="str">
        <f t="shared" si="22"/>
        <v/>
      </c>
      <c r="E341" s="34" t="s">
        <v>31</v>
      </c>
      <c r="F341" s="34" t="s">
        <v>6</v>
      </c>
      <c r="G341" s="31" t="str">
        <f t="shared" si="21"/>
        <v>Vella bourgeana</v>
      </c>
      <c r="H341" s="34" t="s">
        <v>13489</v>
      </c>
      <c r="J341" t="s">
        <v>13488</v>
      </c>
      <c r="K341" s="31" t="s">
        <v>11752</v>
      </c>
      <c r="L341" s="31" t="s">
        <v>12287</v>
      </c>
      <c r="M341" s="31" t="s">
        <v>12288</v>
      </c>
    </row>
    <row r="342" spans="1:14" x14ac:dyDescent="0.25">
      <c r="A342" t="s">
        <v>720</v>
      </c>
      <c r="B342" t="s">
        <v>13628</v>
      </c>
      <c r="C342" s="34" t="str">
        <f t="shared" si="22"/>
        <v/>
      </c>
      <c r="E342" t="s">
        <v>6</v>
      </c>
      <c r="F342" s="34" t="s">
        <v>6</v>
      </c>
      <c r="G342" s="31" t="str">
        <f t="shared" si="21"/>
        <v>Bolboschoenus planiculmis</v>
      </c>
      <c r="H342" s="34" t="s">
        <v>13629</v>
      </c>
      <c r="J342" t="s">
        <v>13630</v>
      </c>
      <c r="K342" s="31" t="s">
        <v>11752</v>
      </c>
      <c r="L342" s="31" t="s">
        <v>12046</v>
      </c>
      <c r="M342" s="31" t="s">
        <v>12316</v>
      </c>
    </row>
    <row r="343" spans="1:14" x14ac:dyDescent="0.25">
      <c r="A343" t="s">
        <v>1408</v>
      </c>
      <c r="B343" t="s">
        <v>2555</v>
      </c>
      <c r="C343" s="34" t="str">
        <f t="shared" si="22"/>
        <v/>
      </c>
      <c r="E343" t="s">
        <v>6</v>
      </c>
      <c r="F343" s="34" t="s">
        <v>6</v>
      </c>
      <c r="G343" s="31" t="str">
        <f t="shared" si="21"/>
        <v>Cyperus glaber</v>
      </c>
      <c r="H343" t="s">
        <v>13631</v>
      </c>
      <c r="J343" t="s">
        <v>13632</v>
      </c>
      <c r="K343" s="31" t="s">
        <v>11752</v>
      </c>
      <c r="L343" s="31" t="s">
        <v>12046</v>
      </c>
      <c r="M343" s="31" t="s">
        <v>12316</v>
      </c>
    </row>
    <row r="344" spans="1:14" x14ac:dyDescent="0.25">
      <c r="A344" t="s">
        <v>3321</v>
      </c>
      <c r="B344" t="s">
        <v>426</v>
      </c>
      <c r="C344" s="34" t="str">
        <f t="shared" si="22"/>
        <v/>
      </c>
      <c r="E344" t="s">
        <v>6</v>
      </c>
      <c r="F344" s="34" t="s">
        <v>6</v>
      </c>
      <c r="G344" s="31" t="str">
        <f t="shared" si="21"/>
        <v>Reseda collina</v>
      </c>
      <c r="H344" t="s">
        <v>13645</v>
      </c>
      <c r="J344" t="s">
        <v>13646</v>
      </c>
      <c r="K344" s="31" t="s">
        <v>11752</v>
      </c>
      <c r="L344" s="31" t="s">
        <v>12287</v>
      </c>
      <c r="M344" s="31" t="s">
        <v>12380</v>
      </c>
    </row>
    <row r="345" spans="1:14" x14ac:dyDescent="0.25">
      <c r="A345" t="s">
        <v>13667</v>
      </c>
      <c r="B345" t="s">
        <v>13668</v>
      </c>
      <c r="C345" s="34" t="str">
        <f t="shared" si="22"/>
        <v/>
      </c>
      <c r="E345" t="s">
        <v>6</v>
      </c>
      <c r="F345" s="34" t="s">
        <v>6</v>
      </c>
      <c r="G345" s="31" t="str">
        <f t="shared" si="21"/>
        <v>Gymnocarpos sclerocephalus</v>
      </c>
      <c r="H345" t="s">
        <v>13669</v>
      </c>
      <c r="J345" t="s">
        <v>13670</v>
      </c>
      <c r="K345" s="31" t="s">
        <v>11752</v>
      </c>
      <c r="L345" s="31" t="s">
        <v>12295</v>
      </c>
      <c r="M345" s="31" t="s">
        <v>12331</v>
      </c>
    </row>
    <row r="346" spans="1:14" x14ac:dyDescent="0.25">
      <c r="A346" t="s">
        <v>2958</v>
      </c>
      <c r="B346" t="s">
        <v>13674</v>
      </c>
      <c r="C346" s="34" t="str">
        <f t="shared" si="22"/>
        <v/>
      </c>
      <c r="E346" t="s">
        <v>6</v>
      </c>
      <c r="F346" s="34" t="s">
        <v>6</v>
      </c>
      <c r="G346" s="31" t="str">
        <f t="shared" si="21"/>
        <v>Orobanche balsensis</v>
      </c>
      <c r="H346" t="s">
        <v>13675</v>
      </c>
      <c r="J346" t="s">
        <v>13676</v>
      </c>
      <c r="K346" s="31" t="s">
        <v>11752</v>
      </c>
      <c r="L346" s="31" t="s">
        <v>12318</v>
      </c>
      <c r="M346" s="31" t="s">
        <v>12366</v>
      </c>
    </row>
    <row r="347" spans="1:14" x14ac:dyDescent="0.25">
      <c r="A347" s="31" t="s">
        <v>2958</v>
      </c>
      <c r="B347" t="s">
        <v>13683</v>
      </c>
      <c r="C347" s="34" t="str">
        <f t="shared" si="22"/>
        <v/>
      </c>
      <c r="E347" t="s">
        <v>6</v>
      </c>
      <c r="F347" s="34" t="s">
        <v>6</v>
      </c>
      <c r="G347" s="31" t="str">
        <f t="shared" si="21"/>
        <v>Orobanche leptantha</v>
      </c>
      <c r="H347" s="31" t="s">
        <v>13675</v>
      </c>
      <c r="J347" t="s">
        <v>13684</v>
      </c>
      <c r="K347" s="31" t="s">
        <v>11752</v>
      </c>
      <c r="L347" s="31" t="s">
        <v>12318</v>
      </c>
      <c r="M347" s="31" t="s">
        <v>12366</v>
      </c>
    </row>
    <row r="348" spans="1:14" x14ac:dyDescent="0.25">
      <c r="A348" s="31" t="s">
        <v>2958</v>
      </c>
      <c r="B348" t="s">
        <v>13686</v>
      </c>
      <c r="C348" s="34" t="str">
        <f t="shared" si="22"/>
        <v/>
      </c>
      <c r="E348" t="s">
        <v>6</v>
      </c>
      <c r="F348" s="34" t="s">
        <v>6</v>
      </c>
      <c r="G348" s="31" t="str">
        <f t="shared" si="21"/>
        <v>Orobanche picridis</v>
      </c>
      <c r="H348" s="31" t="s">
        <v>13675</v>
      </c>
      <c r="J348" t="s">
        <v>13687</v>
      </c>
      <c r="K348" s="31" t="s">
        <v>11752</v>
      </c>
      <c r="L348" s="31" t="s">
        <v>12318</v>
      </c>
      <c r="M348" s="31" t="s">
        <v>12366</v>
      </c>
    </row>
    <row r="349" spans="1:14" x14ac:dyDescent="0.25">
      <c r="A349" s="31" t="s">
        <v>2958</v>
      </c>
      <c r="B349" t="s">
        <v>1291</v>
      </c>
      <c r="C349" s="34" t="str">
        <f t="shared" si="22"/>
        <v/>
      </c>
      <c r="E349" t="s">
        <v>6</v>
      </c>
      <c r="F349" s="34" t="s">
        <v>6</v>
      </c>
      <c r="G349" s="31" t="str">
        <f t="shared" si="21"/>
        <v>Orobanche pubescens</v>
      </c>
      <c r="H349" s="31" t="s">
        <v>13675</v>
      </c>
      <c r="J349" t="s">
        <v>13688</v>
      </c>
      <c r="K349" s="31" t="s">
        <v>11752</v>
      </c>
      <c r="L349" s="31" t="s">
        <v>12318</v>
      </c>
      <c r="M349" s="31" t="s">
        <v>12366</v>
      </c>
    </row>
    <row r="350" spans="1:14" x14ac:dyDescent="0.25">
      <c r="A350" s="31" t="s">
        <v>2958</v>
      </c>
      <c r="B350" t="s">
        <v>13691</v>
      </c>
      <c r="C350" s="34" t="str">
        <f t="shared" si="22"/>
        <v/>
      </c>
      <c r="E350" t="s">
        <v>6</v>
      </c>
      <c r="F350" s="34" t="s">
        <v>6</v>
      </c>
      <c r="G350" s="31" t="str">
        <f t="shared" si="21"/>
        <v>Orobanche santolinae</v>
      </c>
      <c r="H350" s="31" t="s">
        <v>13675</v>
      </c>
      <c r="J350" t="s">
        <v>13692</v>
      </c>
      <c r="K350" s="31" t="s">
        <v>11752</v>
      </c>
      <c r="L350" s="31" t="s">
        <v>12318</v>
      </c>
      <c r="M350" s="31" t="s">
        <v>12366</v>
      </c>
    </row>
    <row r="351" spans="1:14" x14ac:dyDescent="0.25">
      <c r="A351" s="31" t="s">
        <v>2958</v>
      </c>
      <c r="B351" t="s">
        <v>13693</v>
      </c>
      <c r="C351" s="34" t="str">
        <f t="shared" si="22"/>
        <v/>
      </c>
      <c r="E351" t="s">
        <v>31</v>
      </c>
      <c r="F351" s="34" t="s">
        <v>6</v>
      </c>
      <c r="G351" s="31" t="str">
        <f t="shared" si="21"/>
        <v>Orobanche subbaetica</v>
      </c>
      <c r="H351" s="31" t="s">
        <v>13675</v>
      </c>
      <c r="J351" t="s">
        <v>13694</v>
      </c>
      <c r="K351" s="31" t="s">
        <v>11752</v>
      </c>
      <c r="L351" s="31" t="s">
        <v>12318</v>
      </c>
      <c r="M351" s="31" t="s">
        <v>12366</v>
      </c>
    </row>
    <row r="352" spans="1:14" x14ac:dyDescent="0.25">
      <c r="A352" t="s">
        <v>5525</v>
      </c>
      <c r="B352" t="s">
        <v>13697</v>
      </c>
      <c r="C352" s="34" t="str">
        <f t="shared" si="22"/>
        <v/>
      </c>
      <c r="E352" t="s">
        <v>6</v>
      </c>
      <c r="F352" s="34" t="s">
        <v>6</v>
      </c>
      <c r="G352" s="31" t="str">
        <f t="shared" si="21"/>
        <v>Phelipanche hedypnoidis</v>
      </c>
      <c r="H352" s="31" t="s">
        <v>13675</v>
      </c>
      <c r="J352" t="s">
        <v>13698</v>
      </c>
      <c r="K352" s="31" t="s">
        <v>11752</v>
      </c>
      <c r="L352" s="31" t="s">
        <v>12318</v>
      </c>
      <c r="M352" s="31" t="s">
        <v>12366</v>
      </c>
    </row>
    <row r="353" spans="1:13" x14ac:dyDescent="0.25">
      <c r="A353" t="s">
        <v>5525</v>
      </c>
      <c r="B353" t="s">
        <v>1508</v>
      </c>
      <c r="C353" s="34" t="str">
        <f t="shared" si="22"/>
        <v>subsp.</v>
      </c>
      <c r="D353" t="s">
        <v>907</v>
      </c>
      <c r="E353" t="s">
        <v>6</v>
      </c>
      <c r="F353" s="34" t="s">
        <v>6</v>
      </c>
      <c r="G353" s="31" t="str">
        <f t="shared" si="21"/>
        <v>Phelipanche purpurea bohemica</v>
      </c>
      <c r="H353" s="31" t="s">
        <v>13675</v>
      </c>
      <c r="J353" t="s">
        <v>13714</v>
      </c>
      <c r="K353" s="31" t="s">
        <v>11752</v>
      </c>
      <c r="L353" s="31" t="s">
        <v>12318</v>
      </c>
      <c r="M353" s="31" t="s">
        <v>12366</v>
      </c>
    </row>
    <row r="354" spans="1:13" x14ac:dyDescent="0.25">
      <c r="A354" s="31" t="s">
        <v>5525</v>
      </c>
      <c r="B354" s="31" t="s">
        <v>1508</v>
      </c>
      <c r="C354" s="34" t="str">
        <f t="shared" si="22"/>
        <v>subsp.</v>
      </c>
      <c r="D354" t="s">
        <v>13715</v>
      </c>
      <c r="E354" t="s">
        <v>6</v>
      </c>
      <c r="F354" s="34" t="s">
        <v>6</v>
      </c>
      <c r="G354" s="31" t="str">
        <f t="shared" si="21"/>
        <v>Phelipanche purpurea millefolii</v>
      </c>
      <c r="H354" s="31" t="s">
        <v>13675</v>
      </c>
      <c r="J354" t="s">
        <v>13716</v>
      </c>
      <c r="K354" s="31" t="s">
        <v>11752</v>
      </c>
      <c r="L354" s="31" t="s">
        <v>12318</v>
      </c>
      <c r="M354" s="31" t="s">
        <v>12366</v>
      </c>
    </row>
    <row r="355" spans="1:13" x14ac:dyDescent="0.25">
      <c r="A355" s="34" t="s">
        <v>3595</v>
      </c>
      <c r="B355" s="34" t="s">
        <v>2363</v>
      </c>
      <c r="C355" s="34" t="str">
        <f t="shared" si="22"/>
        <v/>
      </c>
      <c r="E355" t="s">
        <v>6</v>
      </c>
      <c r="F355" s="34" t="s">
        <v>6</v>
      </c>
      <c r="G355" s="31" t="str">
        <f t="shared" si="21"/>
        <v>Serapias olbia</v>
      </c>
      <c r="H355" s="31" t="s">
        <v>13675</v>
      </c>
      <c r="J355" t="s">
        <v>13728</v>
      </c>
      <c r="K355" s="31" t="s">
        <v>11752</v>
      </c>
      <c r="L355" s="31" t="s">
        <v>12327</v>
      </c>
      <c r="M355" s="31" t="s">
        <v>12328</v>
      </c>
    </row>
    <row r="356" spans="1:13" x14ac:dyDescent="0.25">
      <c r="A356" s="34" t="s">
        <v>3342</v>
      </c>
      <c r="B356" t="s">
        <v>13736</v>
      </c>
      <c r="C356" s="34" t="str">
        <f t="shared" si="22"/>
        <v/>
      </c>
      <c r="E356" t="s">
        <v>6</v>
      </c>
      <c r="F356" s="34" t="s">
        <v>6</v>
      </c>
      <c r="G356" s="31" t="str">
        <f t="shared" si="21"/>
        <v>Rhinanthus alectorolophus</v>
      </c>
      <c r="H356" s="31" t="s">
        <v>13675</v>
      </c>
      <c r="J356" t="s">
        <v>13735</v>
      </c>
      <c r="K356" s="31" t="s">
        <v>11752</v>
      </c>
      <c r="L356" s="31" t="s">
        <v>12318</v>
      </c>
      <c r="M356" s="31" t="s">
        <v>12366</v>
      </c>
    </row>
    <row r="357" spans="1:13" x14ac:dyDescent="0.25">
      <c r="A357" s="34" t="s">
        <v>2184</v>
      </c>
      <c r="B357" t="s">
        <v>103</v>
      </c>
      <c r="C357" s="34" t="str">
        <f t="shared" si="22"/>
        <v/>
      </c>
      <c r="E357" t="s">
        <v>31</v>
      </c>
      <c r="F357" s="34" t="s">
        <v>6</v>
      </c>
      <c r="G357" s="31" t="str">
        <f t="shared" si="21"/>
        <v>Hypericum hispanicum</v>
      </c>
      <c r="H357" t="s">
        <v>13741</v>
      </c>
      <c r="J357" t="s">
        <v>13742</v>
      </c>
      <c r="K357" s="31" t="s">
        <v>11752</v>
      </c>
      <c r="L357" s="31" t="s">
        <v>12336</v>
      </c>
      <c r="M357" s="31" t="s">
        <v>12653</v>
      </c>
    </row>
    <row r="358" spans="1:13" x14ac:dyDescent="0.25">
      <c r="A358" s="34" t="s">
        <v>413</v>
      </c>
      <c r="B358" t="s">
        <v>1066</v>
      </c>
      <c r="C358" s="34" t="str">
        <f t="shared" si="22"/>
        <v/>
      </c>
      <c r="E358" t="s">
        <v>31</v>
      </c>
      <c r="F358" s="34" t="s">
        <v>6</v>
      </c>
      <c r="G358" t="str">
        <f t="shared" si="21"/>
        <v>Aquilegia saxifraga</v>
      </c>
      <c r="H358" s="5" t="s">
        <v>13835</v>
      </c>
      <c r="J358" t="s">
        <v>13836</v>
      </c>
      <c r="K358" s="31" t="s">
        <v>11752</v>
      </c>
      <c r="L358" s="31" t="s">
        <v>12329</v>
      </c>
      <c r="M358" s="31" t="s">
        <v>12330</v>
      </c>
    </row>
    <row r="359" spans="1:13" x14ac:dyDescent="0.25">
      <c r="A359" s="34" t="s">
        <v>4941</v>
      </c>
      <c r="B359" t="s">
        <v>175</v>
      </c>
      <c r="C359" s="34" t="str">
        <f t="shared" si="22"/>
        <v>subsp.</v>
      </c>
      <c r="D359" t="s">
        <v>13837</v>
      </c>
      <c r="E359" t="s">
        <v>6</v>
      </c>
      <c r="F359" s="34" t="s">
        <v>6</v>
      </c>
      <c r="G359" t="str">
        <f t="shared" si="21"/>
        <v>Hyoseris lucida taurina</v>
      </c>
      <c r="H359" s="31" t="s">
        <v>13675</v>
      </c>
      <c r="J359" t="s">
        <v>13838</v>
      </c>
      <c r="K359" s="31" t="s">
        <v>11752</v>
      </c>
      <c r="L359" s="31" t="s">
        <v>11753</v>
      </c>
      <c r="M359" s="31" t="s">
        <v>11754</v>
      </c>
    </row>
    <row r="360" spans="1:13" x14ac:dyDescent="0.25">
      <c r="A360" s="34" t="s">
        <v>3365</v>
      </c>
      <c r="B360" t="s">
        <v>13839</v>
      </c>
      <c r="C360" s="34" t="str">
        <f t="shared" si="22"/>
        <v/>
      </c>
      <c r="E360" t="s">
        <v>6</v>
      </c>
      <c r="F360" s="34" t="s">
        <v>6</v>
      </c>
      <c r="G360" s="31" t="str">
        <f t="shared" si="21"/>
        <v>Romulea variicolor</v>
      </c>
      <c r="H360" s="31" t="s">
        <v>13675</v>
      </c>
      <c r="J360" t="s">
        <v>13840</v>
      </c>
      <c r="K360" s="31" t="s">
        <v>11752</v>
      </c>
      <c r="L360" s="31" t="s">
        <v>12327</v>
      </c>
      <c r="M360" s="31" t="s">
        <v>12615</v>
      </c>
    </row>
    <row r="361" spans="1:13" x14ac:dyDescent="0.25">
      <c r="A361" s="34" t="s">
        <v>819</v>
      </c>
      <c r="B361" t="s">
        <v>13841</v>
      </c>
      <c r="C361" s="34" t="str">
        <f t="shared" si="22"/>
        <v/>
      </c>
      <c r="E361" t="s">
        <v>31</v>
      </c>
      <c r="F361" s="34" t="s">
        <v>6</v>
      </c>
      <c r="G361" t="str">
        <f t="shared" si="21"/>
        <v>Campanula mariae-ceballosiae</v>
      </c>
      <c r="H361" s="31" t="s">
        <v>13675</v>
      </c>
      <c r="J361" t="s">
        <v>13842</v>
      </c>
      <c r="K361" s="31" t="s">
        <v>11752</v>
      </c>
      <c r="L361" s="31" t="s">
        <v>11753</v>
      </c>
      <c r="M361" s="31" t="s">
        <v>12344</v>
      </c>
    </row>
    <row r="362" spans="1:13" x14ac:dyDescent="0.25">
      <c r="A362" s="34" t="s">
        <v>3107</v>
      </c>
      <c r="B362" t="s">
        <v>13843</v>
      </c>
      <c r="C362" s="34" t="str">
        <f t="shared" si="22"/>
        <v/>
      </c>
      <c r="E362" t="s">
        <v>31</v>
      </c>
      <c r="F362" s="34" t="s">
        <v>6</v>
      </c>
      <c r="G362" t="str">
        <f t="shared" si="21"/>
        <v>Pinguicula casperiana</v>
      </c>
      <c r="H362" s="31" t="s">
        <v>13675</v>
      </c>
      <c r="J362" t="s">
        <v>13844</v>
      </c>
      <c r="K362" s="31" t="s">
        <v>11752</v>
      </c>
      <c r="L362" s="31" t="s">
        <v>12318</v>
      </c>
      <c r="M362" s="31" t="s">
        <v>12502</v>
      </c>
    </row>
    <row r="363" spans="1:13" x14ac:dyDescent="0.25">
      <c r="A363" s="34" t="s">
        <v>3107</v>
      </c>
      <c r="B363" t="s">
        <v>373</v>
      </c>
      <c r="C363" s="34" t="str">
        <f t="shared" si="22"/>
        <v/>
      </c>
      <c r="E363" t="s">
        <v>31</v>
      </c>
      <c r="F363" s="34" t="s">
        <v>6</v>
      </c>
      <c r="G363" t="str">
        <f t="shared" si="21"/>
        <v>Pinguicula tejedensis</v>
      </c>
      <c r="H363" s="31" t="s">
        <v>13675</v>
      </c>
      <c r="J363" t="s">
        <v>13845</v>
      </c>
      <c r="K363" s="31" t="s">
        <v>11752</v>
      </c>
      <c r="L363" s="31" t="s">
        <v>12318</v>
      </c>
      <c r="M363" s="31" t="s">
        <v>12502</v>
      </c>
    </row>
    <row r="364" spans="1:13" x14ac:dyDescent="0.25">
      <c r="A364" s="34" t="s">
        <v>13846</v>
      </c>
      <c r="B364" t="s">
        <v>13847</v>
      </c>
      <c r="C364" s="34" t="str">
        <f t="shared" si="22"/>
        <v/>
      </c>
      <c r="E364" t="s">
        <v>31</v>
      </c>
      <c r="F364" s="34" t="s">
        <v>6</v>
      </c>
      <c r="G364" t="str">
        <f t="shared" si="21"/>
        <v>Helosciadium milfontinum</v>
      </c>
      <c r="H364" s="31" t="s">
        <v>13675</v>
      </c>
      <c r="J364" t="s">
        <v>13848</v>
      </c>
      <c r="K364" s="31" t="s">
        <v>11752</v>
      </c>
      <c r="L364" s="31" t="s">
        <v>12382</v>
      </c>
      <c r="M364" s="31" t="s">
        <v>12383</v>
      </c>
    </row>
  </sheetData>
  <phoneticPr fontId="11" type="noConversion"/>
  <conditionalFormatting sqref="I1">
    <cfRule type="beginsWith" dxfId="932" priority="105" operator="beginsWith" text="***">
      <formula>LEFT(I1,LEN("***"))="***"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9" operator="containsText" id="{0B3890F0-CAB5-4FA4-B25F-B58DDF2F32A8}">
            <xm:f>NOT(ISERROR(SEARCH("Alóctona",E166)))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00" operator="containsText" id="{86FF56B3-92FB-42E6-BF5F-BD26AF6EE5A7}">
            <xm:f>NOT(ISERROR(SEARCH("True",E166)))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1" operator="containsText" id="{4894622A-A6B8-4B64-98AC-5893C3708B54}">
            <xm:f>NOT(ISERROR(SEARCH("False",E166)))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E166</xm:sqref>
        </x14:conditionalFormatting>
        <x14:conditionalFormatting xmlns:xm="http://schemas.microsoft.com/office/excel/2006/main">
          <x14:cfRule type="containsText" priority="96" operator="containsText" id="{FA4F2EC4-81C0-4F77-BD4A-14AC59641C2F}">
            <xm:f>NOT(ISERROR(SEARCH("Alóctona",E167)))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97" operator="containsText" id="{1E21D1CB-3812-4CA2-875E-6C6D1552A534}">
            <xm:f>NOT(ISERROR(SEARCH("True",E167)))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8" operator="containsText" id="{5CE1FE12-26F1-414E-B453-8E44C9E6FD72}">
            <xm:f>NOT(ISERROR(SEARCH("False",E167)))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E167</xm:sqref>
        </x14:conditionalFormatting>
        <x14:conditionalFormatting xmlns:xm="http://schemas.microsoft.com/office/excel/2006/main">
          <x14:cfRule type="containsText" priority="93" operator="containsText" id="{92959063-8B09-485C-90A5-D26C8FB36CBF}">
            <xm:f>NOT(ISERROR(SEARCH("Alóctona",E170)))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94" operator="containsText" id="{98FBBE50-0C46-4E8F-899E-D5FB646098CD}">
            <xm:f>NOT(ISERROR(SEARCH("True",E170)))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5" operator="containsText" id="{E15C4437-0F90-45B9-B90D-137C0CADF6DE}">
            <xm:f>NOT(ISERROR(SEARCH("False",E170)))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E170</xm:sqref>
        </x14:conditionalFormatting>
        <x14:conditionalFormatting xmlns:xm="http://schemas.microsoft.com/office/excel/2006/main">
          <x14:cfRule type="containsText" priority="90" operator="containsText" id="{9A9B7B6B-0AEC-48A7-AFDE-9BEF74FE8D12}">
            <xm:f>NOT(ISERROR(SEARCH("Alóctona",E174)))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91" operator="containsText" id="{0B2D122E-DE08-4A59-A448-995B7CFCE685}">
            <xm:f>NOT(ISERROR(SEARCH("True",E174)))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2" operator="containsText" id="{B8ED899A-8D24-4F0F-9EDC-F18BB0E51502}">
            <xm:f>NOT(ISERROR(SEARCH("False",E174)))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E174</xm:sqref>
        </x14:conditionalFormatting>
        <x14:conditionalFormatting xmlns:xm="http://schemas.microsoft.com/office/excel/2006/main">
          <x14:cfRule type="containsText" priority="84" operator="containsText" id="{0322E4B0-B9F7-45F1-A960-6259D8779E82}">
            <xm:f>NOT(ISERROR(SEARCH("Alóctona",E176)))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5" operator="containsText" id="{9F736186-8B88-4DF8-B87B-58E1B38D3D83}">
            <xm:f>NOT(ISERROR(SEARCH("True",E176)))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6" operator="containsText" id="{3C7DF4F0-67EA-4A05-A9CD-D94757C58BAB}">
            <xm:f>NOT(ISERROR(SEARCH("False",E176)))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E176</xm:sqref>
        </x14:conditionalFormatting>
        <x14:conditionalFormatting xmlns:xm="http://schemas.microsoft.com/office/excel/2006/main">
          <x14:cfRule type="containsText" priority="81" operator="containsText" id="{0DB1D54C-2781-485A-B46C-BEC171995307}">
            <xm:f>NOT(ISERROR(SEARCH("Alóctona",E177)))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2" operator="containsText" id="{76A27EA2-847C-4C49-A90A-BB32AF73C98C}">
            <xm:f>NOT(ISERROR(SEARCH("True",E177)))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3" operator="containsText" id="{A0CCFA0B-1B64-443A-AA9C-28BB4C53B394}">
            <xm:f>NOT(ISERROR(SEARCH("False",E177)))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E177:E178</xm:sqref>
        </x14:conditionalFormatting>
        <x14:conditionalFormatting xmlns:xm="http://schemas.microsoft.com/office/excel/2006/main">
          <x14:cfRule type="containsText" priority="78" operator="containsText" id="{177DF2EF-393D-4865-BB20-1FA6513F1930}">
            <xm:f>NOT(ISERROR(SEARCH("Alóctona",E179)))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9" operator="containsText" id="{A03EC0C1-F1BD-4B94-859F-85E7DF91E87E}">
            <xm:f>NOT(ISERROR(SEARCH("True",E179)))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0" operator="containsText" id="{F07AEB15-3103-4AD0-9E5F-92DFE4B5FA4A}">
            <xm:f>NOT(ISERROR(SEARCH("False",E179)))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E179</xm:sqref>
        </x14:conditionalFormatting>
        <x14:conditionalFormatting xmlns:xm="http://schemas.microsoft.com/office/excel/2006/main">
          <x14:cfRule type="containsText" priority="75" operator="containsText" id="{C4505334-FE49-4076-9B94-2EE66270A5C7}">
            <xm:f>NOT(ISERROR(SEARCH("Alóctona",E180)))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6" operator="containsText" id="{773FAF0E-1B90-4651-A2D4-13D428D715CA}">
            <xm:f>NOT(ISERROR(SEARCH("True",E180)))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7" operator="containsText" id="{49BC7DD1-80E5-4791-96E6-3ABBEC4BA89F}">
            <xm:f>NOT(ISERROR(SEARCH("False",E180)))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E180</xm:sqref>
        </x14:conditionalFormatting>
        <x14:conditionalFormatting xmlns:xm="http://schemas.microsoft.com/office/excel/2006/main">
          <x14:cfRule type="containsText" priority="72" operator="containsText" id="{6BB73777-93B6-4662-BAAF-0287939AB7A8}">
            <xm:f>NOT(ISERROR(SEARCH("Alóctona",E181)))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3" operator="containsText" id="{05333619-4363-49E2-9EDC-C2EC0F734B43}">
            <xm:f>NOT(ISERROR(SEARCH("True",E181)))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4" operator="containsText" id="{2C2C225F-BD24-4DA7-8716-A0369B37A0D6}">
            <xm:f>NOT(ISERROR(SEARCH("False",E181)))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E181</xm:sqref>
        </x14:conditionalFormatting>
        <x14:conditionalFormatting xmlns:xm="http://schemas.microsoft.com/office/excel/2006/main">
          <x14:cfRule type="containsText" priority="69" operator="containsText" id="{3D2B08A6-C67E-4922-8982-63837571ADAF}">
            <xm:f>NOT(ISERROR(SEARCH("Alóctona",E182)))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0" operator="containsText" id="{369B025B-AD93-4AA5-8C6C-9C50074DA6A4}">
            <xm:f>NOT(ISERROR(SEARCH("True",E182)))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1" operator="containsText" id="{D2C2A531-A292-4EDB-A1CE-18CB58125D3E}">
            <xm:f>NOT(ISERROR(SEARCH("False",E182)))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E182</xm:sqref>
        </x14:conditionalFormatting>
        <x14:conditionalFormatting xmlns:xm="http://schemas.microsoft.com/office/excel/2006/main">
          <x14:cfRule type="containsText" priority="66" operator="containsText" id="{A9CFA31F-D0AB-4711-B90A-166CE99A27D6}">
            <xm:f>NOT(ISERROR(SEARCH("Alóctona",E183)))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7" operator="containsText" id="{D736C871-42A0-4EF2-B4CC-8A6E7E674CAA}">
            <xm:f>NOT(ISERROR(SEARCH("True",E183)))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8" operator="containsText" id="{2AB80734-1C6D-4017-A47E-E7CB3A25128A}">
            <xm:f>NOT(ISERROR(SEARCH("False",E183)))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E183</xm:sqref>
        </x14:conditionalFormatting>
        <x14:conditionalFormatting xmlns:xm="http://schemas.microsoft.com/office/excel/2006/main">
          <x14:cfRule type="containsText" priority="63" operator="containsText" id="{4720C05F-4DB2-4576-ABE9-D3D6C2B8ABF4}">
            <xm:f>NOT(ISERROR(SEARCH("Alóctona",E184)))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4" operator="containsText" id="{0DD039A7-FE3C-4D97-ACC8-C7A04427E8DD}">
            <xm:f>NOT(ISERROR(SEARCH("True",E184)))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5" operator="containsText" id="{E833DAF4-E2A6-4E50-A824-673234CA88EA}">
            <xm:f>NOT(ISERROR(SEARCH("False",E184)))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E184</xm:sqref>
        </x14:conditionalFormatting>
        <x14:conditionalFormatting xmlns:xm="http://schemas.microsoft.com/office/excel/2006/main">
          <x14:cfRule type="containsText" priority="60" operator="containsText" id="{53221A7C-5C16-4F3A-B921-5577543D46B9}">
            <xm:f>NOT(ISERROR(SEARCH("Alóctona",E185)))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1" operator="containsText" id="{7984E8F6-634F-4056-8569-C689F933C7E3}">
            <xm:f>NOT(ISERROR(SEARCH("True",E185)))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2" operator="containsText" id="{FE853ABF-964E-4106-A0CF-6FFA3FE9C913}">
            <xm:f>NOT(ISERROR(SEARCH("False",E185)))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E185</xm:sqref>
        </x14:conditionalFormatting>
        <x14:conditionalFormatting xmlns:xm="http://schemas.microsoft.com/office/excel/2006/main">
          <x14:cfRule type="containsText" priority="57" operator="containsText" id="{F70D1D03-D8E9-489C-9815-2798E8E2453A}">
            <xm:f>NOT(ISERROR(SEARCH("Alóctona",E186)))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8" operator="containsText" id="{94D2DF3C-C1F0-4474-967C-E88AA3D3CFEF}">
            <xm:f>NOT(ISERROR(SEARCH("True",E186)))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9" operator="containsText" id="{2F8A474F-6EAB-4CE4-8BC7-A7652BFB0963}">
            <xm:f>NOT(ISERROR(SEARCH("False",E186)))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E186</xm:sqref>
        </x14:conditionalFormatting>
        <x14:conditionalFormatting xmlns:xm="http://schemas.microsoft.com/office/excel/2006/main">
          <x14:cfRule type="containsText" priority="53" operator="containsText" id="{C41E56AA-7141-4F16-9407-2FDF221A7DCB}">
            <xm:f>NOT(ISERROR(SEARCH("Alóctona",E188)))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4" operator="containsText" id="{71B91FD3-4D05-4053-95C2-A33D0E7AFE4B}">
            <xm:f>NOT(ISERROR(SEARCH("Eliminar",E188)))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55" operator="containsText" id="{5472C58D-8A4A-441A-B2A0-027A94526721}">
            <xm:f>NOT(ISERROR(SEARCH("True",E188)))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6" operator="containsText" id="{71316E72-4080-4A8A-9245-042FAFDDD055}">
            <xm:f>NOT(ISERROR(SEARCH("False",E188)))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F247:F249 E188:F246</xm:sqref>
        </x14:conditionalFormatting>
        <x14:conditionalFormatting xmlns:xm="http://schemas.microsoft.com/office/excel/2006/main">
          <x14:cfRule type="containsText" priority="50" operator="containsText" id="{32BA7F49-92B7-43DA-93EE-58847DCB09AD}">
            <xm:f>NOT(ISERROR(SEARCH("Alóctona",E250)))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1" operator="containsText" id="{3A0A84E1-4690-420F-8DEB-CA6FBFD4809D}">
            <xm:f>NOT(ISERROR(SEARCH("True",E250)))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2" operator="containsText" id="{D68F0044-4641-416D-8FD1-0E5804E89E9C}">
            <xm:f>NOT(ISERROR(SEARCH("False",E250)))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E250:E254</xm:sqref>
        </x14:conditionalFormatting>
        <x14:conditionalFormatting xmlns:xm="http://schemas.microsoft.com/office/excel/2006/main">
          <x14:cfRule type="containsText" priority="47" operator="containsText" id="{8E39FFCB-FBD2-4FC6-B478-3965C5E076E9}">
            <xm:f>NOT(ISERROR(SEARCH("Alóctona",E280)))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8" operator="containsText" id="{3A1C72FD-A016-478C-9B7B-6781EC6BEA00}">
            <xm:f>NOT(ISERROR(SEARCH("True",E280)))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9" operator="containsText" id="{9C04AE06-6AB9-4141-A69E-266985247BC2}">
            <xm:f>NOT(ISERROR(SEARCH("False",E280)))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E280</xm:sqref>
        </x14:conditionalFormatting>
        <x14:conditionalFormatting xmlns:xm="http://schemas.microsoft.com/office/excel/2006/main">
          <x14:cfRule type="containsText" priority="44" operator="containsText" id="{EEE59D7B-583B-4FEF-B913-D7692E80B4A5}">
            <xm:f>NOT(ISERROR(SEARCH("True",E290)))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" operator="containsText" id="{501D8F77-D132-404D-A21E-EB7260338A5B}">
            <xm:f>NOT(ISERROR(SEARCH("False",E290)))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E290</xm:sqref>
        </x14:conditionalFormatting>
        <x14:conditionalFormatting xmlns:xm="http://schemas.microsoft.com/office/excel/2006/main">
          <x14:cfRule type="containsText" priority="45" operator="containsText" id="{FFCA91F4-A1DF-4022-B6B2-011734B20393}">
            <xm:f>NOT(ISERROR(SEARCH("Alóctona",E290)))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E290</xm:sqref>
        </x14:conditionalFormatting>
        <x14:conditionalFormatting xmlns:xm="http://schemas.microsoft.com/office/excel/2006/main">
          <x14:cfRule type="containsText" priority="41" operator="containsText" id="{8B0DFA1F-526F-4D36-B562-19A0EADFA6C2}">
            <xm:f>NOT(ISERROR(SEARCH("Alóctona",E292)))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2" operator="containsText" id="{A38792E4-B0AD-445C-85DF-509261926996}">
            <xm:f>NOT(ISERROR(SEARCH("True",E292)))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3" operator="containsText" id="{619185EB-81C5-4968-AE7F-29436F349AE8}">
            <xm:f>NOT(ISERROR(SEARCH("False",E292)))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E292</xm:sqref>
        </x14:conditionalFormatting>
        <x14:conditionalFormatting xmlns:xm="http://schemas.microsoft.com/office/excel/2006/main">
          <x14:cfRule type="containsText" priority="38" operator="containsText" id="{7B74AB40-8D29-4CBE-ACFA-961EC89C69E7}">
            <xm:f>NOT(ISERROR(SEARCH("Alóctona",E293)))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9" operator="containsText" id="{23C8C736-F4CA-4EF0-949B-F3BD2736EBF9}">
            <xm:f>NOT(ISERROR(SEARCH("True",E293)))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0" operator="containsText" id="{C13794E5-EDB1-45A1-B590-2A4C8742C6F6}">
            <xm:f>NOT(ISERROR(SEARCH("False",E293)))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E293</xm:sqref>
        </x14:conditionalFormatting>
        <x14:conditionalFormatting xmlns:xm="http://schemas.microsoft.com/office/excel/2006/main">
          <x14:cfRule type="containsText" priority="37" operator="containsText" id="{924A6032-008B-4A93-824D-733653C389CA}">
            <xm:f>NOT(ISERROR(SEARCH("Ibero-pirenaico",E1)))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102" operator="containsText" id="{3E78D587-984A-46AE-95BD-892D021E7832}">
            <xm:f>NOT(ISERROR(SEARCH("Alóctona",E1)))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03" operator="containsText" id="{B49C7F35-24BF-4B54-BEA2-85F7E9B60970}">
            <xm:f>NOT(ISERROR(SEARCH("True",E1)))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4" operator="containsText" id="{A07D31B2-4D5E-471C-9B38-8B462720ED4B}">
            <xm:f>NOT(ISERROR(SEARCH("False",E1)))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E314:F318 E320:F329 E333:F339 E342:F1048576 E1:F312</xm:sqref>
        </x14:conditionalFormatting>
        <x14:conditionalFormatting xmlns:xm="http://schemas.microsoft.com/office/excel/2006/main">
          <x14:cfRule type="containsText" priority="34" operator="containsText" id="{CCD59407-3354-4D62-A1A8-778084DBF56F}">
            <xm:f>NOT(ISERROR(SEARCH("Alóctona",E313)))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5" operator="containsText" id="{39A1893C-5EB0-4D50-9848-848167D89AA2}">
            <xm:f>NOT(ISERROR(SEARCH("True",E313)))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6" operator="containsText" id="{8370771D-98C5-42ED-A389-ED5869614DF3}">
            <xm:f>NOT(ISERROR(SEARCH("False",E313)))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E313</xm:sqref>
        </x14:conditionalFormatting>
        <x14:conditionalFormatting xmlns:xm="http://schemas.microsoft.com/office/excel/2006/main">
          <x14:cfRule type="containsText" priority="33" operator="containsText" id="{6F7E39CE-7602-433C-8F8B-FB2296D06497}">
            <xm:f>NOT(ISERROR(SEARCH("Ibero-pirenaico",E313)))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E313</xm:sqref>
        </x14:conditionalFormatting>
        <x14:conditionalFormatting xmlns:xm="http://schemas.microsoft.com/office/excel/2006/main">
          <x14:cfRule type="containsText" priority="26" operator="containsText" id="{7E988D17-893C-4262-A361-42D8CB7A6071}">
            <xm:f>NOT(ISERROR(SEARCH("Alóctona",E319)))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7" operator="containsText" id="{70FC01AB-05B2-46DC-A20C-6178F067A29C}">
            <xm:f>NOT(ISERROR(SEARCH("True",E319)))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8" operator="containsText" id="{AA392263-9F06-4836-9BE1-08751DBB88F4}">
            <xm:f>NOT(ISERROR(SEARCH("False",E319)))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E319</xm:sqref>
        </x14:conditionalFormatting>
        <x14:conditionalFormatting xmlns:xm="http://schemas.microsoft.com/office/excel/2006/main">
          <x14:cfRule type="containsText" priority="25" operator="containsText" id="{D7358988-7A32-43BD-8757-960A9DBB29B6}">
            <xm:f>NOT(ISERROR(SEARCH("Ibero-pirenaico",E319)))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E319</xm:sqref>
        </x14:conditionalFormatting>
        <x14:conditionalFormatting xmlns:xm="http://schemas.microsoft.com/office/excel/2006/main">
          <x14:cfRule type="containsText" priority="22" operator="containsText" id="{3D87B583-5CD9-41E3-B2D7-C77BFADBDB54}">
            <xm:f>NOT(ISERROR(SEARCH("Alóctona",E330)))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3" operator="containsText" id="{09F2A6CC-8E49-4CFE-9E79-BABCB91ADFE5}">
            <xm:f>NOT(ISERROR(SEARCH("True",E330)))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4" operator="containsText" id="{B0EBB979-9B59-414F-AEA1-4DD9C5422F4B}">
            <xm:f>NOT(ISERROR(SEARCH("False",E330)))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E330</xm:sqref>
        </x14:conditionalFormatting>
        <x14:conditionalFormatting xmlns:xm="http://schemas.microsoft.com/office/excel/2006/main">
          <x14:cfRule type="containsText" priority="21" operator="containsText" id="{99AECF93-A3F8-4010-B04C-0F49E46B24A8}">
            <xm:f>NOT(ISERROR(SEARCH("Ibero-pirenaico",E330)))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E330</xm:sqref>
        </x14:conditionalFormatting>
        <x14:conditionalFormatting xmlns:xm="http://schemas.microsoft.com/office/excel/2006/main">
          <x14:cfRule type="containsText" priority="18" operator="containsText" id="{6565A1E7-875B-4F6A-96F4-5F6A452E268C}">
            <xm:f>NOT(ISERROR(SEARCH("Alóctona",E331)))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9" operator="containsText" id="{013263F5-203A-4A98-BCD0-9A9F08F05D6C}">
            <xm:f>NOT(ISERROR(SEARCH("True",E331)))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0" operator="containsText" id="{904C8C58-5055-43EB-8B6C-FE5C188E1C42}">
            <xm:f>NOT(ISERROR(SEARCH("False",E331)))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E331</xm:sqref>
        </x14:conditionalFormatting>
        <x14:conditionalFormatting xmlns:xm="http://schemas.microsoft.com/office/excel/2006/main">
          <x14:cfRule type="containsText" priority="17" operator="containsText" id="{62725E6E-4410-43A1-9516-680E19B970CB}">
            <xm:f>NOT(ISERROR(SEARCH("Ibero-pirenaico",E331)))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E331</xm:sqref>
        </x14:conditionalFormatting>
        <x14:conditionalFormatting xmlns:xm="http://schemas.microsoft.com/office/excel/2006/main">
          <x14:cfRule type="containsText" priority="14" operator="containsText" id="{65AAB6A7-82C6-436A-B5C8-B70C1E07AE06}">
            <xm:f>NOT(ISERROR(SEARCH("Alóctona",E332)))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5" operator="containsText" id="{9357FCAE-251C-40BC-86E1-8F68CA9F6E7F}">
            <xm:f>NOT(ISERROR(SEARCH("True",E332)))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6" operator="containsText" id="{CB5487A9-51CB-4E56-89B2-A4BE0223E96E}">
            <xm:f>NOT(ISERROR(SEARCH("False",E332)))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E332</xm:sqref>
        </x14:conditionalFormatting>
        <x14:conditionalFormatting xmlns:xm="http://schemas.microsoft.com/office/excel/2006/main">
          <x14:cfRule type="containsText" priority="13" operator="containsText" id="{583F1515-E52D-45D6-9E24-3FA191E5B146}">
            <xm:f>NOT(ISERROR(SEARCH("Ibero-pirenaico",E332)))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E332</xm:sqref>
        </x14:conditionalFormatting>
        <x14:conditionalFormatting xmlns:xm="http://schemas.microsoft.com/office/excel/2006/main">
          <x14:cfRule type="containsText" priority="10" operator="containsText" id="{EBF129E1-C58F-438C-BA0D-6608AAEBD9E6}">
            <xm:f>NOT(ISERROR(SEARCH("Alóctona",E340)))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1" operator="containsText" id="{C74A0AA6-ECFA-44EF-81E7-632722629006}">
            <xm:f>NOT(ISERROR(SEARCH("True",E340)))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2" operator="containsText" id="{A1F581D2-095C-4746-BA69-9105ED7FE0DC}">
            <xm:f>NOT(ISERROR(SEARCH("False",E340)))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E340</xm:sqref>
        </x14:conditionalFormatting>
        <x14:conditionalFormatting xmlns:xm="http://schemas.microsoft.com/office/excel/2006/main">
          <x14:cfRule type="containsText" priority="9" operator="containsText" id="{13232D86-9D03-4E94-98E0-7653D31365B0}">
            <xm:f>NOT(ISERROR(SEARCH("Ibero-pirenaico",E340)))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E340</xm:sqref>
        </x14:conditionalFormatting>
        <x14:conditionalFormatting xmlns:xm="http://schemas.microsoft.com/office/excel/2006/main">
          <x14:cfRule type="containsText" priority="6" operator="containsText" id="{1AAFC9F3-7999-4E46-887F-4651D1BA76FB}">
            <xm:f>NOT(ISERROR(SEARCH("Alóctona",E341)))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" operator="containsText" id="{080575D6-9672-4F09-BDD5-DC70E3BBAA18}">
            <xm:f>NOT(ISERROR(SEARCH("True",E341)))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241E20B9-F3CB-4F28-90C2-B50ADEC8534D}">
            <xm:f>NOT(ISERROR(SEARCH("False",E341)))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E341</xm:sqref>
        </x14:conditionalFormatting>
        <x14:conditionalFormatting xmlns:xm="http://schemas.microsoft.com/office/excel/2006/main">
          <x14:cfRule type="containsText" priority="5" operator="containsText" id="{32A159A1-2592-45E5-865F-BEF1EE980959}">
            <xm:f>NOT(ISERROR(SEARCH("Ibero-pirenaico",E341)))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E341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8"/>
  <sheetViews>
    <sheetView zoomScale="85" zoomScaleNormal="85" workbookViewId="0">
      <pane ySplit="1" topLeftCell="A961" activePane="bottomLeft" state="frozen"/>
      <selection pane="bottomLeft" activeCell="A989" sqref="A989"/>
    </sheetView>
  </sheetViews>
  <sheetFormatPr baseColWidth="10" defaultRowHeight="15.75" x14ac:dyDescent="0.25"/>
  <cols>
    <col min="7" max="7" width="25.25" customWidth="1"/>
    <col min="8" max="8" width="7.875" customWidth="1"/>
  </cols>
  <sheetData>
    <row r="1" spans="1:10" x14ac:dyDescent="0.25">
      <c r="A1" t="s">
        <v>6228</v>
      </c>
      <c r="B1" t="s">
        <v>0</v>
      </c>
      <c r="C1" t="s">
        <v>5139</v>
      </c>
      <c r="D1" t="s">
        <v>1</v>
      </c>
      <c r="E1" t="s">
        <v>2</v>
      </c>
      <c r="F1" t="s">
        <v>3</v>
      </c>
      <c r="G1" t="s">
        <v>4689</v>
      </c>
      <c r="H1" t="s">
        <v>5140</v>
      </c>
      <c r="I1" t="s">
        <v>5161</v>
      </c>
      <c r="J1" t="s">
        <v>5173</v>
      </c>
    </row>
    <row r="2" spans="1:10" x14ac:dyDescent="0.25">
      <c r="A2" t="s">
        <v>1000</v>
      </c>
      <c r="B2" t="s">
        <v>5162</v>
      </c>
      <c r="C2" s="34" t="str">
        <f>IF(D2="","","subsp.")</f>
        <v/>
      </c>
      <c r="E2" t="s">
        <v>4147</v>
      </c>
      <c r="F2" t="s">
        <v>4688</v>
      </c>
      <c r="G2" t="str">
        <f t="shared" ref="G2:G9" si="0">CONCATENATE(A2," ",B2," ",D2)</f>
        <v xml:space="preserve">Centaurea beltranii </v>
      </c>
      <c r="H2" t="s">
        <v>5142</v>
      </c>
      <c r="I2" t="s">
        <v>5163</v>
      </c>
      <c r="J2" t="str">
        <f t="shared" ref="J2:J33" si="1">CONCATENATE(A2," ", "ESTÁ EN FLORAIBERICA")</f>
        <v>Centaurea ESTÁ EN FLORAIBERICA</v>
      </c>
    </row>
    <row r="3" spans="1:10" x14ac:dyDescent="0.25">
      <c r="A3" t="s">
        <v>1000</v>
      </c>
      <c r="B3" t="s">
        <v>5</v>
      </c>
      <c r="C3" s="34" t="str">
        <f>IF(D3="","","subsp.")</f>
        <v>subsp.</v>
      </c>
      <c r="D3" t="s">
        <v>5</v>
      </c>
      <c r="E3" t="s">
        <v>4147</v>
      </c>
      <c r="F3" t="s">
        <v>4688</v>
      </c>
      <c r="G3" t="str">
        <f t="shared" si="0"/>
        <v>Centaurea alba alba</v>
      </c>
      <c r="H3" t="s">
        <v>5142</v>
      </c>
      <c r="J3" t="str">
        <f t="shared" si="1"/>
        <v>Centaurea ESTÁ EN FLORAIBERICA</v>
      </c>
    </row>
    <row r="4" spans="1:10" x14ac:dyDescent="0.25">
      <c r="A4" t="s">
        <v>1000</v>
      </c>
      <c r="B4" t="s">
        <v>1022</v>
      </c>
      <c r="C4" s="34" t="str">
        <f t="shared" ref="C4:C67" si="2">IF(D4="","","subsp.")</f>
        <v/>
      </c>
      <c r="E4" t="s">
        <v>4147</v>
      </c>
      <c r="F4" t="s">
        <v>4688</v>
      </c>
      <c r="G4" t="str">
        <f t="shared" si="0"/>
        <v xml:space="preserve">Centaurea costae </v>
      </c>
      <c r="H4" t="s">
        <v>5142</v>
      </c>
      <c r="I4" t="s">
        <v>5168</v>
      </c>
      <c r="J4" t="str">
        <f t="shared" si="1"/>
        <v>Centaurea ESTÁ EN FLORAIBERICA</v>
      </c>
    </row>
    <row r="5" spans="1:10" x14ac:dyDescent="0.25">
      <c r="A5" t="s">
        <v>1000</v>
      </c>
      <c r="B5" t="s">
        <v>1022</v>
      </c>
      <c r="C5" s="34" t="str">
        <f t="shared" si="2"/>
        <v/>
      </c>
      <c r="E5" t="s">
        <v>4147</v>
      </c>
      <c r="F5" t="s">
        <v>4688</v>
      </c>
      <c r="G5" t="str">
        <f t="shared" si="0"/>
        <v xml:space="preserve">Centaurea costae </v>
      </c>
      <c r="H5" t="s">
        <v>5142</v>
      </c>
      <c r="I5" t="s">
        <v>5169</v>
      </c>
      <c r="J5" t="str">
        <f t="shared" si="1"/>
        <v>Centaurea ESTÁ EN FLORAIBERICA</v>
      </c>
    </row>
    <row r="6" spans="1:10" x14ac:dyDescent="0.25">
      <c r="A6" t="s">
        <v>1000</v>
      </c>
      <c r="B6" t="s">
        <v>5</v>
      </c>
      <c r="C6" s="34" t="str">
        <f t="shared" si="2"/>
        <v>subsp.</v>
      </c>
      <c r="D6" t="s">
        <v>5</v>
      </c>
      <c r="E6" t="s">
        <v>4147</v>
      </c>
      <c r="F6" t="s">
        <v>4688</v>
      </c>
      <c r="G6" t="str">
        <f t="shared" si="0"/>
        <v>Centaurea alba alba</v>
      </c>
      <c r="H6" t="s">
        <v>5142</v>
      </c>
      <c r="I6" t="s">
        <v>5164</v>
      </c>
      <c r="J6" t="str">
        <f t="shared" si="1"/>
        <v>Centaurea ESTÁ EN FLORAIBERICA</v>
      </c>
    </row>
    <row r="7" spans="1:10" x14ac:dyDescent="0.25">
      <c r="A7" t="s">
        <v>1000</v>
      </c>
      <c r="B7" t="s">
        <v>5</v>
      </c>
      <c r="C7" s="34" t="str">
        <f t="shared" si="2"/>
        <v>subsp.</v>
      </c>
      <c r="D7" t="s">
        <v>5</v>
      </c>
      <c r="E7" t="s">
        <v>4147</v>
      </c>
      <c r="F7" t="s">
        <v>4688</v>
      </c>
      <c r="G7" t="str">
        <f t="shared" si="0"/>
        <v>Centaurea alba alba</v>
      </c>
      <c r="H7" t="s">
        <v>5142</v>
      </c>
      <c r="I7" t="s">
        <v>5165</v>
      </c>
      <c r="J7" t="str">
        <f t="shared" si="1"/>
        <v>Centaurea ESTÁ EN FLORAIBERICA</v>
      </c>
    </row>
    <row r="8" spans="1:10" x14ac:dyDescent="0.25">
      <c r="A8" t="s">
        <v>1000</v>
      </c>
      <c r="B8" t="s">
        <v>1022</v>
      </c>
      <c r="C8" s="34" t="str">
        <f t="shared" si="2"/>
        <v/>
      </c>
      <c r="E8" t="s">
        <v>4147</v>
      </c>
      <c r="F8" t="s">
        <v>4688</v>
      </c>
      <c r="G8" t="str">
        <f t="shared" si="0"/>
        <v xml:space="preserve">Centaurea costae </v>
      </c>
      <c r="H8" t="s">
        <v>5142</v>
      </c>
      <c r="I8" t="s">
        <v>5166</v>
      </c>
      <c r="J8" t="str">
        <f t="shared" si="1"/>
        <v>Centaurea ESTÁ EN FLORAIBERICA</v>
      </c>
    </row>
    <row r="9" spans="1:10" x14ac:dyDescent="0.25">
      <c r="A9" t="s">
        <v>1000</v>
      </c>
      <c r="B9" t="s">
        <v>1022</v>
      </c>
      <c r="C9" s="34" t="str">
        <f t="shared" si="2"/>
        <v/>
      </c>
      <c r="E9" t="s">
        <v>4147</v>
      </c>
      <c r="F9" t="s">
        <v>4688</v>
      </c>
      <c r="G9" t="str">
        <f t="shared" si="0"/>
        <v xml:space="preserve">Centaurea costae </v>
      </c>
      <c r="H9" t="s">
        <v>5142</v>
      </c>
      <c r="I9" t="s">
        <v>5167</v>
      </c>
      <c r="J9" t="str">
        <f t="shared" si="1"/>
        <v>Centaurea ESTÁ EN FLORAIBERICA</v>
      </c>
    </row>
    <row r="10" spans="1:10" x14ac:dyDescent="0.25">
      <c r="A10" t="s">
        <v>1000</v>
      </c>
      <c r="B10" t="s">
        <v>5</v>
      </c>
      <c r="C10" s="34" t="str">
        <f t="shared" si="2"/>
        <v>subsp.</v>
      </c>
      <c r="D10" t="s">
        <v>4162</v>
      </c>
      <c r="E10" t="s">
        <v>4147</v>
      </c>
      <c r="F10" t="s">
        <v>4688</v>
      </c>
      <c r="G10" t="s">
        <v>4163</v>
      </c>
      <c r="H10" t="s">
        <v>5142</v>
      </c>
      <c r="J10" t="str">
        <f t="shared" si="1"/>
        <v>Centaurea ESTÁ EN FLORAIBERICA</v>
      </c>
    </row>
    <row r="11" spans="1:10" x14ac:dyDescent="0.25">
      <c r="A11" t="s">
        <v>1000</v>
      </c>
      <c r="B11" t="s">
        <v>1064</v>
      </c>
      <c r="C11" s="34" t="str">
        <f t="shared" si="2"/>
        <v>subsp.</v>
      </c>
      <c r="D11" t="s">
        <v>4164</v>
      </c>
      <c r="E11" t="s">
        <v>4147</v>
      </c>
      <c r="F11" t="s">
        <v>4688</v>
      </c>
      <c r="G11" t="s">
        <v>4165</v>
      </c>
      <c r="H11" t="s">
        <v>5142</v>
      </c>
      <c r="J11" t="str">
        <f t="shared" si="1"/>
        <v>Centaurea ESTÁ EN FLORAIBERICA</v>
      </c>
    </row>
    <row r="12" spans="1:10" x14ac:dyDescent="0.25">
      <c r="A12" t="s">
        <v>1000</v>
      </c>
      <c r="B12" t="s">
        <v>1033</v>
      </c>
      <c r="C12" s="34" t="str">
        <f t="shared" si="2"/>
        <v/>
      </c>
      <c r="E12" t="s">
        <v>4147</v>
      </c>
      <c r="F12" t="s">
        <v>4688</v>
      </c>
      <c r="G12" t="s">
        <v>4166</v>
      </c>
      <c r="H12" t="s">
        <v>5142</v>
      </c>
      <c r="J12" t="str">
        <f t="shared" si="1"/>
        <v>Centaurea ESTÁ EN FLORAIBERICA</v>
      </c>
    </row>
    <row r="13" spans="1:10" x14ac:dyDescent="0.25">
      <c r="A13" t="s">
        <v>1000</v>
      </c>
      <c r="B13" t="s">
        <v>1041</v>
      </c>
      <c r="C13" s="34" t="str">
        <f t="shared" si="2"/>
        <v>subsp.</v>
      </c>
      <c r="D13" t="s">
        <v>4167</v>
      </c>
      <c r="E13" t="s">
        <v>6</v>
      </c>
      <c r="F13" t="s">
        <v>4688</v>
      </c>
      <c r="G13" t="s">
        <v>4168</v>
      </c>
      <c r="H13" t="s">
        <v>5142</v>
      </c>
      <c r="J13" t="str">
        <f t="shared" si="1"/>
        <v>Centaurea ESTÁ EN FLORAIBERICA</v>
      </c>
    </row>
    <row r="14" spans="1:10" x14ac:dyDescent="0.25">
      <c r="A14" t="s">
        <v>1000</v>
      </c>
      <c r="B14" t="s">
        <v>4169</v>
      </c>
      <c r="C14" s="34" t="str">
        <f t="shared" si="2"/>
        <v/>
      </c>
      <c r="E14" t="s">
        <v>4147</v>
      </c>
      <c r="F14" t="s">
        <v>4688</v>
      </c>
      <c r="G14" t="s">
        <v>4170</v>
      </c>
      <c r="H14" t="s">
        <v>5142</v>
      </c>
      <c r="I14" t="s">
        <v>5170</v>
      </c>
      <c r="J14" t="str">
        <f t="shared" si="1"/>
        <v>Centaurea ESTÁ EN FLORAIBERICA</v>
      </c>
    </row>
    <row r="15" spans="1:10" x14ac:dyDescent="0.25">
      <c r="A15" t="s">
        <v>1000</v>
      </c>
      <c r="B15" t="s">
        <v>1012</v>
      </c>
      <c r="C15" s="34" t="str">
        <f t="shared" si="2"/>
        <v/>
      </c>
      <c r="E15" t="s">
        <v>4147</v>
      </c>
      <c r="F15" t="s">
        <v>4688</v>
      </c>
      <c r="G15" t="s">
        <v>4171</v>
      </c>
      <c r="H15" t="s">
        <v>5142</v>
      </c>
      <c r="J15" t="str">
        <f t="shared" si="1"/>
        <v>Centaurea ESTÁ EN FLORAIBERICA</v>
      </c>
    </row>
    <row r="16" spans="1:10" x14ac:dyDescent="0.25">
      <c r="A16" t="s">
        <v>1000</v>
      </c>
      <c r="B16" t="s">
        <v>1040</v>
      </c>
      <c r="C16" s="34" t="str">
        <f t="shared" si="2"/>
        <v/>
      </c>
      <c r="E16" t="s">
        <v>4147</v>
      </c>
      <c r="F16" t="s">
        <v>4688</v>
      </c>
      <c r="G16" t="s">
        <v>4172</v>
      </c>
      <c r="H16" t="s">
        <v>5142</v>
      </c>
      <c r="J16" t="str">
        <f t="shared" si="1"/>
        <v>Centaurea ESTÁ EN FLORAIBERICA</v>
      </c>
    </row>
    <row r="17" spans="1:10" x14ac:dyDescent="0.25">
      <c r="A17" t="s">
        <v>1000</v>
      </c>
      <c r="B17" t="s">
        <v>1005</v>
      </c>
      <c r="C17" s="34" t="str">
        <f t="shared" si="2"/>
        <v/>
      </c>
      <c r="E17" t="s">
        <v>4147</v>
      </c>
      <c r="F17" t="s">
        <v>4688</v>
      </c>
      <c r="G17" t="s">
        <v>4173</v>
      </c>
      <c r="H17" t="s">
        <v>5142</v>
      </c>
      <c r="J17" t="str">
        <f t="shared" si="1"/>
        <v>Centaurea ESTÁ EN FLORAIBERICA</v>
      </c>
    </row>
    <row r="18" spans="1:10" x14ac:dyDescent="0.25">
      <c r="A18" t="s">
        <v>1000</v>
      </c>
      <c r="B18" t="s">
        <v>1008</v>
      </c>
      <c r="C18" s="34" t="str">
        <f t="shared" si="2"/>
        <v>subsp.</v>
      </c>
      <c r="D18" t="s">
        <v>2728</v>
      </c>
      <c r="E18" t="s">
        <v>4147</v>
      </c>
      <c r="F18" t="s">
        <v>4688</v>
      </c>
      <c r="G18" t="s">
        <v>4174</v>
      </c>
      <c r="H18" t="s">
        <v>5142</v>
      </c>
      <c r="J18" t="str">
        <f t="shared" si="1"/>
        <v>Centaurea ESTÁ EN FLORAIBERICA</v>
      </c>
    </row>
    <row r="19" spans="1:10" x14ac:dyDescent="0.25">
      <c r="A19" t="s">
        <v>1000</v>
      </c>
      <c r="B19" t="s">
        <v>1008</v>
      </c>
      <c r="C19" s="34" t="str">
        <f t="shared" si="2"/>
        <v>subsp.</v>
      </c>
      <c r="D19" t="s">
        <v>4175</v>
      </c>
      <c r="E19" t="s">
        <v>4147</v>
      </c>
      <c r="F19" t="s">
        <v>4688</v>
      </c>
      <c r="G19" t="s">
        <v>4176</v>
      </c>
      <c r="H19" t="s">
        <v>5142</v>
      </c>
      <c r="J19" t="str">
        <f t="shared" si="1"/>
        <v>Centaurea ESTÁ EN FLORAIBERICA</v>
      </c>
    </row>
    <row r="20" spans="1:10" x14ac:dyDescent="0.25">
      <c r="A20" t="s">
        <v>1000</v>
      </c>
      <c r="B20" t="s">
        <v>1008</v>
      </c>
      <c r="C20" s="34" t="str">
        <f t="shared" si="2"/>
        <v>subsp.</v>
      </c>
      <c r="D20" t="s">
        <v>1785</v>
      </c>
      <c r="E20" t="s">
        <v>4147</v>
      </c>
      <c r="F20" t="s">
        <v>4688</v>
      </c>
      <c r="G20" t="s">
        <v>4177</v>
      </c>
      <c r="H20" t="s">
        <v>5142</v>
      </c>
      <c r="J20" t="str">
        <f t="shared" si="1"/>
        <v>Centaurea ESTÁ EN FLORAIBERICA</v>
      </c>
    </row>
    <row r="21" spans="1:10" x14ac:dyDescent="0.25">
      <c r="A21" t="s">
        <v>1000</v>
      </c>
      <c r="B21" t="s">
        <v>1011</v>
      </c>
      <c r="C21" s="34" t="str">
        <f t="shared" si="2"/>
        <v>subsp.</v>
      </c>
      <c r="D21" t="s">
        <v>1011</v>
      </c>
      <c r="E21" t="s">
        <v>4147</v>
      </c>
      <c r="F21" t="s">
        <v>4688</v>
      </c>
      <c r="G21" t="s">
        <v>4178</v>
      </c>
      <c r="H21" t="s">
        <v>5142</v>
      </c>
      <c r="J21" t="str">
        <f t="shared" si="1"/>
        <v>Centaurea ESTÁ EN FLORAIBERICA</v>
      </c>
    </row>
    <row r="22" spans="1:10" x14ac:dyDescent="0.25">
      <c r="A22" t="s">
        <v>1000</v>
      </c>
      <c r="B22" t="s">
        <v>1011</v>
      </c>
      <c r="C22" s="34" t="str">
        <f t="shared" si="2"/>
        <v>subsp.</v>
      </c>
      <c r="D22" t="s">
        <v>4159</v>
      </c>
      <c r="E22" t="s">
        <v>4147</v>
      </c>
      <c r="F22" t="s">
        <v>4688</v>
      </c>
      <c r="G22" t="s">
        <v>4179</v>
      </c>
      <c r="H22" t="s">
        <v>5142</v>
      </c>
      <c r="J22" t="str">
        <f t="shared" si="1"/>
        <v>Centaurea ESTÁ EN FLORAIBERICA</v>
      </c>
    </row>
    <row r="23" spans="1:10" x14ac:dyDescent="0.25">
      <c r="A23" t="s">
        <v>1000</v>
      </c>
      <c r="B23" t="s">
        <v>1013</v>
      </c>
      <c r="C23" s="34" t="str">
        <f t="shared" si="2"/>
        <v/>
      </c>
      <c r="E23" t="s">
        <v>4147</v>
      </c>
      <c r="F23" t="s">
        <v>4688</v>
      </c>
      <c r="G23" t="s">
        <v>4180</v>
      </c>
      <c r="H23" t="s">
        <v>5142</v>
      </c>
      <c r="J23" t="str">
        <f t="shared" si="1"/>
        <v>Centaurea ESTÁ EN FLORAIBERICA</v>
      </c>
    </row>
    <row r="24" spans="1:10" x14ac:dyDescent="0.25">
      <c r="A24" t="s">
        <v>1000</v>
      </c>
      <c r="B24" t="s">
        <v>1003</v>
      </c>
      <c r="C24" s="34" t="str">
        <f t="shared" si="2"/>
        <v/>
      </c>
      <c r="E24" t="s">
        <v>4147</v>
      </c>
      <c r="F24" t="s">
        <v>4688</v>
      </c>
      <c r="G24" t="s">
        <v>4181</v>
      </c>
      <c r="H24" t="s">
        <v>5142</v>
      </c>
      <c r="J24" t="str">
        <f t="shared" si="1"/>
        <v>Centaurea ESTÁ EN FLORAIBERICA</v>
      </c>
    </row>
    <row r="25" spans="1:10" x14ac:dyDescent="0.25">
      <c r="A25" t="s">
        <v>1000</v>
      </c>
      <c r="B25" t="s">
        <v>1062</v>
      </c>
      <c r="C25" s="34" t="str">
        <f t="shared" si="2"/>
        <v/>
      </c>
      <c r="E25" t="s">
        <v>4147</v>
      </c>
      <c r="F25" t="s">
        <v>4688</v>
      </c>
      <c r="G25" t="s">
        <v>5171</v>
      </c>
      <c r="H25" t="s">
        <v>5142</v>
      </c>
      <c r="I25" t="s">
        <v>5172</v>
      </c>
      <c r="J25" t="str">
        <f t="shared" si="1"/>
        <v>Centaurea ESTÁ EN FLORAIBERICA</v>
      </c>
    </row>
    <row r="26" spans="1:10" x14ac:dyDescent="0.25">
      <c r="A26" t="s">
        <v>1000</v>
      </c>
      <c r="B26" t="s">
        <v>1017</v>
      </c>
      <c r="C26" s="34" t="str">
        <f t="shared" si="2"/>
        <v/>
      </c>
      <c r="E26" t="s">
        <v>4147</v>
      </c>
      <c r="F26" t="s">
        <v>4688</v>
      </c>
      <c r="G26" t="s">
        <v>4182</v>
      </c>
      <c r="H26" t="s">
        <v>5142</v>
      </c>
      <c r="J26" t="str">
        <f t="shared" si="1"/>
        <v>Centaurea ESTÁ EN FLORAIBERICA</v>
      </c>
    </row>
    <row r="27" spans="1:10" x14ac:dyDescent="0.25">
      <c r="A27" t="s">
        <v>1000</v>
      </c>
      <c r="B27" t="s">
        <v>1030</v>
      </c>
      <c r="C27" s="34" t="str">
        <f t="shared" si="2"/>
        <v/>
      </c>
      <c r="E27" t="s">
        <v>4147</v>
      </c>
      <c r="F27" t="s">
        <v>4688</v>
      </c>
      <c r="G27" t="s">
        <v>4183</v>
      </c>
      <c r="H27" t="s">
        <v>5142</v>
      </c>
      <c r="J27" t="str">
        <f t="shared" si="1"/>
        <v>Centaurea ESTÁ EN FLORAIBERICA</v>
      </c>
    </row>
    <row r="28" spans="1:10" x14ac:dyDescent="0.25">
      <c r="A28" t="s">
        <v>1000</v>
      </c>
      <c r="B28" t="s">
        <v>1004</v>
      </c>
      <c r="C28" s="34" t="str">
        <f t="shared" si="2"/>
        <v/>
      </c>
      <c r="E28" t="s">
        <v>4147</v>
      </c>
      <c r="F28" t="s">
        <v>4688</v>
      </c>
      <c r="G28" t="s">
        <v>4184</v>
      </c>
      <c r="H28" t="s">
        <v>5142</v>
      </c>
      <c r="J28" t="str">
        <f t="shared" si="1"/>
        <v>Centaurea ESTÁ EN FLORAIBERICA</v>
      </c>
    </row>
    <row r="29" spans="1:10" x14ac:dyDescent="0.25">
      <c r="A29" t="s">
        <v>1000</v>
      </c>
      <c r="B29" t="s">
        <v>3642</v>
      </c>
      <c r="C29" s="34" t="str">
        <f t="shared" si="2"/>
        <v>subsp.</v>
      </c>
      <c r="D29" t="s">
        <v>537</v>
      </c>
      <c r="E29" t="s">
        <v>4147</v>
      </c>
      <c r="F29" t="s">
        <v>4688</v>
      </c>
      <c r="G29" t="s">
        <v>4185</v>
      </c>
      <c r="H29" t="s">
        <v>5142</v>
      </c>
      <c r="J29" t="str">
        <f t="shared" si="1"/>
        <v>Centaurea ESTÁ EN FLORAIBERICA</v>
      </c>
    </row>
    <row r="30" spans="1:10" x14ac:dyDescent="0.25">
      <c r="A30" t="s">
        <v>1000</v>
      </c>
      <c r="B30" t="s">
        <v>2330</v>
      </c>
      <c r="C30" s="34" t="str">
        <f t="shared" si="2"/>
        <v/>
      </c>
      <c r="E30" t="s">
        <v>4147</v>
      </c>
      <c r="F30" t="s">
        <v>4688</v>
      </c>
      <c r="G30" t="s">
        <v>4186</v>
      </c>
      <c r="H30" t="s">
        <v>5142</v>
      </c>
      <c r="J30" t="str">
        <f t="shared" si="1"/>
        <v>Centaurea ESTÁ EN FLORAIBERICA</v>
      </c>
    </row>
    <row r="31" spans="1:10" x14ac:dyDescent="0.25">
      <c r="A31" t="s">
        <v>1000</v>
      </c>
      <c r="B31" t="s">
        <v>1032</v>
      </c>
      <c r="C31" s="34" t="str">
        <f t="shared" si="2"/>
        <v/>
      </c>
      <c r="E31" t="s">
        <v>4147</v>
      </c>
      <c r="F31" t="s">
        <v>4688</v>
      </c>
      <c r="G31" t="s">
        <v>4187</v>
      </c>
      <c r="H31" t="s">
        <v>5142</v>
      </c>
      <c r="J31" t="str">
        <f t="shared" si="1"/>
        <v>Centaurea ESTÁ EN FLORAIBERICA</v>
      </c>
    </row>
    <row r="32" spans="1:10" x14ac:dyDescent="0.25">
      <c r="A32" t="s">
        <v>1000</v>
      </c>
      <c r="B32" t="s">
        <v>1026</v>
      </c>
      <c r="C32" s="34" t="str">
        <f t="shared" si="2"/>
        <v/>
      </c>
      <c r="E32" t="s">
        <v>4147</v>
      </c>
      <c r="F32" t="s">
        <v>4688</v>
      </c>
      <c r="G32" t="s">
        <v>4188</v>
      </c>
      <c r="H32" t="s">
        <v>5142</v>
      </c>
      <c r="J32" t="str">
        <f t="shared" si="1"/>
        <v>Centaurea ESTÁ EN FLORAIBERICA</v>
      </c>
    </row>
    <row r="33" spans="1:10" x14ac:dyDescent="0.25">
      <c r="A33" t="s">
        <v>1000</v>
      </c>
      <c r="B33" t="s">
        <v>1015</v>
      </c>
      <c r="C33" s="34" t="str">
        <f t="shared" si="2"/>
        <v/>
      </c>
      <c r="E33" t="s">
        <v>4147</v>
      </c>
      <c r="F33" t="s">
        <v>4688</v>
      </c>
      <c r="G33" t="s">
        <v>4189</v>
      </c>
      <c r="H33" t="s">
        <v>5142</v>
      </c>
      <c r="J33" t="str">
        <f t="shared" si="1"/>
        <v>Centaurea ESTÁ EN FLORAIBERICA</v>
      </c>
    </row>
    <row r="34" spans="1:10" x14ac:dyDescent="0.25">
      <c r="A34" t="s">
        <v>1000</v>
      </c>
      <c r="B34" t="s">
        <v>4190</v>
      </c>
      <c r="C34" s="34" t="str">
        <f t="shared" si="2"/>
        <v/>
      </c>
      <c r="E34" t="s">
        <v>4147</v>
      </c>
      <c r="F34" t="s">
        <v>4688</v>
      </c>
      <c r="G34" t="s">
        <v>4191</v>
      </c>
      <c r="H34" t="s">
        <v>5142</v>
      </c>
      <c r="J34" t="str">
        <f t="shared" ref="J34:J65" si="3">CONCATENATE(A34," ", "ESTÁ EN FLORAIBERICA")</f>
        <v>Centaurea ESTÁ EN FLORAIBERICA</v>
      </c>
    </row>
    <row r="35" spans="1:10" x14ac:dyDescent="0.25">
      <c r="A35" t="s">
        <v>1000</v>
      </c>
      <c r="B35" t="s">
        <v>1021</v>
      </c>
      <c r="C35" s="34" t="str">
        <f t="shared" si="2"/>
        <v/>
      </c>
      <c r="E35" t="s">
        <v>4147</v>
      </c>
      <c r="F35" t="s">
        <v>4688</v>
      </c>
      <c r="G35" t="s">
        <v>4192</v>
      </c>
      <c r="H35" t="s">
        <v>5142</v>
      </c>
      <c r="J35" t="str">
        <f t="shared" si="3"/>
        <v>Centaurea ESTÁ EN FLORAIBERICA</v>
      </c>
    </row>
    <row r="36" spans="1:10" x14ac:dyDescent="0.25">
      <c r="A36" t="s">
        <v>1000</v>
      </c>
      <c r="B36" t="s">
        <v>1067</v>
      </c>
      <c r="C36" s="34" t="str">
        <f t="shared" si="2"/>
        <v/>
      </c>
      <c r="E36" t="s">
        <v>4147</v>
      </c>
      <c r="F36" t="s">
        <v>4688</v>
      </c>
      <c r="G36" t="s">
        <v>4193</v>
      </c>
      <c r="H36" t="s">
        <v>5142</v>
      </c>
      <c r="J36" t="str">
        <f t="shared" si="3"/>
        <v>Centaurea ESTÁ EN FLORAIBERICA</v>
      </c>
    </row>
    <row r="37" spans="1:10" x14ac:dyDescent="0.25">
      <c r="A37" t="s">
        <v>1000</v>
      </c>
      <c r="B37" t="s">
        <v>626</v>
      </c>
      <c r="C37" s="34" t="str">
        <f t="shared" si="2"/>
        <v/>
      </c>
      <c r="E37" t="s">
        <v>4147</v>
      </c>
      <c r="F37" t="s">
        <v>4688</v>
      </c>
      <c r="G37" t="s">
        <v>4194</v>
      </c>
      <c r="H37" t="s">
        <v>5142</v>
      </c>
      <c r="J37" t="str">
        <f t="shared" si="3"/>
        <v>Centaurea ESTÁ EN FLORAIBERICA</v>
      </c>
    </row>
    <row r="38" spans="1:10" x14ac:dyDescent="0.25">
      <c r="A38" t="s">
        <v>1000</v>
      </c>
      <c r="B38" t="s">
        <v>1065</v>
      </c>
      <c r="C38" s="34" t="str">
        <f t="shared" si="2"/>
        <v/>
      </c>
      <c r="E38" t="s">
        <v>4147</v>
      </c>
      <c r="F38" t="s">
        <v>4688</v>
      </c>
      <c r="G38" t="s">
        <v>4195</v>
      </c>
      <c r="H38" t="s">
        <v>5142</v>
      </c>
      <c r="J38" t="str">
        <f t="shared" si="3"/>
        <v>Centaurea ESTÁ EN FLORAIBERICA</v>
      </c>
    </row>
    <row r="39" spans="1:10" x14ac:dyDescent="0.25">
      <c r="A39" t="s">
        <v>1000</v>
      </c>
      <c r="B39" t="s">
        <v>4037</v>
      </c>
      <c r="C39" s="34" t="str">
        <f t="shared" si="2"/>
        <v/>
      </c>
      <c r="E39" t="s">
        <v>4147</v>
      </c>
      <c r="F39" t="s">
        <v>4688</v>
      </c>
      <c r="G39" t="s">
        <v>4196</v>
      </c>
      <c r="H39" t="s">
        <v>5142</v>
      </c>
      <c r="J39" t="str">
        <f t="shared" si="3"/>
        <v>Centaurea ESTÁ EN FLORAIBERICA</v>
      </c>
    </row>
    <row r="40" spans="1:10" x14ac:dyDescent="0.25">
      <c r="A40" t="s">
        <v>1000</v>
      </c>
      <c r="B40" t="s">
        <v>4197</v>
      </c>
      <c r="C40" s="34" t="str">
        <f t="shared" si="2"/>
        <v/>
      </c>
      <c r="E40" t="s">
        <v>4147</v>
      </c>
      <c r="F40" t="s">
        <v>4688</v>
      </c>
      <c r="G40" t="s">
        <v>4198</v>
      </c>
      <c r="H40" t="s">
        <v>5142</v>
      </c>
      <c r="J40" t="str">
        <f t="shared" si="3"/>
        <v>Centaurea ESTÁ EN FLORAIBERICA</v>
      </c>
    </row>
    <row r="41" spans="1:10" x14ac:dyDescent="0.25">
      <c r="A41" t="s">
        <v>1000</v>
      </c>
      <c r="B41" t="s">
        <v>682</v>
      </c>
      <c r="C41" s="34" t="str">
        <f t="shared" si="2"/>
        <v/>
      </c>
      <c r="E41" t="s">
        <v>4147</v>
      </c>
      <c r="F41" t="s">
        <v>4688</v>
      </c>
      <c r="G41" t="s">
        <v>4199</v>
      </c>
      <c r="H41" t="s">
        <v>5142</v>
      </c>
      <c r="J41" t="str">
        <f t="shared" si="3"/>
        <v>Centaurea ESTÁ EN FLORAIBERICA</v>
      </c>
    </row>
    <row r="42" spans="1:10" x14ac:dyDescent="0.25">
      <c r="A42" t="s">
        <v>1000</v>
      </c>
      <c r="B42" t="s">
        <v>1023</v>
      </c>
      <c r="C42" s="34" t="str">
        <f t="shared" si="2"/>
        <v>subsp.</v>
      </c>
      <c r="D42" t="s">
        <v>4200</v>
      </c>
      <c r="E42" t="s">
        <v>4147</v>
      </c>
      <c r="F42" t="s">
        <v>4688</v>
      </c>
      <c r="G42" t="s">
        <v>4201</v>
      </c>
      <c r="H42" t="s">
        <v>5142</v>
      </c>
      <c r="J42" t="str">
        <f t="shared" si="3"/>
        <v>Centaurea ESTÁ EN FLORAIBERICA</v>
      </c>
    </row>
    <row r="43" spans="1:10" x14ac:dyDescent="0.25">
      <c r="A43" t="s">
        <v>1000</v>
      </c>
      <c r="B43" t="s">
        <v>1010</v>
      </c>
      <c r="C43" s="34" t="str">
        <f t="shared" si="2"/>
        <v/>
      </c>
      <c r="E43" t="s">
        <v>4147</v>
      </c>
      <c r="F43" t="s">
        <v>4688</v>
      </c>
      <c r="G43" t="s">
        <v>4202</v>
      </c>
      <c r="H43" t="s">
        <v>5142</v>
      </c>
      <c r="J43" t="str">
        <f t="shared" si="3"/>
        <v>Centaurea ESTÁ EN FLORAIBERICA</v>
      </c>
    </row>
    <row r="44" spans="1:10" x14ac:dyDescent="0.25">
      <c r="A44" t="s">
        <v>1000</v>
      </c>
      <c r="B44" t="s">
        <v>1031</v>
      </c>
      <c r="C44" s="34" t="str">
        <f t="shared" si="2"/>
        <v>subsp.</v>
      </c>
      <c r="D44" t="s">
        <v>3506</v>
      </c>
      <c r="E44" t="s">
        <v>4147</v>
      </c>
      <c r="F44" t="s">
        <v>4688</v>
      </c>
      <c r="G44" t="s">
        <v>4203</v>
      </c>
      <c r="H44" t="s">
        <v>5142</v>
      </c>
      <c r="J44" t="str">
        <f t="shared" si="3"/>
        <v>Centaurea ESTÁ EN FLORAIBERICA</v>
      </c>
    </row>
    <row r="45" spans="1:10" x14ac:dyDescent="0.25">
      <c r="A45" t="s">
        <v>1000</v>
      </c>
      <c r="B45" t="s">
        <v>1031</v>
      </c>
      <c r="C45" s="34" t="str">
        <f t="shared" si="2"/>
        <v>subsp.</v>
      </c>
      <c r="D45" t="s">
        <v>1028</v>
      </c>
      <c r="E45" t="s">
        <v>4147</v>
      </c>
      <c r="F45" t="s">
        <v>4688</v>
      </c>
      <c r="G45" t="s">
        <v>4204</v>
      </c>
      <c r="H45" t="s">
        <v>5142</v>
      </c>
      <c r="J45" t="str">
        <f t="shared" si="3"/>
        <v>Centaurea ESTÁ EN FLORAIBERICA</v>
      </c>
    </row>
    <row r="46" spans="1:10" x14ac:dyDescent="0.25">
      <c r="A46" t="s">
        <v>1000</v>
      </c>
      <c r="B46" t="s">
        <v>4205</v>
      </c>
      <c r="C46" s="34" t="str">
        <f t="shared" si="2"/>
        <v/>
      </c>
      <c r="E46" t="s">
        <v>4147</v>
      </c>
      <c r="F46" t="s">
        <v>4688</v>
      </c>
      <c r="G46" t="s">
        <v>4206</v>
      </c>
      <c r="H46" t="s">
        <v>5142</v>
      </c>
      <c r="J46" t="str">
        <f t="shared" si="3"/>
        <v>Centaurea ESTÁ EN FLORAIBERICA</v>
      </c>
    </row>
    <row r="47" spans="1:10" x14ac:dyDescent="0.25">
      <c r="A47" t="s">
        <v>1000</v>
      </c>
      <c r="B47" t="s">
        <v>1054</v>
      </c>
      <c r="C47" s="34" t="str">
        <f t="shared" si="2"/>
        <v/>
      </c>
      <c r="E47" t="s">
        <v>4147</v>
      </c>
      <c r="F47" t="s">
        <v>4688</v>
      </c>
      <c r="G47" t="s">
        <v>4207</v>
      </c>
      <c r="H47" t="s">
        <v>5142</v>
      </c>
      <c r="J47" t="str">
        <f t="shared" si="3"/>
        <v>Centaurea ESTÁ EN FLORAIBERICA</v>
      </c>
    </row>
    <row r="48" spans="1:10" x14ac:dyDescent="0.25">
      <c r="A48" t="s">
        <v>1000</v>
      </c>
      <c r="B48" t="s">
        <v>367</v>
      </c>
      <c r="C48" s="34" t="str">
        <f t="shared" si="2"/>
        <v/>
      </c>
      <c r="E48" t="s">
        <v>4147</v>
      </c>
      <c r="F48" t="s">
        <v>4688</v>
      </c>
      <c r="G48" t="s">
        <v>4208</v>
      </c>
      <c r="H48" t="s">
        <v>5142</v>
      </c>
      <c r="J48" t="str">
        <f t="shared" si="3"/>
        <v>Centaurea ESTÁ EN FLORAIBERICA</v>
      </c>
    </row>
    <row r="49" spans="1:10" x14ac:dyDescent="0.25">
      <c r="A49" t="s">
        <v>1000</v>
      </c>
      <c r="B49" t="s">
        <v>53</v>
      </c>
      <c r="C49" s="34" t="str">
        <f t="shared" si="2"/>
        <v/>
      </c>
      <c r="E49" t="s">
        <v>4147</v>
      </c>
      <c r="F49" t="s">
        <v>4688</v>
      </c>
      <c r="G49" t="s">
        <v>4209</v>
      </c>
      <c r="H49" t="s">
        <v>5142</v>
      </c>
      <c r="J49" t="str">
        <f t="shared" si="3"/>
        <v>Centaurea ESTÁ EN FLORAIBERICA</v>
      </c>
    </row>
    <row r="50" spans="1:10" x14ac:dyDescent="0.25">
      <c r="A50" t="s">
        <v>1000</v>
      </c>
      <c r="B50" t="s">
        <v>1055</v>
      </c>
      <c r="C50" s="34" t="str">
        <f t="shared" si="2"/>
        <v/>
      </c>
      <c r="E50" t="s">
        <v>4147</v>
      </c>
      <c r="F50" t="s">
        <v>4688</v>
      </c>
      <c r="G50" t="s">
        <v>4210</v>
      </c>
      <c r="H50" t="s">
        <v>5142</v>
      </c>
      <c r="J50" t="str">
        <f t="shared" si="3"/>
        <v>Centaurea ESTÁ EN FLORAIBERICA</v>
      </c>
    </row>
    <row r="51" spans="1:10" x14ac:dyDescent="0.25">
      <c r="A51" t="s">
        <v>1000</v>
      </c>
      <c r="B51" t="s">
        <v>4211</v>
      </c>
      <c r="C51" s="34" t="str">
        <f t="shared" si="2"/>
        <v>subsp.</v>
      </c>
      <c r="D51" t="s">
        <v>4212</v>
      </c>
      <c r="E51" t="s">
        <v>4147</v>
      </c>
      <c r="F51" t="s">
        <v>4688</v>
      </c>
      <c r="G51" t="s">
        <v>4213</v>
      </c>
      <c r="H51" t="s">
        <v>5142</v>
      </c>
      <c r="J51" t="str">
        <f t="shared" si="3"/>
        <v>Centaurea ESTÁ EN FLORAIBERICA</v>
      </c>
    </row>
    <row r="52" spans="1:10" x14ac:dyDescent="0.25">
      <c r="A52" t="s">
        <v>1000</v>
      </c>
      <c r="B52" t="s">
        <v>1034</v>
      </c>
      <c r="C52" s="34" t="str">
        <f t="shared" si="2"/>
        <v/>
      </c>
      <c r="E52" t="s">
        <v>4147</v>
      </c>
      <c r="F52" t="s">
        <v>4688</v>
      </c>
      <c r="G52" t="s">
        <v>4214</v>
      </c>
      <c r="H52" t="s">
        <v>5142</v>
      </c>
      <c r="J52" t="str">
        <f t="shared" si="3"/>
        <v>Centaurea ESTÁ EN FLORAIBERICA</v>
      </c>
    </row>
    <row r="53" spans="1:10" x14ac:dyDescent="0.25">
      <c r="A53" t="s">
        <v>1000</v>
      </c>
      <c r="B53" t="s">
        <v>1068</v>
      </c>
      <c r="C53" s="34" t="str">
        <f t="shared" si="2"/>
        <v/>
      </c>
      <c r="E53" t="s">
        <v>4147</v>
      </c>
      <c r="F53" t="s">
        <v>4688</v>
      </c>
      <c r="G53" t="s">
        <v>4215</v>
      </c>
      <c r="H53" t="s">
        <v>5142</v>
      </c>
      <c r="J53" t="str">
        <f t="shared" si="3"/>
        <v>Centaurea ESTÁ EN FLORAIBERICA</v>
      </c>
    </row>
    <row r="54" spans="1:10" x14ac:dyDescent="0.25">
      <c r="A54" t="s">
        <v>1000</v>
      </c>
      <c r="B54" t="s">
        <v>4216</v>
      </c>
      <c r="C54" s="34" t="str">
        <f t="shared" si="2"/>
        <v/>
      </c>
      <c r="E54" t="s">
        <v>4147</v>
      </c>
      <c r="F54" t="s">
        <v>4688</v>
      </c>
      <c r="G54" t="s">
        <v>4217</v>
      </c>
      <c r="H54" t="s">
        <v>5142</v>
      </c>
      <c r="J54" t="str">
        <f t="shared" si="3"/>
        <v>Centaurea ESTÁ EN FLORAIBERICA</v>
      </c>
    </row>
    <row r="55" spans="1:10" x14ac:dyDescent="0.25">
      <c r="A55" t="s">
        <v>1000</v>
      </c>
      <c r="B55" t="s">
        <v>479</v>
      </c>
      <c r="C55" s="34" t="str">
        <f t="shared" si="2"/>
        <v/>
      </c>
      <c r="E55" t="s">
        <v>4147</v>
      </c>
      <c r="F55" t="s">
        <v>4688</v>
      </c>
      <c r="G55" t="s">
        <v>4218</v>
      </c>
      <c r="H55" t="s">
        <v>5142</v>
      </c>
      <c r="J55" t="str">
        <f t="shared" si="3"/>
        <v>Centaurea ESTÁ EN FLORAIBERICA</v>
      </c>
    </row>
    <row r="56" spans="1:10" x14ac:dyDescent="0.25">
      <c r="A56" t="s">
        <v>1000</v>
      </c>
      <c r="B56" t="s">
        <v>754</v>
      </c>
      <c r="C56" s="34" t="str">
        <f t="shared" si="2"/>
        <v>subsp.</v>
      </c>
      <c r="D56" t="s">
        <v>2893</v>
      </c>
      <c r="E56" t="s">
        <v>4147</v>
      </c>
      <c r="F56" t="s">
        <v>4688</v>
      </c>
      <c r="G56" t="s">
        <v>4219</v>
      </c>
      <c r="H56" t="s">
        <v>5142</v>
      </c>
      <c r="J56" t="str">
        <f t="shared" si="3"/>
        <v>Centaurea ESTÁ EN FLORAIBERICA</v>
      </c>
    </row>
    <row r="57" spans="1:10" x14ac:dyDescent="0.25">
      <c r="A57" t="s">
        <v>1000</v>
      </c>
      <c r="B57" t="s">
        <v>574</v>
      </c>
      <c r="C57" s="34" t="str">
        <f t="shared" si="2"/>
        <v/>
      </c>
      <c r="E57" t="s">
        <v>4147</v>
      </c>
      <c r="F57" t="s">
        <v>4688</v>
      </c>
      <c r="G57" t="s">
        <v>4220</v>
      </c>
      <c r="H57" t="s">
        <v>5142</v>
      </c>
      <c r="J57" t="str">
        <f t="shared" si="3"/>
        <v>Centaurea ESTÁ EN FLORAIBERICA</v>
      </c>
    </row>
    <row r="58" spans="1:10" x14ac:dyDescent="0.25">
      <c r="A58" t="s">
        <v>1000</v>
      </c>
      <c r="B58" t="s">
        <v>4221</v>
      </c>
      <c r="C58" s="34" t="str">
        <f t="shared" si="2"/>
        <v/>
      </c>
      <c r="E58" t="s">
        <v>4147</v>
      </c>
      <c r="F58" t="s">
        <v>4688</v>
      </c>
      <c r="G58" t="s">
        <v>4222</v>
      </c>
      <c r="H58" t="s">
        <v>5142</v>
      </c>
      <c r="J58" t="str">
        <f t="shared" si="3"/>
        <v>Centaurea ESTÁ EN FLORAIBERICA</v>
      </c>
    </row>
    <row r="59" spans="1:10" x14ac:dyDescent="0.25">
      <c r="A59" t="s">
        <v>1000</v>
      </c>
      <c r="B59" t="s">
        <v>4223</v>
      </c>
      <c r="C59" s="34" t="str">
        <f t="shared" si="2"/>
        <v/>
      </c>
      <c r="E59" t="s">
        <v>4147</v>
      </c>
      <c r="F59" t="s">
        <v>4688</v>
      </c>
      <c r="G59" t="s">
        <v>4224</v>
      </c>
      <c r="H59" t="s">
        <v>5142</v>
      </c>
      <c r="J59" t="str">
        <f t="shared" si="3"/>
        <v>Centaurea ESTÁ EN FLORAIBERICA</v>
      </c>
    </row>
    <row r="60" spans="1:10" x14ac:dyDescent="0.25">
      <c r="A60" t="s">
        <v>1000</v>
      </c>
      <c r="B60" t="s">
        <v>1016</v>
      </c>
      <c r="C60" s="34" t="str">
        <f t="shared" si="2"/>
        <v/>
      </c>
      <c r="E60" t="s">
        <v>4147</v>
      </c>
      <c r="F60" t="s">
        <v>4688</v>
      </c>
      <c r="G60" t="s">
        <v>4225</v>
      </c>
      <c r="H60" t="s">
        <v>5142</v>
      </c>
      <c r="J60" t="str">
        <f t="shared" si="3"/>
        <v>Centaurea ESTÁ EN FLORAIBERICA</v>
      </c>
    </row>
    <row r="61" spans="1:10" x14ac:dyDescent="0.25">
      <c r="A61" t="s">
        <v>1000</v>
      </c>
      <c r="B61" t="s">
        <v>1070</v>
      </c>
      <c r="C61" s="34" t="str">
        <f t="shared" si="2"/>
        <v/>
      </c>
      <c r="E61" t="s">
        <v>4147</v>
      </c>
      <c r="F61" t="s">
        <v>4688</v>
      </c>
      <c r="G61" t="s">
        <v>4226</v>
      </c>
      <c r="H61" t="s">
        <v>5142</v>
      </c>
      <c r="J61" t="str">
        <f t="shared" si="3"/>
        <v>Centaurea ESTÁ EN FLORAIBERICA</v>
      </c>
    </row>
    <row r="62" spans="1:10" x14ac:dyDescent="0.25">
      <c r="A62" t="s">
        <v>1000</v>
      </c>
      <c r="B62" t="s">
        <v>2668</v>
      </c>
      <c r="C62" s="34" t="str">
        <f t="shared" si="2"/>
        <v/>
      </c>
      <c r="E62" t="s">
        <v>4147</v>
      </c>
      <c r="F62" t="s">
        <v>4688</v>
      </c>
      <c r="G62" t="s">
        <v>4227</v>
      </c>
      <c r="H62" t="s">
        <v>5142</v>
      </c>
      <c r="J62" t="str">
        <f t="shared" si="3"/>
        <v>Centaurea ESTÁ EN FLORAIBERICA</v>
      </c>
    </row>
    <row r="63" spans="1:10" x14ac:dyDescent="0.25">
      <c r="A63" t="s">
        <v>1000</v>
      </c>
      <c r="B63" t="s">
        <v>1056</v>
      </c>
      <c r="C63" s="34" t="str">
        <f t="shared" si="2"/>
        <v/>
      </c>
      <c r="E63" t="s">
        <v>4147</v>
      </c>
      <c r="F63" t="s">
        <v>4688</v>
      </c>
      <c r="G63" t="s">
        <v>4228</v>
      </c>
      <c r="H63" t="s">
        <v>5142</v>
      </c>
      <c r="J63" t="str">
        <f t="shared" si="3"/>
        <v>Centaurea ESTÁ EN FLORAIBERICA</v>
      </c>
    </row>
    <row r="64" spans="1:10" x14ac:dyDescent="0.25">
      <c r="A64" t="s">
        <v>1000</v>
      </c>
      <c r="B64" t="s">
        <v>1020</v>
      </c>
      <c r="C64" s="34" t="str">
        <f t="shared" si="2"/>
        <v/>
      </c>
      <c r="E64" t="s">
        <v>4147</v>
      </c>
      <c r="F64" t="s">
        <v>4688</v>
      </c>
      <c r="G64" t="s">
        <v>4229</v>
      </c>
      <c r="H64" t="s">
        <v>5142</v>
      </c>
      <c r="J64" t="str">
        <f t="shared" si="3"/>
        <v>Centaurea ESTÁ EN FLORAIBERICA</v>
      </c>
    </row>
    <row r="65" spans="1:10" x14ac:dyDescent="0.25">
      <c r="A65" t="s">
        <v>1000</v>
      </c>
      <c r="B65" t="s">
        <v>1009</v>
      </c>
      <c r="C65" s="34" t="str">
        <f t="shared" si="2"/>
        <v>subsp.</v>
      </c>
      <c r="D65" t="s">
        <v>661</v>
      </c>
      <c r="E65" t="s">
        <v>4147</v>
      </c>
      <c r="F65" t="s">
        <v>4688</v>
      </c>
      <c r="G65" t="s">
        <v>4230</v>
      </c>
      <c r="H65" t="s">
        <v>5142</v>
      </c>
      <c r="J65" t="str">
        <f t="shared" si="3"/>
        <v>Centaurea ESTÁ EN FLORAIBERICA</v>
      </c>
    </row>
    <row r="66" spans="1:10" x14ac:dyDescent="0.25">
      <c r="A66" t="s">
        <v>1000</v>
      </c>
      <c r="B66" t="s">
        <v>1009</v>
      </c>
      <c r="C66" s="34" t="str">
        <f t="shared" si="2"/>
        <v>subsp.</v>
      </c>
      <c r="D66" t="s">
        <v>1009</v>
      </c>
      <c r="E66" t="s">
        <v>4147</v>
      </c>
      <c r="F66" t="s">
        <v>4688</v>
      </c>
      <c r="G66" t="s">
        <v>4231</v>
      </c>
      <c r="H66" t="s">
        <v>5142</v>
      </c>
      <c r="J66" t="str">
        <f t="shared" ref="J66:J100" si="4">CONCATENATE(A66," ", "ESTÁ EN FLORAIBERICA")</f>
        <v>Centaurea ESTÁ EN FLORAIBERICA</v>
      </c>
    </row>
    <row r="67" spans="1:10" x14ac:dyDescent="0.25">
      <c r="A67" t="s">
        <v>1000</v>
      </c>
      <c r="B67" t="s">
        <v>1009</v>
      </c>
      <c r="C67" s="34" t="str">
        <f t="shared" si="2"/>
        <v>subsp.</v>
      </c>
      <c r="D67" t="s">
        <v>4232</v>
      </c>
      <c r="E67" t="s">
        <v>4147</v>
      </c>
      <c r="F67" t="s">
        <v>4688</v>
      </c>
      <c r="G67" t="s">
        <v>4233</v>
      </c>
      <c r="H67" t="s">
        <v>5142</v>
      </c>
      <c r="J67" t="str">
        <f t="shared" si="4"/>
        <v>Centaurea ESTÁ EN FLORAIBERICA</v>
      </c>
    </row>
    <row r="68" spans="1:10" x14ac:dyDescent="0.25">
      <c r="A68" t="s">
        <v>1000</v>
      </c>
      <c r="B68" t="s">
        <v>4234</v>
      </c>
      <c r="C68" s="34" t="str">
        <f t="shared" ref="C68:C131" si="5">IF(D68="","","subsp.")</f>
        <v/>
      </c>
      <c r="E68" t="s">
        <v>4147</v>
      </c>
      <c r="F68" t="s">
        <v>4688</v>
      </c>
      <c r="G68" t="s">
        <v>4235</v>
      </c>
      <c r="H68" t="s">
        <v>5142</v>
      </c>
      <c r="J68" t="str">
        <f t="shared" si="4"/>
        <v>Centaurea ESTÁ EN FLORAIBERICA</v>
      </c>
    </row>
    <row r="69" spans="1:10" x14ac:dyDescent="0.25">
      <c r="A69" t="s">
        <v>1000</v>
      </c>
      <c r="B69" t="s">
        <v>219</v>
      </c>
      <c r="C69" s="34" t="str">
        <f t="shared" si="5"/>
        <v/>
      </c>
      <c r="E69" t="s">
        <v>4147</v>
      </c>
      <c r="F69" t="s">
        <v>4688</v>
      </c>
      <c r="G69" t="s">
        <v>4236</v>
      </c>
      <c r="H69" t="s">
        <v>5142</v>
      </c>
      <c r="J69" t="str">
        <f t="shared" si="4"/>
        <v>Centaurea ESTÁ EN FLORAIBERICA</v>
      </c>
    </row>
    <row r="70" spans="1:10" x14ac:dyDescent="0.25">
      <c r="A70" t="s">
        <v>1000</v>
      </c>
      <c r="B70" t="s">
        <v>1019</v>
      </c>
      <c r="C70" s="34" t="str">
        <f t="shared" si="5"/>
        <v/>
      </c>
      <c r="E70" t="s">
        <v>4147</v>
      </c>
      <c r="F70" t="s">
        <v>4688</v>
      </c>
      <c r="G70" t="s">
        <v>4237</v>
      </c>
      <c r="H70" t="s">
        <v>5142</v>
      </c>
      <c r="J70" t="str">
        <f t="shared" si="4"/>
        <v>Centaurea ESTÁ EN FLORAIBERICA</v>
      </c>
    </row>
    <row r="71" spans="1:10" x14ac:dyDescent="0.25">
      <c r="A71" t="s">
        <v>1000</v>
      </c>
      <c r="B71" t="s">
        <v>1053</v>
      </c>
      <c r="C71" s="34" t="str">
        <f t="shared" si="5"/>
        <v/>
      </c>
      <c r="E71" t="s">
        <v>4147</v>
      </c>
      <c r="F71" t="s">
        <v>4688</v>
      </c>
      <c r="G71" t="s">
        <v>4238</v>
      </c>
      <c r="H71" t="s">
        <v>5142</v>
      </c>
      <c r="J71" t="str">
        <f t="shared" si="4"/>
        <v>Centaurea ESTÁ EN FLORAIBERICA</v>
      </c>
    </row>
    <row r="72" spans="1:10" x14ac:dyDescent="0.25">
      <c r="A72" t="s">
        <v>1000</v>
      </c>
      <c r="B72" t="s">
        <v>1066</v>
      </c>
      <c r="C72" s="34" t="str">
        <f t="shared" si="5"/>
        <v/>
      </c>
      <c r="E72" t="s">
        <v>4147</v>
      </c>
      <c r="F72" t="s">
        <v>4688</v>
      </c>
      <c r="G72" t="s">
        <v>4239</v>
      </c>
      <c r="H72" t="s">
        <v>5142</v>
      </c>
      <c r="J72" t="str">
        <f t="shared" si="4"/>
        <v>Centaurea ESTÁ EN FLORAIBERICA</v>
      </c>
    </row>
    <row r="73" spans="1:10" x14ac:dyDescent="0.25">
      <c r="A73" t="s">
        <v>1000</v>
      </c>
      <c r="B73" t="s">
        <v>4240</v>
      </c>
      <c r="C73" s="34" t="str">
        <f t="shared" si="5"/>
        <v>subsp.</v>
      </c>
      <c r="D73" t="s">
        <v>1061</v>
      </c>
      <c r="E73" t="s">
        <v>4147</v>
      </c>
      <c r="F73" t="s">
        <v>4688</v>
      </c>
      <c r="G73" t="s">
        <v>4241</v>
      </c>
      <c r="H73" t="s">
        <v>5142</v>
      </c>
      <c r="J73" t="str">
        <f t="shared" si="4"/>
        <v>Centaurea ESTÁ EN FLORAIBERICA</v>
      </c>
    </row>
    <row r="74" spans="1:10" x14ac:dyDescent="0.25">
      <c r="A74" t="s">
        <v>1000</v>
      </c>
      <c r="B74" t="s">
        <v>1006</v>
      </c>
      <c r="C74" s="34" t="str">
        <f t="shared" si="5"/>
        <v>subsp.</v>
      </c>
      <c r="D74" t="s">
        <v>4242</v>
      </c>
      <c r="E74" t="s">
        <v>4147</v>
      </c>
      <c r="F74" t="s">
        <v>4688</v>
      </c>
      <c r="G74" t="s">
        <v>4243</v>
      </c>
      <c r="H74" t="s">
        <v>5142</v>
      </c>
      <c r="J74" t="str">
        <f t="shared" si="4"/>
        <v>Centaurea ESTÁ EN FLORAIBERICA</v>
      </c>
    </row>
    <row r="75" spans="1:10" x14ac:dyDescent="0.25">
      <c r="A75" t="s">
        <v>1000</v>
      </c>
      <c r="B75" t="s">
        <v>4244</v>
      </c>
      <c r="C75" s="34" t="str">
        <f t="shared" si="5"/>
        <v/>
      </c>
      <c r="E75" t="s">
        <v>4147</v>
      </c>
      <c r="F75" t="s">
        <v>4688</v>
      </c>
      <c r="G75" t="s">
        <v>4245</v>
      </c>
      <c r="H75" t="s">
        <v>5142</v>
      </c>
      <c r="J75" t="str">
        <f t="shared" si="4"/>
        <v>Centaurea ESTÁ EN FLORAIBERICA</v>
      </c>
    </row>
    <row r="76" spans="1:10" x14ac:dyDescent="0.25">
      <c r="A76" t="s">
        <v>1000</v>
      </c>
      <c r="B76" t="s">
        <v>1036</v>
      </c>
      <c r="C76" s="34" t="str">
        <f t="shared" si="5"/>
        <v>subsp.</v>
      </c>
      <c r="D76" t="s">
        <v>4246</v>
      </c>
      <c r="E76" t="s">
        <v>4147</v>
      </c>
      <c r="F76" t="s">
        <v>4688</v>
      </c>
      <c r="G76" t="s">
        <v>4247</v>
      </c>
      <c r="H76" t="s">
        <v>5142</v>
      </c>
      <c r="J76" t="str">
        <f t="shared" si="4"/>
        <v>Centaurea ESTÁ EN FLORAIBERICA</v>
      </c>
    </row>
    <row r="77" spans="1:10" x14ac:dyDescent="0.25">
      <c r="A77" t="s">
        <v>1000</v>
      </c>
      <c r="B77" t="s">
        <v>1036</v>
      </c>
      <c r="C77" s="34" t="str">
        <f t="shared" si="5"/>
        <v>subsp.</v>
      </c>
      <c r="D77" t="s">
        <v>1036</v>
      </c>
      <c r="E77" t="s">
        <v>4147</v>
      </c>
      <c r="F77" t="s">
        <v>4688</v>
      </c>
      <c r="G77" t="s">
        <v>4248</v>
      </c>
      <c r="H77" t="s">
        <v>5142</v>
      </c>
      <c r="J77" t="str">
        <f t="shared" si="4"/>
        <v>Centaurea ESTÁ EN FLORAIBERICA</v>
      </c>
    </row>
    <row r="78" spans="1:10" x14ac:dyDescent="0.25">
      <c r="A78" t="s">
        <v>1000</v>
      </c>
      <c r="B78" t="s">
        <v>1037</v>
      </c>
      <c r="C78" s="34" t="str">
        <f t="shared" si="5"/>
        <v>subsp.</v>
      </c>
      <c r="D78" t="s">
        <v>531</v>
      </c>
      <c r="E78" t="s">
        <v>4147</v>
      </c>
      <c r="F78" t="s">
        <v>4688</v>
      </c>
      <c r="G78" t="s">
        <v>4249</v>
      </c>
      <c r="H78" t="s">
        <v>5142</v>
      </c>
      <c r="J78" t="str">
        <f t="shared" si="4"/>
        <v>Centaurea ESTÁ EN FLORAIBERICA</v>
      </c>
    </row>
    <row r="79" spans="1:10" x14ac:dyDescent="0.25">
      <c r="A79" t="s">
        <v>1000</v>
      </c>
      <c r="B79" t="s">
        <v>1062</v>
      </c>
      <c r="C79" s="34" t="str">
        <f t="shared" si="5"/>
        <v/>
      </c>
      <c r="E79" t="s">
        <v>4147</v>
      </c>
      <c r="F79" t="s">
        <v>4688</v>
      </c>
      <c r="G79" t="s">
        <v>4250</v>
      </c>
      <c r="H79" t="s">
        <v>5142</v>
      </c>
      <c r="J79" t="str">
        <f t="shared" si="4"/>
        <v>Centaurea ESTÁ EN FLORAIBERICA</v>
      </c>
    </row>
    <row r="80" spans="1:10" x14ac:dyDescent="0.25">
      <c r="A80" t="s">
        <v>1000</v>
      </c>
      <c r="B80" t="s">
        <v>4251</v>
      </c>
      <c r="C80" s="34" t="str">
        <f t="shared" si="5"/>
        <v/>
      </c>
      <c r="E80" t="s">
        <v>4147</v>
      </c>
      <c r="F80" t="s">
        <v>4688</v>
      </c>
      <c r="G80" t="s">
        <v>4252</v>
      </c>
      <c r="H80" t="s">
        <v>5142</v>
      </c>
      <c r="J80" t="str">
        <f t="shared" si="4"/>
        <v>Centaurea ESTÁ EN FLORAIBERICA</v>
      </c>
    </row>
    <row r="81" spans="1:10" x14ac:dyDescent="0.25">
      <c r="A81" t="s">
        <v>1000</v>
      </c>
      <c r="B81" t="s">
        <v>4253</v>
      </c>
      <c r="C81" s="34" t="str">
        <f t="shared" si="5"/>
        <v/>
      </c>
      <c r="E81" t="s">
        <v>4147</v>
      </c>
      <c r="F81" t="s">
        <v>4688</v>
      </c>
      <c r="G81" t="s">
        <v>4254</v>
      </c>
      <c r="H81" t="s">
        <v>5142</v>
      </c>
      <c r="J81" t="str">
        <f t="shared" si="4"/>
        <v>Centaurea ESTÁ EN FLORAIBERICA</v>
      </c>
    </row>
    <row r="82" spans="1:10" x14ac:dyDescent="0.25">
      <c r="A82" t="s">
        <v>1173</v>
      </c>
      <c r="B82" t="s">
        <v>4255</v>
      </c>
      <c r="C82" s="34" t="str">
        <f t="shared" si="5"/>
        <v/>
      </c>
      <c r="E82" t="s">
        <v>4147</v>
      </c>
      <c r="F82" t="s">
        <v>4688</v>
      </c>
      <c r="G82" t="s">
        <v>4256</v>
      </c>
      <c r="H82" t="s">
        <v>5142</v>
      </c>
      <c r="J82" t="str">
        <f t="shared" si="4"/>
        <v>Cheirolophus ESTÁ EN FLORAIBERICA</v>
      </c>
    </row>
    <row r="83" spans="1:10" x14ac:dyDescent="0.25">
      <c r="A83" t="s">
        <v>1173</v>
      </c>
      <c r="B83" t="s">
        <v>4257</v>
      </c>
      <c r="C83" s="34" t="str">
        <f t="shared" si="5"/>
        <v/>
      </c>
      <c r="E83" t="s">
        <v>4147</v>
      </c>
      <c r="F83" t="s">
        <v>4688</v>
      </c>
      <c r="G83" t="s">
        <v>4258</v>
      </c>
      <c r="H83" t="s">
        <v>5142</v>
      </c>
      <c r="J83" t="str">
        <f t="shared" si="4"/>
        <v>Cheirolophus ESTÁ EN FLORAIBERICA</v>
      </c>
    </row>
    <row r="84" spans="1:10" x14ac:dyDescent="0.25">
      <c r="A84" t="s">
        <v>1173</v>
      </c>
      <c r="B84" t="s">
        <v>4259</v>
      </c>
      <c r="C84" s="34" t="str">
        <f t="shared" si="5"/>
        <v/>
      </c>
      <c r="E84" t="s">
        <v>4147</v>
      </c>
      <c r="F84" t="s">
        <v>4688</v>
      </c>
      <c r="G84" t="s">
        <v>4260</v>
      </c>
      <c r="H84" t="s">
        <v>5142</v>
      </c>
      <c r="J84" t="str">
        <f t="shared" si="4"/>
        <v>Cheirolophus ESTÁ EN FLORAIBERICA</v>
      </c>
    </row>
    <row r="85" spans="1:10" x14ac:dyDescent="0.25">
      <c r="A85" t="s">
        <v>1173</v>
      </c>
      <c r="B85" t="s">
        <v>4261</v>
      </c>
      <c r="C85" s="34" t="str">
        <f t="shared" si="5"/>
        <v/>
      </c>
      <c r="E85" t="s">
        <v>4147</v>
      </c>
      <c r="F85" t="s">
        <v>4688</v>
      </c>
      <c r="G85" t="s">
        <v>4262</v>
      </c>
      <c r="H85" t="s">
        <v>5142</v>
      </c>
      <c r="J85" t="str">
        <f t="shared" si="4"/>
        <v>Cheirolophus ESTÁ EN FLORAIBERICA</v>
      </c>
    </row>
    <row r="86" spans="1:10" x14ac:dyDescent="0.25">
      <c r="A86" t="s">
        <v>1173</v>
      </c>
      <c r="B86" t="s">
        <v>4263</v>
      </c>
      <c r="C86" s="34" t="str">
        <f t="shared" si="5"/>
        <v/>
      </c>
      <c r="E86" t="s">
        <v>4147</v>
      </c>
      <c r="F86" t="s">
        <v>4688</v>
      </c>
      <c r="G86" t="s">
        <v>4264</v>
      </c>
      <c r="H86" t="s">
        <v>5142</v>
      </c>
      <c r="J86" t="str">
        <f t="shared" si="4"/>
        <v>Cheirolophus ESTÁ EN FLORAIBERICA</v>
      </c>
    </row>
    <row r="87" spans="1:10" x14ac:dyDescent="0.25">
      <c r="A87" t="s">
        <v>1173</v>
      </c>
      <c r="B87" t="s">
        <v>4265</v>
      </c>
      <c r="C87" s="34" t="str">
        <f t="shared" si="5"/>
        <v/>
      </c>
      <c r="E87" t="s">
        <v>4147</v>
      </c>
      <c r="F87" t="s">
        <v>4688</v>
      </c>
      <c r="G87" t="s">
        <v>4266</v>
      </c>
      <c r="H87" t="s">
        <v>5142</v>
      </c>
      <c r="J87" t="str">
        <f t="shared" si="4"/>
        <v>Cheirolophus ESTÁ EN FLORAIBERICA</v>
      </c>
    </row>
    <row r="88" spans="1:10" x14ac:dyDescent="0.25">
      <c r="A88" t="s">
        <v>1173</v>
      </c>
      <c r="B88" t="s">
        <v>4267</v>
      </c>
      <c r="C88" s="34" t="str">
        <f t="shared" si="5"/>
        <v/>
      </c>
      <c r="E88" t="s">
        <v>4147</v>
      </c>
      <c r="F88" t="s">
        <v>4688</v>
      </c>
      <c r="G88" t="s">
        <v>4268</v>
      </c>
      <c r="H88" t="s">
        <v>5142</v>
      </c>
      <c r="J88" t="str">
        <f t="shared" si="4"/>
        <v>Cheirolophus ESTÁ EN FLORAIBERICA</v>
      </c>
    </row>
    <row r="89" spans="1:10" x14ac:dyDescent="0.25">
      <c r="A89" t="s">
        <v>1173</v>
      </c>
      <c r="B89" t="s">
        <v>4151</v>
      </c>
      <c r="C89" s="34" t="str">
        <f t="shared" si="5"/>
        <v/>
      </c>
      <c r="E89" t="s">
        <v>4147</v>
      </c>
      <c r="F89" t="s">
        <v>4688</v>
      </c>
      <c r="G89" t="s">
        <v>4269</v>
      </c>
      <c r="H89" t="s">
        <v>5142</v>
      </c>
      <c r="J89" t="str">
        <f t="shared" si="4"/>
        <v>Cheirolophus ESTÁ EN FLORAIBERICA</v>
      </c>
    </row>
    <row r="90" spans="1:10" x14ac:dyDescent="0.25">
      <c r="A90" t="s">
        <v>1173</v>
      </c>
      <c r="B90" t="s">
        <v>4151</v>
      </c>
      <c r="C90" s="34" t="str">
        <f t="shared" si="5"/>
        <v>subsp.</v>
      </c>
      <c r="D90" t="s">
        <v>2975</v>
      </c>
      <c r="E90" t="s">
        <v>4147</v>
      </c>
      <c r="F90" t="s">
        <v>4688</v>
      </c>
      <c r="G90" t="s">
        <v>4270</v>
      </c>
      <c r="H90" t="s">
        <v>5142</v>
      </c>
      <c r="J90" t="str">
        <f t="shared" si="4"/>
        <v>Cheirolophus ESTÁ EN FLORAIBERICA</v>
      </c>
    </row>
    <row r="91" spans="1:10" x14ac:dyDescent="0.25">
      <c r="A91" t="s">
        <v>1173</v>
      </c>
      <c r="B91" t="s">
        <v>4151</v>
      </c>
      <c r="C91" s="34" t="str">
        <f t="shared" si="5"/>
        <v>subsp.</v>
      </c>
      <c r="D91" t="s">
        <v>4151</v>
      </c>
      <c r="E91" t="s">
        <v>4147</v>
      </c>
      <c r="F91" t="s">
        <v>4688</v>
      </c>
      <c r="G91" t="s">
        <v>4271</v>
      </c>
      <c r="H91" t="s">
        <v>5142</v>
      </c>
      <c r="J91" t="str">
        <f t="shared" si="4"/>
        <v>Cheirolophus ESTÁ EN FLORAIBERICA</v>
      </c>
    </row>
    <row r="92" spans="1:10" x14ac:dyDescent="0.25">
      <c r="A92" t="s">
        <v>1173</v>
      </c>
      <c r="B92" t="s">
        <v>4272</v>
      </c>
      <c r="C92" s="34" t="str">
        <f t="shared" si="5"/>
        <v/>
      </c>
      <c r="E92" t="s">
        <v>4147</v>
      </c>
      <c r="F92" t="s">
        <v>4688</v>
      </c>
      <c r="G92" t="s">
        <v>4273</v>
      </c>
      <c r="H92" t="s">
        <v>5142</v>
      </c>
      <c r="J92" t="str">
        <f t="shared" si="4"/>
        <v>Cheirolophus ESTÁ EN FLORAIBERICA</v>
      </c>
    </row>
    <row r="93" spans="1:10" x14ac:dyDescent="0.25">
      <c r="A93" t="s">
        <v>1173</v>
      </c>
      <c r="B93" t="s">
        <v>4274</v>
      </c>
      <c r="C93" s="34" t="str">
        <f t="shared" si="5"/>
        <v/>
      </c>
      <c r="E93" t="s">
        <v>4147</v>
      </c>
      <c r="F93" t="s">
        <v>4688</v>
      </c>
      <c r="G93" t="s">
        <v>4275</v>
      </c>
      <c r="H93" t="s">
        <v>5142</v>
      </c>
      <c r="J93" t="str">
        <f t="shared" si="4"/>
        <v>Cheirolophus ESTÁ EN FLORAIBERICA</v>
      </c>
    </row>
    <row r="94" spans="1:10" x14ac:dyDescent="0.25">
      <c r="A94" t="s">
        <v>1173</v>
      </c>
      <c r="B94" t="s">
        <v>4276</v>
      </c>
      <c r="C94" s="34" t="str">
        <f t="shared" si="5"/>
        <v/>
      </c>
      <c r="E94" t="s">
        <v>4147</v>
      </c>
      <c r="F94" t="s">
        <v>4688</v>
      </c>
      <c r="G94" t="s">
        <v>4277</v>
      </c>
      <c r="H94" t="s">
        <v>5142</v>
      </c>
      <c r="J94" t="str">
        <f t="shared" si="4"/>
        <v>Cheirolophus ESTÁ EN FLORAIBERICA</v>
      </c>
    </row>
    <row r="95" spans="1:10" x14ac:dyDescent="0.25">
      <c r="A95" t="s">
        <v>1208</v>
      </c>
      <c r="B95" t="s">
        <v>1223</v>
      </c>
      <c r="C95" s="34" t="str">
        <f t="shared" si="5"/>
        <v>subsp.</v>
      </c>
      <c r="D95" t="s">
        <v>4278</v>
      </c>
      <c r="E95" t="s">
        <v>4147</v>
      </c>
      <c r="F95" t="s">
        <v>4688</v>
      </c>
      <c r="G95" t="s">
        <v>4279</v>
      </c>
      <c r="H95" t="s">
        <v>5142</v>
      </c>
      <c r="J95" t="str">
        <f t="shared" si="4"/>
        <v>Cirsium ESTÁ EN FLORAIBERICA</v>
      </c>
    </row>
    <row r="96" spans="1:10" x14ac:dyDescent="0.25">
      <c r="A96" t="s">
        <v>1208</v>
      </c>
      <c r="B96" t="s">
        <v>1212</v>
      </c>
      <c r="C96" s="34" t="str">
        <f t="shared" si="5"/>
        <v/>
      </c>
      <c r="E96" t="s">
        <v>4147</v>
      </c>
      <c r="F96" t="s">
        <v>4688</v>
      </c>
      <c r="G96" t="s">
        <v>4280</v>
      </c>
      <c r="H96" t="s">
        <v>5142</v>
      </c>
      <c r="J96" t="str">
        <f t="shared" si="4"/>
        <v>Cirsium ESTÁ EN FLORAIBERICA</v>
      </c>
    </row>
    <row r="97" spans="1:10" x14ac:dyDescent="0.25">
      <c r="A97" t="s">
        <v>1208</v>
      </c>
      <c r="B97" t="s">
        <v>381</v>
      </c>
      <c r="C97" s="34" t="str">
        <f t="shared" si="5"/>
        <v/>
      </c>
      <c r="E97" t="s">
        <v>4147</v>
      </c>
      <c r="F97" t="s">
        <v>4688</v>
      </c>
      <c r="G97" t="s">
        <v>4281</v>
      </c>
      <c r="H97" t="s">
        <v>5142</v>
      </c>
      <c r="J97" t="str">
        <f t="shared" si="4"/>
        <v>Cirsium ESTÁ EN FLORAIBERICA</v>
      </c>
    </row>
    <row r="98" spans="1:10" x14ac:dyDescent="0.25">
      <c r="A98" t="s">
        <v>1396</v>
      </c>
      <c r="B98" t="s">
        <v>494</v>
      </c>
      <c r="C98" s="34" t="str">
        <f t="shared" si="5"/>
        <v>subsp.</v>
      </c>
      <c r="D98" t="s">
        <v>494</v>
      </c>
      <c r="E98" t="s">
        <v>4147</v>
      </c>
      <c r="F98" t="s">
        <v>4688</v>
      </c>
      <c r="G98" t="s">
        <v>4288</v>
      </c>
      <c r="H98" t="s">
        <v>5142</v>
      </c>
      <c r="J98" t="str">
        <f t="shared" si="4"/>
        <v>Cynara ESTÁ EN FLORAIBERICA</v>
      </c>
    </row>
    <row r="99" spans="1:10" x14ac:dyDescent="0.25">
      <c r="A99" t="s">
        <v>870</v>
      </c>
      <c r="B99" t="s">
        <v>639</v>
      </c>
      <c r="C99" s="34" t="str">
        <f t="shared" si="5"/>
        <v/>
      </c>
      <c r="E99" t="s">
        <v>4147</v>
      </c>
      <c r="F99" t="s">
        <v>4688</v>
      </c>
      <c r="G99" t="s">
        <v>5175</v>
      </c>
      <c r="H99" t="s">
        <v>5142</v>
      </c>
      <c r="I99" t="s">
        <v>5174</v>
      </c>
      <c r="J99" t="str">
        <f t="shared" si="4"/>
        <v>Carduncellus ESTÁ EN FLORAIBERICA</v>
      </c>
    </row>
    <row r="100" spans="1:10" x14ac:dyDescent="0.25">
      <c r="A100" t="s">
        <v>3336</v>
      </c>
      <c r="B100" t="s">
        <v>176</v>
      </c>
      <c r="C100" s="34" t="str">
        <f t="shared" si="5"/>
        <v/>
      </c>
      <c r="E100" t="s">
        <v>4147</v>
      </c>
      <c r="F100" t="s">
        <v>4688</v>
      </c>
      <c r="G100" t="s">
        <v>5157</v>
      </c>
      <c r="H100" t="s">
        <v>5142</v>
      </c>
      <c r="I100" t="s">
        <v>5177</v>
      </c>
      <c r="J100" t="str">
        <f t="shared" si="4"/>
        <v>Rhaponticoides ESTÁ EN FLORAIBERICA</v>
      </c>
    </row>
    <row r="101" spans="1:10" x14ac:dyDescent="0.25">
      <c r="A101" t="s">
        <v>4329</v>
      </c>
      <c r="B101" t="s">
        <v>4330</v>
      </c>
      <c r="C101" s="34" t="str">
        <f t="shared" si="5"/>
        <v/>
      </c>
      <c r="E101" t="s">
        <v>4147</v>
      </c>
      <c r="F101" t="s">
        <v>4688</v>
      </c>
      <c r="G101" t="s">
        <v>4331</v>
      </c>
      <c r="H101" t="s">
        <v>5142</v>
      </c>
      <c r="J101" t="s">
        <v>5178</v>
      </c>
    </row>
    <row r="102" spans="1:10" x14ac:dyDescent="0.25">
      <c r="A102" t="s">
        <v>3774</v>
      </c>
      <c r="B102" t="s">
        <v>4338</v>
      </c>
      <c r="C102" s="34" t="str">
        <f t="shared" si="5"/>
        <v/>
      </c>
      <c r="E102" t="s">
        <v>4147</v>
      </c>
      <c r="F102" t="s">
        <v>4688</v>
      </c>
      <c r="G102" t="s">
        <v>4339</v>
      </c>
      <c r="H102" t="s">
        <v>5142</v>
      </c>
      <c r="J102" t="str">
        <f t="shared" ref="J102:J124" si="6">CONCATENATE(A102," ", "ESTÁ EN FLORAIBERICA")</f>
        <v>Taraxacum ESTÁ EN FLORAIBERICA</v>
      </c>
    </row>
    <row r="103" spans="1:10" x14ac:dyDescent="0.25">
      <c r="A103" t="s">
        <v>3774</v>
      </c>
      <c r="B103" t="s">
        <v>3779</v>
      </c>
      <c r="C103" s="34" t="str">
        <f t="shared" si="5"/>
        <v/>
      </c>
      <c r="E103" t="s">
        <v>4147</v>
      </c>
      <c r="F103" t="s">
        <v>4688</v>
      </c>
      <c r="G103" t="s">
        <v>4340</v>
      </c>
      <c r="H103" t="s">
        <v>5142</v>
      </c>
      <c r="J103" t="str">
        <f t="shared" si="6"/>
        <v>Taraxacum ESTÁ EN FLORAIBERICA</v>
      </c>
    </row>
    <row r="104" spans="1:10" x14ac:dyDescent="0.25">
      <c r="A104" t="s">
        <v>3774</v>
      </c>
      <c r="B104" t="s">
        <v>598</v>
      </c>
      <c r="C104" s="34" t="str">
        <f t="shared" si="5"/>
        <v/>
      </c>
      <c r="E104" t="s">
        <v>4147</v>
      </c>
      <c r="F104" t="s">
        <v>4688</v>
      </c>
      <c r="G104" t="s">
        <v>4341</v>
      </c>
      <c r="H104" t="s">
        <v>5142</v>
      </c>
      <c r="J104" t="str">
        <f t="shared" si="6"/>
        <v>Taraxacum ESTÁ EN FLORAIBERICA</v>
      </c>
    </row>
    <row r="105" spans="1:10" x14ac:dyDescent="0.25">
      <c r="A105" t="s">
        <v>3774</v>
      </c>
      <c r="B105" t="s">
        <v>102</v>
      </c>
      <c r="C105" s="34" t="str">
        <f t="shared" si="5"/>
        <v/>
      </c>
      <c r="E105" t="s">
        <v>4147</v>
      </c>
      <c r="F105" t="s">
        <v>4688</v>
      </c>
      <c r="G105" t="s">
        <v>4342</v>
      </c>
      <c r="H105" t="s">
        <v>5142</v>
      </c>
      <c r="J105" t="str">
        <f t="shared" si="6"/>
        <v>Taraxacum ESTÁ EN FLORAIBERICA</v>
      </c>
    </row>
    <row r="106" spans="1:10" x14ac:dyDescent="0.25">
      <c r="A106" t="s">
        <v>3774</v>
      </c>
      <c r="B106" t="s">
        <v>1586</v>
      </c>
      <c r="C106" s="34" t="str">
        <f t="shared" si="5"/>
        <v/>
      </c>
      <c r="E106" t="s">
        <v>4147</v>
      </c>
      <c r="F106" t="s">
        <v>4688</v>
      </c>
      <c r="G106" t="s">
        <v>4343</v>
      </c>
      <c r="H106" t="s">
        <v>5142</v>
      </c>
      <c r="J106" t="str">
        <f t="shared" si="6"/>
        <v>Taraxacum ESTÁ EN FLORAIBERICA</v>
      </c>
    </row>
    <row r="107" spans="1:10" x14ac:dyDescent="0.25">
      <c r="A107" t="s">
        <v>3774</v>
      </c>
      <c r="B107" t="s">
        <v>3810</v>
      </c>
      <c r="C107" s="34" t="str">
        <f t="shared" si="5"/>
        <v/>
      </c>
      <c r="E107" t="s">
        <v>4147</v>
      </c>
      <c r="F107" t="s">
        <v>4688</v>
      </c>
      <c r="G107" t="s">
        <v>4344</v>
      </c>
      <c r="H107" t="s">
        <v>5142</v>
      </c>
      <c r="J107" t="str">
        <f t="shared" si="6"/>
        <v>Taraxacum ESTÁ EN FLORAIBERICA</v>
      </c>
    </row>
    <row r="108" spans="1:10" x14ac:dyDescent="0.25">
      <c r="A108" t="s">
        <v>3774</v>
      </c>
      <c r="B108" t="s">
        <v>3799</v>
      </c>
      <c r="C108" s="34" t="str">
        <f t="shared" si="5"/>
        <v/>
      </c>
      <c r="E108" t="s">
        <v>4147</v>
      </c>
      <c r="F108" t="s">
        <v>4688</v>
      </c>
      <c r="G108" t="s">
        <v>4345</v>
      </c>
      <c r="H108" t="s">
        <v>5142</v>
      </c>
      <c r="J108" t="str">
        <f t="shared" si="6"/>
        <v>Taraxacum ESTÁ EN FLORAIBERICA</v>
      </c>
    </row>
    <row r="109" spans="1:10" x14ac:dyDescent="0.25">
      <c r="A109" t="s">
        <v>3774</v>
      </c>
      <c r="B109" t="s">
        <v>3812</v>
      </c>
      <c r="C109" s="34" t="str">
        <f t="shared" si="5"/>
        <v/>
      </c>
      <c r="E109" t="s">
        <v>4147</v>
      </c>
      <c r="F109" t="s">
        <v>4688</v>
      </c>
      <c r="G109" t="s">
        <v>4346</v>
      </c>
      <c r="H109" t="s">
        <v>5142</v>
      </c>
      <c r="J109" t="str">
        <f t="shared" si="6"/>
        <v>Taraxacum ESTÁ EN FLORAIBERICA</v>
      </c>
    </row>
    <row r="110" spans="1:10" x14ac:dyDescent="0.25">
      <c r="A110" t="s">
        <v>3774</v>
      </c>
      <c r="B110" t="s">
        <v>3787</v>
      </c>
      <c r="C110" s="34" t="str">
        <f t="shared" si="5"/>
        <v/>
      </c>
      <c r="E110" t="s">
        <v>4147</v>
      </c>
      <c r="F110" t="s">
        <v>4688</v>
      </c>
      <c r="G110" t="s">
        <v>4347</v>
      </c>
      <c r="H110" t="s">
        <v>5142</v>
      </c>
      <c r="J110" t="str">
        <f t="shared" si="6"/>
        <v>Taraxacum ESTÁ EN FLORAIBERICA</v>
      </c>
    </row>
    <row r="111" spans="1:10" x14ac:dyDescent="0.25">
      <c r="A111" t="s">
        <v>3774</v>
      </c>
      <c r="B111" t="s">
        <v>3800</v>
      </c>
      <c r="C111" s="34" t="str">
        <f t="shared" si="5"/>
        <v/>
      </c>
      <c r="E111" t="s">
        <v>4147</v>
      </c>
      <c r="F111" t="s">
        <v>4688</v>
      </c>
      <c r="G111" t="s">
        <v>4348</v>
      </c>
      <c r="H111" t="s">
        <v>5142</v>
      </c>
      <c r="J111" t="str">
        <f t="shared" si="6"/>
        <v>Taraxacum ESTÁ EN FLORAIBERICA</v>
      </c>
    </row>
    <row r="112" spans="1:10" x14ac:dyDescent="0.25">
      <c r="A112" t="s">
        <v>3774</v>
      </c>
      <c r="B112" t="s">
        <v>3798</v>
      </c>
      <c r="C112" s="34" t="str">
        <f t="shared" si="5"/>
        <v/>
      </c>
      <c r="E112" t="s">
        <v>4147</v>
      </c>
      <c r="F112" t="s">
        <v>4688</v>
      </c>
      <c r="G112" t="s">
        <v>4349</v>
      </c>
      <c r="H112" t="s">
        <v>5142</v>
      </c>
      <c r="J112" t="str">
        <f t="shared" si="6"/>
        <v>Taraxacum ESTÁ EN FLORAIBERICA</v>
      </c>
    </row>
    <row r="113" spans="1:10" x14ac:dyDescent="0.25">
      <c r="A113" t="s">
        <v>3774</v>
      </c>
      <c r="B113" t="s">
        <v>3803</v>
      </c>
      <c r="C113" s="34" t="str">
        <f t="shared" si="5"/>
        <v/>
      </c>
      <c r="E113" t="s">
        <v>4147</v>
      </c>
      <c r="F113" t="s">
        <v>4688</v>
      </c>
      <c r="G113" t="s">
        <v>4350</v>
      </c>
      <c r="H113" t="s">
        <v>5142</v>
      </c>
      <c r="J113" t="str">
        <f t="shared" si="6"/>
        <v>Taraxacum ESTÁ EN FLORAIBERICA</v>
      </c>
    </row>
    <row r="114" spans="1:10" x14ac:dyDescent="0.25">
      <c r="A114" t="s">
        <v>3774</v>
      </c>
      <c r="B114" t="s">
        <v>3804</v>
      </c>
      <c r="C114" s="34" t="str">
        <f t="shared" si="5"/>
        <v/>
      </c>
      <c r="E114" t="s">
        <v>4147</v>
      </c>
      <c r="F114" t="s">
        <v>4688</v>
      </c>
      <c r="G114" t="s">
        <v>4351</v>
      </c>
      <c r="H114" t="s">
        <v>5142</v>
      </c>
      <c r="J114" t="str">
        <f t="shared" si="6"/>
        <v>Taraxacum ESTÁ EN FLORAIBERICA</v>
      </c>
    </row>
    <row r="115" spans="1:10" x14ac:dyDescent="0.25">
      <c r="A115" t="s">
        <v>3774</v>
      </c>
      <c r="B115" t="s">
        <v>261</v>
      </c>
      <c r="C115" s="34" t="str">
        <f t="shared" si="5"/>
        <v/>
      </c>
      <c r="E115" t="s">
        <v>4147</v>
      </c>
      <c r="F115" t="s">
        <v>4688</v>
      </c>
      <c r="G115" t="s">
        <v>4352</v>
      </c>
      <c r="H115" t="s">
        <v>5142</v>
      </c>
      <c r="J115" t="str">
        <f t="shared" si="6"/>
        <v>Taraxacum ESTÁ EN FLORAIBERICA</v>
      </c>
    </row>
    <row r="116" spans="1:10" x14ac:dyDescent="0.25">
      <c r="A116" t="s">
        <v>3774</v>
      </c>
      <c r="B116" t="s">
        <v>4353</v>
      </c>
      <c r="C116" s="34" t="str">
        <f t="shared" si="5"/>
        <v/>
      </c>
      <c r="E116" t="s">
        <v>4147</v>
      </c>
      <c r="F116" t="s">
        <v>4688</v>
      </c>
      <c r="G116" t="s">
        <v>4354</v>
      </c>
      <c r="H116" t="s">
        <v>5142</v>
      </c>
      <c r="J116" t="str">
        <f t="shared" si="6"/>
        <v>Taraxacum ESTÁ EN FLORAIBERICA</v>
      </c>
    </row>
    <row r="117" spans="1:10" x14ac:dyDescent="0.25">
      <c r="A117" t="s">
        <v>3774</v>
      </c>
      <c r="B117" t="s">
        <v>4355</v>
      </c>
      <c r="C117" s="34" t="str">
        <f t="shared" si="5"/>
        <v/>
      </c>
      <c r="E117" t="s">
        <v>4147</v>
      </c>
      <c r="F117" t="s">
        <v>4688</v>
      </c>
      <c r="G117" t="s">
        <v>4356</v>
      </c>
      <c r="H117" t="s">
        <v>5142</v>
      </c>
      <c r="J117" t="str">
        <f t="shared" si="6"/>
        <v>Taraxacum ESTÁ EN FLORAIBERICA</v>
      </c>
    </row>
    <row r="118" spans="1:10" x14ac:dyDescent="0.25">
      <c r="A118" t="s">
        <v>3774</v>
      </c>
      <c r="B118" t="s">
        <v>4357</v>
      </c>
      <c r="C118" s="34" t="str">
        <f t="shared" si="5"/>
        <v/>
      </c>
      <c r="E118" t="s">
        <v>4147</v>
      </c>
      <c r="F118" t="s">
        <v>4688</v>
      </c>
      <c r="G118" t="s">
        <v>4358</v>
      </c>
      <c r="H118" t="s">
        <v>5142</v>
      </c>
      <c r="J118" t="str">
        <f t="shared" si="6"/>
        <v>Taraxacum ESTÁ EN FLORAIBERICA</v>
      </c>
    </row>
    <row r="119" spans="1:10" x14ac:dyDescent="0.25">
      <c r="A119" t="s">
        <v>3774</v>
      </c>
      <c r="B119" t="s">
        <v>4359</v>
      </c>
      <c r="C119" s="34" t="str">
        <f t="shared" si="5"/>
        <v/>
      </c>
      <c r="E119" t="s">
        <v>4147</v>
      </c>
      <c r="F119" t="s">
        <v>4688</v>
      </c>
      <c r="G119" t="s">
        <v>4360</v>
      </c>
      <c r="H119" t="s">
        <v>5142</v>
      </c>
      <c r="J119" t="str">
        <f t="shared" si="6"/>
        <v>Taraxacum ESTÁ EN FLORAIBERICA</v>
      </c>
    </row>
    <row r="120" spans="1:10" x14ac:dyDescent="0.25">
      <c r="A120" t="s">
        <v>3774</v>
      </c>
      <c r="B120" t="s">
        <v>3788</v>
      </c>
      <c r="C120" s="34" t="str">
        <f t="shared" si="5"/>
        <v/>
      </c>
      <c r="E120" t="s">
        <v>4147</v>
      </c>
      <c r="F120" t="s">
        <v>4688</v>
      </c>
      <c r="G120" t="s">
        <v>4361</v>
      </c>
      <c r="H120" t="s">
        <v>5142</v>
      </c>
      <c r="J120" t="str">
        <f t="shared" si="6"/>
        <v>Taraxacum ESTÁ EN FLORAIBERICA</v>
      </c>
    </row>
    <row r="121" spans="1:10" x14ac:dyDescent="0.25">
      <c r="A121" t="s">
        <v>3774</v>
      </c>
      <c r="B121" t="s">
        <v>4362</v>
      </c>
      <c r="C121" s="34" t="str">
        <f t="shared" si="5"/>
        <v/>
      </c>
      <c r="E121" t="s">
        <v>4147</v>
      </c>
      <c r="F121" t="s">
        <v>4688</v>
      </c>
      <c r="G121" t="s">
        <v>4363</v>
      </c>
      <c r="H121" t="s">
        <v>5142</v>
      </c>
      <c r="J121" t="str">
        <f t="shared" si="6"/>
        <v>Taraxacum ESTÁ EN FLORAIBERICA</v>
      </c>
    </row>
    <row r="122" spans="1:10" x14ac:dyDescent="0.25">
      <c r="A122" t="s">
        <v>3774</v>
      </c>
      <c r="B122" t="s">
        <v>205</v>
      </c>
      <c r="C122" s="34" t="str">
        <f t="shared" si="5"/>
        <v/>
      </c>
      <c r="E122" t="s">
        <v>4147</v>
      </c>
      <c r="F122" t="s">
        <v>4688</v>
      </c>
      <c r="G122" t="s">
        <v>4364</v>
      </c>
      <c r="H122" t="s">
        <v>5142</v>
      </c>
      <c r="J122" t="str">
        <f t="shared" si="6"/>
        <v>Taraxacum ESTÁ EN FLORAIBERICA</v>
      </c>
    </row>
    <row r="123" spans="1:10" x14ac:dyDescent="0.25">
      <c r="A123" t="s">
        <v>3774</v>
      </c>
      <c r="B123" t="s">
        <v>3792</v>
      </c>
      <c r="C123" s="34" t="str">
        <f t="shared" si="5"/>
        <v/>
      </c>
      <c r="E123" t="s">
        <v>4147</v>
      </c>
      <c r="F123" t="s">
        <v>4688</v>
      </c>
      <c r="G123" t="s">
        <v>4365</v>
      </c>
      <c r="H123" t="s">
        <v>5142</v>
      </c>
      <c r="J123" t="str">
        <f t="shared" si="6"/>
        <v>Taraxacum ESTÁ EN FLORAIBERICA</v>
      </c>
    </row>
    <row r="124" spans="1:10" x14ac:dyDescent="0.25">
      <c r="A124" t="s">
        <v>3774</v>
      </c>
      <c r="B124" t="s">
        <v>3793</v>
      </c>
      <c r="C124" s="34" t="str">
        <f t="shared" si="5"/>
        <v/>
      </c>
      <c r="E124" t="s">
        <v>4147</v>
      </c>
      <c r="F124" t="s">
        <v>4688</v>
      </c>
      <c r="G124" t="s">
        <v>4366</v>
      </c>
      <c r="H124" t="s">
        <v>5142</v>
      </c>
      <c r="J124" t="str">
        <f t="shared" si="6"/>
        <v>Taraxacum ESTÁ EN FLORAIBERICA</v>
      </c>
    </row>
    <row r="125" spans="1:10" x14ac:dyDescent="0.25">
      <c r="A125" t="s">
        <v>5048</v>
      </c>
      <c r="B125" t="s">
        <v>5342</v>
      </c>
      <c r="C125" s="34" t="str">
        <f t="shared" si="5"/>
        <v/>
      </c>
      <c r="G125" t="str">
        <f t="shared" ref="G125:G156" si="7">IF(OR(A125="",B125=""),"",CONCATENATE(A125," ",B125," ",D125))</f>
        <v xml:space="preserve">Rostraria festucoides </v>
      </c>
      <c r="H125" t="str">
        <f t="shared" ref="H125:H156" si="8">IF(OR(A125 ="", B125=""), "", "CARLOS ROMERO-ZARCO")</f>
        <v>CARLOS ROMERO-ZARCO</v>
      </c>
      <c r="J125" t="s">
        <v>5359</v>
      </c>
    </row>
    <row r="126" spans="1:10" x14ac:dyDescent="0.25">
      <c r="A126" t="s">
        <v>4765</v>
      </c>
      <c r="B126" t="s">
        <v>4768</v>
      </c>
      <c r="C126" s="34" t="str">
        <f t="shared" si="5"/>
        <v/>
      </c>
      <c r="G126" t="str">
        <f t="shared" si="7"/>
        <v xml:space="preserve">Avena fatua </v>
      </c>
      <c r="H126" t="str">
        <f t="shared" si="8"/>
        <v>CARLOS ROMERO-ZARCO</v>
      </c>
      <c r="J126" t="s">
        <v>5368</v>
      </c>
    </row>
    <row r="127" spans="1:10" x14ac:dyDescent="0.25">
      <c r="A127" t="s">
        <v>4765</v>
      </c>
      <c r="B127" t="s">
        <v>4770</v>
      </c>
      <c r="C127" s="34" t="str">
        <f t="shared" si="5"/>
        <v/>
      </c>
      <c r="G127" t="str">
        <f t="shared" si="7"/>
        <v xml:space="preserve">Avena murphyi </v>
      </c>
      <c r="H127" t="str">
        <f t="shared" si="8"/>
        <v>CARLOS ROMERO-ZARCO</v>
      </c>
      <c r="J127" t="s">
        <v>5368</v>
      </c>
    </row>
    <row r="128" spans="1:10" x14ac:dyDescent="0.25">
      <c r="A128" t="s">
        <v>4765</v>
      </c>
      <c r="B128" t="s">
        <v>818</v>
      </c>
      <c r="C128" s="34" t="str">
        <f t="shared" si="5"/>
        <v>subsp.</v>
      </c>
      <c r="D128" t="s">
        <v>818</v>
      </c>
      <c r="E128" t="s">
        <v>6</v>
      </c>
      <c r="G128" t="str">
        <f t="shared" si="7"/>
        <v>Avena sativa sativa</v>
      </c>
      <c r="H128" t="str">
        <f t="shared" si="8"/>
        <v>CARLOS ROMERO-ZARCO</v>
      </c>
      <c r="I128" t="s">
        <v>5267</v>
      </c>
      <c r="J128" t="s">
        <v>5368</v>
      </c>
    </row>
    <row r="129" spans="1:10" x14ac:dyDescent="0.25">
      <c r="A129" t="s">
        <v>4765</v>
      </c>
      <c r="B129" t="s">
        <v>818</v>
      </c>
      <c r="C129" s="34" t="str">
        <f t="shared" si="5"/>
        <v>subsp.</v>
      </c>
      <c r="D129" t="s">
        <v>4771</v>
      </c>
      <c r="E129" t="s">
        <v>6</v>
      </c>
      <c r="G129" t="str">
        <f t="shared" si="7"/>
        <v>Avena sativa macrantha</v>
      </c>
      <c r="H129" t="str">
        <f t="shared" si="8"/>
        <v>CARLOS ROMERO-ZARCO</v>
      </c>
      <c r="J129" t="s">
        <v>5368</v>
      </c>
    </row>
    <row r="130" spans="1:10" x14ac:dyDescent="0.25">
      <c r="A130" t="s">
        <v>4765</v>
      </c>
      <c r="B130" t="s">
        <v>3204</v>
      </c>
      <c r="C130" s="34" t="str">
        <f t="shared" si="5"/>
        <v/>
      </c>
      <c r="G130" t="str">
        <f t="shared" si="7"/>
        <v xml:space="preserve">Avena sterilis </v>
      </c>
      <c r="H130" t="str">
        <f t="shared" si="8"/>
        <v>CARLOS ROMERO-ZARCO</v>
      </c>
      <c r="J130" t="s">
        <v>5368</v>
      </c>
    </row>
    <row r="131" spans="1:10" x14ac:dyDescent="0.25">
      <c r="A131" t="s">
        <v>4765</v>
      </c>
      <c r="B131" t="s">
        <v>2324</v>
      </c>
      <c r="C131" s="34" t="str">
        <f t="shared" si="5"/>
        <v/>
      </c>
      <c r="G131" t="str">
        <f t="shared" si="7"/>
        <v xml:space="preserve">Avena barbata </v>
      </c>
      <c r="H131" t="str">
        <f t="shared" si="8"/>
        <v>CARLOS ROMERO-ZARCO</v>
      </c>
      <c r="J131" t="s">
        <v>5368</v>
      </c>
    </row>
    <row r="132" spans="1:10" x14ac:dyDescent="0.25">
      <c r="A132" t="s">
        <v>4765</v>
      </c>
      <c r="B132" t="s">
        <v>920</v>
      </c>
      <c r="C132" s="34" t="str">
        <f t="shared" ref="C132:C195" si="9">IF(D132="","","subsp.")</f>
        <v/>
      </c>
      <c r="G132" t="str">
        <f t="shared" si="7"/>
        <v xml:space="preserve">Avena strigosa </v>
      </c>
      <c r="H132" t="str">
        <f t="shared" si="8"/>
        <v>CARLOS ROMERO-ZARCO</v>
      </c>
      <c r="J132" t="s">
        <v>5368</v>
      </c>
    </row>
    <row r="133" spans="1:10" x14ac:dyDescent="0.25">
      <c r="A133" t="s">
        <v>4765</v>
      </c>
      <c r="B133" t="s">
        <v>4769</v>
      </c>
      <c r="C133" s="34" t="str">
        <f t="shared" si="9"/>
        <v/>
      </c>
      <c r="G133" t="str">
        <f t="shared" si="7"/>
        <v xml:space="preserve">Avena longiglumis </v>
      </c>
      <c r="H133" t="str">
        <f t="shared" si="8"/>
        <v>CARLOS ROMERO-ZARCO</v>
      </c>
      <c r="J133" t="s">
        <v>5368</v>
      </c>
    </row>
    <row r="134" spans="1:10" x14ac:dyDescent="0.25">
      <c r="A134" t="s">
        <v>4765</v>
      </c>
      <c r="B134" t="s">
        <v>4754</v>
      </c>
      <c r="C134" s="34" t="str">
        <f t="shared" si="9"/>
        <v/>
      </c>
      <c r="G134" t="str">
        <f t="shared" si="7"/>
        <v xml:space="preserve">Avena eriantha </v>
      </c>
      <c r="H134" t="str">
        <f t="shared" si="8"/>
        <v>CARLOS ROMERO-ZARCO</v>
      </c>
      <c r="J134" t="s">
        <v>5368</v>
      </c>
    </row>
    <row r="135" spans="1:10" x14ac:dyDescent="0.25">
      <c r="A135" t="s">
        <v>4882</v>
      </c>
      <c r="B135" t="s">
        <v>5306</v>
      </c>
      <c r="C135" s="34" t="str">
        <f t="shared" si="9"/>
        <v/>
      </c>
      <c r="G135" t="str">
        <f t="shared" si="7"/>
        <v xml:space="preserve">Festuca airoides </v>
      </c>
      <c r="H135" t="str">
        <f t="shared" si="8"/>
        <v>CARLOS ROMERO-ZARCO</v>
      </c>
      <c r="J135" t="s">
        <v>5369</v>
      </c>
    </row>
    <row r="136" spans="1:10" x14ac:dyDescent="0.25">
      <c r="A136" t="s">
        <v>4882</v>
      </c>
      <c r="B136" t="s">
        <v>176</v>
      </c>
      <c r="C136" s="34" t="str">
        <f t="shared" si="9"/>
        <v/>
      </c>
      <c r="G136" t="str">
        <f t="shared" si="7"/>
        <v xml:space="preserve">Festuca alpina </v>
      </c>
      <c r="H136" t="str">
        <f t="shared" si="8"/>
        <v>CARLOS ROMERO-ZARCO</v>
      </c>
      <c r="J136" t="s">
        <v>5369</v>
      </c>
    </row>
    <row r="137" spans="1:10" x14ac:dyDescent="0.25">
      <c r="A137" t="s">
        <v>4882</v>
      </c>
      <c r="B137" t="s">
        <v>4883</v>
      </c>
      <c r="C137" s="34" t="str">
        <f t="shared" si="9"/>
        <v/>
      </c>
      <c r="G137" t="str">
        <f t="shared" si="7"/>
        <v xml:space="preserve">Festuca altopyrenaica </v>
      </c>
      <c r="H137" t="str">
        <f t="shared" si="8"/>
        <v>CARLOS ROMERO-ZARCO</v>
      </c>
      <c r="J137" t="s">
        <v>5369</v>
      </c>
    </row>
    <row r="138" spans="1:10" x14ac:dyDescent="0.25">
      <c r="A138" t="s">
        <v>4882</v>
      </c>
      <c r="B138" t="s">
        <v>4884</v>
      </c>
      <c r="C138" s="34" t="str">
        <f t="shared" si="9"/>
        <v/>
      </c>
      <c r="G138" t="str">
        <f t="shared" si="7"/>
        <v xml:space="preserve">Festuca ampla </v>
      </c>
      <c r="H138" t="str">
        <f t="shared" si="8"/>
        <v>CARLOS ROMERO-ZARCO</v>
      </c>
      <c r="J138" t="s">
        <v>5369</v>
      </c>
    </row>
    <row r="139" spans="1:10" x14ac:dyDescent="0.25">
      <c r="A139" t="s">
        <v>4882</v>
      </c>
      <c r="B139" t="s">
        <v>1262</v>
      </c>
      <c r="C139" s="34" t="str">
        <f t="shared" si="9"/>
        <v/>
      </c>
      <c r="G139" t="str">
        <f t="shared" si="7"/>
        <v xml:space="preserve">Festuca aragonensis </v>
      </c>
      <c r="H139" t="str">
        <f t="shared" si="8"/>
        <v>CARLOS ROMERO-ZARCO</v>
      </c>
      <c r="J139" t="s">
        <v>5369</v>
      </c>
    </row>
    <row r="140" spans="1:10" x14ac:dyDescent="0.25">
      <c r="A140" t="s">
        <v>4882</v>
      </c>
      <c r="B140" t="s">
        <v>41</v>
      </c>
      <c r="C140" s="34" t="str">
        <f t="shared" si="9"/>
        <v/>
      </c>
      <c r="G140" t="str">
        <f t="shared" si="7"/>
        <v xml:space="preserve">Festuca arvensis </v>
      </c>
      <c r="H140" t="str">
        <f t="shared" si="8"/>
        <v>CARLOS ROMERO-ZARCO</v>
      </c>
      <c r="J140" t="s">
        <v>5369</v>
      </c>
    </row>
    <row r="141" spans="1:10" x14ac:dyDescent="0.25">
      <c r="A141" t="s">
        <v>4882</v>
      </c>
      <c r="B141" t="s">
        <v>4885</v>
      </c>
      <c r="C141" s="34" t="str">
        <f t="shared" si="9"/>
        <v/>
      </c>
      <c r="G141" t="str">
        <f t="shared" si="7"/>
        <v xml:space="preserve">Festuca brigantina </v>
      </c>
      <c r="H141" t="str">
        <f t="shared" si="8"/>
        <v>CARLOS ROMERO-ZARCO</v>
      </c>
      <c r="J141" t="s">
        <v>5369</v>
      </c>
    </row>
    <row r="142" spans="1:10" x14ac:dyDescent="0.25">
      <c r="A142" t="s">
        <v>4882</v>
      </c>
      <c r="B142" t="s">
        <v>5307</v>
      </c>
      <c r="C142" s="34" t="str">
        <f t="shared" si="9"/>
        <v/>
      </c>
      <c r="G142" t="str">
        <f t="shared" si="7"/>
        <v xml:space="preserve">Festuca cagiriensis </v>
      </c>
      <c r="H142" t="str">
        <f t="shared" si="8"/>
        <v>CARLOS ROMERO-ZARCO</v>
      </c>
      <c r="J142" t="s">
        <v>5369</v>
      </c>
    </row>
    <row r="143" spans="1:10" x14ac:dyDescent="0.25">
      <c r="A143" t="s">
        <v>4882</v>
      </c>
      <c r="B143" t="s">
        <v>1060</v>
      </c>
      <c r="C143" s="34" t="str">
        <f t="shared" si="9"/>
        <v/>
      </c>
      <c r="G143" t="str">
        <f t="shared" si="7"/>
        <v xml:space="preserve">Festuca clementei </v>
      </c>
      <c r="H143" t="str">
        <f t="shared" si="8"/>
        <v>CARLOS ROMERO-ZARCO</v>
      </c>
      <c r="J143" t="s">
        <v>5369</v>
      </c>
    </row>
    <row r="144" spans="1:10" x14ac:dyDescent="0.25">
      <c r="A144" t="s">
        <v>4882</v>
      </c>
      <c r="B144" t="s">
        <v>957</v>
      </c>
      <c r="C144" s="34" t="str">
        <f t="shared" si="9"/>
        <v/>
      </c>
      <c r="G144" t="str">
        <f t="shared" si="7"/>
        <v xml:space="preserve">Festuca frigida </v>
      </c>
      <c r="H144" t="str">
        <f t="shared" si="8"/>
        <v>CARLOS ROMERO-ZARCO</v>
      </c>
      <c r="J144" t="s">
        <v>5369</v>
      </c>
    </row>
    <row r="145" spans="1:10" x14ac:dyDescent="0.25">
      <c r="A145" t="s">
        <v>4882</v>
      </c>
      <c r="B145" t="s">
        <v>705</v>
      </c>
      <c r="C145" s="34" t="str">
        <f t="shared" si="9"/>
        <v/>
      </c>
      <c r="G145" t="str">
        <f t="shared" si="7"/>
        <v xml:space="preserve">Festuca glacialis </v>
      </c>
      <c r="H145" t="str">
        <f t="shared" si="8"/>
        <v>CARLOS ROMERO-ZARCO</v>
      </c>
      <c r="J145" t="s">
        <v>5369</v>
      </c>
    </row>
    <row r="146" spans="1:10" x14ac:dyDescent="0.25">
      <c r="A146" t="s">
        <v>4882</v>
      </c>
      <c r="B146" t="s">
        <v>653</v>
      </c>
      <c r="C146" s="34" t="str">
        <f t="shared" si="9"/>
        <v/>
      </c>
      <c r="G146" t="str">
        <f t="shared" si="7"/>
        <v xml:space="preserve">Festuca glauca </v>
      </c>
      <c r="H146" t="str">
        <f t="shared" si="8"/>
        <v>CARLOS ROMERO-ZARCO</v>
      </c>
      <c r="J146" t="s">
        <v>5369</v>
      </c>
    </row>
    <row r="147" spans="1:10" x14ac:dyDescent="0.25">
      <c r="A147" t="s">
        <v>4882</v>
      </c>
      <c r="B147" t="s">
        <v>5308</v>
      </c>
      <c r="C147" s="34" t="str">
        <f t="shared" si="9"/>
        <v/>
      </c>
      <c r="G147" t="str">
        <f t="shared" si="7"/>
        <v xml:space="preserve">Festuca gracilior </v>
      </c>
      <c r="H147" t="str">
        <f t="shared" si="8"/>
        <v>CARLOS ROMERO-ZARCO</v>
      </c>
      <c r="J147" t="s">
        <v>5369</v>
      </c>
    </row>
    <row r="148" spans="1:10" x14ac:dyDescent="0.25">
      <c r="A148" t="s">
        <v>4882</v>
      </c>
      <c r="B148" t="s">
        <v>1490</v>
      </c>
      <c r="C148" s="34" t="str">
        <f t="shared" si="9"/>
        <v/>
      </c>
      <c r="G148" t="str">
        <f t="shared" si="7"/>
        <v xml:space="preserve">Festuca gredensis </v>
      </c>
      <c r="H148" t="str">
        <f t="shared" si="8"/>
        <v>CARLOS ROMERO-ZARCO</v>
      </c>
      <c r="J148" t="s">
        <v>5369</v>
      </c>
    </row>
    <row r="149" spans="1:10" x14ac:dyDescent="0.25">
      <c r="A149" t="s">
        <v>4882</v>
      </c>
      <c r="B149" t="s">
        <v>3315</v>
      </c>
      <c r="C149" s="34" t="str">
        <f t="shared" si="9"/>
        <v/>
      </c>
      <c r="G149" t="str">
        <f t="shared" si="7"/>
        <v xml:space="preserve">Festuca henriquesii </v>
      </c>
      <c r="H149" t="str">
        <f t="shared" si="8"/>
        <v>CARLOS ROMERO-ZARCO</v>
      </c>
      <c r="J149" t="s">
        <v>5369</v>
      </c>
    </row>
    <row r="150" spans="1:10" x14ac:dyDescent="0.25">
      <c r="A150" t="s">
        <v>4882</v>
      </c>
      <c r="B150" t="s">
        <v>366</v>
      </c>
      <c r="C150" s="34" t="str">
        <f t="shared" si="9"/>
        <v/>
      </c>
      <c r="G150" t="str">
        <f t="shared" si="7"/>
        <v xml:space="preserve">Festuca hystrix </v>
      </c>
      <c r="H150" t="str">
        <f t="shared" si="8"/>
        <v>CARLOS ROMERO-ZARCO</v>
      </c>
      <c r="J150" t="s">
        <v>5369</v>
      </c>
    </row>
    <row r="151" spans="1:10" x14ac:dyDescent="0.25">
      <c r="A151" t="s">
        <v>4882</v>
      </c>
      <c r="B151" t="s">
        <v>4892</v>
      </c>
      <c r="C151" s="34" t="str">
        <f t="shared" si="9"/>
        <v/>
      </c>
      <c r="G151" t="str">
        <f t="shared" si="7"/>
        <v xml:space="preserve">Festuca indigesta </v>
      </c>
      <c r="H151" t="str">
        <f t="shared" si="8"/>
        <v>CARLOS ROMERO-ZARCO</v>
      </c>
      <c r="J151" t="s">
        <v>5369</v>
      </c>
    </row>
    <row r="152" spans="1:10" x14ac:dyDescent="0.25">
      <c r="A152" t="s">
        <v>4882</v>
      </c>
      <c r="B152" t="s">
        <v>5309</v>
      </c>
      <c r="C152" s="34" t="str">
        <f t="shared" si="9"/>
        <v/>
      </c>
      <c r="G152" t="str">
        <f t="shared" si="7"/>
        <v xml:space="preserve">Festuca lemanii </v>
      </c>
      <c r="H152" t="str">
        <f t="shared" si="8"/>
        <v>CARLOS ROMERO-ZARCO</v>
      </c>
      <c r="J152" t="s">
        <v>5369</v>
      </c>
    </row>
    <row r="153" spans="1:10" x14ac:dyDescent="0.25">
      <c r="A153" t="s">
        <v>4882</v>
      </c>
      <c r="B153" t="s">
        <v>4894</v>
      </c>
      <c r="C153" s="34" t="str">
        <f t="shared" si="9"/>
        <v/>
      </c>
      <c r="G153" t="str">
        <f t="shared" si="7"/>
        <v xml:space="preserve">Festuca liviensis </v>
      </c>
      <c r="H153" t="str">
        <f t="shared" si="8"/>
        <v>CARLOS ROMERO-ZARCO</v>
      </c>
      <c r="J153" t="s">
        <v>5369</v>
      </c>
    </row>
    <row r="154" spans="1:10" x14ac:dyDescent="0.25">
      <c r="A154" t="s">
        <v>4882</v>
      </c>
      <c r="B154" t="s">
        <v>5133</v>
      </c>
      <c r="C154" s="34" t="str">
        <f t="shared" si="9"/>
        <v/>
      </c>
      <c r="G154" t="str">
        <f t="shared" si="7"/>
        <v xml:space="preserve">Festuca longiauriculata </v>
      </c>
      <c r="H154" t="str">
        <f t="shared" si="8"/>
        <v>CARLOS ROMERO-ZARCO</v>
      </c>
      <c r="J154" t="s">
        <v>5369</v>
      </c>
    </row>
    <row r="155" spans="1:10" x14ac:dyDescent="0.25">
      <c r="A155" t="s">
        <v>4882</v>
      </c>
      <c r="B155" t="s">
        <v>15</v>
      </c>
      <c r="C155" s="34" t="str">
        <f t="shared" si="9"/>
        <v/>
      </c>
      <c r="G155" t="str">
        <f t="shared" si="7"/>
        <v xml:space="preserve">Festuca longifolia </v>
      </c>
      <c r="H155" t="str">
        <f t="shared" si="8"/>
        <v>CARLOS ROMERO-ZARCO</v>
      </c>
      <c r="J155" t="s">
        <v>5369</v>
      </c>
    </row>
    <row r="156" spans="1:10" x14ac:dyDescent="0.25">
      <c r="A156" t="s">
        <v>4882</v>
      </c>
      <c r="B156" t="s">
        <v>4778</v>
      </c>
      <c r="C156" s="34" t="str">
        <f t="shared" si="9"/>
        <v/>
      </c>
      <c r="G156" t="str">
        <f t="shared" si="7"/>
        <v xml:space="preserve">Festuca marginata </v>
      </c>
      <c r="H156" t="str">
        <f t="shared" si="8"/>
        <v>CARLOS ROMERO-ZARCO</v>
      </c>
      <c r="J156" t="s">
        <v>5369</v>
      </c>
    </row>
    <row r="157" spans="1:10" x14ac:dyDescent="0.25">
      <c r="A157" t="s">
        <v>4882</v>
      </c>
      <c r="B157" t="s">
        <v>5310</v>
      </c>
      <c r="C157" s="34" t="str">
        <f t="shared" si="9"/>
        <v/>
      </c>
      <c r="G157" t="str">
        <f t="shared" ref="G157:G188" si="10">IF(OR(A157="",B157=""),"",CONCATENATE(A157," ",B157," ",D157))</f>
        <v xml:space="preserve">Festuca michaelis </v>
      </c>
      <c r="H157" t="str">
        <f t="shared" ref="H157:H188" si="11">IF(OR(A157 ="", B157=""), "", "CARLOS ROMERO-ZARCO")</f>
        <v>CARLOS ROMERO-ZARCO</v>
      </c>
      <c r="J157" t="s">
        <v>5369</v>
      </c>
    </row>
    <row r="158" spans="1:10" x14ac:dyDescent="0.25">
      <c r="A158" t="s">
        <v>4882</v>
      </c>
      <c r="B158" t="s">
        <v>4895</v>
      </c>
      <c r="C158" s="34" t="str">
        <f t="shared" si="9"/>
        <v/>
      </c>
      <c r="G158" t="str">
        <f t="shared" si="10"/>
        <v xml:space="preserve">Festuca niphobia </v>
      </c>
      <c r="H158" t="str">
        <f t="shared" si="11"/>
        <v>CARLOS ROMERO-ZARCO</v>
      </c>
      <c r="J158" t="s">
        <v>5369</v>
      </c>
    </row>
    <row r="159" spans="1:10" x14ac:dyDescent="0.25">
      <c r="A159" t="s">
        <v>4882</v>
      </c>
      <c r="B159" t="s">
        <v>5311</v>
      </c>
      <c r="C159" s="34" t="str">
        <f t="shared" si="9"/>
        <v/>
      </c>
      <c r="G159" t="str">
        <f t="shared" si="10"/>
        <v xml:space="preserve">Festuca occitanica </v>
      </c>
      <c r="H159" t="str">
        <f t="shared" si="11"/>
        <v>CARLOS ROMERO-ZARCO</v>
      </c>
      <c r="J159" t="s">
        <v>5369</v>
      </c>
    </row>
    <row r="160" spans="1:10" x14ac:dyDescent="0.25">
      <c r="A160" t="s">
        <v>4882</v>
      </c>
      <c r="B160" t="s">
        <v>4896</v>
      </c>
      <c r="C160" s="34" t="str">
        <f t="shared" si="9"/>
        <v/>
      </c>
      <c r="G160" t="str">
        <f t="shared" si="10"/>
        <v xml:space="preserve">Festuca ochroleuca </v>
      </c>
      <c r="H160" t="str">
        <f t="shared" si="11"/>
        <v>CARLOS ROMERO-ZARCO</v>
      </c>
      <c r="J160" t="s">
        <v>5369</v>
      </c>
    </row>
    <row r="161" spans="1:10" x14ac:dyDescent="0.25">
      <c r="A161" t="s">
        <v>4882</v>
      </c>
      <c r="B161" t="s">
        <v>4897</v>
      </c>
      <c r="C161" s="34" t="str">
        <f t="shared" si="9"/>
        <v/>
      </c>
      <c r="G161" t="str">
        <f t="shared" si="10"/>
        <v xml:space="preserve">Festuca ovina </v>
      </c>
      <c r="H161" t="str">
        <f t="shared" si="11"/>
        <v>CARLOS ROMERO-ZARCO</v>
      </c>
      <c r="J161" t="s">
        <v>5369</v>
      </c>
    </row>
    <row r="162" spans="1:10" x14ac:dyDescent="0.25">
      <c r="A162" t="s">
        <v>4882</v>
      </c>
      <c r="B162" t="s">
        <v>4899</v>
      </c>
      <c r="C162" s="34" t="str">
        <f t="shared" si="9"/>
        <v/>
      </c>
      <c r="G162" t="str">
        <f t="shared" si="10"/>
        <v xml:space="preserve">Festuca plicata </v>
      </c>
      <c r="H162" t="str">
        <f t="shared" si="11"/>
        <v>CARLOS ROMERO-ZARCO</v>
      </c>
      <c r="J162" t="s">
        <v>5369</v>
      </c>
    </row>
    <row r="163" spans="1:10" x14ac:dyDescent="0.25">
      <c r="A163" t="s">
        <v>4882</v>
      </c>
      <c r="B163" t="s">
        <v>1868</v>
      </c>
      <c r="C163" s="34" t="str">
        <f t="shared" si="9"/>
        <v/>
      </c>
      <c r="G163" t="str">
        <f t="shared" si="10"/>
        <v xml:space="preserve">Festuca reverchonii </v>
      </c>
      <c r="H163" t="str">
        <f t="shared" si="11"/>
        <v>CARLOS ROMERO-ZARCO</v>
      </c>
      <c r="J163" t="s">
        <v>5369</v>
      </c>
    </row>
    <row r="164" spans="1:10" x14ac:dyDescent="0.25">
      <c r="A164" t="s">
        <v>4882</v>
      </c>
      <c r="B164" t="s">
        <v>3222</v>
      </c>
      <c r="C164" s="34" t="str">
        <f t="shared" si="9"/>
        <v/>
      </c>
      <c r="G164" t="str">
        <f t="shared" si="10"/>
        <v xml:space="preserve">Festuca rivas-martinezii </v>
      </c>
      <c r="H164" t="str">
        <f t="shared" si="11"/>
        <v>CARLOS ROMERO-ZARCO</v>
      </c>
      <c r="J164" t="s">
        <v>5369</v>
      </c>
    </row>
    <row r="165" spans="1:10" x14ac:dyDescent="0.25">
      <c r="A165" t="s">
        <v>4882</v>
      </c>
      <c r="B165" t="s">
        <v>5137</v>
      </c>
      <c r="C165" s="34" t="str">
        <f t="shared" si="9"/>
        <v/>
      </c>
      <c r="G165" t="str">
        <f t="shared" si="10"/>
        <v xml:space="preserve">Festuca segimonensis </v>
      </c>
      <c r="H165" t="str">
        <f t="shared" si="11"/>
        <v>CARLOS ROMERO-ZARCO</v>
      </c>
      <c r="J165" t="s">
        <v>5369</v>
      </c>
    </row>
    <row r="166" spans="1:10" x14ac:dyDescent="0.25">
      <c r="A166" t="s">
        <v>4882</v>
      </c>
      <c r="B166" t="s">
        <v>5176</v>
      </c>
      <c r="C166" s="34" t="str">
        <f t="shared" si="9"/>
        <v/>
      </c>
      <c r="G166" t="str">
        <f t="shared" si="10"/>
        <v xml:space="preserve">Festuca summilusitana </v>
      </c>
      <c r="H166" t="str">
        <f t="shared" si="11"/>
        <v>CARLOS ROMERO-ZARCO</v>
      </c>
      <c r="J166" t="s">
        <v>5369</v>
      </c>
    </row>
    <row r="167" spans="1:10" x14ac:dyDescent="0.25">
      <c r="A167" t="s">
        <v>4882</v>
      </c>
      <c r="B167" t="s">
        <v>449</v>
      </c>
      <c r="C167" s="34" t="str">
        <f t="shared" si="9"/>
        <v/>
      </c>
      <c r="G167" t="str">
        <f t="shared" si="10"/>
        <v xml:space="preserve">Festuca valentina </v>
      </c>
      <c r="H167" t="str">
        <f t="shared" si="11"/>
        <v>CARLOS ROMERO-ZARCO</v>
      </c>
      <c r="J167" t="s">
        <v>5369</v>
      </c>
    </row>
    <row r="168" spans="1:10" x14ac:dyDescent="0.25">
      <c r="A168" t="s">
        <v>4882</v>
      </c>
      <c r="B168" t="s">
        <v>4903</v>
      </c>
      <c r="C168" s="34" t="str">
        <f t="shared" si="9"/>
        <v/>
      </c>
      <c r="G168" t="str">
        <f t="shared" si="10"/>
        <v xml:space="preserve">Festuca vasconcensis </v>
      </c>
      <c r="H168" t="str">
        <f t="shared" si="11"/>
        <v>CARLOS ROMERO-ZARCO</v>
      </c>
      <c r="J168" t="s">
        <v>5369</v>
      </c>
    </row>
    <row r="169" spans="1:10" x14ac:dyDescent="0.25">
      <c r="A169" t="s">
        <v>4882</v>
      </c>
      <c r="B169" t="s">
        <v>5138</v>
      </c>
      <c r="C169" s="34" t="str">
        <f t="shared" si="9"/>
        <v/>
      </c>
      <c r="G169" t="str">
        <f t="shared" si="10"/>
        <v xml:space="preserve">Festuca vettonica </v>
      </c>
      <c r="H169" t="str">
        <f t="shared" si="11"/>
        <v>CARLOS ROMERO-ZARCO</v>
      </c>
      <c r="J169" t="s">
        <v>5369</v>
      </c>
    </row>
    <row r="170" spans="1:10" x14ac:dyDescent="0.25">
      <c r="A170" t="s">
        <v>4882</v>
      </c>
      <c r="B170" t="s">
        <v>5312</v>
      </c>
      <c r="C170" s="34" t="str">
        <f t="shared" si="9"/>
        <v/>
      </c>
      <c r="G170" t="str">
        <f t="shared" si="10"/>
        <v xml:space="preserve">Festuca yvesii </v>
      </c>
      <c r="H170" t="str">
        <f t="shared" si="11"/>
        <v>CARLOS ROMERO-ZARCO</v>
      </c>
      <c r="J170" t="s">
        <v>5369</v>
      </c>
    </row>
    <row r="171" spans="1:10" x14ac:dyDescent="0.25">
      <c r="A171" t="s">
        <v>4882</v>
      </c>
      <c r="B171" t="s">
        <v>4886</v>
      </c>
      <c r="C171" s="34" t="str">
        <f t="shared" si="9"/>
        <v/>
      </c>
      <c r="G171" t="str">
        <f t="shared" si="10"/>
        <v xml:space="preserve">Festuca capillifolia </v>
      </c>
      <c r="H171" t="str">
        <f t="shared" si="11"/>
        <v>CARLOS ROMERO-ZARCO</v>
      </c>
      <c r="J171" t="s">
        <v>5369</v>
      </c>
    </row>
    <row r="172" spans="1:10" x14ac:dyDescent="0.25">
      <c r="A172" t="s">
        <v>4882</v>
      </c>
      <c r="B172" t="s">
        <v>137</v>
      </c>
      <c r="C172" s="34" t="str">
        <f t="shared" si="9"/>
        <v/>
      </c>
      <c r="G172" t="str">
        <f t="shared" si="10"/>
        <v xml:space="preserve">Festuca borderei </v>
      </c>
      <c r="H172" t="str">
        <f t="shared" si="11"/>
        <v>CARLOS ROMERO-ZARCO</v>
      </c>
      <c r="J172" t="s">
        <v>5369</v>
      </c>
    </row>
    <row r="173" spans="1:10" x14ac:dyDescent="0.25">
      <c r="A173" t="s">
        <v>4882</v>
      </c>
      <c r="B173" t="s">
        <v>4901</v>
      </c>
      <c r="C173" s="34" t="str">
        <f t="shared" si="9"/>
        <v/>
      </c>
      <c r="G173" t="str">
        <f t="shared" si="10"/>
        <v xml:space="preserve">Festuca querana </v>
      </c>
      <c r="H173" t="str">
        <f t="shared" si="11"/>
        <v>CARLOS ROMERO-ZARCO</v>
      </c>
      <c r="J173" t="s">
        <v>5369</v>
      </c>
    </row>
    <row r="174" spans="1:10" x14ac:dyDescent="0.25">
      <c r="A174" t="s">
        <v>4882</v>
      </c>
      <c r="B174" t="s">
        <v>536</v>
      </c>
      <c r="C174" s="34" t="str">
        <f t="shared" si="9"/>
        <v/>
      </c>
      <c r="G174" t="str">
        <f t="shared" si="10"/>
        <v xml:space="preserve">Festuca arenaria </v>
      </c>
      <c r="H174" t="str">
        <f t="shared" si="11"/>
        <v>CARLOS ROMERO-ZARCO</v>
      </c>
      <c r="J174" t="s">
        <v>5369</v>
      </c>
    </row>
    <row r="175" spans="1:10" x14ac:dyDescent="0.25">
      <c r="A175" t="s">
        <v>4882</v>
      </c>
      <c r="B175" t="s">
        <v>1004</v>
      </c>
      <c r="C175" s="34" t="str">
        <f t="shared" si="9"/>
        <v/>
      </c>
      <c r="G175" t="str">
        <f t="shared" si="10"/>
        <v xml:space="preserve">Festuca cordubensis </v>
      </c>
      <c r="H175" t="str">
        <f t="shared" si="11"/>
        <v>CARLOS ROMERO-ZARCO</v>
      </c>
      <c r="J175" t="s">
        <v>5369</v>
      </c>
    </row>
    <row r="176" spans="1:10" x14ac:dyDescent="0.25">
      <c r="A176" t="s">
        <v>4882</v>
      </c>
      <c r="B176" t="s">
        <v>5313</v>
      </c>
      <c r="C176" s="34" t="str">
        <f t="shared" si="9"/>
        <v/>
      </c>
      <c r="G176" t="str">
        <f t="shared" si="10"/>
        <v xml:space="preserve">Festuca duriotagana </v>
      </c>
      <c r="H176" t="str">
        <f t="shared" si="11"/>
        <v>CARLOS ROMERO-ZARCO</v>
      </c>
      <c r="J176" t="s">
        <v>5369</v>
      </c>
    </row>
    <row r="177" spans="1:10" x14ac:dyDescent="0.25">
      <c r="A177" t="s">
        <v>4882</v>
      </c>
      <c r="B177" t="s">
        <v>5314</v>
      </c>
      <c r="C177" s="34" t="str">
        <f t="shared" si="9"/>
        <v/>
      </c>
      <c r="G177" t="str">
        <f t="shared" si="10"/>
        <v xml:space="preserve">Festuca heteromalla </v>
      </c>
      <c r="H177" t="str">
        <f t="shared" si="11"/>
        <v>CARLOS ROMERO-ZARCO</v>
      </c>
      <c r="J177" t="s">
        <v>5369</v>
      </c>
    </row>
    <row r="178" spans="1:10" x14ac:dyDescent="0.25">
      <c r="A178" t="s">
        <v>4882</v>
      </c>
      <c r="B178" t="s">
        <v>4891</v>
      </c>
      <c r="C178" s="34" t="str">
        <f t="shared" si="9"/>
        <v/>
      </c>
      <c r="G178" t="str">
        <f t="shared" si="10"/>
        <v xml:space="preserve">Festuca heterophylla </v>
      </c>
      <c r="H178" t="str">
        <f t="shared" si="11"/>
        <v>CARLOS ROMERO-ZARCO</v>
      </c>
      <c r="J178" t="s">
        <v>5369</v>
      </c>
    </row>
    <row r="179" spans="1:10" x14ac:dyDescent="0.25">
      <c r="A179" t="s">
        <v>4882</v>
      </c>
      <c r="B179" t="s">
        <v>4379</v>
      </c>
      <c r="C179" s="34" t="str">
        <f t="shared" si="9"/>
        <v/>
      </c>
      <c r="G179" t="str">
        <f t="shared" si="10"/>
        <v xml:space="preserve">Festuca iberica </v>
      </c>
      <c r="H179" t="str">
        <f t="shared" si="11"/>
        <v>CARLOS ROMERO-ZARCO</v>
      </c>
      <c r="J179" t="s">
        <v>5369</v>
      </c>
    </row>
    <row r="180" spans="1:10" x14ac:dyDescent="0.25">
      <c r="A180" t="s">
        <v>4882</v>
      </c>
      <c r="B180" t="s">
        <v>4893</v>
      </c>
      <c r="C180" s="34" t="str">
        <f t="shared" si="9"/>
        <v/>
      </c>
      <c r="G180" t="str">
        <f t="shared" si="10"/>
        <v xml:space="preserve">Festuca juncifolia </v>
      </c>
      <c r="H180" t="str">
        <f t="shared" si="11"/>
        <v>CARLOS ROMERO-ZARCO</v>
      </c>
      <c r="J180" t="s">
        <v>5369</v>
      </c>
    </row>
    <row r="181" spans="1:10" x14ac:dyDescent="0.25">
      <c r="A181" t="s">
        <v>4882</v>
      </c>
      <c r="B181" t="s">
        <v>479</v>
      </c>
      <c r="C181" s="34" t="str">
        <f t="shared" si="9"/>
        <v/>
      </c>
      <c r="G181" t="str">
        <f t="shared" si="10"/>
        <v xml:space="preserve">Festuca nevadensis </v>
      </c>
      <c r="H181" t="str">
        <f t="shared" si="11"/>
        <v>CARLOS ROMERO-ZARCO</v>
      </c>
      <c r="J181" t="s">
        <v>5369</v>
      </c>
    </row>
    <row r="182" spans="1:10" x14ac:dyDescent="0.25">
      <c r="A182" t="s">
        <v>4882</v>
      </c>
      <c r="B182" t="s">
        <v>882</v>
      </c>
      <c r="C182" s="34" t="str">
        <f t="shared" si="9"/>
        <v/>
      </c>
      <c r="G182" t="str">
        <f t="shared" si="10"/>
        <v xml:space="preserve">Festuca nigrescens </v>
      </c>
      <c r="H182" t="str">
        <f t="shared" si="11"/>
        <v>CARLOS ROMERO-ZARCO</v>
      </c>
      <c r="J182" t="s">
        <v>5369</v>
      </c>
    </row>
    <row r="183" spans="1:10" x14ac:dyDescent="0.25">
      <c r="A183" t="s">
        <v>4882</v>
      </c>
      <c r="B183" t="s">
        <v>5135</v>
      </c>
      <c r="C183" s="34" t="str">
        <f t="shared" si="9"/>
        <v/>
      </c>
      <c r="G183" t="str">
        <f t="shared" si="10"/>
        <v xml:space="preserve">Festuca paucispicula </v>
      </c>
      <c r="H183" t="str">
        <f t="shared" si="11"/>
        <v>CARLOS ROMERO-ZARCO</v>
      </c>
      <c r="J183" t="s">
        <v>5369</v>
      </c>
    </row>
    <row r="184" spans="1:10" x14ac:dyDescent="0.25">
      <c r="A184" t="s">
        <v>4882</v>
      </c>
      <c r="B184" t="s">
        <v>66</v>
      </c>
      <c r="C184" s="34" t="str">
        <f t="shared" si="9"/>
        <v/>
      </c>
      <c r="G184" t="str">
        <f t="shared" si="10"/>
        <v xml:space="preserve">Festuca pyrenaica </v>
      </c>
      <c r="H184" t="str">
        <f t="shared" si="11"/>
        <v>CARLOS ROMERO-ZARCO</v>
      </c>
      <c r="J184" t="s">
        <v>5369</v>
      </c>
    </row>
    <row r="185" spans="1:10" x14ac:dyDescent="0.25">
      <c r="A185" t="s">
        <v>4882</v>
      </c>
      <c r="B185" t="s">
        <v>4319</v>
      </c>
      <c r="C185" s="34" t="str">
        <f t="shared" si="9"/>
        <v/>
      </c>
      <c r="G185" t="str">
        <f t="shared" si="10"/>
        <v xml:space="preserve">Festuca rivularis </v>
      </c>
      <c r="H185" t="str">
        <f t="shared" si="11"/>
        <v>CARLOS ROMERO-ZARCO</v>
      </c>
      <c r="J185" t="s">
        <v>5369</v>
      </c>
    </row>
    <row r="186" spans="1:10" x14ac:dyDescent="0.25">
      <c r="A186" t="s">
        <v>4882</v>
      </c>
      <c r="B186" t="s">
        <v>534</v>
      </c>
      <c r="C186" s="34" t="str">
        <f t="shared" si="9"/>
        <v/>
      </c>
      <c r="G186" t="str">
        <f t="shared" si="10"/>
        <v xml:space="preserve">Festuca rothmaleri </v>
      </c>
      <c r="H186" t="str">
        <f t="shared" si="11"/>
        <v>CARLOS ROMERO-ZARCO</v>
      </c>
      <c r="J186" t="s">
        <v>5369</v>
      </c>
    </row>
    <row r="187" spans="1:10" x14ac:dyDescent="0.25">
      <c r="A187" t="s">
        <v>4882</v>
      </c>
      <c r="B187" t="s">
        <v>1094</v>
      </c>
      <c r="C187" s="34" t="str">
        <f t="shared" si="9"/>
        <v/>
      </c>
      <c r="G187" t="str">
        <f t="shared" si="10"/>
        <v xml:space="preserve">Festuca rubra </v>
      </c>
      <c r="H187" t="str">
        <f t="shared" si="11"/>
        <v>CARLOS ROMERO-ZARCO</v>
      </c>
      <c r="J187" t="s">
        <v>5369</v>
      </c>
    </row>
    <row r="188" spans="1:10" x14ac:dyDescent="0.25">
      <c r="A188" t="s">
        <v>4882</v>
      </c>
      <c r="B188" t="s">
        <v>5315</v>
      </c>
      <c r="C188" s="34" t="str">
        <f t="shared" si="9"/>
        <v/>
      </c>
      <c r="G188" t="str">
        <f t="shared" si="10"/>
        <v xml:space="preserve">Festuca trichophylla </v>
      </c>
      <c r="H188" t="str">
        <f t="shared" si="11"/>
        <v>CARLOS ROMERO-ZARCO</v>
      </c>
      <c r="J188" t="s">
        <v>5369</v>
      </c>
    </row>
    <row r="189" spans="1:10" x14ac:dyDescent="0.25">
      <c r="A189" t="s">
        <v>4882</v>
      </c>
      <c r="B189" t="s">
        <v>46</v>
      </c>
      <c r="C189" s="34" t="str">
        <f t="shared" si="9"/>
        <v/>
      </c>
      <c r="G189" t="str">
        <f t="shared" ref="G189:G207" si="12">IF(OR(A189="",B189=""),"",CONCATENATE(A189," ",B189," ",D189))</f>
        <v xml:space="preserve">Festuca burnatii </v>
      </c>
      <c r="H189" t="str">
        <f t="shared" ref="H189:H207" si="13">IF(OR(A189 ="", B189=""), "", "CARLOS ROMERO-ZARCO")</f>
        <v>CARLOS ROMERO-ZARCO</v>
      </c>
      <c r="J189" t="s">
        <v>5369</v>
      </c>
    </row>
    <row r="190" spans="1:10" x14ac:dyDescent="0.25">
      <c r="A190" t="s">
        <v>4882</v>
      </c>
      <c r="B190" t="s">
        <v>2022</v>
      </c>
      <c r="C190" s="34" t="str">
        <f t="shared" si="9"/>
        <v/>
      </c>
      <c r="G190" t="str">
        <f t="shared" si="12"/>
        <v xml:space="preserve">Festuca elegans </v>
      </c>
      <c r="H190" t="str">
        <f t="shared" si="13"/>
        <v>CARLOS ROMERO-ZARCO</v>
      </c>
      <c r="J190" t="s">
        <v>5369</v>
      </c>
    </row>
    <row r="191" spans="1:10" x14ac:dyDescent="0.25">
      <c r="A191" t="s">
        <v>4882</v>
      </c>
      <c r="B191" t="s">
        <v>4888</v>
      </c>
      <c r="C191" s="34" t="str">
        <f t="shared" si="9"/>
        <v/>
      </c>
      <c r="G191" t="str">
        <f t="shared" si="12"/>
        <v xml:space="preserve">Festuca eskia </v>
      </c>
      <c r="H191" t="str">
        <f t="shared" si="13"/>
        <v>CARLOS ROMERO-ZARCO</v>
      </c>
      <c r="J191" t="s">
        <v>5369</v>
      </c>
    </row>
    <row r="192" spans="1:10" x14ac:dyDescent="0.25">
      <c r="A192" t="s">
        <v>4882</v>
      </c>
      <c r="B192" t="s">
        <v>4889</v>
      </c>
      <c r="C192" s="34" t="str">
        <f t="shared" si="9"/>
        <v/>
      </c>
      <c r="G192" t="str">
        <f t="shared" si="12"/>
        <v xml:space="preserve">Festuca gautieri </v>
      </c>
      <c r="H192" t="str">
        <f t="shared" si="13"/>
        <v>CARLOS ROMERO-ZARCO</v>
      </c>
      <c r="J192" t="s">
        <v>5369</v>
      </c>
    </row>
    <row r="193" spans="1:10" x14ac:dyDescent="0.25">
      <c r="A193" t="s">
        <v>4882</v>
      </c>
      <c r="B193" t="s">
        <v>5316</v>
      </c>
      <c r="C193" s="34" t="str">
        <f t="shared" si="9"/>
        <v/>
      </c>
      <c r="G193" t="str">
        <f t="shared" si="12"/>
        <v xml:space="preserve">Festuca quadriflora </v>
      </c>
      <c r="H193" t="str">
        <f t="shared" si="13"/>
        <v>CARLOS ROMERO-ZARCO</v>
      </c>
      <c r="J193" t="s">
        <v>5369</v>
      </c>
    </row>
    <row r="194" spans="1:10" x14ac:dyDescent="0.25">
      <c r="A194" t="s">
        <v>4882</v>
      </c>
      <c r="B194" t="s">
        <v>5016</v>
      </c>
      <c r="C194" s="34" t="str">
        <f t="shared" si="9"/>
        <v/>
      </c>
      <c r="G194" t="str">
        <f t="shared" si="12"/>
        <v xml:space="preserve">Festuca coerulescens </v>
      </c>
      <c r="H194" t="str">
        <f t="shared" si="13"/>
        <v>CARLOS ROMERO-ZARCO</v>
      </c>
      <c r="J194" t="s">
        <v>5369</v>
      </c>
    </row>
    <row r="195" spans="1:10" x14ac:dyDescent="0.25">
      <c r="A195" t="s">
        <v>4882</v>
      </c>
      <c r="B195" t="s">
        <v>660</v>
      </c>
      <c r="C195" s="34" t="str">
        <f t="shared" si="9"/>
        <v/>
      </c>
      <c r="G195" t="str">
        <f t="shared" si="12"/>
        <v xml:space="preserve">Festuca patula </v>
      </c>
      <c r="H195" t="str">
        <f t="shared" si="13"/>
        <v>CARLOS ROMERO-ZARCO</v>
      </c>
      <c r="J195" t="s">
        <v>5369</v>
      </c>
    </row>
    <row r="196" spans="1:10" x14ac:dyDescent="0.25">
      <c r="A196" t="s">
        <v>4882</v>
      </c>
      <c r="B196" t="s">
        <v>4900</v>
      </c>
      <c r="C196" s="34" t="str">
        <f t="shared" ref="C196:C259" si="14">IF(D196="","","subsp.")</f>
        <v/>
      </c>
      <c r="G196" t="str">
        <f t="shared" si="12"/>
        <v xml:space="preserve">Festuca pseudeskia </v>
      </c>
      <c r="H196" t="str">
        <f t="shared" si="13"/>
        <v>CARLOS ROMERO-ZARCO</v>
      </c>
      <c r="J196" t="s">
        <v>5369</v>
      </c>
    </row>
    <row r="197" spans="1:10" x14ac:dyDescent="0.25">
      <c r="A197" t="s">
        <v>4882</v>
      </c>
      <c r="B197" t="s">
        <v>4902</v>
      </c>
      <c r="C197" s="34" t="str">
        <f t="shared" si="14"/>
        <v/>
      </c>
      <c r="G197" t="str">
        <f t="shared" si="12"/>
        <v xml:space="preserve">Festuca scariosa </v>
      </c>
      <c r="H197" t="str">
        <f t="shared" si="13"/>
        <v>CARLOS ROMERO-ZARCO</v>
      </c>
      <c r="J197" t="s">
        <v>5369</v>
      </c>
    </row>
    <row r="198" spans="1:10" x14ac:dyDescent="0.25">
      <c r="A198" t="s">
        <v>4882</v>
      </c>
      <c r="B198" t="s">
        <v>494</v>
      </c>
      <c r="C198" s="34" t="str">
        <f t="shared" si="14"/>
        <v/>
      </c>
      <c r="G198" t="str">
        <f t="shared" si="12"/>
        <v xml:space="preserve">Festuca baetica </v>
      </c>
      <c r="H198" t="str">
        <f t="shared" si="13"/>
        <v>CARLOS ROMERO-ZARCO</v>
      </c>
      <c r="J198" t="s">
        <v>5369</v>
      </c>
    </row>
    <row r="199" spans="1:10" x14ac:dyDescent="0.25">
      <c r="A199" t="s">
        <v>4882</v>
      </c>
      <c r="B199" t="s">
        <v>5317</v>
      </c>
      <c r="C199" s="34" t="str">
        <f t="shared" si="14"/>
        <v/>
      </c>
      <c r="G199" t="str">
        <f t="shared" si="12"/>
        <v xml:space="preserve">Festuca durandoi </v>
      </c>
      <c r="H199" t="str">
        <f t="shared" si="13"/>
        <v>CARLOS ROMERO-ZARCO</v>
      </c>
      <c r="J199" t="s">
        <v>5369</v>
      </c>
    </row>
    <row r="200" spans="1:10" x14ac:dyDescent="0.25">
      <c r="A200" t="s">
        <v>4882</v>
      </c>
      <c r="B200" t="s">
        <v>754</v>
      </c>
      <c r="C200" s="34" t="str">
        <f t="shared" si="14"/>
        <v/>
      </c>
      <c r="G200" t="str">
        <f t="shared" si="12"/>
        <v xml:space="preserve">Festuca paniculata </v>
      </c>
      <c r="H200" t="str">
        <f t="shared" si="13"/>
        <v>CARLOS ROMERO-ZARCO</v>
      </c>
      <c r="J200" t="s">
        <v>5369</v>
      </c>
    </row>
    <row r="201" spans="1:10" x14ac:dyDescent="0.25">
      <c r="A201" t="s">
        <v>4882</v>
      </c>
      <c r="B201" t="s">
        <v>100</v>
      </c>
      <c r="C201" s="34" t="str">
        <f t="shared" si="14"/>
        <v/>
      </c>
      <c r="G201" t="str">
        <f t="shared" si="12"/>
        <v xml:space="preserve">Festuca altissima </v>
      </c>
      <c r="H201" t="str">
        <f t="shared" si="13"/>
        <v>CARLOS ROMERO-ZARCO</v>
      </c>
      <c r="J201" t="s">
        <v>5369</v>
      </c>
    </row>
    <row r="202" spans="1:10" x14ac:dyDescent="0.25">
      <c r="A202" t="s">
        <v>4882</v>
      </c>
      <c r="B202" t="s">
        <v>5318</v>
      </c>
      <c r="C202" s="34" t="str">
        <f t="shared" si="14"/>
        <v/>
      </c>
      <c r="G202" t="str">
        <f t="shared" si="12"/>
        <v xml:space="preserve">Festuca lasto </v>
      </c>
      <c r="H202" t="str">
        <f t="shared" si="13"/>
        <v>CARLOS ROMERO-ZARCO</v>
      </c>
      <c r="J202" t="s">
        <v>5369</v>
      </c>
    </row>
    <row r="203" spans="1:10" x14ac:dyDescent="0.25">
      <c r="A203" t="s">
        <v>4882</v>
      </c>
      <c r="B203" t="s">
        <v>4728</v>
      </c>
      <c r="C203" s="34" t="str">
        <f t="shared" si="14"/>
        <v/>
      </c>
      <c r="G203" t="str">
        <f t="shared" si="12"/>
        <v xml:space="preserve">Festuca arundinacea </v>
      </c>
      <c r="H203" t="str">
        <f t="shared" si="13"/>
        <v>CARLOS ROMERO-ZARCO</v>
      </c>
      <c r="J203" t="s">
        <v>5369</v>
      </c>
    </row>
    <row r="204" spans="1:10" x14ac:dyDescent="0.25">
      <c r="A204" t="s">
        <v>4882</v>
      </c>
      <c r="B204" t="s">
        <v>3603</v>
      </c>
      <c r="C204" s="34" t="str">
        <f t="shared" si="14"/>
        <v/>
      </c>
      <c r="G204" t="str">
        <f t="shared" si="12"/>
        <v xml:space="preserve">Festuca interrupta </v>
      </c>
      <c r="H204" t="str">
        <f t="shared" si="13"/>
        <v>CARLOS ROMERO-ZARCO</v>
      </c>
      <c r="J204" t="s">
        <v>5369</v>
      </c>
    </row>
    <row r="205" spans="1:10" x14ac:dyDescent="0.25">
      <c r="A205" t="s">
        <v>4882</v>
      </c>
      <c r="B205" t="s">
        <v>2725</v>
      </c>
      <c r="C205" s="34" t="str">
        <f t="shared" si="14"/>
        <v/>
      </c>
      <c r="G205" t="str">
        <f t="shared" si="12"/>
        <v xml:space="preserve">Festuca mediterranea </v>
      </c>
      <c r="H205" t="str">
        <f t="shared" si="13"/>
        <v>CARLOS ROMERO-ZARCO</v>
      </c>
      <c r="J205" t="s">
        <v>5369</v>
      </c>
    </row>
    <row r="206" spans="1:10" x14ac:dyDescent="0.25">
      <c r="A206" t="s">
        <v>4882</v>
      </c>
      <c r="B206" t="s">
        <v>854</v>
      </c>
      <c r="C206" s="34" t="str">
        <f t="shared" si="14"/>
        <v/>
      </c>
      <c r="G206" t="str">
        <f t="shared" si="12"/>
        <v xml:space="preserve">Festuca pratensis </v>
      </c>
      <c r="H206" t="str">
        <f t="shared" si="13"/>
        <v>CARLOS ROMERO-ZARCO</v>
      </c>
      <c r="J206" t="s">
        <v>5369</v>
      </c>
    </row>
    <row r="207" spans="1:10" x14ac:dyDescent="0.25">
      <c r="A207" t="s">
        <v>4882</v>
      </c>
      <c r="B207" t="s">
        <v>4890</v>
      </c>
      <c r="C207" s="34" t="str">
        <f t="shared" si="14"/>
        <v/>
      </c>
      <c r="G207" t="str">
        <f t="shared" si="12"/>
        <v xml:space="preserve">Festuca gigantea </v>
      </c>
      <c r="H207" t="str">
        <f t="shared" si="13"/>
        <v>CARLOS ROMERO-ZARCO</v>
      </c>
      <c r="J207" t="s">
        <v>5369</v>
      </c>
    </row>
    <row r="208" spans="1:10" x14ac:dyDescent="0.25">
      <c r="A208" t="s">
        <v>1663</v>
      </c>
      <c r="B208" t="s">
        <v>1672</v>
      </c>
      <c r="C208" s="34" t="str">
        <f t="shared" si="14"/>
        <v/>
      </c>
      <c r="E208" t="s">
        <v>6</v>
      </c>
      <c r="F208" t="s">
        <v>6</v>
      </c>
      <c r="G208" t="str">
        <f t="shared" ref="G208:G239" si="15">IF(D208="",CONCATENATE(A208," ",B208),CONCATENATE(A208," ",B208," ",D208))</f>
        <v>Erodium aethiopicum</v>
      </c>
      <c r="H208" t="s">
        <v>5141</v>
      </c>
      <c r="J208" t="s">
        <v>5409</v>
      </c>
    </row>
    <row r="209" spans="1:10" x14ac:dyDescent="0.25">
      <c r="A209" t="s">
        <v>1663</v>
      </c>
      <c r="B209" t="s">
        <v>1681</v>
      </c>
      <c r="C209" s="34" t="str">
        <f t="shared" si="14"/>
        <v/>
      </c>
      <c r="E209" t="s">
        <v>31</v>
      </c>
      <c r="F209" t="s">
        <v>6</v>
      </c>
      <c r="G209" t="str">
        <f t="shared" si="15"/>
        <v>Erodium aguilellae</v>
      </c>
      <c r="H209" t="s">
        <v>5141</v>
      </c>
      <c r="J209" t="s">
        <v>5409</v>
      </c>
    </row>
    <row r="210" spans="1:10" x14ac:dyDescent="0.25">
      <c r="A210" t="s">
        <v>1663</v>
      </c>
      <c r="B210" t="s">
        <v>1678</v>
      </c>
      <c r="C210" s="34" t="str">
        <f t="shared" si="14"/>
        <v/>
      </c>
      <c r="E210" t="s">
        <v>31</v>
      </c>
      <c r="F210" t="s">
        <v>6</v>
      </c>
      <c r="G210" t="str">
        <f t="shared" si="15"/>
        <v>Erodium astragaloides</v>
      </c>
      <c r="H210" t="s">
        <v>5141</v>
      </c>
      <c r="J210" t="s">
        <v>5409</v>
      </c>
    </row>
    <row r="211" spans="1:10" x14ac:dyDescent="0.25">
      <c r="A211" t="s">
        <v>1663</v>
      </c>
      <c r="B211" t="s">
        <v>1008</v>
      </c>
      <c r="C211" s="34" t="str">
        <f t="shared" si="14"/>
        <v/>
      </c>
      <c r="E211" t="s">
        <v>31</v>
      </c>
      <c r="F211" t="s">
        <v>6</v>
      </c>
      <c r="G211" t="str">
        <f t="shared" si="15"/>
        <v>Erodium boissieri</v>
      </c>
      <c r="H211" t="s">
        <v>5141</v>
      </c>
      <c r="J211" t="s">
        <v>5409</v>
      </c>
    </row>
    <row r="212" spans="1:10" x14ac:dyDescent="0.25">
      <c r="A212" t="s">
        <v>1663</v>
      </c>
      <c r="B212" t="s">
        <v>1191</v>
      </c>
      <c r="C212" s="34" t="str">
        <f t="shared" si="14"/>
        <v/>
      </c>
      <c r="E212" t="s">
        <v>6</v>
      </c>
      <c r="F212" t="s">
        <v>6</v>
      </c>
      <c r="G212" t="str">
        <f t="shared" si="15"/>
        <v>Erodium botrys</v>
      </c>
      <c r="H212" t="s">
        <v>5141</v>
      </c>
      <c r="J212" t="s">
        <v>5409</v>
      </c>
    </row>
    <row r="213" spans="1:10" x14ac:dyDescent="0.25">
      <c r="A213" t="s">
        <v>1663</v>
      </c>
      <c r="B213" t="s">
        <v>1626</v>
      </c>
      <c r="C213" s="34" t="str">
        <f t="shared" si="14"/>
        <v/>
      </c>
      <c r="E213" t="s">
        <v>6</v>
      </c>
      <c r="F213" t="s">
        <v>6</v>
      </c>
      <c r="G213" t="str">
        <f t="shared" si="15"/>
        <v>Erodium brachycarpum</v>
      </c>
      <c r="H213" t="s">
        <v>5141</v>
      </c>
      <c r="J213" t="s">
        <v>5409</v>
      </c>
    </row>
    <row r="214" spans="1:10" x14ac:dyDescent="0.25">
      <c r="A214" t="s">
        <v>1663</v>
      </c>
      <c r="B214" t="s">
        <v>1677</v>
      </c>
      <c r="C214" s="34" t="str">
        <f t="shared" si="14"/>
        <v/>
      </c>
      <c r="E214" t="s">
        <v>31</v>
      </c>
      <c r="F214" t="s">
        <v>6</v>
      </c>
      <c r="G214" t="str">
        <f t="shared" si="15"/>
        <v>Erodium carvifolium</v>
      </c>
      <c r="H214" t="s">
        <v>5141</v>
      </c>
      <c r="J214" t="s">
        <v>5409</v>
      </c>
    </row>
    <row r="215" spans="1:10" x14ac:dyDescent="0.25">
      <c r="A215" t="s">
        <v>1663</v>
      </c>
      <c r="B215" t="s">
        <v>1685</v>
      </c>
      <c r="C215" s="34" t="str">
        <f t="shared" si="14"/>
        <v/>
      </c>
      <c r="E215" t="s">
        <v>31</v>
      </c>
      <c r="F215" t="s">
        <v>6</v>
      </c>
      <c r="G215" t="str">
        <f t="shared" si="15"/>
        <v>Erodium celtibericum</v>
      </c>
      <c r="H215" t="s">
        <v>5141</v>
      </c>
      <c r="J215" t="s">
        <v>5409</v>
      </c>
    </row>
    <row r="216" spans="1:10" x14ac:dyDescent="0.25">
      <c r="A216" t="s">
        <v>1663</v>
      </c>
      <c r="B216" t="s">
        <v>1686</v>
      </c>
      <c r="C216" s="34" t="str">
        <f t="shared" si="14"/>
        <v/>
      </c>
      <c r="E216" t="s">
        <v>31</v>
      </c>
      <c r="F216" t="s">
        <v>6</v>
      </c>
      <c r="G216" t="str">
        <f t="shared" si="15"/>
        <v>Erodium cheilanthifolium</v>
      </c>
      <c r="H216" t="s">
        <v>5141</v>
      </c>
      <c r="J216" t="s">
        <v>5409</v>
      </c>
    </row>
    <row r="217" spans="1:10" x14ac:dyDescent="0.25">
      <c r="A217" t="s">
        <v>1663</v>
      </c>
      <c r="B217" t="s">
        <v>1668</v>
      </c>
      <c r="C217" s="34" t="str">
        <f t="shared" si="14"/>
        <v/>
      </c>
      <c r="E217" t="s">
        <v>6</v>
      </c>
      <c r="F217" t="s">
        <v>6</v>
      </c>
      <c r="G217" t="str">
        <f t="shared" si="15"/>
        <v>Erodium chium</v>
      </c>
      <c r="H217" t="s">
        <v>5141</v>
      </c>
      <c r="J217" t="s">
        <v>5409</v>
      </c>
    </row>
    <row r="218" spans="1:10" x14ac:dyDescent="0.25">
      <c r="A218" t="s">
        <v>1663</v>
      </c>
      <c r="B218" t="s">
        <v>1664</v>
      </c>
      <c r="C218" s="34" t="str">
        <f t="shared" si="14"/>
        <v/>
      </c>
      <c r="E218" t="s">
        <v>6</v>
      </c>
      <c r="F218" t="s">
        <v>6</v>
      </c>
      <c r="G218" t="str">
        <f t="shared" si="15"/>
        <v>Erodium ciconium</v>
      </c>
      <c r="H218" t="s">
        <v>5141</v>
      </c>
      <c r="J218" t="s">
        <v>5409</v>
      </c>
    </row>
    <row r="219" spans="1:10" x14ac:dyDescent="0.25">
      <c r="A219" t="s">
        <v>1663</v>
      </c>
      <c r="B219" t="s">
        <v>1671</v>
      </c>
      <c r="C219" s="34" t="str">
        <f t="shared" si="14"/>
        <v/>
      </c>
      <c r="E219" t="s">
        <v>6</v>
      </c>
      <c r="F219" t="s">
        <v>6</v>
      </c>
      <c r="G219" t="str">
        <f t="shared" si="15"/>
        <v>Erodium cicutarium</v>
      </c>
      <c r="H219" t="s">
        <v>5141</v>
      </c>
      <c r="J219" t="s">
        <v>5409</v>
      </c>
    </row>
    <row r="220" spans="1:10" x14ac:dyDescent="0.25">
      <c r="A220" t="s">
        <v>1663</v>
      </c>
      <c r="B220" t="s">
        <v>1679</v>
      </c>
      <c r="C220" s="34" t="str">
        <f t="shared" si="14"/>
        <v/>
      </c>
      <c r="E220" t="s">
        <v>31</v>
      </c>
      <c r="F220" t="s">
        <v>6</v>
      </c>
      <c r="G220" t="str">
        <f t="shared" si="15"/>
        <v>Erodium daucoides</v>
      </c>
      <c r="H220" t="s">
        <v>5141</v>
      </c>
      <c r="J220" t="s">
        <v>5409</v>
      </c>
    </row>
    <row r="221" spans="1:10" x14ac:dyDescent="0.25">
      <c r="A221" t="s">
        <v>1663</v>
      </c>
      <c r="B221" t="s">
        <v>986</v>
      </c>
      <c r="C221" s="34" t="str">
        <f t="shared" si="14"/>
        <v/>
      </c>
      <c r="E221" t="s">
        <v>6</v>
      </c>
      <c r="F221" t="s">
        <v>6</v>
      </c>
      <c r="G221" t="str">
        <f t="shared" si="15"/>
        <v>Erodium foetidum</v>
      </c>
      <c r="H221" t="s">
        <v>5141</v>
      </c>
      <c r="J221" t="s">
        <v>5409</v>
      </c>
    </row>
    <row r="222" spans="1:10" x14ac:dyDescent="0.25">
      <c r="A222" t="s">
        <v>1663</v>
      </c>
      <c r="B222" t="s">
        <v>1683</v>
      </c>
      <c r="C222" s="34" t="str">
        <f t="shared" si="14"/>
        <v/>
      </c>
      <c r="E222" t="s">
        <v>6</v>
      </c>
      <c r="F222" t="s">
        <v>6</v>
      </c>
      <c r="G222" t="str">
        <f t="shared" si="15"/>
        <v>Erodium glandulosum</v>
      </c>
      <c r="H222" t="s">
        <v>5141</v>
      </c>
      <c r="J222" t="s">
        <v>5409</v>
      </c>
    </row>
    <row r="223" spans="1:10" x14ac:dyDescent="0.25">
      <c r="A223" t="s">
        <v>1663</v>
      </c>
      <c r="B223" t="s">
        <v>211</v>
      </c>
      <c r="C223" s="34" t="str">
        <f t="shared" si="14"/>
        <v/>
      </c>
      <c r="E223" t="s">
        <v>6</v>
      </c>
      <c r="F223" t="s">
        <v>6</v>
      </c>
      <c r="G223" t="str">
        <f t="shared" si="15"/>
        <v>Erodium guttatum</v>
      </c>
      <c r="H223" t="s">
        <v>5141</v>
      </c>
      <c r="J223" t="s">
        <v>5409</v>
      </c>
    </row>
    <row r="224" spans="1:10" x14ac:dyDescent="0.25">
      <c r="A224" t="s">
        <v>1663</v>
      </c>
      <c r="B224" t="s">
        <v>1669</v>
      </c>
      <c r="C224" s="34" t="str">
        <f t="shared" si="14"/>
        <v/>
      </c>
      <c r="E224" t="s">
        <v>6</v>
      </c>
      <c r="F224" t="s">
        <v>6</v>
      </c>
      <c r="G224" t="str">
        <f t="shared" si="15"/>
        <v>Erodium laciniatum</v>
      </c>
      <c r="H224" t="s">
        <v>5141</v>
      </c>
      <c r="J224" t="s">
        <v>5409</v>
      </c>
    </row>
    <row r="225" spans="1:10" x14ac:dyDescent="0.25">
      <c r="A225" t="s">
        <v>1663</v>
      </c>
      <c r="B225" t="s">
        <v>1680</v>
      </c>
      <c r="C225" s="34" t="str">
        <f t="shared" si="14"/>
        <v/>
      </c>
      <c r="E225" t="s">
        <v>31</v>
      </c>
      <c r="F225" t="s">
        <v>6</v>
      </c>
      <c r="G225" t="str">
        <f t="shared" si="15"/>
        <v>Erodium macrocalyx</v>
      </c>
      <c r="H225" t="s">
        <v>5141</v>
      </c>
      <c r="J225" t="s">
        <v>5409</v>
      </c>
    </row>
    <row r="226" spans="1:10" x14ac:dyDescent="0.25">
      <c r="A226" t="s">
        <v>1663</v>
      </c>
      <c r="B226" t="s">
        <v>1666</v>
      </c>
      <c r="C226" s="34" t="str">
        <f t="shared" si="14"/>
        <v/>
      </c>
      <c r="E226" t="s">
        <v>6</v>
      </c>
      <c r="F226" t="s">
        <v>6</v>
      </c>
      <c r="G226" t="str">
        <f t="shared" si="15"/>
        <v>Erodium malacoides</v>
      </c>
      <c r="H226" t="s">
        <v>5141</v>
      </c>
      <c r="J226" t="s">
        <v>5409</v>
      </c>
    </row>
    <row r="227" spans="1:10" x14ac:dyDescent="0.25">
      <c r="A227" t="s">
        <v>1663</v>
      </c>
      <c r="B227" t="s">
        <v>1676</v>
      </c>
      <c r="C227" s="34" t="str">
        <f t="shared" si="14"/>
        <v/>
      </c>
      <c r="E227" t="s">
        <v>6</v>
      </c>
      <c r="F227" t="s">
        <v>6</v>
      </c>
      <c r="G227" t="str">
        <f t="shared" si="15"/>
        <v>Erodium manescavii</v>
      </c>
      <c r="H227" t="s">
        <v>5141</v>
      </c>
      <c r="J227" t="s">
        <v>5409</v>
      </c>
    </row>
    <row r="228" spans="1:10" x14ac:dyDescent="0.25">
      <c r="A228" t="s">
        <v>1663</v>
      </c>
      <c r="B228" t="s">
        <v>1084</v>
      </c>
      <c r="C228" s="34" t="str">
        <f t="shared" si="14"/>
        <v/>
      </c>
      <c r="E228" t="s">
        <v>6</v>
      </c>
      <c r="F228" t="s">
        <v>6</v>
      </c>
      <c r="G228" t="str">
        <f t="shared" si="15"/>
        <v>Erodium maritimum</v>
      </c>
      <c r="H228" t="s">
        <v>5141</v>
      </c>
      <c r="J228" t="s">
        <v>5409</v>
      </c>
    </row>
    <row r="229" spans="1:10" x14ac:dyDescent="0.25">
      <c r="A229" t="s">
        <v>1663</v>
      </c>
      <c r="B229" t="s">
        <v>216</v>
      </c>
      <c r="C229" s="34" t="str">
        <f t="shared" si="14"/>
        <v/>
      </c>
      <c r="E229" t="s">
        <v>6</v>
      </c>
      <c r="F229" t="s">
        <v>6</v>
      </c>
      <c r="G229" t="str">
        <f t="shared" si="15"/>
        <v>Erodium moschatum</v>
      </c>
      <c r="H229" t="s">
        <v>5141</v>
      </c>
      <c r="J229" t="s">
        <v>5409</v>
      </c>
    </row>
    <row r="230" spans="1:10" x14ac:dyDescent="0.25">
      <c r="A230" t="s">
        <v>1663</v>
      </c>
      <c r="B230" t="s">
        <v>1675</v>
      </c>
      <c r="C230" s="34" t="str">
        <f t="shared" si="14"/>
        <v/>
      </c>
      <c r="E230" t="s">
        <v>6</v>
      </c>
      <c r="F230" t="s">
        <v>6</v>
      </c>
      <c r="G230" t="str">
        <f t="shared" si="15"/>
        <v>Erodium mouretii</v>
      </c>
      <c r="H230" t="s">
        <v>5141</v>
      </c>
      <c r="J230" t="s">
        <v>5409</v>
      </c>
    </row>
    <row r="231" spans="1:10" x14ac:dyDescent="0.25">
      <c r="A231" t="s">
        <v>1663</v>
      </c>
      <c r="B231" t="s">
        <v>1670</v>
      </c>
      <c r="C231" s="34" t="str">
        <f t="shared" si="14"/>
        <v/>
      </c>
      <c r="E231" t="s">
        <v>6</v>
      </c>
      <c r="F231" t="s">
        <v>6</v>
      </c>
      <c r="G231" t="str">
        <f t="shared" si="15"/>
        <v>Erodium neuradifolium</v>
      </c>
      <c r="H231" t="s">
        <v>5141</v>
      </c>
      <c r="J231" t="s">
        <v>5409</v>
      </c>
    </row>
    <row r="232" spans="1:10" x14ac:dyDescent="0.25">
      <c r="A232" t="s">
        <v>1663</v>
      </c>
      <c r="B232" t="s">
        <v>1684</v>
      </c>
      <c r="C232" s="34" t="str">
        <f t="shared" si="14"/>
        <v/>
      </c>
      <c r="E232" t="s">
        <v>31</v>
      </c>
      <c r="F232" t="s">
        <v>6</v>
      </c>
      <c r="G232" t="str">
        <f t="shared" si="15"/>
        <v>Erodium paularense</v>
      </c>
      <c r="H232" t="s">
        <v>5141</v>
      </c>
      <c r="J232" t="s">
        <v>5409</v>
      </c>
    </row>
    <row r="233" spans="1:10" x14ac:dyDescent="0.25">
      <c r="A233" t="s">
        <v>1663</v>
      </c>
      <c r="B233" t="s">
        <v>1673</v>
      </c>
      <c r="C233" s="34" t="str">
        <f t="shared" si="14"/>
        <v/>
      </c>
      <c r="E233" t="s">
        <v>31</v>
      </c>
      <c r="F233" t="s">
        <v>6</v>
      </c>
      <c r="G233" t="str">
        <f t="shared" si="15"/>
        <v>Erodium recoderi</v>
      </c>
      <c r="H233" t="s">
        <v>5141</v>
      </c>
      <c r="J233" t="s">
        <v>5409</v>
      </c>
    </row>
    <row r="234" spans="1:10" x14ac:dyDescent="0.25">
      <c r="A234" t="s">
        <v>1663</v>
      </c>
      <c r="B234" t="s">
        <v>1665</v>
      </c>
      <c r="C234" s="34" t="str">
        <f t="shared" si="14"/>
        <v/>
      </c>
      <c r="E234" t="s">
        <v>31</v>
      </c>
      <c r="F234" t="s">
        <v>6</v>
      </c>
      <c r="G234" t="str">
        <f t="shared" si="15"/>
        <v>Erodium reichardii</v>
      </c>
      <c r="H234" t="s">
        <v>5141</v>
      </c>
      <c r="J234" t="s">
        <v>5409</v>
      </c>
    </row>
    <row r="235" spans="1:10" x14ac:dyDescent="0.25">
      <c r="A235" t="s">
        <v>1663</v>
      </c>
      <c r="B235" t="s">
        <v>1682</v>
      </c>
      <c r="C235" s="34" t="str">
        <f t="shared" si="14"/>
        <v/>
      </c>
      <c r="E235" t="s">
        <v>6</v>
      </c>
      <c r="F235" t="s">
        <v>6</v>
      </c>
      <c r="G235" t="str">
        <f t="shared" si="15"/>
        <v>Erodium rupestre</v>
      </c>
      <c r="H235" t="s">
        <v>5141</v>
      </c>
      <c r="J235" t="s">
        <v>5409</v>
      </c>
    </row>
    <row r="236" spans="1:10" x14ac:dyDescent="0.25">
      <c r="A236" t="s">
        <v>1663</v>
      </c>
      <c r="B236" t="s">
        <v>1502</v>
      </c>
      <c r="C236" s="34" t="str">
        <f t="shared" si="14"/>
        <v/>
      </c>
      <c r="E236" t="s">
        <v>31</v>
      </c>
      <c r="F236" t="s">
        <v>6</v>
      </c>
      <c r="G236" t="str">
        <f t="shared" si="15"/>
        <v>Erodium rupicola</v>
      </c>
      <c r="H236" t="s">
        <v>5141</v>
      </c>
      <c r="J236" t="s">
        <v>5409</v>
      </c>
    </row>
    <row r="237" spans="1:10" x14ac:dyDescent="0.25">
      <c r="A237" t="s">
        <v>1663</v>
      </c>
      <c r="B237" t="s">
        <v>483</v>
      </c>
      <c r="C237" s="34" t="str">
        <f t="shared" si="14"/>
        <v/>
      </c>
      <c r="E237" t="s">
        <v>6</v>
      </c>
      <c r="F237" t="s">
        <v>6</v>
      </c>
      <c r="G237" t="str">
        <f t="shared" si="15"/>
        <v>Erodium salzmannii</v>
      </c>
      <c r="H237" t="s">
        <v>5141</v>
      </c>
      <c r="J237" t="s">
        <v>5409</v>
      </c>
    </row>
    <row r="238" spans="1:10" x14ac:dyDescent="0.25">
      <c r="A238" t="s">
        <v>1663</v>
      </c>
      <c r="B238" t="s">
        <v>1667</v>
      </c>
      <c r="C238" s="34" t="str">
        <f t="shared" si="14"/>
        <v/>
      </c>
      <c r="E238" t="s">
        <v>31</v>
      </c>
      <c r="F238" t="s">
        <v>6</v>
      </c>
      <c r="G238" t="str">
        <f t="shared" si="15"/>
        <v>Erodium sanguis-christi</v>
      </c>
      <c r="H238" t="s">
        <v>5141</v>
      </c>
      <c r="J238" t="s">
        <v>5409</v>
      </c>
    </row>
    <row r="239" spans="1:10" x14ac:dyDescent="0.25">
      <c r="A239" t="s">
        <v>1663</v>
      </c>
      <c r="B239" t="s">
        <v>81</v>
      </c>
      <c r="C239" s="34" t="str">
        <f t="shared" si="14"/>
        <v/>
      </c>
      <c r="E239" t="s">
        <v>31</v>
      </c>
      <c r="F239" t="s">
        <v>6</v>
      </c>
      <c r="G239" t="str">
        <f t="shared" si="15"/>
        <v>Erodium saxatile</v>
      </c>
      <c r="H239" t="s">
        <v>5141</v>
      </c>
      <c r="J239" t="s">
        <v>5409</v>
      </c>
    </row>
    <row r="240" spans="1:10" x14ac:dyDescent="0.25">
      <c r="A240" t="s">
        <v>1663</v>
      </c>
      <c r="B240" t="s">
        <v>1674</v>
      </c>
      <c r="C240" s="34" t="str">
        <f t="shared" si="14"/>
        <v/>
      </c>
      <c r="E240" t="s">
        <v>6</v>
      </c>
      <c r="F240" t="s">
        <v>6</v>
      </c>
      <c r="G240" t="str">
        <f t="shared" ref="G240:G271" si="16">IF(D240="",CONCATENATE(A240," ",B240),CONCATENATE(A240," ",B240," ",D240))</f>
        <v>Erodium tordylioides</v>
      </c>
      <c r="H240" t="s">
        <v>5141</v>
      </c>
      <c r="J240" t="s">
        <v>5409</v>
      </c>
    </row>
    <row r="241" spans="1:10" x14ac:dyDescent="0.25">
      <c r="A241" t="s">
        <v>314</v>
      </c>
      <c r="B241" t="s">
        <v>316</v>
      </c>
      <c r="C241" s="34" t="str">
        <f t="shared" si="14"/>
        <v/>
      </c>
      <c r="E241" t="s">
        <v>31</v>
      </c>
      <c r="F241" t="s">
        <v>6</v>
      </c>
      <c r="G241" t="str">
        <f t="shared" si="16"/>
        <v>Anchusa calcarea</v>
      </c>
      <c r="H241" t="s">
        <v>5141</v>
      </c>
      <c r="J241" t="s">
        <v>5411</v>
      </c>
    </row>
    <row r="242" spans="1:10" x14ac:dyDescent="0.25">
      <c r="A242" t="s">
        <v>445</v>
      </c>
      <c r="B242" t="s">
        <v>473</v>
      </c>
      <c r="C242" s="34" t="str">
        <f t="shared" si="14"/>
        <v/>
      </c>
      <c r="E242" t="s">
        <v>31</v>
      </c>
      <c r="F242" t="s">
        <v>6</v>
      </c>
      <c r="G242" t="str">
        <f t="shared" si="16"/>
        <v>Arenaria conimbricensis</v>
      </c>
      <c r="H242" t="s">
        <v>5141</v>
      </c>
      <c r="J242" t="s">
        <v>5411</v>
      </c>
    </row>
    <row r="243" spans="1:10" x14ac:dyDescent="0.25">
      <c r="A243" t="s">
        <v>445</v>
      </c>
      <c r="B243" t="s">
        <v>474</v>
      </c>
      <c r="C243" s="34" t="str">
        <f t="shared" si="14"/>
        <v/>
      </c>
      <c r="E243" t="s">
        <v>31</v>
      </c>
      <c r="F243" t="s">
        <v>6</v>
      </c>
      <c r="G243" t="str">
        <f t="shared" si="16"/>
        <v>Arenaria obtusiflora</v>
      </c>
      <c r="H243" t="s">
        <v>5141</v>
      </c>
      <c r="J243" t="s">
        <v>5411</v>
      </c>
    </row>
    <row r="244" spans="1:10" x14ac:dyDescent="0.25">
      <c r="A244" t="s">
        <v>500</v>
      </c>
      <c r="B244" t="s">
        <v>532</v>
      </c>
      <c r="C244" s="34" t="str">
        <f t="shared" si="14"/>
        <v/>
      </c>
      <c r="E244" t="s">
        <v>31</v>
      </c>
      <c r="F244" t="s">
        <v>6</v>
      </c>
      <c r="G244" t="str">
        <f t="shared" si="16"/>
        <v>Armeria alliacea</v>
      </c>
      <c r="H244" t="s">
        <v>5141</v>
      </c>
      <c r="J244" t="s">
        <v>5411</v>
      </c>
    </row>
    <row r="245" spans="1:10" x14ac:dyDescent="0.25">
      <c r="A245" t="s">
        <v>500</v>
      </c>
      <c r="B245" t="s">
        <v>540</v>
      </c>
      <c r="C245" s="34" t="str">
        <f t="shared" si="14"/>
        <v/>
      </c>
      <c r="E245" t="s">
        <v>31</v>
      </c>
      <c r="F245" t="s">
        <v>6</v>
      </c>
      <c r="G245" t="str">
        <f t="shared" si="16"/>
        <v>Armeria bigerrensis</v>
      </c>
      <c r="H245" t="s">
        <v>5141</v>
      </c>
      <c r="J245" t="s">
        <v>5411</v>
      </c>
    </row>
    <row r="246" spans="1:10" x14ac:dyDescent="0.25">
      <c r="A246" t="s">
        <v>500</v>
      </c>
      <c r="B246" t="s">
        <v>530</v>
      </c>
      <c r="C246" s="34" t="str">
        <f t="shared" si="14"/>
        <v/>
      </c>
      <c r="E246" t="s">
        <v>31</v>
      </c>
      <c r="F246" t="s">
        <v>6</v>
      </c>
      <c r="G246" t="str">
        <f t="shared" si="16"/>
        <v>Armeria bourgaei</v>
      </c>
      <c r="H246" t="s">
        <v>5141</v>
      </c>
      <c r="J246" t="s">
        <v>5411</v>
      </c>
    </row>
    <row r="247" spans="1:10" x14ac:dyDescent="0.25">
      <c r="A247" t="s">
        <v>500</v>
      </c>
      <c r="B247" t="s">
        <v>526</v>
      </c>
      <c r="C247" s="34" t="str">
        <f t="shared" si="14"/>
        <v/>
      </c>
      <c r="E247" t="s">
        <v>31</v>
      </c>
      <c r="F247" t="s">
        <v>6</v>
      </c>
      <c r="G247" t="str">
        <f t="shared" si="16"/>
        <v>Armeria genesiana</v>
      </c>
      <c r="H247" t="s">
        <v>5141</v>
      </c>
      <c r="J247" t="s">
        <v>5411</v>
      </c>
    </row>
    <row r="248" spans="1:10" x14ac:dyDescent="0.25">
      <c r="A248" t="s">
        <v>500</v>
      </c>
      <c r="B248" t="s">
        <v>533</v>
      </c>
      <c r="C248" s="34" t="str">
        <f t="shared" si="14"/>
        <v/>
      </c>
      <c r="E248" t="s">
        <v>31</v>
      </c>
      <c r="F248" t="s">
        <v>6</v>
      </c>
      <c r="G248" t="str">
        <f t="shared" si="16"/>
        <v>Armeria langei</v>
      </c>
      <c r="H248" t="s">
        <v>5141</v>
      </c>
      <c r="J248" t="s">
        <v>5411</v>
      </c>
    </row>
    <row r="249" spans="1:10" x14ac:dyDescent="0.25">
      <c r="A249" t="s">
        <v>500</v>
      </c>
      <c r="B249" t="s">
        <v>326</v>
      </c>
      <c r="C249" s="34" t="str">
        <f t="shared" si="14"/>
        <v/>
      </c>
      <c r="E249" t="s">
        <v>31</v>
      </c>
      <c r="F249" t="s">
        <v>6</v>
      </c>
      <c r="G249" t="str">
        <f t="shared" si="16"/>
        <v>Armeria villosa</v>
      </c>
      <c r="H249" t="s">
        <v>5141</v>
      </c>
      <c r="J249" t="s">
        <v>5411</v>
      </c>
    </row>
    <row r="250" spans="1:10" x14ac:dyDescent="0.25">
      <c r="A250" t="s">
        <v>571</v>
      </c>
      <c r="B250" t="s">
        <v>574</v>
      </c>
      <c r="C250" s="34" t="str">
        <f t="shared" si="14"/>
        <v/>
      </c>
      <c r="E250" t="s">
        <v>31</v>
      </c>
      <c r="F250" t="s">
        <v>6</v>
      </c>
      <c r="G250" t="str">
        <f t="shared" si="16"/>
        <v>Asperula paui</v>
      </c>
      <c r="H250" t="s">
        <v>5141</v>
      </c>
      <c r="J250" t="s">
        <v>5411</v>
      </c>
    </row>
    <row r="251" spans="1:10" x14ac:dyDescent="0.25">
      <c r="A251" t="s">
        <v>576</v>
      </c>
      <c r="B251" t="s">
        <v>581</v>
      </c>
      <c r="C251" s="34" t="str">
        <f t="shared" si="14"/>
        <v/>
      </c>
      <c r="E251" t="s">
        <v>31</v>
      </c>
      <c r="F251" t="s">
        <v>6</v>
      </c>
      <c r="G251" t="str">
        <f t="shared" si="16"/>
        <v>Asphodelus bento-rainhae</v>
      </c>
      <c r="H251" t="s">
        <v>5141</v>
      </c>
      <c r="J251" t="s">
        <v>5411</v>
      </c>
    </row>
    <row r="252" spans="1:10" x14ac:dyDescent="0.25">
      <c r="A252" t="s">
        <v>744</v>
      </c>
      <c r="B252" t="s">
        <v>746</v>
      </c>
      <c r="C252" s="34" t="str">
        <f t="shared" si="14"/>
        <v/>
      </c>
      <c r="E252" t="s">
        <v>31</v>
      </c>
      <c r="F252" t="s">
        <v>6</v>
      </c>
      <c r="G252" t="str">
        <f t="shared" si="16"/>
        <v>Brimeura duvigneaudii</v>
      </c>
      <c r="H252" t="s">
        <v>5141</v>
      </c>
      <c r="J252" t="s">
        <v>5411</v>
      </c>
    </row>
    <row r="253" spans="1:10" x14ac:dyDescent="0.25">
      <c r="A253" t="s">
        <v>765</v>
      </c>
      <c r="B253" t="s">
        <v>767</v>
      </c>
      <c r="C253" s="34" t="str">
        <f t="shared" si="14"/>
        <v/>
      </c>
      <c r="E253" t="s">
        <v>31</v>
      </c>
      <c r="F253" t="s">
        <v>6</v>
      </c>
      <c r="G253" t="str">
        <f t="shared" si="16"/>
        <v>Bunium macuca</v>
      </c>
      <c r="H253" t="s">
        <v>5141</v>
      </c>
      <c r="J253" t="s">
        <v>5411</v>
      </c>
    </row>
    <row r="254" spans="1:10" x14ac:dyDescent="0.25">
      <c r="A254" t="s">
        <v>870</v>
      </c>
      <c r="B254" t="s">
        <v>59</v>
      </c>
      <c r="C254" s="34" t="str">
        <f t="shared" si="14"/>
        <v/>
      </c>
      <c r="E254" t="s">
        <v>31</v>
      </c>
      <c r="F254" t="s">
        <v>6</v>
      </c>
      <c r="G254" t="str">
        <f t="shared" si="16"/>
        <v>Carduncellus hispanicus</v>
      </c>
      <c r="H254" t="s">
        <v>5141</v>
      </c>
      <c r="J254" t="s">
        <v>5411</v>
      </c>
    </row>
    <row r="255" spans="1:10" x14ac:dyDescent="0.25">
      <c r="A255" t="s">
        <v>876</v>
      </c>
      <c r="B255" t="s">
        <v>886</v>
      </c>
      <c r="C255" s="34" t="str">
        <f t="shared" si="14"/>
        <v/>
      </c>
      <c r="E255" t="s">
        <v>31</v>
      </c>
      <c r="F255" t="s">
        <v>6</v>
      </c>
      <c r="G255" t="str">
        <f t="shared" si="16"/>
        <v>Carduus carpetanus</v>
      </c>
      <c r="H255" t="s">
        <v>5141</v>
      </c>
      <c r="J255" t="s">
        <v>5411</v>
      </c>
    </row>
    <row r="256" spans="1:10" x14ac:dyDescent="0.25">
      <c r="A256" t="s">
        <v>876</v>
      </c>
      <c r="B256" t="s">
        <v>878</v>
      </c>
      <c r="C256" s="34" t="str">
        <f t="shared" si="14"/>
        <v/>
      </c>
      <c r="E256" t="s">
        <v>31</v>
      </c>
      <c r="F256" t="s">
        <v>6</v>
      </c>
      <c r="G256" t="str">
        <f t="shared" si="16"/>
        <v>Carduus platypus</v>
      </c>
      <c r="H256" t="s">
        <v>5141</v>
      </c>
      <c r="J256" t="s">
        <v>5411</v>
      </c>
    </row>
    <row r="257" spans="1:10" x14ac:dyDescent="0.25">
      <c r="A257" t="s">
        <v>1000</v>
      </c>
      <c r="B257" t="s">
        <v>1064</v>
      </c>
      <c r="C257" s="34" t="str">
        <f t="shared" si="14"/>
        <v/>
      </c>
      <c r="E257" t="s">
        <v>31</v>
      </c>
      <c r="F257" t="s">
        <v>6</v>
      </c>
      <c r="G257" t="str">
        <f t="shared" si="16"/>
        <v>Centaurea amblensis</v>
      </c>
      <c r="H257" t="s">
        <v>5141</v>
      </c>
      <c r="J257" t="s">
        <v>5411</v>
      </c>
    </row>
    <row r="258" spans="1:10" x14ac:dyDescent="0.25">
      <c r="A258" t="s">
        <v>1000</v>
      </c>
      <c r="B258" t="s">
        <v>1033</v>
      </c>
      <c r="C258" s="34" t="str">
        <f t="shared" si="14"/>
        <v/>
      </c>
      <c r="E258" t="s">
        <v>31</v>
      </c>
      <c r="F258" t="s">
        <v>6</v>
      </c>
      <c r="G258" t="str">
        <f t="shared" si="16"/>
        <v>Centaurea antennata</v>
      </c>
      <c r="H258" t="s">
        <v>5141</v>
      </c>
      <c r="J258" t="s">
        <v>5411</v>
      </c>
    </row>
    <row r="259" spans="1:10" x14ac:dyDescent="0.25">
      <c r="A259" t="s">
        <v>1000</v>
      </c>
      <c r="B259" t="s">
        <v>1011</v>
      </c>
      <c r="C259" s="34" t="str">
        <f t="shared" si="14"/>
        <v/>
      </c>
      <c r="E259" t="s">
        <v>31</v>
      </c>
      <c r="F259" t="s">
        <v>6</v>
      </c>
      <c r="G259" t="str">
        <f t="shared" si="16"/>
        <v>Centaurea bombycina</v>
      </c>
      <c r="H259" t="s">
        <v>5141</v>
      </c>
      <c r="J259" t="s">
        <v>5411</v>
      </c>
    </row>
    <row r="260" spans="1:10" x14ac:dyDescent="0.25">
      <c r="A260" t="s">
        <v>1000</v>
      </c>
      <c r="B260" t="s">
        <v>1003</v>
      </c>
      <c r="C260" s="34" t="str">
        <f t="shared" ref="C260:C323" si="17">IF(D260="","","subsp.")</f>
        <v/>
      </c>
      <c r="E260" t="s">
        <v>31</v>
      </c>
      <c r="F260" t="s">
        <v>6</v>
      </c>
      <c r="G260" t="str">
        <f t="shared" si="16"/>
        <v>Centaurea castellanoides</v>
      </c>
      <c r="H260" t="s">
        <v>5141</v>
      </c>
      <c r="J260" t="s">
        <v>5411</v>
      </c>
    </row>
    <row r="261" spans="1:10" x14ac:dyDescent="0.25">
      <c r="A261" t="s">
        <v>1000</v>
      </c>
      <c r="B261" t="s">
        <v>1031</v>
      </c>
      <c r="C261" s="34" t="str">
        <f t="shared" si="17"/>
        <v/>
      </c>
      <c r="E261" t="s">
        <v>31</v>
      </c>
      <c r="F261" t="s">
        <v>6</v>
      </c>
      <c r="G261" t="str">
        <f t="shared" si="16"/>
        <v>Centaurea janeri</v>
      </c>
      <c r="H261" t="s">
        <v>5141</v>
      </c>
      <c r="J261" t="s">
        <v>5411</v>
      </c>
    </row>
    <row r="262" spans="1:10" x14ac:dyDescent="0.25">
      <c r="A262" t="s">
        <v>1000</v>
      </c>
      <c r="B262" t="s">
        <v>533</v>
      </c>
      <c r="C262" s="34" t="str">
        <f t="shared" si="17"/>
        <v/>
      </c>
      <c r="E262" t="s">
        <v>31</v>
      </c>
      <c r="F262" t="s">
        <v>6</v>
      </c>
      <c r="G262" t="str">
        <f t="shared" si="16"/>
        <v>Centaurea langei</v>
      </c>
      <c r="H262" t="s">
        <v>5141</v>
      </c>
      <c r="J262" t="s">
        <v>5411</v>
      </c>
    </row>
    <row r="263" spans="1:10" x14ac:dyDescent="0.25">
      <c r="A263" t="s">
        <v>1000</v>
      </c>
      <c r="B263" t="s">
        <v>1002</v>
      </c>
      <c r="C263" s="34" t="str">
        <f t="shared" si="17"/>
        <v/>
      </c>
      <c r="E263" t="s">
        <v>31</v>
      </c>
      <c r="F263" t="s">
        <v>6</v>
      </c>
      <c r="G263" t="str">
        <f t="shared" si="16"/>
        <v>Centaurea limbata</v>
      </c>
      <c r="H263" t="s">
        <v>5141</v>
      </c>
      <c r="J263" t="s">
        <v>5411</v>
      </c>
    </row>
    <row r="264" spans="1:10" x14ac:dyDescent="0.25">
      <c r="A264" t="s">
        <v>1132</v>
      </c>
      <c r="B264" t="s">
        <v>1077</v>
      </c>
      <c r="C264" s="34" t="str">
        <f t="shared" si="17"/>
        <v/>
      </c>
      <c r="E264" t="s">
        <v>31</v>
      </c>
      <c r="F264" t="s">
        <v>6</v>
      </c>
      <c r="G264" t="str">
        <f t="shared" si="16"/>
        <v>Chaenorhinum grandiflorum</v>
      </c>
      <c r="H264" t="s">
        <v>5141</v>
      </c>
      <c r="J264" t="s">
        <v>5411</v>
      </c>
    </row>
    <row r="265" spans="1:10" x14ac:dyDescent="0.25">
      <c r="A265" t="s">
        <v>1132</v>
      </c>
      <c r="B265" t="s">
        <v>1137</v>
      </c>
      <c r="C265" s="34" t="str">
        <f t="shared" si="17"/>
        <v/>
      </c>
      <c r="E265" t="s">
        <v>31</v>
      </c>
      <c r="F265" t="s">
        <v>6</v>
      </c>
      <c r="G265" t="str">
        <f t="shared" si="16"/>
        <v>Chaenorhinum macropodum</v>
      </c>
      <c r="H265" t="s">
        <v>5141</v>
      </c>
      <c r="J265" t="s">
        <v>5411</v>
      </c>
    </row>
    <row r="266" spans="1:10" x14ac:dyDescent="0.25">
      <c r="A266" t="s">
        <v>1132</v>
      </c>
      <c r="B266" t="s">
        <v>1136</v>
      </c>
      <c r="C266" s="34" t="str">
        <f t="shared" si="17"/>
        <v/>
      </c>
      <c r="E266" t="s">
        <v>31</v>
      </c>
      <c r="F266" t="s">
        <v>6</v>
      </c>
      <c r="G266" t="str">
        <f t="shared" si="16"/>
        <v>Chaenorhinum segoviense</v>
      </c>
      <c r="H266" t="s">
        <v>5141</v>
      </c>
      <c r="J266" t="s">
        <v>5411</v>
      </c>
    </row>
    <row r="267" spans="1:10" x14ac:dyDescent="0.25">
      <c r="A267" t="s">
        <v>1132</v>
      </c>
      <c r="B267" t="s">
        <v>263</v>
      </c>
      <c r="C267" s="34" t="str">
        <f t="shared" si="17"/>
        <v/>
      </c>
      <c r="E267" t="s">
        <v>31</v>
      </c>
      <c r="F267" t="s">
        <v>6</v>
      </c>
      <c r="G267" t="str">
        <f t="shared" si="16"/>
        <v>Chaenorhinum serpyllifolium</v>
      </c>
      <c r="H267" t="s">
        <v>5141</v>
      </c>
      <c r="J267" t="s">
        <v>5411</v>
      </c>
    </row>
    <row r="268" spans="1:10" x14ac:dyDescent="0.25">
      <c r="A268" t="s">
        <v>1482</v>
      </c>
      <c r="B268" t="s">
        <v>1492</v>
      </c>
      <c r="C268" s="34" t="str">
        <f t="shared" si="17"/>
        <v/>
      </c>
      <c r="E268" t="s">
        <v>31</v>
      </c>
      <c r="F268" t="s">
        <v>6</v>
      </c>
      <c r="G268" t="str">
        <f t="shared" si="16"/>
        <v>Dianthus algetanus</v>
      </c>
      <c r="H268" t="s">
        <v>5141</v>
      </c>
      <c r="J268" t="s">
        <v>5411</v>
      </c>
    </row>
    <row r="269" spans="1:10" x14ac:dyDescent="0.25">
      <c r="A269" t="s">
        <v>1482</v>
      </c>
      <c r="B269" t="s">
        <v>1496</v>
      </c>
      <c r="C269" s="34" t="str">
        <f t="shared" si="17"/>
        <v/>
      </c>
      <c r="E269" t="s">
        <v>31</v>
      </c>
      <c r="F269" t="s">
        <v>6</v>
      </c>
      <c r="G269" t="str">
        <f t="shared" si="16"/>
        <v>Dianthus cintranus</v>
      </c>
      <c r="H269" t="s">
        <v>5141</v>
      </c>
      <c r="J269" t="s">
        <v>5411</v>
      </c>
    </row>
    <row r="270" spans="1:10" x14ac:dyDescent="0.25">
      <c r="A270" t="s">
        <v>1482</v>
      </c>
      <c r="B270" t="s">
        <v>1491</v>
      </c>
      <c r="C270" s="34" t="str">
        <f t="shared" si="17"/>
        <v/>
      </c>
      <c r="E270" t="s">
        <v>31</v>
      </c>
      <c r="F270" t="s">
        <v>6</v>
      </c>
      <c r="G270" t="str">
        <f t="shared" si="16"/>
        <v>Dianthus laricifolius</v>
      </c>
      <c r="H270" t="s">
        <v>5141</v>
      </c>
      <c r="J270" t="s">
        <v>5411</v>
      </c>
    </row>
    <row r="271" spans="1:10" x14ac:dyDescent="0.25">
      <c r="A271" t="s">
        <v>1482</v>
      </c>
      <c r="B271" t="s">
        <v>1488</v>
      </c>
      <c r="C271" s="34" t="str">
        <f t="shared" si="17"/>
        <v/>
      </c>
      <c r="E271" t="s">
        <v>31</v>
      </c>
      <c r="F271" t="s">
        <v>6</v>
      </c>
      <c r="G271" t="str">
        <f t="shared" si="16"/>
        <v>Dianthus multiceps</v>
      </c>
      <c r="H271" t="s">
        <v>5141</v>
      </c>
      <c r="J271" t="s">
        <v>5411</v>
      </c>
    </row>
    <row r="272" spans="1:10" x14ac:dyDescent="0.25">
      <c r="A272" t="s">
        <v>1506</v>
      </c>
      <c r="B272" t="s">
        <v>1068</v>
      </c>
      <c r="C272" s="34" t="str">
        <f t="shared" si="17"/>
        <v/>
      </c>
      <c r="E272" t="s">
        <v>31</v>
      </c>
      <c r="F272" t="s">
        <v>6</v>
      </c>
      <c r="G272" t="str">
        <f t="shared" ref="G272:G303" si="18">IF(D272="",CONCATENATE(A272," ",B272),CONCATENATE(A272," ",B272," ",D272))</f>
        <v>Digitalis mariana</v>
      </c>
      <c r="H272" t="s">
        <v>5141</v>
      </c>
      <c r="J272" t="s">
        <v>5411</v>
      </c>
    </row>
    <row r="273" spans="1:10" x14ac:dyDescent="0.25">
      <c r="A273" t="s">
        <v>1578</v>
      </c>
      <c r="B273" t="s">
        <v>1583</v>
      </c>
      <c r="C273" s="34" t="str">
        <f t="shared" si="17"/>
        <v/>
      </c>
      <c r="E273" t="s">
        <v>31</v>
      </c>
      <c r="F273" t="s">
        <v>6</v>
      </c>
      <c r="G273" t="str">
        <f t="shared" si="18"/>
        <v>Echium albicans</v>
      </c>
      <c r="H273" t="s">
        <v>5141</v>
      </c>
      <c r="J273" t="s">
        <v>5411</v>
      </c>
    </row>
    <row r="274" spans="1:10" x14ac:dyDescent="0.25">
      <c r="A274" t="s">
        <v>1578</v>
      </c>
      <c r="B274" t="s">
        <v>1212</v>
      </c>
      <c r="C274" s="34" t="str">
        <f t="shared" si="17"/>
        <v/>
      </c>
      <c r="E274" t="s">
        <v>31</v>
      </c>
      <c r="F274" t="s">
        <v>6</v>
      </c>
      <c r="G274" t="str">
        <f t="shared" si="18"/>
        <v>Echium rosulatum</v>
      </c>
      <c r="H274" t="s">
        <v>5141</v>
      </c>
      <c r="J274" t="s">
        <v>5411</v>
      </c>
    </row>
    <row r="275" spans="1:10" x14ac:dyDescent="0.25">
      <c r="A275" t="s">
        <v>1740</v>
      </c>
      <c r="B275" t="s">
        <v>1779</v>
      </c>
      <c r="C275" s="34" t="str">
        <f t="shared" si="17"/>
        <v/>
      </c>
      <c r="E275" t="s">
        <v>31</v>
      </c>
      <c r="F275" t="s">
        <v>6</v>
      </c>
      <c r="G275" t="str">
        <f t="shared" si="18"/>
        <v>Euphorbia maresii</v>
      </c>
      <c r="H275" t="s">
        <v>5141</v>
      </c>
      <c r="J275" t="s">
        <v>5411</v>
      </c>
    </row>
    <row r="276" spans="1:10" x14ac:dyDescent="0.25">
      <c r="A276" t="s">
        <v>1740</v>
      </c>
      <c r="B276" t="s">
        <v>479</v>
      </c>
      <c r="C276" s="34" t="str">
        <f t="shared" si="17"/>
        <v/>
      </c>
      <c r="E276" t="s">
        <v>31</v>
      </c>
      <c r="F276" t="s">
        <v>6</v>
      </c>
      <c r="G276" t="str">
        <f t="shared" si="18"/>
        <v>Euphorbia nevadensis</v>
      </c>
      <c r="H276" t="s">
        <v>5141</v>
      </c>
      <c r="J276" t="s">
        <v>5411</v>
      </c>
    </row>
    <row r="277" spans="1:10" x14ac:dyDescent="0.25">
      <c r="A277" t="s">
        <v>1740</v>
      </c>
      <c r="B277" t="s">
        <v>1748</v>
      </c>
      <c r="C277" s="34" t="str">
        <f t="shared" si="17"/>
        <v/>
      </c>
      <c r="E277" t="s">
        <v>31</v>
      </c>
      <c r="F277" t="s">
        <v>6</v>
      </c>
      <c r="G277" t="str">
        <f t="shared" si="18"/>
        <v>Euphorbia polygalifolia</v>
      </c>
      <c r="H277" t="s">
        <v>5141</v>
      </c>
      <c r="J277" t="s">
        <v>5411</v>
      </c>
    </row>
    <row r="278" spans="1:10" x14ac:dyDescent="0.25">
      <c r="A278" t="s">
        <v>1925</v>
      </c>
      <c r="B278" t="s">
        <v>1928</v>
      </c>
      <c r="C278" s="34" t="str">
        <f t="shared" si="17"/>
        <v/>
      </c>
      <c r="E278" t="s">
        <v>31</v>
      </c>
      <c r="F278" t="s">
        <v>6</v>
      </c>
      <c r="G278" t="str">
        <f t="shared" si="18"/>
        <v>Genista longipes</v>
      </c>
      <c r="H278" t="s">
        <v>5141</v>
      </c>
      <c r="J278" t="s">
        <v>5411</v>
      </c>
    </row>
    <row r="279" spans="1:10" x14ac:dyDescent="0.25">
      <c r="A279" t="s">
        <v>1925</v>
      </c>
      <c r="B279" t="s">
        <v>1929</v>
      </c>
      <c r="C279" s="34" t="str">
        <f t="shared" si="17"/>
        <v/>
      </c>
      <c r="E279" t="s">
        <v>31</v>
      </c>
      <c r="F279" t="s">
        <v>6</v>
      </c>
      <c r="G279" t="str">
        <f t="shared" si="18"/>
        <v>Genista pumila</v>
      </c>
      <c r="H279" t="s">
        <v>5141</v>
      </c>
      <c r="J279" t="s">
        <v>5411</v>
      </c>
    </row>
    <row r="280" spans="1:10" x14ac:dyDescent="0.25">
      <c r="A280" t="s">
        <v>2011</v>
      </c>
      <c r="B280" t="s">
        <v>432</v>
      </c>
      <c r="C280" s="34" t="str">
        <f t="shared" si="17"/>
        <v/>
      </c>
      <c r="E280" t="s">
        <v>31</v>
      </c>
      <c r="F280" t="s">
        <v>6</v>
      </c>
      <c r="G280" t="str">
        <f t="shared" si="18"/>
        <v>Guillonea scabra</v>
      </c>
      <c r="H280" t="s">
        <v>5141</v>
      </c>
      <c r="J280" t="s">
        <v>5411</v>
      </c>
    </row>
    <row r="281" spans="1:10" x14ac:dyDescent="0.25">
      <c r="A281" t="s">
        <v>2020</v>
      </c>
      <c r="B281" t="s">
        <v>2021</v>
      </c>
      <c r="C281" s="34" t="str">
        <f t="shared" si="17"/>
        <v/>
      </c>
      <c r="E281" t="s">
        <v>31</v>
      </c>
      <c r="F281" t="s">
        <v>6</v>
      </c>
      <c r="G281" t="str">
        <f t="shared" si="18"/>
        <v>Gypsophila struthium</v>
      </c>
      <c r="H281" t="s">
        <v>5141</v>
      </c>
      <c r="J281" t="s">
        <v>5411</v>
      </c>
    </row>
    <row r="282" spans="1:10" x14ac:dyDescent="0.25">
      <c r="A282" t="s">
        <v>2053</v>
      </c>
      <c r="B282" t="s">
        <v>2074</v>
      </c>
      <c r="C282" s="34" t="str">
        <f t="shared" si="17"/>
        <v/>
      </c>
      <c r="E282" t="s">
        <v>31</v>
      </c>
      <c r="F282" t="s">
        <v>6</v>
      </c>
      <c r="G282" t="str">
        <f t="shared" si="18"/>
        <v>Helianthemum viscidulum</v>
      </c>
      <c r="H282" t="s">
        <v>5141</v>
      </c>
      <c r="J282" t="s">
        <v>5411</v>
      </c>
    </row>
    <row r="283" spans="1:10" x14ac:dyDescent="0.25">
      <c r="A283" t="s">
        <v>2089</v>
      </c>
      <c r="B283" t="s">
        <v>402</v>
      </c>
      <c r="C283" s="34" t="str">
        <f t="shared" si="17"/>
        <v/>
      </c>
      <c r="E283" t="s">
        <v>31</v>
      </c>
      <c r="F283" t="s">
        <v>6</v>
      </c>
      <c r="G283" t="str">
        <f t="shared" si="18"/>
        <v>Herniaria lusitanica</v>
      </c>
      <c r="H283" t="s">
        <v>5141</v>
      </c>
      <c r="J283" t="s">
        <v>5411</v>
      </c>
    </row>
    <row r="284" spans="1:10" x14ac:dyDescent="0.25">
      <c r="A284" t="s">
        <v>2100</v>
      </c>
      <c r="B284" t="s">
        <v>2107</v>
      </c>
      <c r="C284" s="34" t="str">
        <f t="shared" si="17"/>
        <v/>
      </c>
      <c r="E284" t="s">
        <v>31</v>
      </c>
      <c r="F284" t="s">
        <v>6</v>
      </c>
      <c r="G284" t="str">
        <f t="shared" si="18"/>
        <v>Hieracium aragonense</v>
      </c>
      <c r="H284" t="s">
        <v>5141</v>
      </c>
      <c r="J284" t="s">
        <v>5412</v>
      </c>
    </row>
    <row r="285" spans="1:10" x14ac:dyDescent="0.25">
      <c r="A285" t="s">
        <v>2100</v>
      </c>
      <c r="B285" t="s">
        <v>2123</v>
      </c>
      <c r="C285" s="34" t="str">
        <f t="shared" si="17"/>
        <v/>
      </c>
      <c r="E285" t="s">
        <v>6</v>
      </c>
      <c r="F285" t="s">
        <v>6</v>
      </c>
      <c r="G285" t="str">
        <f t="shared" si="18"/>
        <v>Hieracium amplexicaule</v>
      </c>
      <c r="H285" t="s">
        <v>5141</v>
      </c>
      <c r="J285" t="s">
        <v>5412</v>
      </c>
    </row>
    <row r="286" spans="1:10" x14ac:dyDescent="0.25">
      <c r="A286" t="s">
        <v>2100</v>
      </c>
      <c r="B286" t="s">
        <v>2113</v>
      </c>
      <c r="C286" s="34" t="str">
        <f t="shared" si="17"/>
        <v/>
      </c>
      <c r="E286" t="s">
        <v>6</v>
      </c>
      <c r="F286" t="s">
        <v>6</v>
      </c>
      <c r="G286" t="str">
        <f t="shared" si="18"/>
        <v>Hieracium andurense</v>
      </c>
      <c r="H286" t="s">
        <v>5141</v>
      </c>
      <c r="J286" t="s">
        <v>5412</v>
      </c>
    </row>
    <row r="287" spans="1:10" x14ac:dyDescent="0.25">
      <c r="A287" t="s">
        <v>2100</v>
      </c>
      <c r="B287" t="s">
        <v>2103</v>
      </c>
      <c r="C287" s="34" t="str">
        <f t="shared" si="17"/>
        <v/>
      </c>
      <c r="E287" t="s">
        <v>6</v>
      </c>
      <c r="F287" t="s">
        <v>6</v>
      </c>
      <c r="G287" t="str">
        <f t="shared" si="18"/>
        <v>Hieracium bifidum</v>
      </c>
      <c r="H287" t="s">
        <v>5141</v>
      </c>
      <c r="J287" t="s">
        <v>5412</v>
      </c>
    </row>
    <row r="288" spans="1:10" x14ac:dyDescent="0.25">
      <c r="A288" t="s">
        <v>2100</v>
      </c>
      <c r="B288" t="s">
        <v>2118</v>
      </c>
      <c r="C288" s="34" t="str">
        <f t="shared" si="17"/>
        <v/>
      </c>
      <c r="E288" t="s">
        <v>31</v>
      </c>
      <c r="F288" t="s">
        <v>6</v>
      </c>
      <c r="G288" t="str">
        <f t="shared" si="18"/>
        <v>Hieracium bombycinum</v>
      </c>
      <c r="H288" t="s">
        <v>5141</v>
      </c>
      <c r="J288" t="s">
        <v>5412</v>
      </c>
    </row>
    <row r="289" spans="1:10" x14ac:dyDescent="0.25">
      <c r="A289" t="s">
        <v>2100</v>
      </c>
      <c r="B289" t="s">
        <v>530</v>
      </c>
      <c r="C289" s="34" t="str">
        <f t="shared" si="17"/>
        <v/>
      </c>
      <c r="E289" t="s">
        <v>31</v>
      </c>
      <c r="F289" t="s">
        <v>6</v>
      </c>
      <c r="G289" t="str">
        <f t="shared" si="18"/>
        <v>Hieracium bourgaei</v>
      </c>
      <c r="H289" t="s">
        <v>5141</v>
      </c>
      <c r="J289" t="s">
        <v>5412</v>
      </c>
    </row>
    <row r="290" spans="1:10" x14ac:dyDescent="0.25">
      <c r="A290" t="s">
        <v>2100</v>
      </c>
      <c r="B290" t="s">
        <v>2111</v>
      </c>
      <c r="C290" s="34" t="str">
        <f t="shared" si="17"/>
        <v/>
      </c>
      <c r="E290" t="s">
        <v>6</v>
      </c>
      <c r="F290" t="s">
        <v>6</v>
      </c>
      <c r="G290" t="str">
        <f t="shared" si="18"/>
        <v>Hieracium candidum</v>
      </c>
      <c r="H290" t="s">
        <v>5141</v>
      </c>
      <c r="J290" t="s">
        <v>5412</v>
      </c>
    </row>
    <row r="291" spans="1:10" x14ac:dyDescent="0.25">
      <c r="A291" t="s">
        <v>2100</v>
      </c>
      <c r="B291" t="s">
        <v>2130</v>
      </c>
      <c r="C291" s="34" t="str">
        <f t="shared" si="17"/>
        <v/>
      </c>
      <c r="E291" t="s">
        <v>6</v>
      </c>
      <c r="F291" t="s">
        <v>6</v>
      </c>
      <c r="G291" t="str">
        <f t="shared" si="18"/>
        <v>Hieracium compositum</v>
      </c>
      <c r="H291" t="s">
        <v>5141</v>
      </c>
      <c r="J291" t="s">
        <v>5412</v>
      </c>
    </row>
    <row r="292" spans="1:10" x14ac:dyDescent="0.25">
      <c r="A292" t="s">
        <v>2100</v>
      </c>
      <c r="B292" t="s">
        <v>2115</v>
      </c>
      <c r="C292" s="34" t="str">
        <f t="shared" si="17"/>
        <v/>
      </c>
      <c r="E292" t="s">
        <v>6</v>
      </c>
      <c r="F292" t="s">
        <v>6</v>
      </c>
      <c r="G292" t="str">
        <f t="shared" si="18"/>
        <v>Hieracium cordifolium</v>
      </c>
      <c r="H292" t="s">
        <v>5141</v>
      </c>
      <c r="J292" t="s">
        <v>5412</v>
      </c>
    </row>
    <row r="293" spans="1:10" x14ac:dyDescent="0.25">
      <c r="A293" t="s">
        <v>2100</v>
      </c>
      <c r="B293" t="s">
        <v>2112</v>
      </c>
      <c r="C293" s="34" t="str">
        <f t="shared" si="17"/>
        <v/>
      </c>
      <c r="E293" t="s">
        <v>31</v>
      </c>
      <c r="F293" t="s">
        <v>6</v>
      </c>
      <c r="G293" t="str">
        <f t="shared" si="18"/>
        <v>Hieracium elisaeanum</v>
      </c>
      <c r="H293" t="s">
        <v>5141</v>
      </c>
      <c r="J293" t="s">
        <v>5412</v>
      </c>
    </row>
    <row r="294" spans="1:10" x14ac:dyDescent="0.25">
      <c r="A294" t="s">
        <v>2100</v>
      </c>
      <c r="B294" t="s">
        <v>2110</v>
      </c>
      <c r="C294" s="34" t="str">
        <f t="shared" si="17"/>
        <v/>
      </c>
      <c r="E294" t="s">
        <v>6</v>
      </c>
      <c r="F294" t="s">
        <v>6</v>
      </c>
      <c r="G294" t="str">
        <f t="shared" si="18"/>
        <v>Hieracium erosulum</v>
      </c>
      <c r="H294" t="s">
        <v>5141</v>
      </c>
      <c r="J294" t="s">
        <v>5412</v>
      </c>
    </row>
    <row r="295" spans="1:10" x14ac:dyDescent="0.25">
      <c r="A295" t="s">
        <v>2100</v>
      </c>
      <c r="B295" t="s">
        <v>2121</v>
      </c>
      <c r="C295" s="34" t="str">
        <f t="shared" si="17"/>
        <v/>
      </c>
      <c r="E295" t="s">
        <v>6</v>
      </c>
      <c r="F295" t="s">
        <v>6</v>
      </c>
      <c r="G295" t="str">
        <f t="shared" si="18"/>
        <v>Hieracium fourcadei</v>
      </c>
      <c r="H295" t="s">
        <v>5141</v>
      </c>
      <c r="J295" t="s">
        <v>5412</v>
      </c>
    </row>
    <row r="296" spans="1:10" x14ac:dyDescent="0.25">
      <c r="A296" t="s">
        <v>2100</v>
      </c>
      <c r="B296" t="s">
        <v>2105</v>
      </c>
      <c r="C296" s="34" t="str">
        <f t="shared" si="17"/>
        <v/>
      </c>
      <c r="E296" t="s">
        <v>6</v>
      </c>
      <c r="F296" t="s">
        <v>6</v>
      </c>
      <c r="G296" t="str">
        <f t="shared" si="18"/>
        <v>Hieracium glaucinum</v>
      </c>
      <c r="H296" t="s">
        <v>5141</v>
      </c>
      <c r="J296" t="s">
        <v>5412</v>
      </c>
    </row>
    <row r="297" spans="1:10" x14ac:dyDescent="0.25">
      <c r="A297" t="s">
        <v>2100</v>
      </c>
      <c r="B297" t="s">
        <v>2114</v>
      </c>
      <c r="C297" s="34" t="str">
        <f t="shared" si="17"/>
        <v/>
      </c>
      <c r="E297" t="s">
        <v>6</v>
      </c>
      <c r="F297" t="s">
        <v>6</v>
      </c>
      <c r="G297" t="str">
        <f t="shared" si="18"/>
        <v>Hieracium gouanii</v>
      </c>
      <c r="H297" t="s">
        <v>5141</v>
      </c>
      <c r="J297" t="s">
        <v>5412</v>
      </c>
    </row>
    <row r="298" spans="1:10" x14ac:dyDescent="0.25">
      <c r="A298" t="s">
        <v>2100</v>
      </c>
      <c r="B298" t="s">
        <v>2119</v>
      </c>
      <c r="C298" s="34" t="str">
        <f t="shared" si="17"/>
        <v/>
      </c>
      <c r="E298" t="s">
        <v>6</v>
      </c>
      <c r="F298" t="s">
        <v>6</v>
      </c>
      <c r="G298" t="str">
        <f t="shared" si="18"/>
        <v>Hieracium gymnocerinthe</v>
      </c>
      <c r="H298" t="s">
        <v>5141</v>
      </c>
      <c r="J298" t="s">
        <v>5412</v>
      </c>
    </row>
    <row r="299" spans="1:10" x14ac:dyDescent="0.25">
      <c r="A299" t="s">
        <v>2100</v>
      </c>
      <c r="B299" t="s">
        <v>1580</v>
      </c>
      <c r="C299" s="34" t="str">
        <f t="shared" si="17"/>
        <v/>
      </c>
      <c r="E299" t="s">
        <v>6</v>
      </c>
      <c r="F299" t="s">
        <v>6</v>
      </c>
      <c r="G299" t="str">
        <f t="shared" si="18"/>
        <v>Hieracium humile</v>
      </c>
      <c r="H299" t="s">
        <v>5141</v>
      </c>
      <c r="J299" t="s">
        <v>5412</v>
      </c>
    </row>
    <row r="300" spans="1:10" x14ac:dyDescent="0.25">
      <c r="A300" t="s">
        <v>2100</v>
      </c>
      <c r="B300" t="s">
        <v>2106</v>
      </c>
      <c r="C300" s="34" t="str">
        <f t="shared" si="17"/>
        <v/>
      </c>
      <c r="E300" t="s">
        <v>6</v>
      </c>
      <c r="F300" t="s">
        <v>6</v>
      </c>
      <c r="G300" t="str">
        <f t="shared" si="18"/>
        <v>Hieracium hypochoeroides</v>
      </c>
      <c r="H300" t="s">
        <v>5141</v>
      </c>
      <c r="J300" t="s">
        <v>5412</v>
      </c>
    </row>
    <row r="301" spans="1:10" x14ac:dyDescent="0.25">
      <c r="A301" t="s">
        <v>2100</v>
      </c>
      <c r="B301" t="s">
        <v>911</v>
      </c>
      <c r="C301" s="34" t="str">
        <f t="shared" si="17"/>
        <v/>
      </c>
      <c r="E301" t="s">
        <v>6</v>
      </c>
      <c r="F301" t="s">
        <v>6</v>
      </c>
      <c r="G301" t="str">
        <f t="shared" si="18"/>
        <v>Hieracium lachenalii</v>
      </c>
      <c r="H301" t="s">
        <v>5141</v>
      </c>
      <c r="J301" t="s">
        <v>5412</v>
      </c>
    </row>
    <row r="302" spans="1:10" x14ac:dyDescent="0.25">
      <c r="A302" t="s">
        <v>2100</v>
      </c>
      <c r="B302" t="s">
        <v>1907</v>
      </c>
      <c r="C302" s="34" t="str">
        <f t="shared" si="17"/>
        <v/>
      </c>
      <c r="E302" t="s">
        <v>6</v>
      </c>
      <c r="F302" t="s">
        <v>6</v>
      </c>
      <c r="G302" t="str">
        <f t="shared" si="18"/>
        <v>Hieracium laevigatum</v>
      </c>
      <c r="H302" t="s">
        <v>5141</v>
      </c>
      <c r="J302" t="s">
        <v>5412</v>
      </c>
    </row>
    <row r="303" spans="1:10" x14ac:dyDescent="0.25">
      <c r="A303" t="s">
        <v>2100</v>
      </c>
      <c r="B303" t="s">
        <v>53</v>
      </c>
      <c r="C303" s="34" t="str">
        <f t="shared" si="17"/>
        <v/>
      </c>
      <c r="E303" t="s">
        <v>31</v>
      </c>
      <c r="F303" t="s">
        <v>6</v>
      </c>
      <c r="G303" t="str">
        <f t="shared" si="18"/>
        <v>Hieracium lainzii</v>
      </c>
      <c r="H303" t="s">
        <v>5141</v>
      </c>
      <c r="J303" t="s">
        <v>5412</v>
      </c>
    </row>
    <row r="304" spans="1:10" x14ac:dyDescent="0.25">
      <c r="A304" t="s">
        <v>2100</v>
      </c>
      <c r="B304" t="s">
        <v>2108</v>
      </c>
      <c r="C304" s="34" t="str">
        <f t="shared" si="17"/>
        <v/>
      </c>
      <c r="E304" t="s">
        <v>6</v>
      </c>
      <c r="F304" t="s">
        <v>6</v>
      </c>
      <c r="G304" t="str">
        <f t="shared" ref="G304:G335" si="19">IF(D304="",CONCATENATE(A304," ",B304),CONCATENATE(A304," ",B304," ",D304))</f>
        <v>Hieracium laniferum</v>
      </c>
      <c r="H304" t="s">
        <v>5141</v>
      </c>
      <c r="J304" t="s">
        <v>5412</v>
      </c>
    </row>
    <row r="305" spans="1:10" x14ac:dyDescent="0.25">
      <c r="A305" t="s">
        <v>2100</v>
      </c>
      <c r="B305" t="s">
        <v>2116</v>
      </c>
      <c r="C305" s="34" t="str">
        <f t="shared" si="17"/>
        <v/>
      </c>
      <c r="E305" t="s">
        <v>6</v>
      </c>
      <c r="F305" t="s">
        <v>6</v>
      </c>
      <c r="G305" t="str">
        <f t="shared" si="19"/>
        <v>Hieracium lawsonii</v>
      </c>
      <c r="H305" t="s">
        <v>5141</v>
      </c>
      <c r="J305" t="s">
        <v>5412</v>
      </c>
    </row>
    <row r="306" spans="1:10" x14ac:dyDescent="0.25">
      <c r="A306" t="s">
        <v>2100</v>
      </c>
      <c r="B306" t="s">
        <v>2117</v>
      </c>
      <c r="C306" s="34" t="str">
        <f t="shared" si="17"/>
        <v/>
      </c>
      <c r="E306" t="s">
        <v>6</v>
      </c>
      <c r="F306" t="s">
        <v>6</v>
      </c>
      <c r="G306" t="str">
        <f t="shared" si="19"/>
        <v>Hieracium mixtum</v>
      </c>
      <c r="H306" t="s">
        <v>5141</v>
      </c>
      <c r="J306" t="s">
        <v>5412</v>
      </c>
    </row>
    <row r="307" spans="1:10" x14ac:dyDescent="0.25">
      <c r="A307" t="s">
        <v>2100</v>
      </c>
      <c r="B307" t="s">
        <v>2101</v>
      </c>
      <c r="C307" s="34" t="str">
        <f t="shared" si="17"/>
        <v/>
      </c>
      <c r="E307" t="s">
        <v>6</v>
      </c>
      <c r="F307" t="s">
        <v>6</v>
      </c>
      <c r="G307" t="str">
        <f t="shared" si="19"/>
        <v>Hieracium murorum</v>
      </c>
      <c r="H307" t="s">
        <v>5141</v>
      </c>
      <c r="J307" t="s">
        <v>5412</v>
      </c>
    </row>
    <row r="308" spans="1:10" x14ac:dyDescent="0.25">
      <c r="A308" t="s">
        <v>2100</v>
      </c>
      <c r="B308" t="s">
        <v>2131</v>
      </c>
      <c r="C308" s="34" t="str">
        <f t="shared" si="17"/>
        <v/>
      </c>
      <c r="E308" t="s">
        <v>6</v>
      </c>
      <c r="F308" t="s">
        <v>6</v>
      </c>
      <c r="G308" t="str">
        <f t="shared" si="19"/>
        <v>Hieracium nobile</v>
      </c>
      <c r="H308" t="s">
        <v>5141</v>
      </c>
      <c r="J308" t="s">
        <v>5412</v>
      </c>
    </row>
    <row r="309" spans="1:10" x14ac:dyDescent="0.25">
      <c r="A309" t="s">
        <v>2100</v>
      </c>
      <c r="B309" t="s">
        <v>2126</v>
      </c>
      <c r="C309" s="34" t="str">
        <f t="shared" si="17"/>
        <v/>
      </c>
      <c r="E309" t="s">
        <v>6</v>
      </c>
      <c r="F309" t="s">
        <v>6</v>
      </c>
      <c r="G309" t="str">
        <f t="shared" si="19"/>
        <v>Hieracium pallidiflorum</v>
      </c>
      <c r="H309" t="s">
        <v>5141</v>
      </c>
      <c r="J309" t="s">
        <v>5412</v>
      </c>
    </row>
    <row r="310" spans="1:10" x14ac:dyDescent="0.25">
      <c r="A310" t="s">
        <v>2100</v>
      </c>
      <c r="B310" t="s">
        <v>2122</v>
      </c>
      <c r="C310" s="34" t="str">
        <f t="shared" si="17"/>
        <v/>
      </c>
      <c r="E310" t="s">
        <v>6</v>
      </c>
      <c r="F310" t="s">
        <v>6</v>
      </c>
      <c r="G310" t="str">
        <f t="shared" si="19"/>
        <v>Hieracium piliferum</v>
      </c>
      <c r="H310" t="s">
        <v>5141</v>
      </c>
      <c r="J310" t="s">
        <v>5412</v>
      </c>
    </row>
    <row r="311" spans="1:10" x14ac:dyDescent="0.25">
      <c r="A311" t="s">
        <v>2100</v>
      </c>
      <c r="B311" t="s">
        <v>2127</v>
      </c>
      <c r="C311" s="34" t="str">
        <f t="shared" si="17"/>
        <v/>
      </c>
      <c r="E311" t="s">
        <v>6</v>
      </c>
      <c r="F311" t="s">
        <v>6</v>
      </c>
      <c r="G311" t="str">
        <f t="shared" si="19"/>
        <v>Hieracium prenanthoides</v>
      </c>
      <c r="H311" t="s">
        <v>5141</v>
      </c>
      <c r="J311" t="s">
        <v>5412</v>
      </c>
    </row>
    <row r="312" spans="1:10" x14ac:dyDescent="0.25">
      <c r="A312" t="s">
        <v>2100</v>
      </c>
      <c r="B312" t="s">
        <v>2124</v>
      </c>
      <c r="C312" s="34" t="str">
        <f t="shared" si="17"/>
        <v/>
      </c>
      <c r="E312" t="s">
        <v>6</v>
      </c>
      <c r="F312" t="s">
        <v>6</v>
      </c>
      <c r="G312" t="str">
        <f t="shared" si="19"/>
        <v>Hieracium pseudocerinthe</v>
      </c>
      <c r="H312" t="s">
        <v>5141</v>
      </c>
      <c r="J312" t="s">
        <v>5412</v>
      </c>
    </row>
    <row r="313" spans="1:10" x14ac:dyDescent="0.25">
      <c r="A313" t="s">
        <v>2100</v>
      </c>
      <c r="B313" t="s">
        <v>2125</v>
      </c>
      <c r="C313" s="34" t="str">
        <f t="shared" si="17"/>
        <v/>
      </c>
      <c r="E313" t="s">
        <v>6</v>
      </c>
      <c r="F313" t="s">
        <v>6</v>
      </c>
      <c r="G313" t="str">
        <f t="shared" si="19"/>
        <v>Hieracium pulmonarioides</v>
      </c>
      <c r="H313" t="s">
        <v>5141</v>
      </c>
      <c r="J313" t="s">
        <v>5412</v>
      </c>
    </row>
    <row r="314" spans="1:10" x14ac:dyDescent="0.25">
      <c r="A314" t="s">
        <v>2100</v>
      </c>
      <c r="B314" t="s">
        <v>2129</v>
      </c>
      <c r="C314" s="34" t="str">
        <f t="shared" si="17"/>
        <v/>
      </c>
      <c r="E314" t="s">
        <v>6</v>
      </c>
      <c r="F314" t="s">
        <v>6</v>
      </c>
      <c r="G314" t="str">
        <f t="shared" si="19"/>
        <v>Hieracium racemosum</v>
      </c>
      <c r="H314" t="s">
        <v>5141</v>
      </c>
      <c r="J314" t="s">
        <v>5412</v>
      </c>
    </row>
    <row r="315" spans="1:10" x14ac:dyDescent="0.25">
      <c r="A315" t="s">
        <v>2100</v>
      </c>
      <c r="B315" t="s">
        <v>2120</v>
      </c>
      <c r="C315" s="34" t="str">
        <f t="shared" si="17"/>
        <v/>
      </c>
      <c r="E315" t="s">
        <v>6</v>
      </c>
      <c r="F315" t="s">
        <v>6</v>
      </c>
      <c r="G315" t="str">
        <f t="shared" si="19"/>
        <v>Hieracium ramondii</v>
      </c>
      <c r="H315" t="s">
        <v>5141</v>
      </c>
      <c r="J315" t="s">
        <v>5412</v>
      </c>
    </row>
    <row r="316" spans="1:10" x14ac:dyDescent="0.25">
      <c r="A316" t="s">
        <v>2100</v>
      </c>
      <c r="B316" t="s">
        <v>1673</v>
      </c>
      <c r="C316" s="34" t="str">
        <f t="shared" si="17"/>
        <v/>
      </c>
      <c r="E316" t="s">
        <v>31</v>
      </c>
      <c r="F316" t="s">
        <v>6</v>
      </c>
      <c r="G316" t="str">
        <f t="shared" si="19"/>
        <v>Hieracium recoderi</v>
      </c>
      <c r="H316" t="s">
        <v>5141</v>
      </c>
      <c r="J316" t="s">
        <v>5412</v>
      </c>
    </row>
    <row r="317" spans="1:10" x14ac:dyDescent="0.25">
      <c r="A317" t="s">
        <v>2100</v>
      </c>
      <c r="B317" t="s">
        <v>2128</v>
      </c>
      <c r="C317" s="34" t="str">
        <f t="shared" si="17"/>
        <v/>
      </c>
      <c r="E317" t="s">
        <v>6</v>
      </c>
      <c r="F317" t="s">
        <v>6</v>
      </c>
      <c r="G317" t="str">
        <f t="shared" si="19"/>
        <v>Hieracium sabaudum</v>
      </c>
      <c r="H317" t="s">
        <v>5141</v>
      </c>
      <c r="J317" t="s">
        <v>5412</v>
      </c>
    </row>
    <row r="318" spans="1:10" x14ac:dyDescent="0.25">
      <c r="A318" t="s">
        <v>2100</v>
      </c>
      <c r="B318" t="s">
        <v>2102</v>
      </c>
      <c r="C318" s="34" t="str">
        <f t="shared" si="17"/>
        <v/>
      </c>
      <c r="E318" t="s">
        <v>6</v>
      </c>
      <c r="F318" t="s">
        <v>6</v>
      </c>
      <c r="G318" t="str">
        <f t="shared" si="19"/>
        <v>Hieracium saxifragum</v>
      </c>
      <c r="H318" t="s">
        <v>5141</v>
      </c>
      <c r="J318" t="s">
        <v>5412</v>
      </c>
    </row>
    <row r="319" spans="1:10" x14ac:dyDescent="0.25">
      <c r="A319" t="s">
        <v>2100</v>
      </c>
      <c r="B319" t="s">
        <v>2104</v>
      </c>
      <c r="C319" s="34" t="str">
        <f t="shared" si="17"/>
        <v/>
      </c>
      <c r="E319" t="s">
        <v>6</v>
      </c>
      <c r="F319" t="s">
        <v>6</v>
      </c>
      <c r="G319" t="str">
        <f t="shared" si="19"/>
        <v>Hieracium schmidtii</v>
      </c>
      <c r="H319" t="s">
        <v>5141</v>
      </c>
      <c r="J319" t="s">
        <v>5412</v>
      </c>
    </row>
    <row r="320" spans="1:10" x14ac:dyDescent="0.25">
      <c r="A320" t="s">
        <v>2100</v>
      </c>
      <c r="B320" t="s">
        <v>2109</v>
      </c>
      <c r="C320" s="34" t="str">
        <f t="shared" si="17"/>
        <v/>
      </c>
      <c r="E320" t="s">
        <v>31</v>
      </c>
      <c r="F320" t="s">
        <v>6</v>
      </c>
      <c r="G320" t="str">
        <f t="shared" si="19"/>
        <v>Hieracium spathulatum</v>
      </c>
      <c r="H320" t="s">
        <v>5141</v>
      </c>
      <c r="J320" t="s">
        <v>5412</v>
      </c>
    </row>
    <row r="321" spans="1:10" x14ac:dyDescent="0.25">
      <c r="A321" t="s">
        <v>2100</v>
      </c>
      <c r="B321" t="s">
        <v>2030</v>
      </c>
      <c r="C321" s="34" t="str">
        <f t="shared" si="17"/>
        <v/>
      </c>
      <c r="E321" t="s">
        <v>6</v>
      </c>
      <c r="F321" t="s">
        <v>6</v>
      </c>
      <c r="G321" t="str">
        <f t="shared" si="19"/>
        <v>Hieracium umbellatum</v>
      </c>
      <c r="H321" t="s">
        <v>5141</v>
      </c>
      <c r="J321" t="s">
        <v>5412</v>
      </c>
    </row>
    <row r="322" spans="1:10" x14ac:dyDescent="0.25">
      <c r="A322" t="s">
        <v>2290</v>
      </c>
      <c r="B322" t="s">
        <v>2292</v>
      </c>
      <c r="C322" s="34" t="str">
        <f t="shared" si="17"/>
        <v/>
      </c>
      <c r="E322" t="s">
        <v>31</v>
      </c>
      <c r="F322" t="s">
        <v>6</v>
      </c>
      <c r="G322" t="str">
        <f t="shared" si="19"/>
        <v>Klasea integrifolia</v>
      </c>
      <c r="H322" t="s">
        <v>5141</v>
      </c>
      <c r="J322" t="s">
        <v>5411</v>
      </c>
    </row>
    <row r="323" spans="1:10" x14ac:dyDescent="0.25">
      <c r="A323" t="s">
        <v>2326</v>
      </c>
      <c r="B323" t="s">
        <v>2330</v>
      </c>
      <c r="C323" s="34" t="str">
        <f t="shared" si="17"/>
        <v/>
      </c>
      <c r="E323" t="s">
        <v>31</v>
      </c>
      <c r="F323" t="s">
        <v>6</v>
      </c>
      <c r="G323" t="str">
        <f t="shared" si="19"/>
        <v>Laserpitium eliasii</v>
      </c>
      <c r="H323" t="s">
        <v>5141</v>
      </c>
      <c r="J323" t="s">
        <v>5411</v>
      </c>
    </row>
    <row r="324" spans="1:10" x14ac:dyDescent="0.25">
      <c r="A324" t="s">
        <v>2489</v>
      </c>
      <c r="B324" t="s">
        <v>2494</v>
      </c>
      <c r="C324" s="34" t="str">
        <f t="shared" ref="C324:C387" si="20">IF(D324="","","subsp.")</f>
        <v/>
      </c>
      <c r="E324" t="s">
        <v>31</v>
      </c>
      <c r="F324" t="s">
        <v>6</v>
      </c>
      <c r="G324" t="str">
        <f t="shared" si="19"/>
        <v>Linaria aeruginea</v>
      </c>
      <c r="H324" t="s">
        <v>5141</v>
      </c>
      <c r="J324" t="s">
        <v>5411</v>
      </c>
    </row>
    <row r="325" spans="1:10" x14ac:dyDescent="0.25">
      <c r="A325" t="s">
        <v>2489</v>
      </c>
      <c r="B325" t="s">
        <v>2506</v>
      </c>
      <c r="C325" s="34" t="str">
        <f t="shared" si="20"/>
        <v/>
      </c>
      <c r="E325" t="s">
        <v>31</v>
      </c>
      <c r="F325" t="s">
        <v>6</v>
      </c>
      <c r="G325" t="str">
        <f t="shared" si="19"/>
        <v>Linaria bipunctata</v>
      </c>
      <c r="H325" t="s">
        <v>5141</v>
      </c>
      <c r="J325" t="s">
        <v>5411</v>
      </c>
    </row>
    <row r="326" spans="1:10" x14ac:dyDescent="0.25">
      <c r="A326" t="s">
        <v>2489</v>
      </c>
      <c r="B326" t="s">
        <v>927</v>
      </c>
      <c r="C326" s="34" t="str">
        <f t="shared" si="20"/>
        <v/>
      </c>
      <c r="E326" t="s">
        <v>31</v>
      </c>
      <c r="F326" t="s">
        <v>6</v>
      </c>
      <c r="G326" t="str">
        <f t="shared" si="19"/>
        <v>Linaria depauperata</v>
      </c>
      <c r="H326" t="s">
        <v>5141</v>
      </c>
      <c r="J326" t="s">
        <v>5411</v>
      </c>
    </row>
    <row r="327" spans="1:10" x14ac:dyDescent="0.25">
      <c r="A327" t="s">
        <v>2489</v>
      </c>
      <c r="B327" t="s">
        <v>653</v>
      </c>
      <c r="C327" s="34" t="str">
        <f t="shared" si="20"/>
        <v/>
      </c>
      <c r="E327" t="s">
        <v>31</v>
      </c>
      <c r="F327" t="s">
        <v>6</v>
      </c>
      <c r="G327" t="str">
        <f t="shared" si="19"/>
        <v>Linaria glauca</v>
      </c>
      <c r="H327" t="s">
        <v>5141</v>
      </c>
      <c r="J327" t="s">
        <v>5411</v>
      </c>
    </row>
    <row r="328" spans="1:10" x14ac:dyDescent="0.25">
      <c r="A328" t="s">
        <v>2489</v>
      </c>
      <c r="B328" t="s">
        <v>2364</v>
      </c>
      <c r="C328" s="34" t="str">
        <f t="shared" si="20"/>
        <v/>
      </c>
      <c r="E328" t="s">
        <v>31</v>
      </c>
      <c r="F328" t="s">
        <v>6</v>
      </c>
      <c r="G328" t="str">
        <f t="shared" si="19"/>
        <v>Linaria oblongifolia</v>
      </c>
      <c r="H328" t="s">
        <v>5141</v>
      </c>
      <c r="J328" t="s">
        <v>5411</v>
      </c>
    </row>
    <row r="329" spans="1:10" x14ac:dyDescent="0.25">
      <c r="A329" t="s">
        <v>2489</v>
      </c>
      <c r="B329" t="s">
        <v>2505</v>
      </c>
      <c r="C329" s="34" t="str">
        <f t="shared" si="20"/>
        <v/>
      </c>
      <c r="E329" t="s">
        <v>31</v>
      </c>
      <c r="F329" t="s">
        <v>6</v>
      </c>
      <c r="G329" t="str">
        <f t="shared" si="19"/>
        <v>Linaria oligantha</v>
      </c>
      <c r="H329" t="s">
        <v>5141</v>
      </c>
      <c r="J329" t="s">
        <v>5411</v>
      </c>
    </row>
    <row r="330" spans="1:10" x14ac:dyDescent="0.25">
      <c r="A330" t="s">
        <v>2489</v>
      </c>
      <c r="B330" t="s">
        <v>1748</v>
      </c>
      <c r="C330" s="34" t="str">
        <f t="shared" si="20"/>
        <v/>
      </c>
      <c r="E330" t="s">
        <v>31</v>
      </c>
      <c r="F330" t="s">
        <v>6</v>
      </c>
      <c r="G330" t="str">
        <f t="shared" si="19"/>
        <v>Linaria polygalifolia</v>
      </c>
      <c r="H330" t="s">
        <v>5141</v>
      </c>
      <c r="J330" t="s">
        <v>5411</v>
      </c>
    </row>
    <row r="331" spans="1:10" x14ac:dyDescent="0.25">
      <c r="A331" t="s">
        <v>2489</v>
      </c>
      <c r="B331" t="s">
        <v>2499</v>
      </c>
      <c r="C331" s="34" t="str">
        <f t="shared" si="20"/>
        <v/>
      </c>
      <c r="E331" t="s">
        <v>31</v>
      </c>
      <c r="F331" t="s">
        <v>6</v>
      </c>
      <c r="G331" t="str">
        <f t="shared" si="19"/>
        <v>Linaria saturejoides</v>
      </c>
      <c r="H331" t="s">
        <v>5141</v>
      </c>
      <c r="J331" t="s">
        <v>5411</v>
      </c>
    </row>
    <row r="332" spans="1:10" x14ac:dyDescent="0.25">
      <c r="A332" t="s">
        <v>2489</v>
      </c>
      <c r="B332" t="s">
        <v>24</v>
      </c>
      <c r="C332" s="34" t="str">
        <f t="shared" si="20"/>
        <v/>
      </c>
      <c r="E332" t="s">
        <v>31</v>
      </c>
      <c r="F332" t="s">
        <v>6</v>
      </c>
      <c r="G332" t="str">
        <f t="shared" si="19"/>
        <v>Linaria verticillata</v>
      </c>
      <c r="H332" t="s">
        <v>5141</v>
      </c>
      <c r="J332" t="s">
        <v>5411</v>
      </c>
    </row>
    <row r="333" spans="1:10" x14ac:dyDescent="0.25">
      <c r="A333" t="s">
        <v>2489</v>
      </c>
      <c r="B333" t="s">
        <v>415</v>
      </c>
      <c r="C333" s="34" t="str">
        <f t="shared" si="20"/>
        <v/>
      </c>
      <c r="E333" t="s">
        <v>31</v>
      </c>
      <c r="F333" t="s">
        <v>6</v>
      </c>
      <c r="G333" t="str">
        <f t="shared" si="19"/>
        <v>Linaria viscosa</v>
      </c>
      <c r="H333" t="s">
        <v>5141</v>
      </c>
      <c r="J333" t="s">
        <v>5411</v>
      </c>
    </row>
    <row r="334" spans="1:10" x14ac:dyDescent="0.25">
      <c r="A334" t="s">
        <v>2516</v>
      </c>
      <c r="B334" t="s">
        <v>1940</v>
      </c>
      <c r="C334" s="34" t="str">
        <f t="shared" si="20"/>
        <v/>
      </c>
      <c r="E334" t="s">
        <v>31</v>
      </c>
      <c r="F334" t="s">
        <v>6</v>
      </c>
      <c r="G334" t="str">
        <f t="shared" si="19"/>
        <v>Linum jimenezii</v>
      </c>
      <c r="H334" t="s">
        <v>5141</v>
      </c>
      <c r="J334" t="s">
        <v>5411</v>
      </c>
    </row>
    <row r="335" spans="1:10" x14ac:dyDescent="0.25">
      <c r="A335" t="s">
        <v>2516</v>
      </c>
      <c r="B335" t="s">
        <v>2526</v>
      </c>
      <c r="C335" s="34" t="str">
        <f t="shared" si="20"/>
        <v/>
      </c>
      <c r="E335" t="s">
        <v>31</v>
      </c>
      <c r="F335" t="s">
        <v>6</v>
      </c>
      <c r="G335" t="str">
        <f t="shared" si="19"/>
        <v>Linum marianorum</v>
      </c>
      <c r="H335" t="s">
        <v>5141</v>
      </c>
      <c r="J335" t="s">
        <v>5411</v>
      </c>
    </row>
    <row r="336" spans="1:10" x14ac:dyDescent="0.25">
      <c r="A336" t="s">
        <v>2516</v>
      </c>
      <c r="B336" t="s">
        <v>1076</v>
      </c>
      <c r="C336" s="34" t="str">
        <f t="shared" si="20"/>
        <v/>
      </c>
      <c r="E336" t="s">
        <v>31</v>
      </c>
      <c r="F336" t="s">
        <v>6</v>
      </c>
      <c r="G336" t="str">
        <f t="shared" ref="G336:G367" si="21">IF(D336="",CONCATENATE(A336," ",B336),CONCATENATE(A336," ",B336," ",D336))</f>
        <v>Linum suffruticosum</v>
      </c>
      <c r="H336" t="s">
        <v>5141</v>
      </c>
      <c r="J336" t="s">
        <v>5411</v>
      </c>
    </row>
    <row r="337" spans="1:10" x14ac:dyDescent="0.25">
      <c r="A337" t="s">
        <v>2541</v>
      </c>
      <c r="B337" t="s">
        <v>2543</v>
      </c>
      <c r="C337" s="34" t="str">
        <f t="shared" si="20"/>
        <v/>
      </c>
      <c r="E337" t="s">
        <v>31</v>
      </c>
      <c r="F337" t="s">
        <v>6</v>
      </c>
      <c r="G337" t="str">
        <f t="shared" si="21"/>
        <v>Lomelosia pulsatilloides</v>
      </c>
      <c r="H337" t="s">
        <v>5141</v>
      </c>
      <c r="J337" t="s">
        <v>5411</v>
      </c>
    </row>
    <row r="338" spans="1:10" x14ac:dyDescent="0.25">
      <c r="A338" t="s">
        <v>2735</v>
      </c>
      <c r="B338" t="s">
        <v>2507</v>
      </c>
      <c r="C338" s="34" t="str">
        <f t="shared" si="20"/>
        <v/>
      </c>
      <c r="E338" t="s">
        <v>31</v>
      </c>
      <c r="F338" t="s">
        <v>6</v>
      </c>
      <c r="G338" t="str">
        <f t="shared" si="21"/>
        <v>Moehringia intricata</v>
      </c>
      <c r="H338" t="s">
        <v>5141</v>
      </c>
      <c r="J338" t="s">
        <v>5411</v>
      </c>
    </row>
    <row r="339" spans="1:10" x14ac:dyDescent="0.25">
      <c r="A339" t="s">
        <v>2750</v>
      </c>
      <c r="B339" t="s">
        <v>2751</v>
      </c>
      <c r="C339" s="34" t="str">
        <f t="shared" si="20"/>
        <v/>
      </c>
      <c r="E339" t="s">
        <v>31</v>
      </c>
      <c r="F339" t="s">
        <v>6</v>
      </c>
      <c r="G339" t="str">
        <f t="shared" si="21"/>
        <v>Moricandia moricandioides</v>
      </c>
      <c r="H339" t="s">
        <v>5141</v>
      </c>
      <c r="J339" t="s">
        <v>5411</v>
      </c>
    </row>
    <row r="340" spans="1:10" x14ac:dyDescent="0.25">
      <c r="A340" t="s">
        <v>2794</v>
      </c>
      <c r="B340" t="s">
        <v>2808</v>
      </c>
      <c r="C340" s="34" t="str">
        <f t="shared" si="20"/>
        <v/>
      </c>
      <c r="E340" t="s">
        <v>31</v>
      </c>
      <c r="F340" t="s">
        <v>6</v>
      </c>
      <c r="G340" t="str">
        <f t="shared" si="21"/>
        <v>Narcissus hedraeanthus</v>
      </c>
      <c r="H340" t="s">
        <v>5141</v>
      </c>
      <c r="J340" t="s">
        <v>5411</v>
      </c>
    </row>
    <row r="341" spans="1:10" x14ac:dyDescent="0.25">
      <c r="A341" t="s">
        <v>2794</v>
      </c>
      <c r="B341" t="s">
        <v>2719</v>
      </c>
      <c r="C341" s="34" t="str">
        <f t="shared" si="20"/>
        <v/>
      </c>
      <c r="E341" t="s">
        <v>31</v>
      </c>
      <c r="F341" t="s">
        <v>6</v>
      </c>
      <c r="G341" t="str">
        <f t="shared" si="21"/>
        <v>Narcissus moschatus</v>
      </c>
      <c r="H341" t="s">
        <v>5141</v>
      </c>
      <c r="J341" t="s">
        <v>5411</v>
      </c>
    </row>
    <row r="342" spans="1:10" x14ac:dyDescent="0.25">
      <c r="A342" t="s">
        <v>2794</v>
      </c>
      <c r="B342" t="s">
        <v>2805</v>
      </c>
      <c r="C342" s="34" t="str">
        <f t="shared" si="20"/>
        <v/>
      </c>
      <c r="E342" t="s">
        <v>31</v>
      </c>
      <c r="F342" t="s">
        <v>6</v>
      </c>
      <c r="G342" t="str">
        <f t="shared" si="21"/>
        <v>Narcissus scaberulus</v>
      </c>
      <c r="H342" t="s">
        <v>5141</v>
      </c>
      <c r="J342" t="s">
        <v>5411</v>
      </c>
    </row>
    <row r="343" spans="1:10" x14ac:dyDescent="0.25">
      <c r="A343" t="s">
        <v>2858</v>
      </c>
      <c r="B343" t="s">
        <v>2861</v>
      </c>
      <c r="C343" s="34" t="str">
        <f t="shared" si="20"/>
        <v/>
      </c>
      <c r="E343" t="s">
        <v>31</v>
      </c>
      <c r="F343" t="s">
        <v>6</v>
      </c>
      <c r="G343" t="str">
        <f t="shared" si="21"/>
        <v>Odontites pyrenaeus</v>
      </c>
      <c r="H343" t="s">
        <v>5141</v>
      </c>
      <c r="J343" t="s">
        <v>5411</v>
      </c>
    </row>
    <row r="344" spans="1:10" x14ac:dyDescent="0.25">
      <c r="A344" t="s">
        <v>3012</v>
      </c>
      <c r="B344" t="s">
        <v>2660</v>
      </c>
      <c r="C344" s="34" t="str">
        <f t="shared" si="20"/>
        <v/>
      </c>
      <c r="E344" t="s">
        <v>31</v>
      </c>
      <c r="F344" t="s">
        <v>6</v>
      </c>
      <c r="G344" t="str">
        <f t="shared" si="21"/>
        <v>Paronychia suffruticosa</v>
      </c>
      <c r="H344" t="s">
        <v>5141</v>
      </c>
      <c r="J344" t="s">
        <v>5411</v>
      </c>
    </row>
    <row r="345" spans="1:10" x14ac:dyDescent="0.25">
      <c r="A345" t="s">
        <v>3087</v>
      </c>
      <c r="B345" t="s">
        <v>3100</v>
      </c>
      <c r="C345" s="34" t="str">
        <f t="shared" si="20"/>
        <v/>
      </c>
      <c r="E345" t="s">
        <v>6</v>
      </c>
      <c r="F345" t="s">
        <v>6</v>
      </c>
      <c r="G345" t="str">
        <f t="shared" si="21"/>
        <v>Pilosella anchusoides</v>
      </c>
      <c r="H345" t="s">
        <v>5141</v>
      </c>
      <c r="J345" t="s">
        <v>5412</v>
      </c>
    </row>
    <row r="346" spans="1:10" x14ac:dyDescent="0.25">
      <c r="A346" t="s">
        <v>3087</v>
      </c>
      <c r="B346" t="s">
        <v>3094</v>
      </c>
      <c r="C346" s="34" t="str">
        <f t="shared" si="20"/>
        <v/>
      </c>
      <c r="E346" t="s">
        <v>6</v>
      </c>
      <c r="F346" t="s">
        <v>6</v>
      </c>
      <c r="G346" t="str">
        <f t="shared" si="21"/>
        <v>Pilosella argyrocoma</v>
      </c>
      <c r="H346" t="s">
        <v>5141</v>
      </c>
      <c r="J346" t="s">
        <v>5412</v>
      </c>
    </row>
    <row r="347" spans="1:10" x14ac:dyDescent="0.25">
      <c r="A347" t="s">
        <v>3087</v>
      </c>
      <c r="B347" t="s">
        <v>3099</v>
      </c>
      <c r="C347" s="34" t="str">
        <f t="shared" si="20"/>
        <v/>
      </c>
      <c r="E347" t="s">
        <v>6</v>
      </c>
      <c r="F347" t="s">
        <v>6</v>
      </c>
      <c r="G347" t="str">
        <f t="shared" si="21"/>
        <v>Pilosella breviscapa</v>
      </c>
      <c r="H347" t="s">
        <v>5141</v>
      </c>
      <c r="J347" t="s">
        <v>5412</v>
      </c>
    </row>
    <row r="348" spans="1:10" x14ac:dyDescent="0.25">
      <c r="A348" t="s">
        <v>3087</v>
      </c>
      <c r="B348" t="s">
        <v>535</v>
      </c>
      <c r="C348" s="34" t="str">
        <f t="shared" si="20"/>
        <v/>
      </c>
      <c r="E348" t="s">
        <v>6</v>
      </c>
      <c r="F348" t="s">
        <v>6</v>
      </c>
      <c r="G348" t="str">
        <f t="shared" si="21"/>
        <v>Pilosella castellana</v>
      </c>
      <c r="H348" t="s">
        <v>5141</v>
      </c>
      <c r="J348" t="s">
        <v>5412</v>
      </c>
    </row>
    <row r="349" spans="1:10" x14ac:dyDescent="0.25">
      <c r="A349" t="s">
        <v>3087</v>
      </c>
      <c r="B349" t="s">
        <v>3096</v>
      </c>
      <c r="C349" s="34" t="str">
        <f t="shared" si="20"/>
        <v/>
      </c>
      <c r="E349" t="s">
        <v>31</v>
      </c>
      <c r="F349" t="s">
        <v>6</v>
      </c>
      <c r="G349" t="str">
        <f t="shared" si="21"/>
        <v>Pilosella galiciana</v>
      </c>
      <c r="H349" t="s">
        <v>5141</v>
      </c>
      <c r="J349" t="s">
        <v>5412</v>
      </c>
    </row>
    <row r="350" spans="1:10" x14ac:dyDescent="0.25">
      <c r="A350" t="s">
        <v>3087</v>
      </c>
      <c r="B350" t="s">
        <v>3088</v>
      </c>
      <c r="C350" s="34" t="str">
        <f t="shared" si="20"/>
        <v/>
      </c>
      <c r="E350" t="s">
        <v>6</v>
      </c>
      <c r="F350" t="s">
        <v>6</v>
      </c>
      <c r="G350" t="str">
        <f t="shared" si="21"/>
        <v>Pilosella hoppeana</v>
      </c>
      <c r="H350" t="s">
        <v>5141</v>
      </c>
      <c r="J350" t="s">
        <v>5412</v>
      </c>
    </row>
    <row r="351" spans="1:10" x14ac:dyDescent="0.25">
      <c r="A351" t="s">
        <v>3087</v>
      </c>
      <c r="B351" t="s">
        <v>3090</v>
      </c>
      <c r="C351" s="34" t="str">
        <f t="shared" si="20"/>
        <v/>
      </c>
      <c r="E351" t="s">
        <v>6</v>
      </c>
      <c r="F351" t="s">
        <v>6</v>
      </c>
      <c r="G351" t="str">
        <f t="shared" si="21"/>
        <v>Pilosella hypeurya</v>
      </c>
      <c r="H351" t="s">
        <v>5141</v>
      </c>
      <c r="J351" t="s">
        <v>5412</v>
      </c>
    </row>
    <row r="352" spans="1:10" x14ac:dyDescent="0.25">
      <c r="A352" t="s">
        <v>3087</v>
      </c>
      <c r="B352" t="s">
        <v>3095</v>
      </c>
      <c r="C352" s="34" t="str">
        <f t="shared" si="20"/>
        <v/>
      </c>
      <c r="E352" t="s">
        <v>6</v>
      </c>
      <c r="F352" t="s">
        <v>6</v>
      </c>
      <c r="G352" t="str">
        <f t="shared" si="21"/>
        <v>Pilosella lactucella</v>
      </c>
      <c r="H352" t="s">
        <v>5141</v>
      </c>
      <c r="J352" t="s">
        <v>5412</v>
      </c>
    </row>
    <row r="353" spans="1:10" x14ac:dyDescent="0.25">
      <c r="A353" t="s">
        <v>3087</v>
      </c>
      <c r="B353" t="s">
        <v>1131</v>
      </c>
      <c r="C353" s="34" t="str">
        <f t="shared" si="20"/>
        <v/>
      </c>
      <c r="E353" t="s">
        <v>6</v>
      </c>
      <c r="F353" t="s">
        <v>6</v>
      </c>
      <c r="G353" t="str">
        <f t="shared" si="21"/>
        <v>Pilosella officinarum</v>
      </c>
      <c r="H353" t="s">
        <v>5141</v>
      </c>
      <c r="J353" t="s">
        <v>5412</v>
      </c>
    </row>
    <row r="354" spans="1:10" x14ac:dyDescent="0.25">
      <c r="A354" t="s">
        <v>3087</v>
      </c>
      <c r="B354" t="s">
        <v>3089</v>
      </c>
      <c r="C354" s="34" t="str">
        <f t="shared" si="20"/>
        <v/>
      </c>
      <c r="E354" t="s">
        <v>6</v>
      </c>
      <c r="F354" t="s">
        <v>6</v>
      </c>
      <c r="G354" t="str">
        <f t="shared" si="21"/>
        <v>Pilosella peleteriana</v>
      </c>
      <c r="H354" t="s">
        <v>5141</v>
      </c>
      <c r="J354" t="s">
        <v>5412</v>
      </c>
    </row>
    <row r="355" spans="1:10" x14ac:dyDescent="0.25">
      <c r="A355" t="s">
        <v>3087</v>
      </c>
      <c r="B355" t="s">
        <v>3091</v>
      </c>
      <c r="C355" s="34" t="str">
        <f t="shared" si="20"/>
        <v/>
      </c>
      <c r="E355" t="s">
        <v>6</v>
      </c>
      <c r="F355" t="s">
        <v>6</v>
      </c>
      <c r="G355" t="str">
        <f t="shared" si="21"/>
        <v>Pilosella pseudopilosella</v>
      </c>
      <c r="H355" t="s">
        <v>5141</v>
      </c>
      <c r="J355" t="s">
        <v>5412</v>
      </c>
    </row>
    <row r="356" spans="1:10" x14ac:dyDescent="0.25">
      <c r="A356" t="s">
        <v>3087</v>
      </c>
      <c r="B356" t="s">
        <v>3098</v>
      </c>
      <c r="C356" s="34" t="str">
        <f t="shared" si="20"/>
        <v/>
      </c>
      <c r="E356" t="s">
        <v>31</v>
      </c>
      <c r="F356" t="s">
        <v>6</v>
      </c>
      <c r="G356" t="str">
        <f t="shared" si="21"/>
        <v>Pilosella pseudovahlii</v>
      </c>
      <c r="H356" t="s">
        <v>5141</v>
      </c>
      <c r="J356" t="s">
        <v>5412</v>
      </c>
    </row>
    <row r="357" spans="1:10" x14ac:dyDescent="0.25">
      <c r="A357" t="s">
        <v>3087</v>
      </c>
      <c r="B357" t="s">
        <v>3092</v>
      </c>
      <c r="C357" s="34" t="str">
        <f t="shared" si="20"/>
        <v/>
      </c>
      <c r="E357" t="s">
        <v>6</v>
      </c>
      <c r="F357" t="s">
        <v>6</v>
      </c>
      <c r="G357" t="str">
        <f t="shared" si="21"/>
        <v>Pilosella saussureoides</v>
      </c>
      <c r="H357" t="s">
        <v>5141</v>
      </c>
      <c r="J357" t="s">
        <v>5412</v>
      </c>
    </row>
    <row r="358" spans="1:10" x14ac:dyDescent="0.25">
      <c r="A358" t="s">
        <v>3087</v>
      </c>
      <c r="B358" t="s">
        <v>3093</v>
      </c>
      <c r="C358" s="34" t="str">
        <f t="shared" si="20"/>
        <v/>
      </c>
      <c r="E358" t="s">
        <v>6</v>
      </c>
      <c r="F358" t="s">
        <v>6</v>
      </c>
      <c r="G358" t="str">
        <f t="shared" si="21"/>
        <v>Pilosella tardans</v>
      </c>
      <c r="H358" t="s">
        <v>5141</v>
      </c>
      <c r="J358" t="s">
        <v>5412</v>
      </c>
    </row>
    <row r="359" spans="1:10" x14ac:dyDescent="0.25">
      <c r="A359" t="s">
        <v>3087</v>
      </c>
      <c r="B359" t="s">
        <v>3097</v>
      </c>
      <c r="C359" s="34" t="str">
        <f t="shared" si="20"/>
        <v/>
      </c>
      <c r="E359" t="s">
        <v>31</v>
      </c>
      <c r="F359" t="s">
        <v>6</v>
      </c>
      <c r="G359" t="str">
        <f t="shared" si="21"/>
        <v>Pilosella vahlii</v>
      </c>
      <c r="H359" t="s">
        <v>5141</v>
      </c>
      <c r="J359" t="s">
        <v>5412</v>
      </c>
    </row>
    <row r="360" spans="1:10" x14ac:dyDescent="0.25">
      <c r="A360" t="s">
        <v>3087</v>
      </c>
      <c r="B360" t="s">
        <v>503</v>
      </c>
      <c r="C360" s="34" t="str">
        <f t="shared" si="20"/>
        <v/>
      </c>
      <c r="E360" t="s">
        <v>6</v>
      </c>
      <c r="F360" t="s">
        <v>6</v>
      </c>
      <c r="G360" t="str">
        <f t="shared" si="21"/>
        <v>Pilosella velutina</v>
      </c>
      <c r="H360" t="s">
        <v>5141</v>
      </c>
      <c r="J360" t="s">
        <v>5412</v>
      </c>
    </row>
    <row r="361" spans="1:10" x14ac:dyDescent="0.25">
      <c r="A361" t="s">
        <v>3321</v>
      </c>
      <c r="B361" t="s">
        <v>574</v>
      </c>
      <c r="C361" s="34" t="str">
        <f t="shared" si="20"/>
        <v/>
      </c>
      <c r="E361" t="s">
        <v>31</v>
      </c>
      <c r="F361" t="s">
        <v>6</v>
      </c>
      <c r="G361" t="str">
        <f t="shared" si="21"/>
        <v>Reseda paui</v>
      </c>
      <c r="H361" t="s">
        <v>5141</v>
      </c>
      <c r="J361" t="s">
        <v>5411</v>
      </c>
    </row>
    <row r="362" spans="1:10" x14ac:dyDescent="0.25">
      <c r="A362" t="s">
        <v>3321</v>
      </c>
      <c r="B362" t="s">
        <v>3324</v>
      </c>
      <c r="C362" s="34" t="str">
        <f t="shared" si="20"/>
        <v/>
      </c>
      <c r="E362" t="s">
        <v>31</v>
      </c>
      <c r="F362" t="s">
        <v>6</v>
      </c>
      <c r="G362" t="str">
        <f t="shared" si="21"/>
        <v>Reseda undata</v>
      </c>
      <c r="H362" t="s">
        <v>5141</v>
      </c>
      <c r="J362" t="s">
        <v>5411</v>
      </c>
    </row>
    <row r="363" spans="1:10" x14ac:dyDescent="0.25">
      <c r="A363" t="s">
        <v>3330</v>
      </c>
      <c r="B363" t="s">
        <v>3333</v>
      </c>
      <c r="C363" s="34" t="str">
        <f t="shared" si="20"/>
        <v/>
      </c>
      <c r="E363" t="s">
        <v>31</v>
      </c>
      <c r="F363" t="s">
        <v>6</v>
      </c>
      <c r="G363" t="str">
        <f t="shared" si="21"/>
        <v>Rhamnus lycioides</v>
      </c>
      <c r="H363" t="s">
        <v>5141</v>
      </c>
      <c r="J363" t="s">
        <v>5411</v>
      </c>
    </row>
    <row r="364" spans="1:10" x14ac:dyDescent="0.25">
      <c r="A364" t="s">
        <v>3384</v>
      </c>
      <c r="B364" t="s">
        <v>463</v>
      </c>
      <c r="C364" s="34" t="str">
        <f t="shared" si="20"/>
        <v/>
      </c>
      <c r="E364" t="s">
        <v>31</v>
      </c>
      <c r="F364" t="s">
        <v>6</v>
      </c>
      <c r="G364" t="str">
        <f t="shared" si="21"/>
        <v>Rubia balearica</v>
      </c>
      <c r="H364" t="s">
        <v>5141</v>
      </c>
      <c r="J364" t="s">
        <v>5411</v>
      </c>
    </row>
    <row r="365" spans="1:10" x14ac:dyDescent="0.25">
      <c r="A365" t="s">
        <v>3487</v>
      </c>
      <c r="B365" t="s">
        <v>930</v>
      </c>
      <c r="C365" s="34" t="str">
        <f t="shared" si="20"/>
        <v/>
      </c>
      <c r="E365" t="s">
        <v>31</v>
      </c>
      <c r="F365" t="s">
        <v>6</v>
      </c>
      <c r="G365" t="str">
        <f t="shared" si="21"/>
        <v>Saxifraga camposii</v>
      </c>
      <c r="H365" t="s">
        <v>5141</v>
      </c>
      <c r="J365" t="s">
        <v>5411</v>
      </c>
    </row>
    <row r="366" spans="1:10" x14ac:dyDescent="0.25">
      <c r="A366" t="s">
        <v>3634</v>
      </c>
      <c r="B366" t="s">
        <v>307</v>
      </c>
      <c r="C366" s="34" t="str">
        <f t="shared" si="20"/>
        <v/>
      </c>
      <c r="E366" t="s">
        <v>31</v>
      </c>
      <c r="F366" t="s">
        <v>6</v>
      </c>
      <c r="G366" t="str">
        <f t="shared" si="21"/>
        <v>Silene foetida</v>
      </c>
      <c r="H366" t="s">
        <v>5141</v>
      </c>
      <c r="J366" t="s">
        <v>5411</v>
      </c>
    </row>
    <row r="367" spans="1:10" x14ac:dyDescent="0.25">
      <c r="A367" t="s">
        <v>3833</v>
      </c>
      <c r="B367" t="s">
        <v>3868</v>
      </c>
      <c r="C367" s="34" t="str">
        <f t="shared" si="20"/>
        <v/>
      </c>
      <c r="E367" t="s">
        <v>31</v>
      </c>
      <c r="F367" t="s">
        <v>6</v>
      </c>
      <c r="G367" t="str">
        <f t="shared" si="21"/>
        <v>Teucrium carolipaui</v>
      </c>
      <c r="H367" t="s">
        <v>5141</v>
      </c>
      <c r="J367" t="s">
        <v>5411</v>
      </c>
    </row>
    <row r="368" spans="1:10" x14ac:dyDescent="0.25">
      <c r="A368" t="s">
        <v>3833</v>
      </c>
      <c r="B368" t="s">
        <v>3864</v>
      </c>
      <c r="C368" s="34" t="str">
        <f t="shared" si="20"/>
        <v/>
      </c>
      <c r="E368" t="s">
        <v>31</v>
      </c>
      <c r="F368" t="s">
        <v>6</v>
      </c>
      <c r="G368" t="str">
        <f t="shared" ref="G368:G392" si="22">IF(D368="",CONCATENATE(A368," ",B368),CONCATENATE(A368," ",B368," ",D368))</f>
        <v>Teucrium eriocephalum</v>
      </c>
      <c r="H368" t="s">
        <v>5141</v>
      </c>
      <c r="J368" t="s">
        <v>5411</v>
      </c>
    </row>
    <row r="369" spans="1:10" x14ac:dyDescent="0.25">
      <c r="A369" t="s">
        <v>3833</v>
      </c>
      <c r="B369" t="s">
        <v>230</v>
      </c>
      <c r="C369" s="34" t="str">
        <f t="shared" si="20"/>
        <v/>
      </c>
      <c r="E369" t="s">
        <v>31</v>
      </c>
      <c r="F369" t="s">
        <v>6</v>
      </c>
      <c r="G369" t="str">
        <f t="shared" si="22"/>
        <v>Teucrium lusitanicum</v>
      </c>
      <c r="H369" t="s">
        <v>5141</v>
      </c>
      <c r="J369" t="s">
        <v>5411</v>
      </c>
    </row>
    <row r="370" spans="1:10" x14ac:dyDescent="0.25">
      <c r="A370" t="s">
        <v>3896</v>
      </c>
      <c r="B370" t="s">
        <v>3902</v>
      </c>
      <c r="C370" s="34" t="str">
        <f t="shared" si="20"/>
        <v/>
      </c>
      <c r="E370" t="s">
        <v>31</v>
      </c>
      <c r="F370" t="s">
        <v>6</v>
      </c>
      <c r="G370" t="str">
        <f t="shared" si="22"/>
        <v>Thymelaea coridifolia</v>
      </c>
      <c r="H370" t="s">
        <v>5141</v>
      </c>
      <c r="J370" t="s">
        <v>5411</v>
      </c>
    </row>
    <row r="371" spans="1:10" x14ac:dyDescent="0.25">
      <c r="A371" t="s">
        <v>3896</v>
      </c>
      <c r="B371" t="s">
        <v>1291</v>
      </c>
      <c r="C371" s="34" t="str">
        <f t="shared" si="20"/>
        <v/>
      </c>
      <c r="E371" t="s">
        <v>31</v>
      </c>
      <c r="F371" t="s">
        <v>6</v>
      </c>
      <c r="G371" t="str">
        <f t="shared" si="22"/>
        <v>Thymelaea pubescens</v>
      </c>
      <c r="H371" t="s">
        <v>5141</v>
      </c>
      <c r="J371" t="s">
        <v>5411</v>
      </c>
    </row>
    <row r="372" spans="1:10" x14ac:dyDescent="0.25">
      <c r="A372" t="s">
        <v>3907</v>
      </c>
      <c r="B372" t="s">
        <v>2728</v>
      </c>
      <c r="C372" s="34" t="str">
        <f t="shared" si="20"/>
        <v/>
      </c>
      <c r="E372" t="s">
        <v>31</v>
      </c>
      <c r="F372" t="s">
        <v>6</v>
      </c>
      <c r="G372" t="str">
        <f t="shared" si="22"/>
        <v>Thymus funkii</v>
      </c>
      <c r="H372" t="s">
        <v>5141</v>
      </c>
      <c r="J372" t="s">
        <v>5411</v>
      </c>
    </row>
    <row r="373" spans="1:10" x14ac:dyDescent="0.25">
      <c r="A373" t="s">
        <v>3907</v>
      </c>
      <c r="B373" t="s">
        <v>626</v>
      </c>
      <c r="C373" s="34" t="str">
        <f t="shared" si="20"/>
        <v/>
      </c>
      <c r="E373" t="s">
        <v>31</v>
      </c>
      <c r="F373" t="s">
        <v>6</v>
      </c>
      <c r="G373" t="str">
        <f t="shared" si="22"/>
        <v>Thymus granatensis</v>
      </c>
      <c r="H373" t="s">
        <v>5141</v>
      </c>
      <c r="J373" t="s">
        <v>5411</v>
      </c>
    </row>
    <row r="374" spans="1:10" x14ac:dyDescent="0.25">
      <c r="A374" t="s">
        <v>3907</v>
      </c>
      <c r="B374" t="s">
        <v>3926</v>
      </c>
      <c r="C374" s="34" t="str">
        <f t="shared" si="20"/>
        <v/>
      </c>
      <c r="E374" t="s">
        <v>31</v>
      </c>
      <c r="F374" t="s">
        <v>6</v>
      </c>
      <c r="G374" t="str">
        <f t="shared" si="22"/>
        <v>Thymus leptophyllus</v>
      </c>
      <c r="H374" t="s">
        <v>5141</v>
      </c>
      <c r="J374" t="s">
        <v>5411</v>
      </c>
    </row>
    <row r="375" spans="1:10" x14ac:dyDescent="0.25">
      <c r="A375" t="s">
        <v>3907</v>
      </c>
      <c r="B375" t="s">
        <v>3908</v>
      </c>
      <c r="C375" s="34" t="str">
        <f t="shared" si="20"/>
        <v/>
      </c>
      <c r="E375" t="s">
        <v>31</v>
      </c>
      <c r="F375" t="s">
        <v>6</v>
      </c>
      <c r="G375" t="str">
        <f t="shared" si="22"/>
        <v>Thymus mastichina</v>
      </c>
      <c r="H375" t="s">
        <v>5141</v>
      </c>
      <c r="J375" t="s">
        <v>5411</v>
      </c>
    </row>
    <row r="376" spans="1:10" x14ac:dyDescent="0.25">
      <c r="A376" t="s">
        <v>3907</v>
      </c>
      <c r="B376" t="s">
        <v>3924</v>
      </c>
      <c r="C376" s="34" t="str">
        <f t="shared" si="20"/>
        <v/>
      </c>
      <c r="E376" t="s">
        <v>31</v>
      </c>
      <c r="F376" t="s">
        <v>6</v>
      </c>
      <c r="G376" t="str">
        <f t="shared" si="22"/>
        <v>Thymus serpylloides</v>
      </c>
      <c r="H376" t="s">
        <v>5141</v>
      </c>
      <c r="J376" t="s">
        <v>5411</v>
      </c>
    </row>
    <row r="377" spans="1:10" x14ac:dyDescent="0.25">
      <c r="A377" t="s">
        <v>3907</v>
      </c>
      <c r="B377" t="s">
        <v>1431</v>
      </c>
      <c r="C377" s="34" t="str">
        <f t="shared" si="20"/>
        <v/>
      </c>
      <c r="E377" t="s">
        <v>31</v>
      </c>
      <c r="F377" t="s">
        <v>6</v>
      </c>
      <c r="G377" t="str">
        <f t="shared" si="22"/>
        <v>Thymus villosus</v>
      </c>
      <c r="H377" t="s">
        <v>5141</v>
      </c>
      <c r="J377" t="s">
        <v>5411</v>
      </c>
    </row>
    <row r="378" spans="1:10" x14ac:dyDescent="0.25">
      <c r="A378" t="s">
        <v>3993</v>
      </c>
      <c r="B378" t="s">
        <v>3997</v>
      </c>
      <c r="C378" s="34" t="str">
        <f t="shared" si="20"/>
        <v/>
      </c>
      <c r="E378" t="s">
        <v>31</v>
      </c>
      <c r="F378" t="s">
        <v>6</v>
      </c>
      <c r="G378" t="str">
        <f t="shared" si="22"/>
        <v>Ulex argenteus</v>
      </c>
      <c r="H378" t="s">
        <v>5141</v>
      </c>
      <c r="J378" t="s">
        <v>5411</v>
      </c>
    </row>
    <row r="379" spans="1:10" x14ac:dyDescent="0.25">
      <c r="A379" t="s">
        <v>3993</v>
      </c>
      <c r="B379" t="s">
        <v>403</v>
      </c>
      <c r="C379" s="34" t="str">
        <f t="shared" si="20"/>
        <v/>
      </c>
      <c r="E379" t="s">
        <v>31</v>
      </c>
      <c r="F379" t="s">
        <v>6</v>
      </c>
      <c r="G379" t="str">
        <f t="shared" si="22"/>
        <v>Ulex australis</v>
      </c>
      <c r="H379" t="s">
        <v>5141</v>
      </c>
      <c r="J379" t="s">
        <v>5411</v>
      </c>
    </row>
    <row r="380" spans="1:10" x14ac:dyDescent="0.25">
      <c r="A380" t="s">
        <v>4014</v>
      </c>
      <c r="B380" t="s">
        <v>251</v>
      </c>
      <c r="C380" s="34" t="str">
        <f t="shared" si="20"/>
        <v/>
      </c>
      <c r="E380" t="s">
        <v>31</v>
      </c>
      <c r="F380" t="s">
        <v>6</v>
      </c>
      <c r="G380" t="str">
        <f t="shared" si="22"/>
        <v>Valeriana longiflora</v>
      </c>
      <c r="H380" t="s">
        <v>5141</v>
      </c>
      <c r="J380" t="s">
        <v>5411</v>
      </c>
    </row>
    <row r="381" spans="1:10" x14ac:dyDescent="0.25">
      <c r="A381" t="s">
        <v>4031</v>
      </c>
      <c r="B381" t="s">
        <v>4041</v>
      </c>
      <c r="C381" s="34" t="str">
        <f t="shared" si="20"/>
        <v/>
      </c>
      <c r="E381" t="s">
        <v>31</v>
      </c>
      <c r="F381" t="s">
        <v>6</v>
      </c>
      <c r="G381" t="str">
        <f t="shared" si="22"/>
        <v>Verbascum giganteum</v>
      </c>
      <c r="H381" t="s">
        <v>5141</v>
      </c>
      <c r="J381" t="s">
        <v>5411</v>
      </c>
    </row>
    <row r="382" spans="1:10" x14ac:dyDescent="0.25">
      <c r="A382" t="s">
        <v>4045</v>
      </c>
      <c r="B382" t="s">
        <v>753</v>
      </c>
      <c r="C382" s="34" t="str">
        <f t="shared" si="20"/>
        <v/>
      </c>
      <c r="E382" t="s">
        <v>31</v>
      </c>
      <c r="F382" t="s">
        <v>6</v>
      </c>
      <c r="G382" t="str">
        <f t="shared" si="22"/>
        <v>Veronica tenuifolia</v>
      </c>
      <c r="H382" t="s">
        <v>5141</v>
      </c>
      <c r="J382" t="s">
        <v>5411</v>
      </c>
    </row>
    <row r="383" spans="1:10" x14ac:dyDescent="0.25">
      <c r="A383" t="s">
        <v>1517</v>
      </c>
      <c r="B383" t="s">
        <v>1521</v>
      </c>
      <c r="C383" s="34" t="str">
        <f t="shared" si="20"/>
        <v/>
      </c>
      <c r="E383" t="s">
        <v>31</v>
      </c>
      <c r="F383" t="s">
        <v>6</v>
      </c>
      <c r="G383" t="str">
        <f t="shared" si="22"/>
        <v>Diplotaxis siettiana</v>
      </c>
      <c r="H383" t="s">
        <v>5141</v>
      </c>
      <c r="J383" t="s">
        <v>5413</v>
      </c>
    </row>
    <row r="384" spans="1:10" x14ac:dyDescent="0.25">
      <c r="A384" t="s">
        <v>4706</v>
      </c>
      <c r="B384" t="s">
        <v>5273</v>
      </c>
      <c r="C384" s="34" t="str">
        <f t="shared" si="20"/>
        <v/>
      </c>
      <c r="E384" t="s">
        <v>6</v>
      </c>
      <c r="G384" t="str">
        <f t="shared" si="22"/>
        <v>Agrostis vinealis</v>
      </c>
      <c r="H384" t="str">
        <f t="shared" ref="H384:H392" si="23">IF(OR(A384 ="", B384=""), "", "CARLOS ROMERO-ZARCO")</f>
        <v>CARLOS ROMERO-ZARCO</v>
      </c>
      <c r="J384" t="s">
        <v>5419</v>
      </c>
    </row>
    <row r="385" spans="1:10" x14ac:dyDescent="0.25">
      <c r="A385" t="s">
        <v>4820</v>
      </c>
      <c r="B385" t="s">
        <v>5293</v>
      </c>
      <c r="C385" s="34" t="str">
        <f t="shared" si="20"/>
        <v/>
      </c>
      <c r="E385" t="s">
        <v>6</v>
      </c>
      <c r="G385" t="str">
        <f t="shared" si="22"/>
        <v>Coix lacrima-jobi</v>
      </c>
      <c r="H385" t="str">
        <f t="shared" si="23"/>
        <v>CARLOS ROMERO-ZARCO</v>
      </c>
      <c r="J385" t="s">
        <v>5423</v>
      </c>
    </row>
    <row r="386" spans="1:10" x14ac:dyDescent="0.25">
      <c r="A386" t="s">
        <v>4866</v>
      </c>
      <c r="B386" t="s">
        <v>248</v>
      </c>
      <c r="C386" s="34" t="str">
        <f t="shared" si="20"/>
        <v/>
      </c>
      <c r="G386" t="str">
        <f t="shared" si="22"/>
        <v>Elymus pungens</v>
      </c>
      <c r="H386" t="str">
        <f t="shared" si="23"/>
        <v>CARLOS ROMERO-ZARCO</v>
      </c>
      <c r="J386" t="s">
        <v>5425</v>
      </c>
    </row>
    <row r="387" spans="1:10" x14ac:dyDescent="0.25">
      <c r="A387" t="s">
        <v>5321</v>
      </c>
      <c r="B387" t="s">
        <v>2789</v>
      </c>
      <c r="C387" s="34" t="str">
        <f t="shared" si="20"/>
        <v/>
      </c>
      <c r="G387" t="str">
        <f t="shared" si="22"/>
        <v>Hierochloe odorata</v>
      </c>
      <c r="H387" t="str">
        <f t="shared" si="23"/>
        <v>CARLOS ROMERO-ZARCO</v>
      </c>
      <c r="J387" t="s">
        <v>5423</v>
      </c>
    </row>
    <row r="388" spans="1:10" x14ac:dyDescent="0.25">
      <c r="A388" t="s">
        <v>4954</v>
      </c>
      <c r="B388" t="s">
        <v>541</v>
      </c>
      <c r="C388" s="34" t="str">
        <f t="shared" ref="C388:C451" si="24">IF(D388="","","subsp.")</f>
        <v/>
      </c>
      <c r="G388" t="str">
        <f t="shared" si="22"/>
        <v>Koeleria splendens</v>
      </c>
      <c r="H388" t="str">
        <f t="shared" si="23"/>
        <v>CARLOS ROMERO-ZARCO</v>
      </c>
      <c r="J388" t="s">
        <v>5423</v>
      </c>
    </row>
    <row r="389" spans="1:10" x14ac:dyDescent="0.25">
      <c r="A389" t="s">
        <v>4927</v>
      </c>
      <c r="B389" t="s">
        <v>4528</v>
      </c>
      <c r="C389" s="34" t="str">
        <f t="shared" si="24"/>
        <v/>
      </c>
      <c r="E389" t="s">
        <v>6</v>
      </c>
      <c r="G389" t="str">
        <f t="shared" si="22"/>
        <v>Helictotrichon thorei</v>
      </c>
      <c r="H389" t="str">
        <f t="shared" si="23"/>
        <v>CARLOS ROMERO-ZARCO</v>
      </c>
      <c r="J389" t="s">
        <v>5436</v>
      </c>
    </row>
    <row r="390" spans="1:10" x14ac:dyDescent="0.25">
      <c r="A390" t="s">
        <v>4927</v>
      </c>
      <c r="B390" t="s">
        <v>181</v>
      </c>
      <c r="C390" s="34" t="str">
        <f t="shared" si="24"/>
        <v/>
      </c>
      <c r="E390" t="s">
        <v>31</v>
      </c>
      <c r="G390" t="str">
        <f t="shared" si="22"/>
        <v>Helictotrichon pallens</v>
      </c>
      <c r="H390" t="str">
        <f t="shared" si="23"/>
        <v>CARLOS ROMERO-ZARCO</v>
      </c>
      <c r="J390" t="s">
        <v>5436</v>
      </c>
    </row>
    <row r="391" spans="1:10" x14ac:dyDescent="0.25">
      <c r="A391" t="s">
        <v>5048</v>
      </c>
      <c r="B391" t="s">
        <v>5342</v>
      </c>
      <c r="C391" s="34" t="str">
        <f t="shared" si="24"/>
        <v/>
      </c>
      <c r="G391" t="str">
        <f t="shared" si="22"/>
        <v>Rostraria festucoides</v>
      </c>
      <c r="H391" t="str">
        <f t="shared" si="23"/>
        <v>CARLOS ROMERO-ZARCO</v>
      </c>
      <c r="J391" t="s">
        <v>5438</v>
      </c>
    </row>
    <row r="392" spans="1:10" x14ac:dyDescent="0.25">
      <c r="A392" t="s">
        <v>5280</v>
      </c>
      <c r="B392" t="s">
        <v>5283</v>
      </c>
      <c r="C392" s="34" t="str">
        <f t="shared" si="24"/>
        <v/>
      </c>
      <c r="G392" t="str">
        <f t="shared" si="22"/>
        <v>Bothriochloa pertusa</v>
      </c>
      <c r="H392" t="str">
        <f t="shared" si="23"/>
        <v>CARLOS ROMERO-ZARCO</v>
      </c>
      <c r="J392" t="s">
        <v>5446</v>
      </c>
    </row>
    <row r="393" spans="1:10" x14ac:dyDescent="0.25">
      <c r="A393" t="s">
        <v>5023</v>
      </c>
      <c r="B393" t="s">
        <v>5338</v>
      </c>
      <c r="C393" s="34" t="str">
        <f t="shared" si="24"/>
        <v/>
      </c>
      <c r="G393" t="str">
        <f t="shared" ref="G393:G402" si="25">IF(D393="",CONCATENATE(A393," ",B393),CONCATENATE(A393," ",B393," ",D393))</f>
        <v>Poa badensis</v>
      </c>
      <c r="H393" t="str">
        <f t="shared" ref="H393:H398" si="26">IF(OR(A393 ="", B393=""), "", "CARLOS ROMERO-ZARCO")</f>
        <v>CARLOS ROMERO-ZARCO</v>
      </c>
      <c r="J393" t="s">
        <v>5446</v>
      </c>
    </row>
    <row r="394" spans="1:10" x14ac:dyDescent="0.25">
      <c r="A394" t="s">
        <v>5075</v>
      </c>
      <c r="B394" t="s">
        <v>2636</v>
      </c>
      <c r="C394" s="34" t="str">
        <f t="shared" si="24"/>
        <v/>
      </c>
      <c r="G394" t="str">
        <f t="shared" si="25"/>
        <v>Sesleria autumnalis</v>
      </c>
      <c r="H394" t="str">
        <f t="shared" si="26"/>
        <v>CARLOS ROMERO-ZARCO</v>
      </c>
      <c r="J394" t="s">
        <v>5446</v>
      </c>
    </row>
    <row r="395" spans="1:10" x14ac:dyDescent="0.25">
      <c r="A395" t="s">
        <v>5075</v>
      </c>
      <c r="B395" t="s">
        <v>2824</v>
      </c>
      <c r="C395" s="34" t="str">
        <f t="shared" si="24"/>
        <v/>
      </c>
      <c r="G395" t="str">
        <f t="shared" si="25"/>
        <v>Sesleria caerulea</v>
      </c>
      <c r="H395" t="str">
        <f t="shared" si="26"/>
        <v>CARLOS ROMERO-ZARCO</v>
      </c>
      <c r="J395" t="s">
        <v>5446</v>
      </c>
    </row>
    <row r="396" spans="1:10" x14ac:dyDescent="0.25">
      <c r="A396" t="s">
        <v>5092</v>
      </c>
      <c r="B396" t="s">
        <v>5347</v>
      </c>
      <c r="C396" s="34" t="str">
        <f t="shared" si="24"/>
        <v/>
      </c>
      <c r="G396" t="str">
        <f t="shared" si="25"/>
        <v>Stipa epilosa</v>
      </c>
      <c r="H396" t="str">
        <f t="shared" si="26"/>
        <v>CARLOS ROMERO-ZARCO</v>
      </c>
      <c r="I396" t="s">
        <v>5458</v>
      </c>
      <c r="J396" t="s">
        <v>5446</v>
      </c>
    </row>
    <row r="397" spans="1:10" x14ac:dyDescent="0.25">
      <c r="A397" t="s">
        <v>5092</v>
      </c>
      <c r="B397" t="s">
        <v>4572</v>
      </c>
      <c r="C397" s="34" t="str">
        <f t="shared" si="24"/>
        <v/>
      </c>
      <c r="G397" t="str">
        <f t="shared" si="25"/>
        <v>Stipa meridionalis</v>
      </c>
      <c r="H397" t="str">
        <f t="shared" si="26"/>
        <v>CARLOS ROMERO-ZARCO</v>
      </c>
      <c r="J397" t="s">
        <v>5459</v>
      </c>
    </row>
    <row r="398" spans="1:10" x14ac:dyDescent="0.25">
      <c r="A398" t="s">
        <v>5113</v>
      </c>
      <c r="B398" t="s">
        <v>5114</v>
      </c>
      <c r="C398" s="34" t="str">
        <f t="shared" si="24"/>
        <v/>
      </c>
      <c r="G398" t="str">
        <f t="shared" si="25"/>
        <v>Trisetum distichophyllum</v>
      </c>
      <c r="H398" t="str">
        <f t="shared" si="26"/>
        <v>CARLOS ROMERO-ZARCO</v>
      </c>
      <c r="J398" t="s">
        <v>5462</v>
      </c>
    </row>
    <row r="399" spans="1:10" x14ac:dyDescent="0.25">
      <c r="A399" t="s">
        <v>1328</v>
      </c>
      <c r="B399" t="s">
        <v>164</v>
      </c>
      <c r="C399" s="34" t="str">
        <f t="shared" si="24"/>
        <v/>
      </c>
      <c r="F399" t="s">
        <v>6</v>
      </c>
      <c r="G399" t="str">
        <f t="shared" si="25"/>
        <v>Corylus hispanica</v>
      </c>
      <c r="H399" t="s">
        <v>5464</v>
      </c>
      <c r="J399" t="s">
        <v>5616</v>
      </c>
    </row>
    <row r="400" spans="1:10" x14ac:dyDescent="0.25">
      <c r="A400" t="s">
        <v>2626</v>
      </c>
      <c r="B400" t="s">
        <v>3919</v>
      </c>
      <c r="C400" s="34" t="str">
        <f t="shared" si="24"/>
        <v/>
      </c>
      <c r="F400" t="s">
        <v>6</v>
      </c>
      <c r="G400" t="str">
        <f t="shared" si="25"/>
        <v>Malus orospedanus</v>
      </c>
      <c r="H400" t="s">
        <v>5464</v>
      </c>
      <c r="J400" t="s">
        <v>5616</v>
      </c>
    </row>
    <row r="401" spans="1:10" x14ac:dyDescent="0.25">
      <c r="A401" t="s">
        <v>2626</v>
      </c>
      <c r="B401" t="s">
        <v>5514</v>
      </c>
      <c r="C401" s="34" t="str">
        <f t="shared" si="24"/>
        <v/>
      </c>
      <c r="F401" t="s">
        <v>6</v>
      </c>
      <c r="G401" t="str">
        <f t="shared" si="25"/>
        <v>Malus segurensis</v>
      </c>
      <c r="H401" t="s">
        <v>5464</v>
      </c>
      <c r="J401" t="s">
        <v>5616</v>
      </c>
    </row>
    <row r="402" spans="1:10" x14ac:dyDescent="0.25">
      <c r="A402" t="s">
        <v>1481</v>
      </c>
      <c r="B402" t="s">
        <v>541</v>
      </c>
      <c r="C402" s="34" t="str">
        <f t="shared" si="24"/>
        <v/>
      </c>
      <c r="E402" t="s">
        <v>6</v>
      </c>
      <c r="F402" t="s">
        <v>6</v>
      </c>
      <c r="G402" t="str">
        <f t="shared" si="25"/>
        <v>Dethawia splendens</v>
      </c>
      <c r="H402" t="s">
        <v>5141</v>
      </c>
      <c r="J402" t="s">
        <v>5640</v>
      </c>
    </row>
    <row r="403" spans="1:10" x14ac:dyDescent="0.25">
      <c r="A403" t="s">
        <v>27</v>
      </c>
      <c r="B403" t="s">
        <v>32</v>
      </c>
      <c r="C403" s="34" t="str">
        <f t="shared" si="24"/>
        <v/>
      </c>
      <c r="E403" t="s">
        <v>6</v>
      </c>
      <c r="F403" t="s">
        <v>6</v>
      </c>
      <c r="G403" t="s">
        <v>5648</v>
      </c>
      <c r="H403" t="s">
        <v>5141</v>
      </c>
      <c r="J403" t="s">
        <v>5640</v>
      </c>
    </row>
    <row r="404" spans="1:10" x14ac:dyDescent="0.25">
      <c r="A404" t="s">
        <v>43</v>
      </c>
      <c r="B404" t="s">
        <v>47</v>
      </c>
      <c r="C404" s="34" t="str">
        <f t="shared" si="24"/>
        <v/>
      </c>
      <c r="E404" t="s">
        <v>6</v>
      </c>
      <c r="F404" t="s">
        <v>6</v>
      </c>
      <c r="G404" t="s">
        <v>5649</v>
      </c>
      <c r="H404" t="s">
        <v>5141</v>
      </c>
      <c r="J404" t="s">
        <v>5640</v>
      </c>
    </row>
    <row r="405" spans="1:10" x14ac:dyDescent="0.25">
      <c r="A405" t="s">
        <v>64</v>
      </c>
      <c r="B405" t="s">
        <v>69</v>
      </c>
      <c r="C405" s="34" t="str">
        <f t="shared" si="24"/>
        <v/>
      </c>
      <c r="E405" t="s">
        <v>6</v>
      </c>
      <c r="F405" t="s">
        <v>6</v>
      </c>
      <c r="G405" t="s">
        <v>5650</v>
      </c>
      <c r="H405" t="s">
        <v>5141</v>
      </c>
      <c r="J405" t="s">
        <v>5640</v>
      </c>
    </row>
    <row r="406" spans="1:10" x14ac:dyDescent="0.25">
      <c r="A406" t="s">
        <v>92</v>
      </c>
      <c r="B406" t="s">
        <v>93</v>
      </c>
      <c r="C406" s="34" t="str">
        <f t="shared" si="24"/>
        <v/>
      </c>
      <c r="E406" t="s">
        <v>6</v>
      </c>
      <c r="F406" t="s">
        <v>6</v>
      </c>
      <c r="G406" t="s">
        <v>5651</v>
      </c>
      <c r="H406" t="s">
        <v>5141</v>
      </c>
      <c r="J406" t="s">
        <v>5640</v>
      </c>
    </row>
    <row r="407" spans="1:10" x14ac:dyDescent="0.25">
      <c r="A407" t="s">
        <v>104</v>
      </c>
      <c r="B407" t="s">
        <v>108</v>
      </c>
      <c r="C407" s="34" t="str">
        <f t="shared" si="24"/>
        <v/>
      </c>
      <c r="E407" t="s">
        <v>6</v>
      </c>
      <c r="F407" t="s">
        <v>6</v>
      </c>
      <c r="G407" t="s">
        <v>5652</v>
      </c>
      <c r="H407" t="s">
        <v>5141</v>
      </c>
      <c r="J407" t="s">
        <v>5640</v>
      </c>
    </row>
    <row r="408" spans="1:10" x14ac:dyDescent="0.25">
      <c r="A408" t="s">
        <v>271</v>
      </c>
      <c r="B408" t="s">
        <v>280</v>
      </c>
      <c r="C408" s="34" t="str">
        <f t="shared" si="24"/>
        <v/>
      </c>
      <c r="E408" t="s">
        <v>6</v>
      </c>
      <c r="F408" t="s">
        <v>6</v>
      </c>
      <c r="G408" t="s">
        <v>5653</v>
      </c>
      <c r="H408" t="s">
        <v>5141</v>
      </c>
      <c r="J408" t="s">
        <v>5640</v>
      </c>
    </row>
    <row r="409" spans="1:10" x14ac:dyDescent="0.25">
      <c r="A409" t="s">
        <v>314</v>
      </c>
      <c r="B409" t="s">
        <v>315</v>
      </c>
      <c r="C409" s="34" t="str">
        <f t="shared" si="24"/>
        <v/>
      </c>
      <c r="E409" t="s">
        <v>6</v>
      </c>
      <c r="F409" t="s">
        <v>6</v>
      </c>
      <c r="G409" t="s">
        <v>5654</v>
      </c>
      <c r="H409" t="s">
        <v>5141</v>
      </c>
      <c r="J409" t="s">
        <v>5640</v>
      </c>
    </row>
    <row r="410" spans="1:10" x14ac:dyDescent="0.25">
      <c r="A410" t="s">
        <v>325</v>
      </c>
      <c r="B410" t="s">
        <v>336</v>
      </c>
      <c r="C410" s="34" t="str">
        <f t="shared" si="24"/>
        <v/>
      </c>
      <c r="E410" t="s">
        <v>6</v>
      </c>
      <c r="F410" t="s">
        <v>6</v>
      </c>
      <c r="G410" t="s">
        <v>5655</v>
      </c>
      <c r="H410" t="s">
        <v>5141</v>
      </c>
      <c r="J410" t="s">
        <v>5640</v>
      </c>
    </row>
    <row r="411" spans="1:10" x14ac:dyDescent="0.25">
      <c r="A411" t="s">
        <v>325</v>
      </c>
      <c r="B411" t="s">
        <v>338</v>
      </c>
      <c r="C411" s="34" t="str">
        <f t="shared" si="24"/>
        <v/>
      </c>
      <c r="E411" t="s">
        <v>6</v>
      </c>
      <c r="F411" t="s">
        <v>6</v>
      </c>
      <c r="G411" t="s">
        <v>5656</v>
      </c>
      <c r="H411" t="s">
        <v>5141</v>
      </c>
      <c r="J411" t="s">
        <v>5640</v>
      </c>
    </row>
    <row r="412" spans="1:10" x14ac:dyDescent="0.25">
      <c r="A412" t="s">
        <v>363</v>
      </c>
      <c r="B412" t="s">
        <v>373</v>
      </c>
      <c r="C412" s="34" t="str">
        <f t="shared" si="24"/>
        <v/>
      </c>
      <c r="E412" t="s">
        <v>6</v>
      </c>
      <c r="F412" t="s">
        <v>6</v>
      </c>
      <c r="G412" t="s">
        <v>5657</v>
      </c>
      <c r="H412" t="s">
        <v>5141</v>
      </c>
      <c r="J412" t="s">
        <v>5640</v>
      </c>
    </row>
    <row r="413" spans="1:10" x14ac:dyDescent="0.25">
      <c r="A413" t="s">
        <v>363</v>
      </c>
      <c r="B413" t="s">
        <v>375</v>
      </c>
      <c r="C413" s="34" t="str">
        <f t="shared" si="24"/>
        <v/>
      </c>
      <c r="E413" t="s">
        <v>6</v>
      </c>
      <c r="F413" t="s">
        <v>6</v>
      </c>
      <c r="G413" t="s">
        <v>5658</v>
      </c>
      <c r="H413" t="s">
        <v>5141</v>
      </c>
      <c r="J413" t="s">
        <v>5640</v>
      </c>
    </row>
    <row r="414" spans="1:10" x14ac:dyDescent="0.25">
      <c r="A414" t="s">
        <v>413</v>
      </c>
      <c r="B414" t="s">
        <v>66</v>
      </c>
      <c r="C414" s="34" t="str">
        <f t="shared" si="24"/>
        <v/>
      </c>
      <c r="E414" t="s">
        <v>6</v>
      </c>
      <c r="F414" t="s">
        <v>6</v>
      </c>
      <c r="G414" t="s">
        <v>5659</v>
      </c>
      <c r="H414" t="s">
        <v>5141</v>
      </c>
      <c r="J414" t="s">
        <v>5640</v>
      </c>
    </row>
    <row r="415" spans="1:10" x14ac:dyDescent="0.25">
      <c r="A415" t="s">
        <v>413</v>
      </c>
      <c r="B415" t="s">
        <v>414</v>
      </c>
      <c r="C415" s="34" t="str">
        <f t="shared" si="24"/>
        <v/>
      </c>
      <c r="E415" t="s">
        <v>6</v>
      </c>
      <c r="F415" t="s">
        <v>6</v>
      </c>
      <c r="G415" t="s">
        <v>5660</v>
      </c>
      <c r="H415" t="s">
        <v>5141</v>
      </c>
      <c r="J415" t="s">
        <v>5640</v>
      </c>
    </row>
    <row r="416" spans="1:10" x14ac:dyDescent="0.25">
      <c r="A416" t="s">
        <v>418</v>
      </c>
      <c r="B416" t="s">
        <v>423</v>
      </c>
      <c r="C416" s="34" t="str">
        <f t="shared" si="24"/>
        <v/>
      </c>
      <c r="E416" t="s">
        <v>6</v>
      </c>
      <c r="F416" t="s">
        <v>6</v>
      </c>
      <c r="G416" t="s">
        <v>5661</v>
      </c>
      <c r="H416" t="s">
        <v>5141</v>
      </c>
      <c r="J416" t="s">
        <v>5640</v>
      </c>
    </row>
    <row r="417" spans="1:10" x14ac:dyDescent="0.25">
      <c r="A417" t="s">
        <v>445</v>
      </c>
      <c r="B417" t="s">
        <v>456</v>
      </c>
      <c r="C417" s="34" t="str">
        <f t="shared" si="24"/>
        <v/>
      </c>
      <c r="E417" t="s">
        <v>6</v>
      </c>
      <c r="F417" t="s">
        <v>6</v>
      </c>
      <c r="G417" t="s">
        <v>5662</v>
      </c>
      <c r="H417" t="s">
        <v>5141</v>
      </c>
      <c r="J417" t="s">
        <v>5640</v>
      </c>
    </row>
    <row r="418" spans="1:10" x14ac:dyDescent="0.25">
      <c r="A418" t="s">
        <v>445</v>
      </c>
      <c r="B418" t="s">
        <v>452</v>
      </c>
      <c r="C418" s="34" t="str">
        <f t="shared" si="24"/>
        <v/>
      </c>
      <c r="E418" t="s">
        <v>6</v>
      </c>
      <c r="F418" t="s">
        <v>6</v>
      </c>
      <c r="G418" t="s">
        <v>5663</v>
      </c>
      <c r="H418" t="s">
        <v>5141</v>
      </c>
      <c r="J418" t="s">
        <v>5640</v>
      </c>
    </row>
    <row r="419" spans="1:10" x14ac:dyDescent="0.25">
      <c r="A419" t="s">
        <v>445</v>
      </c>
      <c r="B419" t="s">
        <v>466</v>
      </c>
      <c r="C419" s="34" t="str">
        <f t="shared" si="24"/>
        <v/>
      </c>
      <c r="E419" t="s">
        <v>31</v>
      </c>
      <c r="F419" t="s">
        <v>6</v>
      </c>
      <c r="G419" t="s">
        <v>5664</v>
      </c>
      <c r="H419" t="s">
        <v>5141</v>
      </c>
      <c r="J419" t="s">
        <v>5640</v>
      </c>
    </row>
    <row r="420" spans="1:10" x14ac:dyDescent="0.25">
      <c r="A420" t="s">
        <v>445</v>
      </c>
      <c r="B420" t="s">
        <v>448</v>
      </c>
      <c r="C420" s="34" t="str">
        <f t="shared" si="24"/>
        <v/>
      </c>
      <c r="E420" t="s">
        <v>6</v>
      </c>
      <c r="F420" t="s">
        <v>6</v>
      </c>
      <c r="G420" t="s">
        <v>5665</v>
      </c>
      <c r="H420" t="s">
        <v>5141</v>
      </c>
      <c r="J420" t="s">
        <v>5640</v>
      </c>
    </row>
    <row r="421" spans="1:10" x14ac:dyDescent="0.25">
      <c r="A421" t="s">
        <v>445</v>
      </c>
      <c r="B421" t="s">
        <v>472</v>
      </c>
      <c r="C421" s="34" t="str">
        <f t="shared" si="24"/>
        <v/>
      </c>
      <c r="E421" t="s">
        <v>6</v>
      </c>
      <c r="F421" t="s">
        <v>6</v>
      </c>
      <c r="G421" t="s">
        <v>5666</v>
      </c>
      <c r="H421" t="s">
        <v>5141</v>
      </c>
      <c r="J421" t="s">
        <v>5640</v>
      </c>
    </row>
    <row r="422" spans="1:10" x14ac:dyDescent="0.25">
      <c r="A422" t="s">
        <v>445</v>
      </c>
      <c r="B422" t="s">
        <v>368</v>
      </c>
      <c r="C422" s="34" t="str">
        <f t="shared" si="24"/>
        <v/>
      </c>
      <c r="E422" t="s">
        <v>6</v>
      </c>
      <c r="F422" t="s">
        <v>6</v>
      </c>
      <c r="G422" t="s">
        <v>5667</v>
      </c>
      <c r="H422" t="s">
        <v>5141</v>
      </c>
      <c r="J422" t="s">
        <v>5640</v>
      </c>
    </row>
    <row r="423" spans="1:10" x14ac:dyDescent="0.25">
      <c r="A423" t="s">
        <v>445</v>
      </c>
      <c r="B423" t="s">
        <v>451</v>
      </c>
      <c r="C423" s="34" t="str">
        <f t="shared" si="24"/>
        <v/>
      </c>
      <c r="E423" t="s">
        <v>6</v>
      </c>
      <c r="F423" t="s">
        <v>6</v>
      </c>
      <c r="G423" t="s">
        <v>5668</v>
      </c>
      <c r="H423" t="s">
        <v>5141</v>
      </c>
      <c r="J423" t="s">
        <v>5640</v>
      </c>
    </row>
    <row r="424" spans="1:10" x14ac:dyDescent="0.25">
      <c r="A424" t="s">
        <v>500</v>
      </c>
      <c r="B424" t="s">
        <v>536</v>
      </c>
      <c r="C424" s="34" t="str">
        <f t="shared" si="24"/>
        <v/>
      </c>
      <c r="E424" t="s">
        <v>6</v>
      </c>
      <c r="F424" t="s">
        <v>6</v>
      </c>
      <c r="G424" t="s">
        <v>5669</v>
      </c>
      <c r="H424" t="s">
        <v>5141</v>
      </c>
      <c r="J424" t="s">
        <v>5640</v>
      </c>
    </row>
    <row r="425" spans="1:10" x14ac:dyDescent="0.25">
      <c r="A425" t="s">
        <v>500</v>
      </c>
      <c r="B425" t="s">
        <v>538</v>
      </c>
      <c r="C425" s="34" t="str">
        <f t="shared" si="24"/>
        <v/>
      </c>
      <c r="E425" t="s">
        <v>6</v>
      </c>
      <c r="F425" t="s">
        <v>6</v>
      </c>
      <c r="G425" t="s">
        <v>5670</v>
      </c>
      <c r="H425" t="s">
        <v>5141</v>
      </c>
      <c r="J425" t="s">
        <v>5640</v>
      </c>
    </row>
    <row r="426" spans="1:10" x14ac:dyDescent="0.25">
      <c r="A426" t="s">
        <v>500</v>
      </c>
      <c r="B426" t="s">
        <v>537</v>
      </c>
      <c r="C426" s="34" t="str">
        <f t="shared" si="24"/>
        <v/>
      </c>
      <c r="E426" t="s">
        <v>6</v>
      </c>
      <c r="F426" t="s">
        <v>6</v>
      </c>
      <c r="G426" t="s">
        <v>5671</v>
      </c>
      <c r="H426" t="s">
        <v>5141</v>
      </c>
      <c r="J426" t="s">
        <v>5640</v>
      </c>
    </row>
    <row r="427" spans="1:10" x14ac:dyDescent="0.25">
      <c r="A427" t="s">
        <v>571</v>
      </c>
      <c r="B427" t="s">
        <v>573</v>
      </c>
      <c r="C427" s="34" t="str">
        <f t="shared" si="24"/>
        <v/>
      </c>
      <c r="E427" t="s">
        <v>6</v>
      </c>
      <c r="F427" t="s">
        <v>6</v>
      </c>
      <c r="G427" t="s">
        <v>5672</v>
      </c>
      <c r="H427" t="s">
        <v>5141</v>
      </c>
      <c r="J427" t="s">
        <v>5640</v>
      </c>
    </row>
    <row r="428" spans="1:10" x14ac:dyDescent="0.25">
      <c r="A428" t="s">
        <v>576</v>
      </c>
      <c r="B428" t="s">
        <v>277</v>
      </c>
      <c r="C428" s="34" t="str">
        <f t="shared" si="24"/>
        <v/>
      </c>
      <c r="E428" t="s">
        <v>6</v>
      </c>
      <c r="F428" t="s">
        <v>6</v>
      </c>
      <c r="G428" t="s">
        <v>5673</v>
      </c>
      <c r="H428" t="s">
        <v>5141</v>
      </c>
      <c r="J428" t="s">
        <v>5640</v>
      </c>
    </row>
    <row r="429" spans="1:10" x14ac:dyDescent="0.25">
      <c r="A429" t="s">
        <v>576</v>
      </c>
      <c r="B429" t="s">
        <v>583</v>
      </c>
      <c r="C429" s="34" t="str">
        <f t="shared" si="24"/>
        <v/>
      </c>
      <c r="E429" t="s">
        <v>6</v>
      </c>
      <c r="F429" t="s">
        <v>6</v>
      </c>
      <c r="G429" t="s">
        <v>5674</v>
      </c>
      <c r="H429" t="s">
        <v>5141</v>
      </c>
      <c r="J429" t="s">
        <v>5640</v>
      </c>
    </row>
    <row r="430" spans="1:10" x14ac:dyDescent="0.25">
      <c r="A430" t="s">
        <v>576</v>
      </c>
      <c r="B430" t="s">
        <v>577</v>
      </c>
      <c r="C430" s="34" t="str">
        <f t="shared" si="24"/>
        <v/>
      </c>
      <c r="E430" t="s">
        <v>6</v>
      </c>
      <c r="F430" t="s">
        <v>6</v>
      </c>
      <c r="G430" t="s">
        <v>5675</v>
      </c>
      <c r="H430" t="s">
        <v>5141</v>
      </c>
      <c r="J430" t="s">
        <v>5640</v>
      </c>
    </row>
    <row r="431" spans="1:10" x14ac:dyDescent="0.25">
      <c r="A431" t="s">
        <v>588</v>
      </c>
      <c r="B431" t="s">
        <v>591</v>
      </c>
      <c r="C431" s="34" t="str">
        <f t="shared" si="24"/>
        <v/>
      </c>
      <c r="E431" t="s">
        <v>6</v>
      </c>
      <c r="F431" t="s">
        <v>6</v>
      </c>
      <c r="G431" t="s">
        <v>5676</v>
      </c>
      <c r="H431" t="s">
        <v>5141</v>
      </c>
      <c r="J431" t="s">
        <v>5640</v>
      </c>
    </row>
    <row r="432" spans="1:10" x14ac:dyDescent="0.25">
      <c r="A432" t="s">
        <v>588</v>
      </c>
      <c r="B432" t="s">
        <v>592</v>
      </c>
      <c r="C432" s="34" t="str">
        <f t="shared" si="24"/>
        <v/>
      </c>
      <c r="E432" t="s">
        <v>6</v>
      </c>
      <c r="F432" t="s">
        <v>6</v>
      </c>
      <c r="G432" t="s">
        <v>5677</v>
      </c>
      <c r="H432" t="s">
        <v>5141</v>
      </c>
      <c r="J432" t="s">
        <v>5640</v>
      </c>
    </row>
    <row r="433" spans="1:10" x14ac:dyDescent="0.25">
      <c r="A433" t="s">
        <v>606</v>
      </c>
      <c r="B433" t="s">
        <v>623</v>
      </c>
      <c r="C433" s="34" t="str">
        <f t="shared" si="24"/>
        <v/>
      </c>
      <c r="E433" t="s">
        <v>6</v>
      </c>
      <c r="F433" t="s">
        <v>6</v>
      </c>
      <c r="G433" t="s">
        <v>5678</v>
      </c>
      <c r="H433" t="s">
        <v>5141</v>
      </c>
      <c r="J433" t="s">
        <v>5640</v>
      </c>
    </row>
    <row r="434" spans="1:10" x14ac:dyDescent="0.25">
      <c r="A434" t="s">
        <v>606</v>
      </c>
      <c r="B434" t="s">
        <v>637</v>
      </c>
      <c r="C434" s="34" t="str">
        <f t="shared" si="24"/>
        <v/>
      </c>
      <c r="E434" t="s">
        <v>6</v>
      </c>
      <c r="F434" t="s">
        <v>6</v>
      </c>
      <c r="G434" t="s">
        <v>5679</v>
      </c>
      <c r="H434" t="s">
        <v>5141</v>
      </c>
      <c r="J434" t="s">
        <v>5640</v>
      </c>
    </row>
    <row r="435" spans="1:10" x14ac:dyDescent="0.25">
      <c r="A435" t="s">
        <v>606</v>
      </c>
      <c r="B435" t="s">
        <v>638</v>
      </c>
      <c r="C435" s="34" t="str">
        <f t="shared" si="24"/>
        <v/>
      </c>
      <c r="E435" t="s">
        <v>6</v>
      </c>
      <c r="F435" t="s">
        <v>6</v>
      </c>
      <c r="G435" t="s">
        <v>5680</v>
      </c>
      <c r="H435" t="s">
        <v>5141</v>
      </c>
      <c r="J435" t="s">
        <v>5640</v>
      </c>
    </row>
    <row r="436" spans="1:10" x14ac:dyDescent="0.25">
      <c r="A436" t="s">
        <v>606</v>
      </c>
      <c r="B436" t="s">
        <v>479</v>
      </c>
      <c r="C436" s="34" t="str">
        <f t="shared" si="24"/>
        <v/>
      </c>
      <c r="E436" t="s">
        <v>31</v>
      </c>
      <c r="F436" t="s">
        <v>6</v>
      </c>
      <c r="G436" t="s">
        <v>5681</v>
      </c>
      <c r="H436" t="s">
        <v>5141</v>
      </c>
      <c r="J436" t="s">
        <v>5640</v>
      </c>
    </row>
    <row r="437" spans="1:10" x14ac:dyDescent="0.25">
      <c r="A437" t="s">
        <v>671</v>
      </c>
      <c r="B437" t="s">
        <v>408</v>
      </c>
      <c r="C437" s="34" t="str">
        <f t="shared" si="24"/>
        <v/>
      </c>
      <c r="E437" t="s">
        <v>6</v>
      </c>
      <c r="F437" t="s">
        <v>6</v>
      </c>
      <c r="G437" t="s">
        <v>5682</v>
      </c>
      <c r="H437" t="s">
        <v>5141</v>
      </c>
      <c r="J437" t="s">
        <v>5640</v>
      </c>
    </row>
    <row r="438" spans="1:10" x14ac:dyDescent="0.25">
      <c r="A438" t="s">
        <v>681</v>
      </c>
      <c r="B438" t="s">
        <v>683</v>
      </c>
      <c r="C438" s="34" t="str">
        <f t="shared" si="24"/>
        <v/>
      </c>
      <c r="E438" t="s">
        <v>6</v>
      </c>
      <c r="F438" t="s">
        <v>6</v>
      </c>
      <c r="G438" t="s">
        <v>5683</v>
      </c>
      <c r="H438" t="s">
        <v>5141</v>
      </c>
      <c r="J438" t="s">
        <v>5640</v>
      </c>
    </row>
    <row r="439" spans="1:10" x14ac:dyDescent="0.25">
      <c r="A439" t="s">
        <v>686</v>
      </c>
      <c r="B439" t="s">
        <v>414</v>
      </c>
      <c r="C439" s="34" t="str">
        <f t="shared" si="24"/>
        <v/>
      </c>
      <c r="E439" t="s">
        <v>6</v>
      </c>
      <c r="F439" t="s">
        <v>6</v>
      </c>
      <c r="G439" t="s">
        <v>5684</v>
      </c>
      <c r="H439" t="s">
        <v>5141</v>
      </c>
      <c r="J439" t="s">
        <v>5640</v>
      </c>
    </row>
    <row r="440" spans="1:10" x14ac:dyDescent="0.25">
      <c r="A440" t="s">
        <v>693</v>
      </c>
      <c r="B440" t="s">
        <v>694</v>
      </c>
      <c r="C440" s="34" t="str">
        <f t="shared" si="24"/>
        <v/>
      </c>
      <c r="E440" t="s">
        <v>6</v>
      </c>
      <c r="F440" t="s">
        <v>6</v>
      </c>
      <c r="G440" t="s">
        <v>5685</v>
      </c>
      <c r="H440" t="s">
        <v>5141</v>
      </c>
      <c r="J440" t="s">
        <v>5640</v>
      </c>
    </row>
    <row r="441" spans="1:10" x14ac:dyDescent="0.25">
      <c r="A441" t="s">
        <v>703</v>
      </c>
      <c r="B441" t="s">
        <v>377</v>
      </c>
      <c r="C441" s="34" t="str">
        <f t="shared" si="24"/>
        <v/>
      </c>
      <c r="E441" t="s">
        <v>6</v>
      </c>
      <c r="F441" t="s">
        <v>6</v>
      </c>
      <c r="G441" t="s">
        <v>5686</v>
      </c>
      <c r="H441" t="s">
        <v>5141</v>
      </c>
      <c r="J441" t="s">
        <v>5640</v>
      </c>
    </row>
    <row r="442" spans="1:10" x14ac:dyDescent="0.25">
      <c r="A442" t="s">
        <v>703</v>
      </c>
      <c r="B442" t="s">
        <v>449</v>
      </c>
      <c r="C442" s="34" t="str">
        <f t="shared" si="24"/>
        <v/>
      </c>
      <c r="E442" t="s">
        <v>6</v>
      </c>
      <c r="F442" t="s">
        <v>6</v>
      </c>
      <c r="G442" t="s">
        <v>5687</v>
      </c>
      <c r="H442" t="s">
        <v>5141</v>
      </c>
      <c r="J442" t="s">
        <v>5640</v>
      </c>
    </row>
    <row r="443" spans="1:10" x14ac:dyDescent="0.25">
      <c r="A443" t="s">
        <v>710</v>
      </c>
      <c r="B443" t="s">
        <v>712</v>
      </c>
      <c r="C443" s="34" t="str">
        <f t="shared" si="24"/>
        <v/>
      </c>
      <c r="E443" t="s">
        <v>6</v>
      </c>
      <c r="F443" t="s">
        <v>6</v>
      </c>
      <c r="G443" t="s">
        <v>5688</v>
      </c>
      <c r="H443" t="s">
        <v>5141</v>
      </c>
      <c r="J443" t="s">
        <v>5640</v>
      </c>
    </row>
    <row r="444" spans="1:10" x14ac:dyDescent="0.25">
      <c r="A444" t="s">
        <v>710</v>
      </c>
      <c r="B444" t="s">
        <v>711</v>
      </c>
      <c r="C444" s="34" t="str">
        <f t="shared" si="24"/>
        <v/>
      </c>
      <c r="E444" t="s">
        <v>6</v>
      </c>
      <c r="F444" t="s">
        <v>6</v>
      </c>
      <c r="G444" t="s">
        <v>5689</v>
      </c>
      <c r="H444" t="s">
        <v>5141</v>
      </c>
      <c r="J444" t="s">
        <v>5640</v>
      </c>
    </row>
    <row r="445" spans="1:10" x14ac:dyDescent="0.25">
      <c r="A445" t="s">
        <v>735</v>
      </c>
      <c r="B445" t="s">
        <v>739</v>
      </c>
      <c r="C445" s="34" t="str">
        <f t="shared" si="24"/>
        <v/>
      </c>
      <c r="E445" t="s">
        <v>6</v>
      </c>
      <c r="F445" t="s">
        <v>6</v>
      </c>
      <c r="G445" t="s">
        <v>5690</v>
      </c>
      <c r="H445" t="s">
        <v>5141</v>
      </c>
      <c r="J445" t="s">
        <v>5640</v>
      </c>
    </row>
    <row r="446" spans="1:10" x14ac:dyDescent="0.25">
      <c r="A446" t="s">
        <v>735</v>
      </c>
      <c r="B446" t="s">
        <v>743</v>
      </c>
      <c r="C446" s="34" t="str">
        <f t="shared" si="24"/>
        <v/>
      </c>
      <c r="E446" t="s">
        <v>6</v>
      </c>
      <c r="F446" t="s">
        <v>6</v>
      </c>
      <c r="G446" t="s">
        <v>5691</v>
      </c>
      <c r="H446" t="s">
        <v>5141</v>
      </c>
      <c r="J446" t="s">
        <v>5640</v>
      </c>
    </row>
    <row r="447" spans="1:10" x14ac:dyDescent="0.25">
      <c r="A447" t="s">
        <v>757</v>
      </c>
      <c r="B447" t="s">
        <v>41</v>
      </c>
      <c r="C447" s="34" t="str">
        <f t="shared" si="24"/>
        <v/>
      </c>
      <c r="E447" t="s">
        <v>6</v>
      </c>
      <c r="F447" t="s">
        <v>6</v>
      </c>
      <c r="G447" t="s">
        <v>5692</v>
      </c>
      <c r="H447" t="s">
        <v>5141</v>
      </c>
      <c r="J447" t="s">
        <v>5640</v>
      </c>
    </row>
    <row r="448" spans="1:10" x14ac:dyDescent="0.25">
      <c r="A448" t="s">
        <v>769</v>
      </c>
      <c r="B448" t="s">
        <v>780</v>
      </c>
      <c r="C448" s="34" t="str">
        <f t="shared" si="24"/>
        <v/>
      </c>
      <c r="E448" t="s">
        <v>6</v>
      </c>
      <c r="F448" t="s">
        <v>6</v>
      </c>
      <c r="G448" t="s">
        <v>5693</v>
      </c>
      <c r="H448" t="s">
        <v>5141</v>
      </c>
      <c r="J448" t="s">
        <v>5640</v>
      </c>
    </row>
    <row r="449" spans="1:10" x14ac:dyDescent="0.25">
      <c r="A449" t="s">
        <v>769</v>
      </c>
      <c r="B449" t="s">
        <v>779</v>
      </c>
      <c r="C449" s="34" t="str">
        <f t="shared" si="24"/>
        <v/>
      </c>
      <c r="E449" t="s">
        <v>6</v>
      </c>
      <c r="F449" t="s">
        <v>6</v>
      </c>
      <c r="G449" t="s">
        <v>5694</v>
      </c>
      <c r="H449" t="s">
        <v>5141</v>
      </c>
      <c r="J449" t="s">
        <v>5640</v>
      </c>
    </row>
    <row r="450" spans="1:10" x14ac:dyDescent="0.25">
      <c r="A450" t="s">
        <v>790</v>
      </c>
      <c r="B450" t="s">
        <v>514</v>
      </c>
      <c r="C450" s="34" t="str">
        <f t="shared" si="24"/>
        <v/>
      </c>
      <c r="E450" t="s">
        <v>6</v>
      </c>
      <c r="F450" t="s">
        <v>6</v>
      </c>
      <c r="G450" t="s">
        <v>5695</v>
      </c>
      <c r="H450" t="s">
        <v>5141</v>
      </c>
      <c r="J450" t="s">
        <v>5640</v>
      </c>
    </row>
    <row r="451" spans="1:10" x14ac:dyDescent="0.25">
      <c r="A451" t="s">
        <v>791</v>
      </c>
      <c r="B451" t="s">
        <v>792</v>
      </c>
      <c r="C451" s="34" t="str">
        <f t="shared" si="24"/>
        <v/>
      </c>
      <c r="E451" t="s">
        <v>6</v>
      </c>
      <c r="F451" t="s">
        <v>6</v>
      </c>
      <c r="G451" t="s">
        <v>5696</v>
      </c>
      <c r="H451" t="s">
        <v>5141</v>
      </c>
      <c r="J451" t="s">
        <v>5640</v>
      </c>
    </row>
    <row r="452" spans="1:10" x14ac:dyDescent="0.25">
      <c r="A452" t="s">
        <v>813</v>
      </c>
      <c r="B452" t="s">
        <v>815</v>
      </c>
      <c r="C452" s="34" t="str">
        <f t="shared" ref="C452:C515" si="27">IF(D452="","","subsp.")</f>
        <v/>
      </c>
      <c r="E452" t="s">
        <v>6</v>
      </c>
      <c r="F452" t="s">
        <v>6</v>
      </c>
      <c r="G452" t="s">
        <v>5697</v>
      </c>
      <c r="H452" t="s">
        <v>5141</v>
      </c>
      <c r="J452" t="s">
        <v>5640</v>
      </c>
    </row>
    <row r="453" spans="1:10" x14ac:dyDescent="0.25">
      <c r="A453" t="s">
        <v>819</v>
      </c>
      <c r="B453" t="s">
        <v>402</v>
      </c>
      <c r="C453" s="34" t="str">
        <f t="shared" si="27"/>
        <v/>
      </c>
      <c r="E453" t="s">
        <v>6</v>
      </c>
      <c r="F453" t="s">
        <v>6</v>
      </c>
      <c r="G453" t="s">
        <v>5698</v>
      </c>
      <c r="H453" t="s">
        <v>5141</v>
      </c>
      <c r="J453" t="s">
        <v>5640</v>
      </c>
    </row>
    <row r="454" spans="1:10" x14ac:dyDescent="0.25">
      <c r="A454" t="s">
        <v>819</v>
      </c>
      <c r="B454" t="s">
        <v>670</v>
      </c>
      <c r="C454" s="34" t="str">
        <f t="shared" si="27"/>
        <v/>
      </c>
      <c r="E454" t="s">
        <v>6</v>
      </c>
      <c r="F454" t="s">
        <v>6</v>
      </c>
      <c r="G454" t="s">
        <v>5699</v>
      </c>
      <c r="H454" t="s">
        <v>5141</v>
      </c>
      <c r="J454" t="s">
        <v>5640</v>
      </c>
    </row>
    <row r="455" spans="1:10" x14ac:dyDescent="0.25">
      <c r="A455" t="s">
        <v>847</v>
      </c>
      <c r="B455" t="s">
        <v>481</v>
      </c>
      <c r="C455" s="34" t="str">
        <f t="shared" si="27"/>
        <v/>
      </c>
      <c r="E455" t="s">
        <v>6</v>
      </c>
      <c r="F455" t="s">
        <v>6</v>
      </c>
      <c r="G455" t="s">
        <v>5700</v>
      </c>
      <c r="H455" t="s">
        <v>5141</v>
      </c>
      <c r="J455" t="s">
        <v>5640</v>
      </c>
    </row>
    <row r="456" spans="1:10" x14ac:dyDescent="0.25">
      <c r="A456" t="s">
        <v>853</v>
      </c>
      <c r="B456" t="s">
        <v>854</v>
      </c>
      <c r="C456" s="34" t="str">
        <f t="shared" si="27"/>
        <v/>
      </c>
      <c r="E456" t="s">
        <v>6</v>
      </c>
      <c r="F456" t="s">
        <v>6</v>
      </c>
      <c r="G456" t="s">
        <v>5701</v>
      </c>
      <c r="H456" t="s">
        <v>5141</v>
      </c>
      <c r="J456" t="s">
        <v>5640</v>
      </c>
    </row>
    <row r="457" spans="1:10" x14ac:dyDescent="0.25">
      <c r="A457" t="s">
        <v>853</v>
      </c>
      <c r="B457" t="s">
        <v>855</v>
      </c>
      <c r="C457" s="34" t="str">
        <f t="shared" si="27"/>
        <v/>
      </c>
      <c r="E457" t="s">
        <v>6</v>
      </c>
      <c r="F457" t="s">
        <v>6</v>
      </c>
      <c r="G457" t="s">
        <v>5702</v>
      </c>
      <c r="H457" t="s">
        <v>5141</v>
      </c>
      <c r="J457" t="s">
        <v>5640</v>
      </c>
    </row>
    <row r="458" spans="1:10" x14ac:dyDescent="0.25">
      <c r="A458" t="s">
        <v>876</v>
      </c>
      <c r="B458" t="s">
        <v>888</v>
      </c>
      <c r="C458" s="34" t="str">
        <f t="shared" si="27"/>
        <v/>
      </c>
      <c r="E458" t="s">
        <v>6</v>
      </c>
      <c r="F458" t="s">
        <v>6</v>
      </c>
      <c r="G458" t="s">
        <v>5703</v>
      </c>
      <c r="H458" t="s">
        <v>5141</v>
      </c>
      <c r="J458" t="s">
        <v>5640</v>
      </c>
    </row>
    <row r="459" spans="1:10" x14ac:dyDescent="0.25">
      <c r="A459" t="s">
        <v>876</v>
      </c>
      <c r="B459" t="s">
        <v>895</v>
      </c>
      <c r="C459" s="34" t="str">
        <f t="shared" si="27"/>
        <v/>
      </c>
      <c r="E459" t="s">
        <v>6</v>
      </c>
      <c r="F459" t="s">
        <v>6</v>
      </c>
      <c r="G459" t="s">
        <v>5704</v>
      </c>
      <c r="H459" t="s">
        <v>5141</v>
      </c>
      <c r="J459" t="s">
        <v>5640</v>
      </c>
    </row>
    <row r="460" spans="1:10" x14ac:dyDescent="0.25">
      <c r="A460" t="s">
        <v>876</v>
      </c>
      <c r="B460" t="s">
        <v>882</v>
      </c>
      <c r="C460" s="34" t="str">
        <f t="shared" si="27"/>
        <v/>
      </c>
      <c r="E460" t="s">
        <v>6</v>
      </c>
      <c r="F460" t="s">
        <v>6</v>
      </c>
      <c r="G460" t="s">
        <v>5705</v>
      </c>
      <c r="H460" t="s">
        <v>5141</v>
      </c>
      <c r="J460" t="s">
        <v>5640</v>
      </c>
    </row>
    <row r="461" spans="1:10" x14ac:dyDescent="0.25">
      <c r="A461" t="s">
        <v>897</v>
      </c>
      <c r="B461" t="s">
        <v>914</v>
      </c>
      <c r="C461" s="34" t="str">
        <f t="shared" si="27"/>
        <v/>
      </c>
      <c r="E461" t="s">
        <v>6</v>
      </c>
      <c r="F461" t="s">
        <v>6</v>
      </c>
      <c r="G461" t="s">
        <v>5706</v>
      </c>
      <c r="H461" t="s">
        <v>5141</v>
      </c>
      <c r="J461" t="s">
        <v>5640</v>
      </c>
    </row>
    <row r="462" spans="1:10" x14ac:dyDescent="0.25">
      <c r="A462" t="s">
        <v>897</v>
      </c>
      <c r="B462" t="s">
        <v>948</v>
      </c>
      <c r="C462" s="34" t="str">
        <f t="shared" si="27"/>
        <v/>
      </c>
      <c r="E462" t="s">
        <v>6</v>
      </c>
      <c r="F462" t="s">
        <v>6</v>
      </c>
      <c r="G462" t="s">
        <v>5707</v>
      </c>
      <c r="H462" t="s">
        <v>5141</v>
      </c>
      <c r="J462" t="s">
        <v>5640</v>
      </c>
    </row>
    <row r="463" spans="1:10" x14ac:dyDescent="0.25">
      <c r="A463" t="s">
        <v>897</v>
      </c>
      <c r="B463" t="s">
        <v>901</v>
      </c>
      <c r="C463" s="34" t="str">
        <f t="shared" si="27"/>
        <v/>
      </c>
      <c r="E463" t="s">
        <v>6</v>
      </c>
      <c r="F463" t="s">
        <v>6</v>
      </c>
      <c r="G463" t="s">
        <v>5708</v>
      </c>
      <c r="H463" t="s">
        <v>5141</v>
      </c>
      <c r="J463" t="s">
        <v>5640</v>
      </c>
    </row>
    <row r="464" spans="1:10" x14ac:dyDescent="0.25">
      <c r="A464" t="s">
        <v>897</v>
      </c>
      <c r="B464" t="s">
        <v>961</v>
      </c>
      <c r="C464" s="34" t="str">
        <f t="shared" si="27"/>
        <v/>
      </c>
      <c r="E464" t="s">
        <v>6</v>
      </c>
      <c r="F464" t="s">
        <v>6</v>
      </c>
      <c r="G464" t="s">
        <v>5709</v>
      </c>
      <c r="H464" t="s">
        <v>5141</v>
      </c>
      <c r="J464" t="s">
        <v>5640</v>
      </c>
    </row>
    <row r="465" spans="1:10" x14ac:dyDescent="0.25">
      <c r="A465" t="s">
        <v>897</v>
      </c>
      <c r="B465" t="s">
        <v>900</v>
      </c>
      <c r="C465" s="34" t="str">
        <f t="shared" si="27"/>
        <v/>
      </c>
      <c r="E465" t="s">
        <v>6</v>
      </c>
      <c r="F465" t="s">
        <v>6</v>
      </c>
      <c r="G465" t="s">
        <v>5710</v>
      </c>
      <c r="H465" t="s">
        <v>5141</v>
      </c>
      <c r="J465" t="s">
        <v>5640</v>
      </c>
    </row>
    <row r="466" spans="1:10" x14ac:dyDescent="0.25">
      <c r="A466" t="s">
        <v>897</v>
      </c>
      <c r="B466" t="s">
        <v>754</v>
      </c>
      <c r="C466" s="34" t="str">
        <f t="shared" si="27"/>
        <v/>
      </c>
      <c r="E466" t="s">
        <v>6</v>
      </c>
      <c r="F466" t="s">
        <v>6</v>
      </c>
      <c r="G466" t="s">
        <v>5711</v>
      </c>
      <c r="H466" t="s">
        <v>5141</v>
      </c>
      <c r="J466" t="s">
        <v>5640</v>
      </c>
    </row>
    <row r="467" spans="1:10" x14ac:dyDescent="0.25">
      <c r="A467" t="s">
        <v>897</v>
      </c>
      <c r="B467" t="s">
        <v>377</v>
      </c>
      <c r="C467" s="34" t="str">
        <f t="shared" si="27"/>
        <v/>
      </c>
      <c r="E467" t="s">
        <v>6</v>
      </c>
      <c r="F467" t="s">
        <v>6</v>
      </c>
      <c r="G467" t="s">
        <v>5712</v>
      </c>
      <c r="H467" t="s">
        <v>5141</v>
      </c>
      <c r="J467" t="s">
        <v>5640</v>
      </c>
    </row>
    <row r="468" spans="1:10" x14ac:dyDescent="0.25">
      <c r="A468" t="s">
        <v>897</v>
      </c>
      <c r="B468" t="s">
        <v>921</v>
      </c>
      <c r="C468" s="34" t="str">
        <f t="shared" si="27"/>
        <v/>
      </c>
      <c r="E468" t="s">
        <v>6</v>
      </c>
      <c r="F468" t="s">
        <v>6</v>
      </c>
      <c r="G468" t="s">
        <v>5713</v>
      </c>
      <c r="H468" t="s">
        <v>5141</v>
      </c>
      <c r="J468" t="s">
        <v>5640</v>
      </c>
    </row>
    <row r="469" spans="1:10" x14ac:dyDescent="0.25">
      <c r="A469" t="s">
        <v>897</v>
      </c>
      <c r="B469" t="s">
        <v>947</v>
      </c>
      <c r="C469" s="34" t="str">
        <f t="shared" si="27"/>
        <v/>
      </c>
      <c r="E469" t="s">
        <v>6</v>
      </c>
      <c r="F469" t="s">
        <v>6</v>
      </c>
      <c r="G469" t="s">
        <v>5714</v>
      </c>
      <c r="H469" t="s">
        <v>5141</v>
      </c>
      <c r="J469" t="s">
        <v>5640</v>
      </c>
    </row>
    <row r="470" spans="1:10" x14ac:dyDescent="0.25">
      <c r="A470" t="s">
        <v>967</v>
      </c>
      <c r="B470" t="s">
        <v>969</v>
      </c>
      <c r="C470" s="34" t="str">
        <f t="shared" si="27"/>
        <v/>
      </c>
      <c r="E470" t="s">
        <v>6</v>
      </c>
      <c r="F470" t="s">
        <v>6</v>
      </c>
      <c r="G470" t="s">
        <v>5715</v>
      </c>
      <c r="H470" t="s">
        <v>5141</v>
      </c>
      <c r="J470" t="s">
        <v>5640</v>
      </c>
    </row>
    <row r="471" spans="1:10" x14ac:dyDescent="0.25">
      <c r="A471" t="s">
        <v>1000</v>
      </c>
      <c r="B471" t="s">
        <v>5</v>
      </c>
      <c r="C471" s="34" t="str">
        <f t="shared" si="27"/>
        <v/>
      </c>
      <c r="E471" t="s">
        <v>6</v>
      </c>
      <c r="F471" t="s">
        <v>6</v>
      </c>
      <c r="G471" t="s">
        <v>5716</v>
      </c>
      <c r="H471" t="s">
        <v>5141</v>
      </c>
      <c r="J471" t="s">
        <v>5640</v>
      </c>
    </row>
    <row r="472" spans="1:10" x14ac:dyDescent="0.25">
      <c r="A472" t="s">
        <v>1000</v>
      </c>
      <c r="B472" t="s">
        <v>1041</v>
      </c>
      <c r="C472" s="34" t="str">
        <f t="shared" si="27"/>
        <v/>
      </c>
      <c r="E472" t="s">
        <v>6</v>
      </c>
      <c r="F472" t="s">
        <v>6</v>
      </c>
      <c r="G472" t="s">
        <v>5717</v>
      </c>
      <c r="H472" t="s">
        <v>5141</v>
      </c>
      <c r="J472" t="s">
        <v>5640</v>
      </c>
    </row>
    <row r="473" spans="1:10" x14ac:dyDescent="0.25">
      <c r="A473" t="s">
        <v>1000</v>
      </c>
      <c r="B473" t="s">
        <v>1008</v>
      </c>
      <c r="C473" s="34" t="str">
        <f t="shared" si="27"/>
        <v/>
      </c>
      <c r="E473" t="s">
        <v>6</v>
      </c>
      <c r="F473" t="s">
        <v>6</v>
      </c>
      <c r="G473" t="s">
        <v>5718</v>
      </c>
      <c r="H473" t="s">
        <v>5141</v>
      </c>
      <c r="J473" t="s">
        <v>5640</v>
      </c>
    </row>
    <row r="474" spans="1:10" x14ac:dyDescent="0.25">
      <c r="A474" t="s">
        <v>1000</v>
      </c>
      <c r="B474" t="s">
        <v>1025</v>
      </c>
      <c r="C474" s="34" t="str">
        <f t="shared" si="27"/>
        <v/>
      </c>
      <c r="E474" t="s">
        <v>6</v>
      </c>
      <c r="F474" t="s">
        <v>6</v>
      </c>
      <c r="G474" t="s">
        <v>5719</v>
      </c>
      <c r="H474" t="s">
        <v>5141</v>
      </c>
      <c r="J474" t="s">
        <v>5640</v>
      </c>
    </row>
    <row r="475" spans="1:10" x14ac:dyDescent="0.25">
      <c r="A475" t="s">
        <v>1000</v>
      </c>
      <c r="B475" t="s">
        <v>1023</v>
      </c>
      <c r="C475" s="34" t="str">
        <f t="shared" si="27"/>
        <v/>
      </c>
      <c r="E475" t="s">
        <v>6</v>
      </c>
      <c r="F475" t="s">
        <v>6</v>
      </c>
      <c r="G475" t="s">
        <v>5720</v>
      </c>
      <c r="H475" t="s">
        <v>5141</v>
      </c>
      <c r="J475" t="s">
        <v>5640</v>
      </c>
    </row>
    <row r="476" spans="1:10" x14ac:dyDescent="0.25">
      <c r="A476" t="s">
        <v>1000</v>
      </c>
      <c r="B476" t="s">
        <v>674</v>
      </c>
      <c r="C476" s="34" t="str">
        <f t="shared" si="27"/>
        <v/>
      </c>
      <c r="E476" t="s">
        <v>6</v>
      </c>
      <c r="F476" t="s">
        <v>6</v>
      </c>
      <c r="G476" t="s">
        <v>5721</v>
      </c>
      <c r="H476" t="s">
        <v>5141</v>
      </c>
      <c r="J476" t="s">
        <v>5640</v>
      </c>
    </row>
    <row r="477" spans="1:10" x14ac:dyDescent="0.25">
      <c r="A477" t="s">
        <v>1000</v>
      </c>
      <c r="B477" t="s">
        <v>754</v>
      </c>
      <c r="C477" s="34" t="str">
        <f t="shared" si="27"/>
        <v/>
      </c>
      <c r="E477" t="s">
        <v>6</v>
      </c>
      <c r="F477" t="s">
        <v>6</v>
      </c>
      <c r="G477" t="s">
        <v>5722</v>
      </c>
      <c r="H477" t="s">
        <v>5141</v>
      </c>
      <c r="J477" t="s">
        <v>5640</v>
      </c>
    </row>
    <row r="478" spans="1:10" x14ac:dyDescent="0.25">
      <c r="A478" t="s">
        <v>1000</v>
      </c>
      <c r="B478" t="s">
        <v>1042</v>
      </c>
      <c r="C478" s="34" t="str">
        <f t="shared" si="27"/>
        <v/>
      </c>
      <c r="E478" t="s">
        <v>6</v>
      </c>
      <c r="F478" t="s">
        <v>6</v>
      </c>
      <c r="G478" t="s">
        <v>5723</v>
      </c>
      <c r="H478" t="s">
        <v>5141</v>
      </c>
      <c r="J478" t="s">
        <v>5640</v>
      </c>
    </row>
    <row r="479" spans="1:10" x14ac:dyDescent="0.25">
      <c r="A479" t="s">
        <v>1000</v>
      </c>
      <c r="B479" t="s">
        <v>1009</v>
      </c>
      <c r="C479" s="34" t="str">
        <f t="shared" si="27"/>
        <v/>
      </c>
      <c r="E479" t="s">
        <v>6</v>
      </c>
      <c r="F479" t="s">
        <v>6</v>
      </c>
      <c r="G479" t="s">
        <v>5724</v>
      </c>
      <c r="H479" t="s">
        <v>5141</v>
      </c>
      <c r="J479" t="s">
        <v>5640</v>
      </c>
    </row>
    <row r="480" spans="1:10" x14ac:dyDescent="0.25">
      <c r="A480" t="s">
        <v>1074</v>
      </c>
      <c r="B480" t="s">
        <v>1075</v>
      </c>
      <c r="C480" s="34" t="str">
        <f t="shared" si="27"/>
        <v/>
      </c>
      <c r="E480" t="s">
        <v>6</v>
      </c>
      <c r="F480" t="s">
        <v>6</v>
      </c>
      <c r="G480" t="s">
        <v>5725</v>
      </c>
      <c r="H480" t="s">
        <v>5141</v>
      </c>
      <c r="J480" t="s">
        <v>5640</v>
      </c>
    </row>
    <row r="481" spans="1:10" x14ac:dyDescent="0.25">
      <c r="A481" t="s">
        <v>1074</v>
      </c>
      <c r="B481" t="s">
        <v>1077</v>
      </c>
      <c r="C481" s="34" t="str">
        <f t="shared" si="27"/>
        <v/>
      </c>
      <c r="E481" t="s">
        <v>6</v>
      </c>
      <c r="F481" t="s">
        <v>6</v>
      </c>
      <c r="G481" t="s">
        <v>5726</v>
      </c>
      <c r="H481" t="s">
        <v>5141</v>
      </c>
      <c r="J481" t="s">
        <v>5640</v>
      </c>
    </row>
    <row r="482" spans="1:10" x14ac:dyDescent="0.25">
      <c r="A482" t="s">
        <v>1074</v>
      </c>
      <c r="B482" t="s">
        <v>1078</v>
      </c>
      <c r="C482" s="34" t="str">
        <f t="shared" si="27"/>
        <v/>
      </c>
      <c r="E482" t="s">
        <v>6</v>
      </c>
      <c r="F482" t="s">
        <v>6</v>
      </c>
      <c r="G482" t="s">
        <v>5727</v>
      </c>
      <c r="H482" t="s">
        <v>5141</v>
      </c>
      <c r="J482" t="s">
        <v>5640</v>
      </c>
    </row>
    <row r="483" spans="1:10" x14ac:dyDescent="0.25">
      <c r="A483" t="s">
        <v>1096</v>
      </c>
      <c r="B483" t="s">
        <v>1100</v>
      </c>
      <c r="C483" s="34" t="str">
        <f t="shared" si="27"/>
        <v/>
      </c>
      <c r="E483" t="s">
        <v>6</v>
      </c>
      <c r="F483" t="s">
        <v>6</v>
      </c>
      <c r="G483" t="s">
        <v>5728</v>
      </c>
      <c r="H483" t="s">
        <v>5141</v>
      </c>
      <c r="J483" t="s">
        <v>5640</v>
      </c>
    </row>
    <row r="484" spans="1:10" x14ac:dyDescent="0.25">
      <c r="A484" t="s">
        <v>1101</v>
      </c>
      <c r="B484" t="s">
        <v>1109</v>
      </c>
      <c r="C484" s="34" t="str">
        <f t="shared" si="27"/>
        <v/>
      </c>
      <c r="E484" t="s">
        <v>6</v>
      </c>
      <c r="F484" t="s">
        <v>6</v>
      </c>
      <c r="G484" t="s">
        <v>5729</v>
      </c>
      <c r="H484" t="s">
        <v>5141</v>
      </c>
      <c r="J484" t="s">
        <v>5640</v>
      </c>
    </row>
    <row r="485" spans="1:10" x14ac:dyDescent="0.25">
      <c r="A485" t="s">
        <v>1101</v>
      </c>
      <c r="B485" t="s">
        <v>594</v>
      </c>
      <c r="C485" s="34" t="str">
        <f t="shared" si="27"/>
        <v/>
      </c>
      <c r="E485" t="s">
        <v>6</v>
      </c>
      <c r="F485" t="s">
        <v>6</v>
      </c>
      <c r="G485" t="s">
        <v>5730</v>
      </c>
      <c r="H485" t="s">
        <v>5141</v>
      </c>
      <c r="J485" t="s">
        <v>5640</v>
      </c>
    </row>
    <row r="486" spans="1:10" x14ac:dyDescent="0.25">
      <c r="A486" t="s">
        <v>1132</v>
      </c>
      <c r="B486" t="s">
        <v>1134</v>
      </c>
      <c r="C486" s="34" t="str">
        <f t="shared" si="27"/>
        <v/>
      </c>
      <c r="E486" t="s">
        <v>6</v>
      </c>
      <c r="F486" t="s">
        <v>6</v>
      </c>
      <c r="G486" t="s">
        <v>5731</v>
      </c>
      <c r="H486" t="s">
        <v>5141</v>
      </c>
      <c r="J486" t="s">
        <v>5640</v>
      </c>
    </row>
    <row r="487" spans="1:10" x14ac:dyDescent="0.25">
      <c r="A487" t="s">
        <v>1132</v>
      </c>
      <c r="B487" t="s">
        <v>1133</v>
      </c>
      <c r="C487" s="34" t="str">
        <f t="shared" si="27"/>
        <v/>
      </c>
      <c r="E487" t="s">
        <v>6</v>
      </c>
      <c r="F487" t="s">
        <v>6</v>
      </c>
      <c r="G487" t="s">
        <v>5732</v>
      </c>
      <c r="H487" t="s">
        <v>5141</v>
      </c>
      <c r="J487" t="s">
        <v>5640</v>
      </c>
    </row>
    <row r="488" spans="1:10" x14ac:dyDescent="0.25">
      <c r="A488" t="s">
        <v>1132</v>
      </c>
      <c r="B488" t="s">
        <v>1138</v>
      </c>
      <c r="C488" s="34" t="str">
        <f t="shared" si="27"/>
        <v/>
      </c>
      <c r="E488" t="s">
        <v>6</v>
      </c>
      <c r="F488" t="s">
        <v>6</v>
      </c>
      <c r="G488" t="s">
        <v>5733</v>
      </c>
      <c r="H488" t="s">
        <v>5141</v>
      </c>
      <c r="J488" t="s">
        <v>5640</v>
      </c>
    </row>
    <row r="489" spans="1:10" x14ac:dyDescent="0.25">
      <c r="A489" t="s">
        <v>1162</v>
      </c>
      <c r="B489" t="s">
        <v>913</v>
      </c>
      <c r="C489" s="34" t="str">
        <f t="shared" si="27"/>
        <v/>
      </c>
      <c r="E489" t="s">
        <v>6</v>
      </c>
      <c r="F489" t="s">
        <v>6</v>
      </c>
      <c r="G489" t="s">
        <v>5734</v>
      </c>
      <c r="H489" t="s">
        <v>5141</v>
      </c>
      <c r="J489" t="s">
        <v>5640</v>
      </c>
    </row>
    <row r="490" spans="1:10" x14ac:dyDescent="0.25">
      <c r="A490" t="s">
        <v>1208</v>
      </c>
      <c r="B490" t="s">
        <v>1218</v>
      </c>
      <c r="C490" s="34" t="str">
        <f t="shared" si="27"/>
        <v/>
      </c>
      <c r="E490" t="s">
        <v>6</v>
      </c>
      <c r="F490" t="s">
        <v>6</v>
      </c>
      <c r="G490" t="s">
        <v>5735</v>
      </c>
      <c r="H490" t="s">
        <v>5141</v>
      </c>
      <c r="J490" t="s">
        <v>5640</v>
      </c>
    </row>
    <row r="491" spans="1:10" x14ac:dyDescent="0.25">
      <c r="A491" t="s">
        <v>1208</v>
      </c>
      <c r="B491" t="s">
        <v>1223</v>
      </c>
      <c r="C491" s="34" t="str">
        <f t="shared" si="27"/>
        <v/>
      </c>
      <c r="E491" t="s">
        <v>6</v>
      </c>
      <c r="F491" t="s">
        <v>6</v>
      </c>
      <c r="G491" t="s">
        <v>5736</v>
      </c>
      <c r="H491" t="s">
        <v>5141</v>
      </c>
      <c r="J491" t="s">
        <v>5640</v>
      </c>
    </row>
    <row r="492" spans="1:10" x14ac:dyDescent="0.25">
      <c r="A492" t="s">
        <v>1230</v>
      </c>
      <c r="B492" t="s">
        <v>1238</v>
      </c>
      <c r="C492" s="34" t="str">
        <f t="shared" si="27"/>
        <v/>
      </c>
      <c r="E492" t="s">
        <v>6</v>
      </c>
      <c r="F492" t="s">
        <v>6</v>
      </c>
      <c r="G492" t="s">
        <v>5737</v>
      </c>
      <c r="H492" t="s">
        <v>5141</v>
      </c>
      <c r="J492" t="s">
        <v>5640</v>
      </c>
    </row>
    <row r="493" spans="1:10" x14ac:dyDescent="0.25">
      <c r="A493" t="s">
        <v>1230</v>
      </c>
      <c r="B493" t="s">
        <v>1236</v>
      </c>
      <c r="C493" s="34" t="str">
        <f t="shared" si="27"/>
        <v/>
      </c>
      <c r="E493" t="s">
        <v>6</v>
      </c>
      <c r="F493" t="s">
        <v>6</v>
      </c>
      <c r="G493" t="s">
        <v>5738</v>
      </c>
      <c r="H493" t="s">
        <v>5141</v>
      </c>
      <c r="J493" t="s">
        <v>5640</v>
      </c>
    </row>
    <row r="494" spans="1:10" x14ac:dyDescent="0.25">
      <c r="A494" t="s">
        <v>1230</v>
      </c>
      <c r="B494" t="s">
        <v>1233</v>
      </c>
      <c r="C494" s="34" t="str">
        <f t="shared" si="27"/>
        <v/>
      </c>
      <c r="E494" t="s">
        <v>6</v>
      </c>
      <c r="F494" t="s">
        <v>6</v>
      </c>
      <c r="G494" t="s">
        <v>5739</v>
      </c>
      <c r="H494" t="s">
        <v>5141</v>
      </c>
      <c r="J494" t="s">
        <v>5640</v>
      </c>
    </row>
    <row r="495" spans="1:10" x14ac:dyDescent="0.25">
      <c r="A495" t="s">
        <v>1253</v>
      </c>
      <c r="B495" t="s">
        <v>1256</v>
      </c>
      <c r="C495" s="34" t="str">
        <f t="shared" si="27"/>
        <v/>
      </c>
      <c r="E495" t="s">
        <v>6</v>
      </c>
      <c r="F495" t="s">
        <v>6</v>
      </c>
      <c r="G495" t="s">
        <v>5740</v>
      </c>
      <c r="H495" t="s">
        <v>5141</v>
      </c>
      <c r="J495" t="s">
        <v>5640</v>
      </c>
    </row>
    <row r="496" spans="1:10" x14ac:dyDescent="0.25">
      <c r="A496" t="s">
        <v>1259</v>
      </c>
      <c r="B496" t="s">
        <v>1262</v>
      </c>
      <c r="C496" s="34" t="str">
        <f t="shared" si="27"/>
        <v/>
      </c>
      <c r="E496" t="s">
        <v>6</v>
      </c>
      <c r="F496" t="s">
        <v>6</v>
      </c>
      <c r="G496" t="s">
        <v>5741</v>
      </c>
      <c r="H496" t="s">
        <v>5141</v>
      </c>
      <c r="J496" t="s">
        <v>5640</v>
      </c>
    </row>
    <row r="497" spans="1:10" x14ac:dyDescent="0.25">
      <c r="A497" t="s">
        <v>1266</v>
      </c>
      <c r="B497" t="s">
        <v>1269</v>
      </c>
      <c r="C497" s="34" t="str">
        <f t="shared" si="27"/>
        <v/>
      </c>
      <c r="E497" t="s">
        <v>6</v>
      </c>
      <c r="F497" t="s">
        <v>6</v>
      </c>
      <c r="G497" t="s">
        <v>5742</v>
      </c>
      <c r="H497" t="s">
        <v>5141</v>
      </c>
      <c r="J497" t="s">
        <v>5640</v>
      </c>
    </row>
    <row r="498" spans="1:10" x14ac:dyDescent="0.25">
      <c r="A498" t="s">
        <v>1266</v>
      </c>
      <c r="B498" t="s">
        <v>374</v>
      </c>
      <c r="C498" s="34" t="str">
        <f t="shared" si="27"/>
        <v/>
      </c>
      <c r="E498" t="s">
        <v>6</v>
      </c>
      <c r="F498" t="s">
        <v>6</v>
      </c>
      <c r="G498" t="s">
        <v>5743</v>
      </c>
      <c r="H498" t="s">
        <v>5141</v>
      </c>
      <c r="J498" t="s">
        <v>5640</v>
      </c>
    </row>
    <row r="499" spans="1:10" x14ac:dyDescent="0.25">
      <c r="A499" t="s">
        <v>1282</v>
      </c>
      <c r="B499" t="s">
        <v>291</v>
      </c>
      <c r="C499" s="34" t="str">
        <f t="shared" si="27"/>
        <v/>
      </c>
      <c r="E499" t="s">
        <v>6</v>
      </c>
      <c r="F499" t="s">
        <v>6</v>
      </c>
      <c r="G499" t="s">
        <v>5744</v>
      </c>
      <c r="H499" t="s">
        <v>5141</v>
      </c>
      <c r="J499" t="s">
        <v>5640</v>
      </c>
    </row>
    <row r="500" spans="1:10" x14ac:dyDescent="0.25">
      <c r="A500" t="s">
        <v>1295</v>
      </c>
      <c r="B500" t="s">
        <v>1299</v>
      </c>
      <c r="C500" s="34" t="str">
        <f t="shared" si="27"/>
        <v/>
      </c>
      <c r="E500" t="s">
        <v>6</v>
      </c>
      <c r="F500" t="s">
        <v>6</v>
      </c>
      <c r="G500" t="s">
        <v>5745</v>
      </c>
      <c r="H500" t="s">
        <v>5141</v>
      </c>
      <c r="J500" t="s">
        <v>5640</v>
      </c>
    </row>
    <row r="501" spans="1:10" x14ac:dyDescent="0.25">
      <c r="A501" t="s">
        <v>1313</v>
      </c>
      <c r="B501" t="s">
        <v>405</v>
      </c>
      <c r="C501" s="34" t="str">
        <f t="shared" si="27"/>
        <v/>
      </c>
      <c r="E501" t="s">
        <v>6</v>
      </c>
      <c r="F501" t="s">
        <v>6</v>
      </c>
      <c r="G501" t="s">
        <v>5746</v>
      </c>
      <c r="H501" t="s">
        <v>5141</v>
      </c>
      <c r="J501" t="s">
        <v>5640</v>
      </c>
    </row>
    <row r="502" spans="1:10" x14ac:dyDescent="0.25">
      <c r="A502" t="s">
        <v>1316</v>
      </c>
      <c r="B502" t="s">
        <v>1317</v>
      </c>
      <c r="C502" s="34" t="str">
        <f t="shared" si="27"/>
        <v/>
      </c>
      <c r="E502" t="s">
        <v>6</v>
      </c>
      <c r="F502" t="s">
        <v>6</v>
      </c>
      <c r="G502" t="s">
        <v>5747</v>
      </c>
      <c r="H502" t="s">
        <v>5141</v>
      </c>
      <c r="J502" t="s">
        <v>5640</v>
      </c>
    </row>
    <row r="503" spans="1:10" x14ac:dyDescent="0.25">
      <c r="A503" t="s">
        <v>1316</v>
      </c>
      <c r="B503" t="s">
        <v>743</v>
      </c>
      <c r="C503" s="34" t="str">
        <f t="shared" si="27"/>
        <v/>
      </c>
      <c r="E503" t="s">
        <v>6</v>
      </c>
      <c r="F503" t="s">
        <v>6</v>
      </c>
      <c r="G503" t="s">
        <v>5748</v>
      </c>
      <c r="H503" t="s">
        <v>5141</v>
      </c>
      <c r="J503" t="s">
        <v>5640</v>
      </c>
    </row>
    <row r="504" spans="1:10" x14ac:dyDescent="0.25">
      <c r="A504" t="s">
        <v>1322</v>
      </c>
      <c r="B504" t="s">
        <v>1323</v>
      </c>
      <c r="C504" s="34" t="str">
        <f t="shared" si="27"/>
        <v/>
      </c>
      <c r="E504" t="s">
        <v>6</v>
      </c>
      <c r="F504" t="s">
        <v>6</v>
      </c>
      <c r="G504" t="s">
        <v>5749</v>
      </c>
      <c r="H504" t="s">
        <v>5141</v>
      </c>
      <c r="J504" t="s">
        <v>5640</v>
      </c>
    </row>
    <row r="505" spans="1:10" x14ac:dyDescent="0.25">
      <c r="A505" t="s">
        <v>1348</v>
      </c>
      <c r="B505" t="s">
        <v>1350</v>
      </c>
      <c r="C505" s="34" t="str">
        <f t="shared" si="27"/>
        <v/>
      </c>
      <c r="E505" t="s">
        <v>6</v>
      </c>
      <c r="F505" t="s">
        <v>6</v>
      </c>
      <c r="G505" t="s">
        <v>5750</v>
      </c>
      <c r="H505" t="s">
        <v>5141</v>
      </c>
      <c r="J505" t="s">
        <v>5640</v>
      </c>
    </row>
    <row r="506" spans="1:10" x14ac:dyDescent="0.25">
      <c r="A506" t="s">
        <v>1354</v>
      </c>
      <c r="B506" t="s">
        <v>125</v>
      </c>
      <c r="C506" s="34" t="str">
        <f t="shared" si="27"/>
        <v/>
      </c>
      <c r="E506" t="s">
        <v>6</v>
      </c>
      <c r="F506" t="s">
        <v>6</v>
      </c>
      <c r="G506" t="s">
        <v>5751</v>
      </c>
      <c r="H506" t="s">
        <v>5141</v>
      </c>
      <c r="J506" t="s">
        <v>5640</v>
      </c>
    </row>
    <row r="507" spans="1:10" x14ac:dyDescent="0.25">
      <c r="A507" t="s">
        <v>1396</v>
      </c>
      <c r="B507" t="s">
        <v>1397</v>
      </c>
      <c r="C507" s="34" t="str">
        <f t="shared" si="27"/>
        <v/>
      </c>
      <c r="E507" t="s">
        <v>6</v>
      </c>
      <c r="F507" t="s">
        <v>6</v>
      </c>
      <c r="G507" t="s">
        <v>5752</v>
      </c>
      <c r="H507" t="s">
        <v>5141</v>
      </c>
      <c r="J507" t="s">
        <v>5640</v>
      </c>
    </row>
    <row r="508" spans="1:10" x14ac:dyDescent="0.25">
      <c r="A508" t="s">
        <v>1398</v>
      </c>
      <c r="B508" t="s">
        <v>1405</v>
      </c>
      <c r="C508" s="34" t="str">
        <f t="shared" si="27"/>
        <v/>
      </c>
      <c r="E508" t="s">
        <v>6</v>
      </c>
      <c r="F508" t="s">
        <v>6</v>
      </c>
      <c r="G508" t="s">
        <v>5753</v>
      </c>
      <c r="H508" t="s">
        <v>5141</v>
      </c>
      <c r="J508" t="s">
        <v>5640</v>
      </c>
    </row>
    <row r="509" spans="1:10" x14ac:dyDescent="0.25">
      <c r="A509" t="s">
        <v>1424</v>
      </c>
      <c r="B509" t="s">
        <v>1391</v>
      </c>
      <c r="C509" s="34" t="str">
        <f t="shared" si="27"/>
        <v/>
      </c>
      <c r="E509" t="s">
        <v>6</v>
      </c>
      <c r="F509" t="s">
        <v>6</v>
      </c>
      <c r="G509" t="s">
        <v>5754</v>
      </c>
      <c r="H509" t="s">
        <v>5141</v>
      </c>
      <c r="J509" t="s">
        <v>5640</v>
      </c>
    </row>
    <row r="510" spans="1:10" x14ac:dyDescent="0.25">
      <c r="A510" t="s">
        <v>1426</v>
      </c>
      <c r="B510" t="s">
        <v>1427</v>
      </c>
      <c r="C510" s="34" t="str">
        <f t="shared" si="27"/>
        <v/>
      </c>
      <c r="E510" t="s">
        <v>6</v>
      </c>
      <c r="F510" t="s">
        <v>6</v>
      </c>
      <c r="G510" t="s">
        <v>5755</v>
      </c>
      <c r="H510" t="s">
        <v>5141</v>
      </c>
      <c r="J510" t="s">
        <v>5640</v>
      </c>
    </row>
    <row r="511" spans="1:10" x14ac:dyDescent="0.25">
      <c r="A511" t="s">
        <v>1430</v>
      </c>
      <c r="B511" t="s">
        <v>1438</v>
      </c>
      <c r="C511" s="34" t="str">
        <f t="shared" si="27"/>
        <v/>
      </c>
      <c r="E511" t="s">
        <v>6</v>
      </c>
      <c r="F511" t="s">
        <v>6</v>
      </c>
      <c r="G511" t="s">
        <v>5756</v>
      </c>
      <c r="H511" t="s">
        <v>5141</v>
      </c>
      <c r="J511" t="s">
        <v>5640</v>
      </c>
    </row>
    <row r="512" spans="1:10" x14ac:dyDescent="0.25">
      <c r="A512" t="s">
        <v>1430</v>
      </c>
      <c r="B512" t="s">
        <v>1433</v>
      </c>
      <c r="C512" s="34" t="str">
        <f t="shared" si="27"/>
        <v/>
      </c>
      <c r="E512" t="s">
        <v>6</v>
      </c>
      <c r="F512" t="s">
        <v>6</v>
      </c>
      <c r="G512" t="s">
        <v>5757</v>
      </c>
      <c r="H512" t="s">
        <v>5141</v>
      </c>
      <c r="J512" t="s">
        <v>5640</v>
      </c>
    </row>
    <row r="513" spans="1:10" x14ac:dyDescent="0.25">
      <c r="A513" t="s">
        <v>1430</v>
      </c>
      <c r="B513" t="s">
        <v>1435</v>
      </c>
      <c r="C513" s="34" t="str">
        <f t="shared" si="27"/>
        <v/>
      </c>
      <c r="E513" t="s">
        <v>6</v>
      </c>
      <c r="F513" t="s">
        <v>6</v>
      </c>
      <c r="G513" t="s">
        <v>5758</v>
      </c>
      <c r="H513" t="s">
        <v>5141</v>
      </c>
      <c r="J513" t="s">
        <v>5640</v>
      </c>
    </row>
    <row r="514" spans="1:10" x14ac:dyDescent="0.25">
      <c r="A514" t="s">
        <v>1430</v>
      </c>
      <c r="B514" t="s">
        <v>1434</v>
      </c>
      <c r="C514" s="34" t="str">
        <f t="shared" si="27"/>
        <v/>
      </c>
      <c r="E514" t="s">
        <v>6</v>
      </c>
      <c r="F514" t="s">
        <v>6</v>
      </c>
      <c r="G514" t="s">
        <v>5759</v>
      </c>
      <c r="H514" t="s">
        <v>5141</v>
      </c>
      <c r="J514" t="s">
        <v>5640</v>
      </c>
    </row>
    <row r="515" spans="1:10" x14ac:dyDescent="0.25">
      <c r="A515" t="s">
        <v>1463</v>
      </c>
      <c r="B515" t="s">
        <v>1466</v>
      </c>
      <c r="C515" s="34" t="str">
        <f t="shared" si="27"/>
        <v/>
      </c>
      <c r="E515" t="s">
        <v>6</v>
      </c>
      <c r="F515" t="s">
        <v>6</v>
      </c>
      <c r="G515" t="s">
        <v>5760</v>
      </c>
      <c r="H515" t="s">
        <v>5141</v>
      </c>
      <c r="J515" t="s">
        <v>5640</v>
      </c>
    </row>
    <row r="516" spans="1:10" x14ac:dyDescent="0.25">
      <c r="A516" t="s">
        <v>1471</v>
      </c>
      <c r="B516" t="s">
        <v>1477</v>
      </c>
      <c r="C516" s="34" t="str">
        <f t="shared" ref="C516:C579" si="28">IF(D516="","","subsp.")</f>
        <v/>
      </c>
      <c r="E516" t="s">
        <v>6</v>
      </c>
      <c r="F516" t="s">
        <v>6</v>
      </c>
      <c r="G516" t="s">
        <v>5761</v>
      </c>
      <c r="H516" t="s">
        <v>5141</v>
      </c>
      <c r="J516" t="s">
        <v>5640</v>
      </c>
    </row>
    <row r="517" spans="1:10" x14ac:dyDescent="0.25">
      <c r="A517" t="s">
        <v>1482</v>
      </c>
      <c r="B517" t="s">
        <v>1486</v>
      </c>
      <c r="C517" s="34" t="str">
        <f t="shared" si="28"/>
        <v/>
      </c>
      <c r="E517" t="s">
        <v>6</v>
      </c>
      <c r="F517" t="s">
        <v>6</v>
      </c>
      <c r="G517" t="s">
        <v>5762</v>
      </c>
      <c r="H517" t="s">
        <v>5141</v>
      </c>
      <c r="J517" t="s">
        <v>5640</v>
      </c>
    </row>
    <row r="518" spans="1:10" x14ac:dyDescent="0.25">
      <c r="A518" t="s">
        <v>1482</v>
      </c>
      <c r="B518" t="s">
        <v>248</v>
      </c>
      <c r="C518" s="34" t="str">
        <f t="shared" si="28"/>
        <v/>
      </c>
      <c r="E518" t="s">
        <v>6</v>
      </c>
      <c r="F518" t="s">
        <v>6</v>
      </c>
      <c r="G518" t="s">
        <v>5763</v>
      </c>
      <c r="H518" t="s">
        <v>5141</v>
      </c>
      <c r="J518" t="s">
        <v>5640</v>
      </c>
    </row>
    <row r="519" spans="1:10" x14ac:dyDescent="0.25">
      <c r="A519" t="s">
        <v>1482</v>
      </c>
      <c r="B519" t="s">
        <v>1493</v>
      </c>
      <c r="C519" s="34" t="str">
        <f t="shared" si="28"/>
        <v/>
      </c>
      <c r="E519" t="s">
        <v>6</v>
      </c>
      <c r="F519" t="s">
        <v>6</v>
      </c>
      <c r="G519" t="s">
        <v>5764</v>
      </c>
      <c r="H519" t="s">
        <v>5141</v>
      </c>
      <c r="J519" t="s">
        <v>5640</v>
      </c>
    </row>
    <row r="520" spans="1:10" x14ac:dyDescent="0.25">
      <c r="A520" t="s">
        <v>1506</v>
      </c>
      <c r="B520" t="s">
        <v>1507</v>
      </c>
      <c r="C520" s="34" t="str">
        <f t="shared" si="28"/>
        <v/>
      </c>
      <c r="E520" t="s">
        <v>6</v>
      </c>
      <c r="F520" t="s">
        <v>6</v>
      </c>
      <c r="G520" t="s">
        <v>5765</v>
      </c>
      <c r="H520" t="s">
        <v>5141</v>
      </c>
      <c r="J520" t="s">
        <v>5640</v>
      </c>
    </row>
    <row r="521" spans="1:10" x14ac:dyDescent="0.25">
      <c r="A521" t="s">
        <v>1506</v>
      </c>
      <c r="B521" t="s">
        <v>1508</v>
      </c>
      <c r="C521" s="34" t="str">
        <f t="shared" si="28"/>
        <v/>
      </c>
      <c r="E521" t="s">
        <v>6</v>
      </c>
      <c r="F521" t="s">
        <v>6</v>
      </c>
      <c r="G521" t="s">
        <v>5766</v>
      </c>
      <c r="H521" t="s">
        <v>5141</v>
      </c>
      <c r="J521" t="s">
        <v>5640</v>
      </c>
    </row>
    <row r="522" spans="1:10" x14ac:dyDescent="0.25">
      <c r="A522" t="s">
        <v>1517</v>
      </c>
      <c r="B522" t="s">
        <v>1525</v>
      </c>
      <c r="C522" s="34" t="str">
        <f t="shared" si="28"/>
        <v/>
      </c>
      <c r="E522" t="s">
        <v>6</v>
      </c>
      <c r="F522" t="s">
        <v>6</v>
      </c>
      <c r="G522" t="s">
        <v>5767</v>
      </c>
      <c r="H522" t="s">
        <v>5141</v>
      </c>
      <c r="J522" t="s">
        <v>5640</v>
      </c>
    </row>
    <row r="523" spans="1:10" x14ac:dyDescent="0.25">
      <c r="A523" t="s">
        <v>1538</v>
      </c>
      <c r="B523" t="s">
        <v>1542</v>
      </c>
      <c r="C523" s="34" t="str">
        <f t="shared" si="28"/>
        <v/>
      </c>
      <c r="E523" t="s">
        <v>6</v>
      </c>
      <c r="F523" t="s">
        <v>6</v>
      </c>
      <c r="G523" t="s">
        <v>5768</v>
      </c>
      <c r="H523" t="s">
        <v>5141</v>
      </c>
      <c r="J523" t="s">
        <v>5640</v>
      </c>
    </row>
    <row r="524" spans="1:10" x14ac:dyDescent="0.25">
      <c r="A524" t="s">
        <v>1538</v>
      </c>
      <c r="B524" t="s">
        <v>164</v>
      </c>
      <c r="C524" s="34" t="str">
        <f t="shared" si="28"/>
        <v/>
      </c>
      <c r="E524" t="s">
        <v>6</v>
      </c>
      <c r="F524" t="s">
        <v>6</v>
      </c>
      <c r="G524" t="s">
        <v>5769</v>
      </c>
      <c r="H524" t="s">
        <v>5141</v>
      </c>
      <c r="J524" t="s">
        <v>5640</v>
      </c>
    </row>
    <row r="525" spans="1:10" x14ac:dyDescent="0.25">
      <c r="A525" t="s">
        <v>1554</v>
      </c>
      <c r="B525" t="s">
        <v>833</v>
      </c>
      <c r="C525" s="34" t="str">
        <f t="shared" si="28"/>
        <v/>
      </c>
      <c r="E525" t="s">
        <v>6</v>
      </c>
      <c r="F525" t="s">
        <v>6</v>
      </c>
      <c r="G525" t="s">
        <v>5770</v>
      </c>
      <c r="H525" t="s">
        <v>5141</v>
      </c>
      <c r="J525" t="s">
        <v>5640</v>
      </c>
    </row>
    <row r="526" spans="1:10" x14ac:dyDescent="0.25">
      <c r="A526" t="s">
        <v>1554</v>
      </c>
      <c r="B526" t="s">
        <v>1559</v>
      </c>
      <c r="C526" s="34" t="str">
        <f t="shared" si="28"/>
        <v/>
      </c>
      <c r="E526" t="s">
        <v>6</v>
      </c>
      <c r="F526" t="s">
        <v>6</v>
      </c>
      <c r="G526" t="s">
        <v>5771</v>
      </c>
      <c r="H526" t="s">
        <v>5141</v>
      </c>
      <c r="J526" t="s">
        <v>5640</v>
      </c>
    </row>
    <row r="527" spans="1:10" x14ac:dyDescent="0.25">
      <c r="A527" t="s">
        <v>1566</v>
      </c>
      <c r="B527" t="s">
        <v>1567</v>
      </c>
      <c r="C527" s="34" t="str">
        <f t="shared" si="28"/>
        <v/>
      </c>
      <c r="E527" t="s">
        <v>6</v>
      </c>
      <c r="F527" t="s">
        <v>6</v>
      </c>
      <c r="G527" t="s">
        <v>5772</v>
      </c>
      <c r="H527" t="s">
        <v>5141</v>
      </c>
      <c r="J527" t="s">
        <v>5640</v>
      </c>
    </row>
    <row r="528" spans="1:10" x14ac:dyDescent="0.25">
      <c r="A528" t="s">
        <v>1578</v>
      </c>
      <c r="B528" t="s">
        <v>1403</v>
      </c>
      <c r="C528" s="34" t="str">
        <f t="shared" si="28"/>
        <v/>
      </c>
      <c r="E528" t="s">
        <v>6</v>
      </c>
      <c r="F528" t="s">
        <v>6</v>
      </c>
      <c r="G528" t="s">
        <v>5773</v>
      </c>
      <c r="H528" t="s">
        <v>5141</v>
      </c>
      <c r="J528" t="s">
        <v>5640</v>
      </c>
    </row>
    <row r="529" spans="1:10" x14ac:dyDescent="0.25">
      <c r="A529" t="s">
        <v>1578</v>
      </c>
      <c r="B529" t="s">
        <v>1581</v>
      </c>
      <c r="C529" s="34" t="str">
        <f t="shared" si="28"/>
        <v/>
      </c>
      <c r="E529" t="s">
        <v>6</v>
      </c>
      <c r="F529" t="s">
        <v>6</v>
      </c>
      <c r="G529" t="s">
        <v>5774</v>
      </c>
      <c r="H529" t="s">
        <v>5141</v>
      </c>
      <c r="J529" t="s">
        <v>5640</v>
      </c>
    </row>
    <row r="530" spans="1:10" x14ac:dyDescent="0.25">
      <c r="A530" t="s">
        <v>1578</v>
      </c>
      <c r="B530" t="s">
        <v>491</v>
      </c>
      <c r="C530" s="34" t="str">
        <f t="shared" si="28"/>
        <v/>
      </c>
      <c r="E530" t="s">
        <v>6</v>
      </c>
      <c r="F530" t="s">
        <v>6</v>
      </c>
      <c r="G530" t="s">
        <v>5775</v>
      </c>
      <c r="H530" t="s">
        <v>5141</v>
      </c>
      <c r="J530" t="s">
        <v>5640</v>
      </c>
    </row>
    <row r="531" spans="1:10" x14ac:dyDescent="0.25">
      <c r="A531" t="s">
        <v>1596</v>
      </c>
      <c r="B531" t="s">
        <v>1597</v>
      </c>
      <c r="C531" s="34" t="str">
        <f t="shared" si="28"/>
        <v/>
      </c>
      <c r="E531" t="s">
        <v>6</v>
      </c>
      <c r="F531" t="s">
        <v>6</v>
      </c>
      <c r="G531" t="s">
        <v>5776</v>
      </c>
      <c r="H531" t="s">
        <v>5141</v>
      </c>
      <c r="J531" t="s">
        <v>5640</v>
      </c>
    </row>
    <row r="532" spans="1:10" x14ac:dyDescent="0.25">
      <c r="A532" t="s">
        <v>1604</v>
      </c>
      <c r="B532" t="s">
        <v>802</v>
      </c>
      <c r="C532" s="34" t="str">
        <f t="shared" si="28"/>
        <v/>
      </c>
      <c r="E532" t="s">
        <v>6</v>
      </c>
      <c r="F532" t="s">
        <v>6</v>
      </c>
      <c r="G532" t="s">
        <v>5777</v>
      </c>
      <c r="H532" t="s">
        <v>5141</v>
      </c>
      <c r="J532" t="s">
        <v>5640</v>
      </c>
    </row>
    <row r="533" spans="1:10" x14ac:dyDescent="0.25">
      <c r="A533" t="s">
        <v>1615</v>
      </c>
      <c r="B533" t="s">
        <v>236</v>
      </c>
      <c r="C533" s="34" t="str">
        <f t="shared" si="28"/>
        <v/>
      </c>
      <c r="E533" t="s">
        <v>6</v>
      </c>
      <c r="F533" t="s">
        <v>6</v>
      </c>
      <c r="G533" t="s">
        <v>5778</v>
      </c>
      <c r="H533" t="s">
        <v>5141</v>
      </c>
      <c r="J533" t="s">
        <v>5640</v>
      </c>
    </row>
    <row r="534" spans="1:10" x14ac:dyDescent="0.25">
      <c r="A534" t="s">
        <v>1619</v>
      </c>
      <c r="B534" t="s">
        <v>1622</v>
      </c>
      <c r="C534" s="34" t="str">
        <f t="shared" si="28"/>
        <v/>
      </c>
      <c r="E534" t="s">
        <v>6</v>
      </c>
      <c r="F534" t="s">
        <v>6</v>
      </c>
      <c r="G534" t="s">
        <v>5779</v>
      </c>
      <c r="H534" t="s">
        <v>5141</v>
      </c>
      <c r="J534" t="s">
        <v>5640</v>
      </c>
    </row>
    <row r="535" spans="1:10" x14ac:dyDescent="0.25">
      <c r="A535" t="s">
        <v>1691</v>
      </c>
      <c r="B535" t="s">
        <v>1692</v>
      </c>
      <c r="C535" s="34" t="str">
        <f t="shared" si="28"/>
        <v/>
      </c>
      <c r="E535" t="s">
        <v>6</v>
      </c>
      <c r="F535" t="s">
        <v>6</v>
      </c>
      <c r="G535" t="s">
        <v>5780</v>
      </c>
      <c r="H535" t="s">
        <v>5141</v>
      </c>
      <c r="J535" t="s">
        <v>5640</v>
      </c>
    </row>
    <row r="536" spans="1:10" x14ac:dyDescent="0.25">
      <c r="A536" t="s">
        <v>1691</v>
      </c>
      <c r="B536" t="s">
        <v>1694</v>
      </c>
      <c r="C536" s="34" t="str">
        <f t="shared" si="28"/>
        <v/>
      </c>
      <c r="E536" t="s">
        <v>6</v>
      </c>
      <c r="F536" t="s">
        <v>6</v>
      </c>
      <c r="G536" t="s">
        <v>5781</v>
      </c>
      <c r="H536" t="s">
        <v>5141</v>
      </c>
      <c r="J536" t="s">
        <v>5640</v>
      </c>
    </row>
    <row r="537" spans="1:10" x14ac:dyDescent="0.25">
      <c r="A537" t="s">
        <v>1708</v>
      </c>
      <c r="B537" t="s">
        <v>1712</v>
      </c>
      <c r="C537" s="34" t="str">
        <f t="shared" si="28"/>
        <v/>
      </c>
      <c r="E537" t="s">
        <v>6</v>
      </c>
      <c r="F537" t="s">
        <v>6</v>
      </c>
      <c r="G537" t="s">
        <v>5782</v>
      </c>
      <c r="H537" t="s">
        <v>5141</v>
      </c>
      <c r="J537" t="s">
        <v>5640</v>
      </c>
    </row>
    <row r="538" spans="1:10" x14ac:dyDescent="0.25">
      <c r="A538" t="s">
        <v>1731</v>
      </c>
      <c r="B538" t="s">
        <v>1734</v>
      </c>
      <c r="C538" s="34" t="str">
        <f t="shared" si="28"/>
        <v/>
      </c>
      <c r="E538" t="s">
        <v>6</v>
      </c>
      <c r="F538" t="s">
        <v>6</v>
      </c>
      <c r="G538" t="s">
        <v>5783</v>
      </c>
      <c r="H538" t="s">
        <v>5141</v>
      </c>
      <c r="J538" t="s">
        <v>5640</v>
      </c>
    </row>
    <row r="539" spans="1:10" x14ac:dyDescent="0.25">
      <c r="A539" t="s">
        <v>1740</v>
      </c>
      <c r="B539" t="s">
        <v>1767</v>
      </c>
      <c r="C539" s="34" t="str">
        <f t="shared" si="28"/>
        <v/>
      </c>
      <c r="E539" t="s">
        <v>6</v>
      </c>
      <c r="F539" t="s">
        <v>6</v>
      </c>
      <c r="G539" t="s">
        <v>5784</v>
      </c>
      <c r="H539" t="s">
        <v>5141</v>
      </c>
      <c r="J539" t="s">
        <v>5640</v>
      </c>
    </row>
    <row r="540" spans="1:10" x14ac:dyDescent="0.25">
      <c r="A540" t="s">
        <v>1740</v>
      </c>
      <c r="B540" t="s">
        <v>1763</v>
      </c>
      <c r="C540" s="34" t="str">
        <f t="shared" si="28"/>
        <v/>
      </c>
      <c r="E540" t="s">
        <v>6</v>
      </c>
      <c r="F540" t="s">
        <v>6</v>
      </c>
      <c r="G540" t="s">
        <v>5785</v>
      </c>
      <c r="H540" t="s">
        <v>5141</v>
      </c>
      <c r="J540" t="s">
        <v>5640</v>
      </c>
    </row>
    <row r="541" spans="1:10" x14ac:dyDescent="0.25">
      <c r="A541" t="s">
        <v>1740</v>
      </c>
      <c r="B541" t="s">
        <v>1747</v>
      </c>
      <c r="C541" s="34" t="str">
        <f t="shared" si="28"/>
        <v/>
      </c>
      <c r="E541" t="s">
        <v>6</v>
      </c>
      <c r="F541" t="s">
        <v>6</v>
      </c>
      <c r="G541" t="s">
        <v>5786</v>
      </c>
      <c r="H541" t="s">
        <v>5141</v>
      </c>
      <c r="J541" t="s">
        <v>5640</v>
      </c>
    </row>
    <row r="542" spans="1:10" x14ac:dyDescent="0.25">
      <c r="A542" t="s">
        <v>1740</v>
      </c>
      <c r="B542" t="s">
        <v>1757</v>
      </c>
      <c r="C542" s="34" t="str">
        <f t="shared" si="28"/>
        <v/>
      </c>
      <c r="E542" t="s">
        <v>6</v>
      </c>
      <c r="F542" t="s">
        <v>6</v>
      </c>
      <c r="G542" t="s">
        <v>5787</v>
      </c>
      <c r="H542" t="s">
        <v>5141</v>
      </c>
      <c r="J542" t="s">
        <v>5640</v>
      </c>
    </row>
    <row r="543" spans="1:10" x14ac:dyDescent="0.25">
      <c r="A543" t="s">
        <v>1740</v>
      </c>
      <c r="B543" t="s">
        <v>754</v>
      </c>
      <c r="C543" s="34" t="str">
        <f t="shared" si="28"/>
        <v/>
      </c>
      <c r="E543" t="s">
        <v>6</v>
      </c>
      <c r="F543" t="s">
        <v>6</v>
      </c>
      <c r="G543" t="s">
        <v>5788</v>
      </c>
      <c r="H543" t="s">
        <v>5141</v>
      </c>
      <c r="J543" t="s">
        <v>5640</v>
      </c>
    </row>
    <row r="544" spans="1:10" x14ac:dyDescent="0.25">
      <c r="A544" t="s">
        <v>1804</v>
      </c>
      <c r="B544" t="s">
        <v>1805</v>
      </c>
      <c r="C544" s="34" t="str">
        <f t="shared" si="28"/>
        <v/>
      </c>
      <c r="E544" t="s">
        <v>6</v>
      </c>
      <c r="F544" t="s">
        <v>6</v>
      </c>
      <c r="G544" t="s">
        <v>5789</v>
      </c>
      <c r="H544" t="s">
        <v>5141</v>
      </c>
      <c r="J544" t="s">
        <v>5640</v>
      </c>
    </row>
    <row r="545" spans="1:10" x14ac:dyDescent="0.25">
      <c r="A545" t="s">
        <v>1826</v>
      </c>
      <c r="B545" t="s">
        <v>1827</v>
      </c>
      <c r="C545" s="34" t="str">
        <f t="shared" si="28"/>
        <v/>
      </c>
      <c r="E545" t="s">
        <v>6</v>
      </c>
      <c r="F545" t="s">
        <v>6</v>
      </c>
      <c r="G545" t="s">
        <v>5790</v>
      </c>
      <c r="H545" t="s">
        <v>5141</v>
      </c>
      <c r="J545" t="s">
        <v>5640</v>
      </c>
    </row>
    <row r="546" spans="1:10" x14ac:dyDescent="0.25">
      <c r="A546" t="s">
        <v>1849</v>
      </c>
      <c r="B546" t="s">
        <v>253</v>
      </c>
      <c r="C546" s="34" t="str">
        <f t="shared" si="28"/>
        <v/>
      </c>
      <c r="E546" t="s">
        <v>6</v>
      </c>
      <c r="F546" t="s">
        <v>6</v>
      </c>
      <c r="G546" t="s">
        <v>5791</v>
      </c>
      <c r="H546" t="s">
        <v>5141</v>
      </c>
      <c r="J546" t="s">
        <v>5640</v>
      </c>
    </row>
    <row r="547" spans="1:10" x14ac:dyDescent="0.25">
      <c r="A547" t="s">
        <v>1867</v>
      </c>
      <c r="B547" t="s">
        <v>1872</v>
      </c>
      <c r="C547" s="34" t="str">
        <f t="shared" si="28"/>
        <v/>
      </c>
      <c r="E547" t="s">
        <v>6</v>
      </c>
      <c r="F547" t="s">
        <v>6</v>
      </c>
      <c r="G547" t="s">
        <v>5792</v>
      </c>
      <c r="H547" t="s">
        <v>5141</v>
      </c>
      <c r="J547" t="s">
        <v>5640</v>
      </c>
    </row>
    <row r="548" spans="1:10" x14ac:dyDescent="0.25">
      <c r="A548" t="s">
        <v>1882</v>
      </c>
      <c r="B548" t="s">
        <v>1884</v>
      </c>
      <c r="C548" s="34" t="str">
        <f t="shared" si="28"/>
        <v/>
      </c>
      <c r="E548" t="s">
        <v>6</v>
      </c>
      <c r="F548" t="s">
        <v>6</v>
      </c>
      <c r="G548" t="s">
        <v>5793</v>
      </c>
      <c r="H548" t="s">
        <v>5141</v>
      </c>
      <c r="J548" t="s">
        <v>5640</v>
      </c>
    </row>
    <row r="549" spans="1:10" x14ac:dyDescent="0.25">
      <c r="A549" t="s">
        <v>1886</v>
      </c>
      <c r="B549" t="s">
        <v>1917</v>
      </c>
      <c r="C549" s="34" t="str">
        <f t="shared" si="28"/>
        <v/>
      </c>
      <c r="E549" t="s">
        <v>6</v>
      </c>
      <c r="F549" t="s">
        <v>6</v>
      </c>
      <c r="G549" t="s">
        <v>5794</v>
      </c>
      <c r="H549" t="s">
        <v>5141</v>
      </c>
      <c r="J549" t="s">
        <v>5640</v>
      </c>
    </row>
    <row r="550" spans="1:10" x14ac:dyDescent="0.25">
      <c r="A550" t="s">
        <v>1886</v>
      </c>
      <c r="B550" t="s">
        <v>1181</v>
      </c>
      <c r="C550" s="34" t="str">
        <f t="shared" si="28"/>
        <v/>
      </c>
      <c r="E550" t="s">
        <v>6</v>
      </c>
      <c r="F550" t="s">
        <v>6</v>
      </c>
      <c r="G550" t="s">
        <v>5795</v>
      </c>
      <c r="H550" t="s">
        <v>5141</v>
      </c>
      <c r="J550" t="s">
        <v>5640</v>
      </c>
    </row>
    <row r="551" spans="1:10" x14ac:dyDescent="0.25">
      <c r="A551" t="s">
        <v>1886</v>
      </c>
      <c r="B551" t="s">
        <v>1902</v>
      </c>
      <c r="C551" s="34" t="str">
        <f t="shared" si="28"/>
        <v/>
      </c>
      <c r="E551" t="s">
        <v>6</v>
      </c>
      <c r="F551" t="s">
        <v>6</v>
      </c>
      <c r="G551" t="s">
        <v>5796</v>
      </c>
      <c r="H551" t="s">
        <v>5141</v>
      </c>
      <c r="J551" t="s">
        <v>5640</v>
      </c>
    </row>
    <row r="552" spans="1:10" x14ac:dyDescent="0.25">
      <c r="A552" t="s">
        <v>1886</v>
      </c>
      <c r="B552" t="s">
        <v>1901</v>
      </c>
      <c r="C552" s="34" t="str">
        <f t="shared" si="28"/>
        <v/>
      </c>
      <c r="E552" t="s">
        <v>6</v>
      </c>
      <c r="F552" t="s">
        <v>6</v>
      </c>
      <c r="G552" t="s">
        <v>5797</v>
      </c>
      <c r="H552" t="s">
        <v>5141</v>
      </c>
      <c r="J552" t="s">
        <v>5640</v>
      </c>
    </row>
    <row r="553" spans="1:10" x14ac:dyDescent="0.25">
      <c r="A553" t="s">
        <v>1886</v>
      </c>
      <c r="B553" t="s">
        <v>1911</v>
      </c>
      <c r="C553" s="34" t="str">
        <f t="shared" si="28"/>
        <v/>
      </c>
      <c r="E553" t="s">
        <v>6</v>
      </c>
      <c r="F553" t="s">
        <v>6</v>
      </c>
      <c r="G553" t="s">
        <v>5798</v>
      </c>
      <c r="H553" t="s">
        <v>5141</v>
      </c>
      <c r="J553" t="s">
        <v>5640</v>
      </c>
    </row>
    <row r="554" spans="1:10" x14ac:dyDescent="0.25">
      <c r="A554" t="s">
        <v>1886</v>
      </c>
      <c r="B554" t="s">
        <v>1921</v>
      </c>
      <c r="C554" s="34" t="str">
        <f t="shared" si="28"/>
        <v/>
      </c>
      <c r="E554" t="s">
        <v>6</v>
      </c>
      <c r="F554" t="s">
        <v>6</v>
      </c>
      <c r="G554" t="s">
        <v>5799</v>
      </c>
      <c r="H554" t="s">
        <v>5141</v>
      </c>
      <c r="J554" t="s">
        <v>5640</v>
      </c>
    </row>
    <row r="555" spans="1:10" x14ac:dyDescent="0.25">
      <c r="A555" t="s">
        <v>1925</v>
      </c>
      <c r="B555" t="s">
        <v>250</v>
      </c>
      <c r="C555" s="34" t="str">
        <f t="shared" si="28"/>
        <v/>
      </c>
      <c r="E555" t="s">
        <v>6</v>
      </c>
      <c r="F555" t="s">
        <v>6</v>
      </c>
      <c r="G555" t="s">
        <v>5800</v>
      </c>
      <c r="H555" t="s">
        <v>5141</v>
      </c>
      <c r="J555" t="s">
        <v>5640</v>
      </c>
    </row>
    <row r="556" spans="1:10" x14ac:dyDescent="0.25">
      <c r="A556" t="s">
        <v>1925</v>
      </c>
      <c r="B556" t="s">
        <v>164</v>
      </c>
      <c r="C556" s="34" t="str">
        <f t="shared" si="28"/>
        <v/>
      </c>
      <c r="E556" t="s">
        <v>6</v>
      </c>
      <c r="F556" t="s">
        <v>6</v>
      </c>
      <c r="G556" t="s">
        <v>5801</v>
      </c>
      <c r="H556" t="s">
        <v>5141</v>
      </c>
      <c r="J556" t="s">
        <v>5640</v>
      </c>
    </row>
    <row r="557" spans="1:10" x14ac:dyDescent="0.25">
      <c r="A557" t="s">
        <v>1925</v>
      </c>
      <c r="B557" t="s">
        <v>1952</v>
      </c>
      <c r="C557" s="34" t="str">
        <f t="shared" si="28"/>
        <v/>
      </c>
      <c r="E557" t="s">
        <v>6</v>
      </c>
      <c r="F557" t="s">
        <v>6</v>
      </c>
      <c r="G557" t="s">
        <v>5802</v>
      </c>
      <c r="H557" t="s">
        <v>5141</v>
      </c>
      <c r="J557" t="s">
        <v>5640</v>
      </c>
    </row>
    <row r="558" spans="1:10" x14ac:dyDescent="0.25">
      <c r="A558" t="s">
        <v>1925</v>
      </c>
      <c r="B558" t="s">
        <v>1653</v>
      </c>
      <c r="C558" s="34" t="str">
        <f t="shared" si="28"/>
        <v/>
      </c>
      <c r="E558" t="s">
        <v>6</v>
      </c>
      <c r="F558" t="s">
        <v>6</v>
      </c>
      <c r="G558" t="s">
        <v>5803</v>
      </c>
      <c r="H558" t="s">
        <v>5141</v>
      </c>
      <c r="J558" t="s">
        <v>5640</v>
      </c>
    </row>
    <row r="559" spans="1:10" x14ac:dyDescent="0.25">
      <c r="A559" t="s">
        <v>1955</v>
      </c>
      <c r="B559" t="s">
        <v>1353</v>
      </c>
      <c r="C559" s="34" t="str">
        <f t="shared" si="28"/>
        <v/>
      </c>
      <c r="E559" t="s">
        <v>6</v>
      </c>
      <c r="F559" t="s">
        <v>6</v>
      </c>
      <c r="G559" t="s">
        <v>5804</v>
      </c>
      <c r="H559" t="s">
        <v>5141</v>
      </c>
      <c r="J559" t="s">
        <v>5640</v>
      </c>
    </row>
    <row r="560" spans="1:10" x14ac:dyDescent="0.25">
      <c r="A560" t="s">
        <v>1955</v>
      </c>
      <c r="B560" t="s">
        <v>198</v>
      </c>
      <c r="C560" s="34" t="str">
        <f t="shared" si="28"/>
        <v/>
      </c>
      <c r="E560" t="s">
        <v>6</v>
      </c>
      <c r="F560" t="s">
        <v>6</v>
      </c>
      <c r="G560" t="s">
        <v>5805</v>
      </c>
      <c r="H560" t="s">
        <v>5141</v>
      </c>
      <c r="J560" t="s">
        <v>5640</v>
      </c>
    </row>
    <row r="561" spans="1:10" x14ac:dyDescent="0.25">
      <c r="A561" t="s">
        <v>1963</v>
      </c>
      <c r="B561" t="s">
        <v>205</v>
      </c>
      <c r="C561" s="34" t="str">
        <f t="shared" si="28"/>
        <v/>
      </c>
      <c r="E561" t="s">
        <v>6</v>
      </c>
      <c r="F561" t="s">
        <v>6</v>
      </c>
      <c r="G561" t="s">
        <v>5806</v>
      </c>
      <c r="H561" t="s">
        <v>5141</v>
      </c>
      <c r="J561" t="s">
        <v>5640</v>
      </c>
    </row>
    <row r="562" spans="1:10" x14ac:dyDescent="0.25">
      <c r="A562" t="s">
        <v>1986</v>
      </c>
      <c r="B562" t="s">
        <v>661</v>
      </c>
      <c r="C562" s="34" t="str">
        <f t="shared" si="28"/>
        <v/>
      </c>
      <c r="E562" t="s">
        <v>6</v>
      </c>
      <c r="F562" t="s">
        <v>6</v>
      </c>
      <c r="G562" t="s">
        <v>5807</v>
      </c>
      <c r="H562" t="s">
        <v>5141</v>
      </c>
      <c r="J562" t="s">
        <v>5640</v>
      </c>
    </row>
    <row r="563" spans="1:10" x14ac:dyDescent="0.25">
      <c r="A563" t="s">
        <v>2029</v>
      </c>
      <c r="B563" t="s">
        <v>2034</v>
      </c>
      <c r="C563" s="34" t="str">
        <f t="shared" si="28"/>
        <v/>
      </c>
      <c r="E563" t="s">
        <v>6</v>
      </c>
      <c r="F563" t="s">
        <v>6</v>
      </c>
      <c r="G563" t="s">
        <v>5808</v>
      </c>
      <c r="H563" t="s">
        <v>5141</v>
      </c>
      <c r="J563" t="s">
        <v>5640</v>
      </c>
    </row>
    <row r="564" spans="1:10" x14ac:dyDescent="0.25">
      <c r="A564" t="s">
        <v>2029</v>
      </c>
      <c r="B564" t="s">
        <v>2031</v>
      </c>
      <c r="C564" s="34" t="str">
        <f t="shared" si="28"/>
        <v/>
      </c>
      <c r="E564" t="s">
        <v>6</v>
      </c>
      <c r="F564" t="s">
        <v>6</v>
      </c>
      <c r="G564" t="s">
        <v>5809</v>
      </c>
      <c r="H564" t="s">
        <v>5141</v>
      </c>
      <c r="J564" t="s">
        <v>5640</v>
      </c>
    </row>
    <row r="565" spans="1:10" x14ac:dyDescent="0.25">
      <c r="A565" t="s">
        <v>2029</v>
      </c>
      <c r="B565" t="s">
        <v>2030</v>
      </c>
      <c r="C565" s="34" t="str">
        <f t="shared" si="28"/>
        <v/>
      </c>
      <c r="E565" t="s">
        <v>6</v>
      </c>
      <c r="F565" t="s">
        <v>6</v>
      </c>
      <c r="G565" t="s">
        <v>5810</v>
      </c>
      <c r="H565" t="s">
        <v>5141</v>
      </c>
      <c r="J565" t="s">
        <v>5640</v>
      </c>
    </row>
    <row r="566" spans="1:10" x14ac:dyDescent="0.25">
      <c r="A566" t="s">
        <v>2045</v>
      </c>
      <c r="B566" t="s">
        <v>2046</v>
      </c>
      <c r="C566" s="34" t="str">
        <f t="shared" si="28"/>
        <v/>
      </c>
      <c r="E566" t="s">
        <v>6</v>
      </c>
      <c r="F566" t="s">
        <v>6</v>
      </c>
      <c r="G566" t="s">
        <v>5811</v>
      </c>
      <c r="H566" t="s">
        <v>5141</v>
      </c>
      <c r="J566" t="s">
        <v>5640</v>
      </c>
    </row>
    <row r="567" spans="1:10" x14ac:dyDescent="0.25">
      <c r="A567" t="s">
        <v>2048</v>
      </c>
      <c r="B567" t="s">
        <v>2049</v>
      </c>
      <c r="C567" s="34" t="str">
        <f t="shared" si="28"/>
        <v/>
      </c>
      <c r="E567" t="s">
        <v>6</v>
      </c>
      <c r="F567" t="s">
        <v>6</v>
      </c>
      <c r="G567" t="s">
        <v>5812</v>
      </c>
      <c r="H567" t="s">
        <v>5141</v>
      </c>
      <c r="J567" t="s">
        <v>5640</v>
      </c>
    </row>
    <row r="568" spans="1:10" x14ac:dyDescent="0.25">
      <c r="A568" t="s">
        <v>2053</v>
      </c>
      <c r="B568" t="s">
        <v>2062</v>
      </c>
      <c r="C568" s="34" t="str">
        <f t="shared" si="28"/>
        <v/>
      </c>
      <c r="E568" t="s">
        <v>6</v>
      </c>
      <c r="F568" t="s">
        <v>6</v>
      </c>
      <c r="G568" t="s">
        <v>5813</v>
      </c>
      <c r="H568" t="s">
        <v>5141</v>
      </c>
      <c r="J568" t="s">
        <v>5640</v>
      </c>
    </row>
    <row r="569" spans="1:10" x14ac:dyDescent="0.25">
      <c r="A569" t="s">
        <v>2053</v>
      </c>
      <c r="B569" t="s">
        <v>1965</v>
      </c>
      <c r="C569" s="34" t="str">
        <f t="shared" si="28"/>
        <v/>
      </c>
      <c r="E569" t="s">
        <v>6</v>
      </c>
      <c r="F569" t="s">
        <v>6</v>
      </c>
      <c r="G569" t="s">
        <v>5814</v>
      </c>
      <c r="H569" t="s">
        <v>5141</v>
      </c>
      <c r="J569" t="s">
        <v>5640</v>
      </c>
    </row>
    <row r="570" spans="1:10" x14ac:dyDescent="0.25">
      <c r="A570" t="s">
        <v>2053</v>
      </c>
      <c r="B570" t="s">
        <v>2072</v>
      </c>
      <c r="C570" s="34" t="str">
        <f t="shared" si="28"/>
        <v/>
      </c>
      <c r="E570" t="s">
        <v>6</v>
      </c>
      <c r="F570" t="s">
        <v>6</v>
      </c>
      <c r="G570" t="s">
        <v>5815</v>
      </c>
      <c r="H570" t="s">
        <v>5141</v>
      </c>
      <c r="J570" t="s">
        <v>5640</v>
      </c>
    </row>
    <row r="571" spans="1:10" x14ac:dyDescent="0.25">
      <c r="A571" t="s">
        <v>2053</v>
      </c>
      <c r="B571" t="s">
        <v>2071</v>
      </c>
      <c r="C571" s="34" t="str">
        <f t="shared" si="28"/>
        <v/>
      </c>
      <c r="E571" t="s">
        <v>6</v>
      </c>
      <c r="F571" t="s">
        <v>6</v>
      </c>
      <c r="G571" t="s">
        <v>5816</v>
      </c>
      <c r="H571" t="s">
        <v>5141</v>
      </c>
      <c r="J571" t="s">
        <v>5640</v>
      </c>
    </row>
    <row r="572" spans="1:10" x14ac:dyDescent="0.25">
      <c r="A572" t="s">
        <v>2089</v>
      </c>
      <c r="B572" t="s">
        <v>2092</v>
      </c>
      <c r="C572" s="34" t="str">
        <f t="shared" si="28"/>
        <v/>
      </c>
      <c r="E572" t="s">
        <v>6</v>
      </c>
      <c r="F572" t="s">
        <v>6</v>
      </c>
      <c r="G572" t="s">
        <v>5817</v>
      </c>
      <c r="H572" t="s">
        <v>5141</v>
      </c>
      <c r="J572" t="s">
        <v>5640</v>
      </c>
    </row>
    <row r="573" spans="1:10" x14ac:dyDescent="0.25">
      <c r="A573" t="s">
        <v>2155</v>
      </c>
      <c r="B573" t="s">
        <v>2156</v>
      </c>
      <c r="C573" s="34" t="str">
        <f t="shared" si="28"/>
        <v/>
      </c>
      <c r="E573" t="s">
        <v>6</v>
      </c>
      <c r="F573" t="s">
        <v>6</v>
      </c>
      <c r="G573" t="s">
        <v>5818</v>
      </c>
      <c r="H573" t="s">
        <v>5141</v>
      </c>
      <c r="J573" t="s">
        <v>5640</v>
      </c>
    </row>
    <row r="574" spans="1:10" x14ac:dyDescent="0.25">
      <c r="A574" t="s">
        <v>2175</v>
      </c>
      <c r="B574" t="s">
        <v>559</v>
      </c>
      <c r="C574" s="34" t="str">
        <f t="shared" si="28"/>
        <v/>
      </c>
      <c r="E574" t="s">
        <v>6</v>
      </c>
      <c r="F574" t="s">
        <v>6</v>
      </c>
      <c r="G574" t="s">
        <v>5819</v>
      </c>
      <c r="H574" t="s">
        <v>5141</v>
      </c>
      <c r="J574" t="s">
        <v>5640</v>
      </c>
    </row>
    <row r="575" spans="1:10" x14ac:dyDescent="0.25">
      <c r="A575" t="s">
        <v>2184</v>
      </c>
      <c r="B575" t="s">
        <v>2133</v>
      </c>
      <c r="C575" s="34" t="str">
        <f t="shared" si="28"/>
        <v/>
      </c>
      <c r="E575" t="s">
        <v>6</v>
      </c>
      <c r="F575" t="s">
        <v>6</v>
      </c>
      <c r="G575" t="s">
        <v>5820</v>
      </c>
      <c r="H575" t="s">
        <v>5141</v>
      </c>
      <c r="J575" t="s">
        <v>5640</v>
      </c>
    </row>
    <row r="576" spans="1:10" x14ac:dyDescent="0.25">
      <c r="A576" t="s">
        <v>2184</v>
      </c>
      <c r="B576" t="s">
        <v>2186</v>
      </c>
      <c r="C576" s="34" t="str">
        <f t="shared" si="28"/>
        <v/>
      </c>
      <c r="E576" t="s">
        <v>6</v>
      </c>
      <c r="F576" t="s">
        <v>6</v>
      </c>
      <c r="G576" t="s">
        <v>5821</v>
      </c>
      <c r="H576" t="s">
        <v>5141</v>
      </c>
      <c r="J576" t="s">
        <v>5640</v>
      </c>
    </row>
    <row r="577" spans="1:10" x14ac:dyDescent="0.25">
      <c r="A577" t="s">
        <v>2200</v>
      </c>
      <c r="B577" t="s">
        <v>2203</v>
      </c>
      <c r="C577" s="34" t="str">
        <f t="shared" si="28"/>
        <v/>
      </c>
      <c r="E577" t="s">
        <v>6</v>
      </c>
      <c r="F577" t="s">
        <v>6</v>
      </c>
      <c r="G577" t="s">
        <v>5822</v>
      </c>
      <c r="H577" t="s">
        <v>5141</v>
      </c>
      <c r="J577" t="s">
        <v>5640</v>
      </c>
    </row>
    <row r="578" spans="1:10" x14ac:dyDescent="0.25">
      <c r="A578" t="s">
        <v>2200</v>
      </c>
      <c r="B578" t="s">
        <v>334</v>
      </c>
      <c r="C578" s="34" t="str">
        <f t="shared" si="28"/>
        <v/>
      </c>
      <c r="E578" t="s">
        <v>6</v>
      </c>
      <c r="F578" t="s">
        <v>6</v>
      </c>
      <c r="G578" t="s">
        <v>5823</v>
      </c>
      <c r="H578" t="s">
        <v>5141</v>
      </c>
      <c r="J578" t="s">
        <v>5640</v>
      </c>
    </row>
    <row r="579" spans="1:10" x14ac:dyDescent="0.25">
      <c r="A579" t="s">
        <v>2200</v>
      </c>
      <c r="B579" t="s">
        <v>559</v>
      </c>
      <c r="C579" s="34" t="str">
        <f t="shared" si="28"/>
        <v/>
      </c>
      <c r="E579" t="s">
        <v>6</v>
      </c>
      <c r="F579" t="s">
        <v>6</v>
      </c>
      <c r="G579" t="s">
        <v>5824</v>
      </c>
      <c r="H579" t="s">
        <v>5141</v>
      </c>
      <c r="J579" t="s">
        <v>5640</v>
      </c>
    </row>
    <row r="580" spans="1:10" x14ac:dyDescent="0.25">
      <c r="A580" t="s">
        <v>2200</v>
      </c>
      <c r="B580" t="s">
        <v>172</v>
      </c>
      <c r="C580" s="34" t="str">
        <f t="shared" ref="C580:C643" si="29">IF(D580="","","subsp.")</f>
        <v/>
      </c>
      <c r="E580" t="s">
        <v>6</v>
      </c>
      <c r="F580" t="s">
        <v>6</v>
      </c>
      <c r="G580" t="s">
        <v>5825</v>
      </c>
      <c r="H580" t="s">
        <v>5141</v>
      </c>
      <c r="J580" t="s">
        <v>5640</v>
      </c>
    </row>
    <row r="581" spans="1:10" x14ac:dyDescent="0.25">
      <c r="A581" t="s">
        <v>2219</v>
      </c>
      <c r="B581" t="s">
        <v>2223</v>
      </c>
      <c r="C581" s="34" t="str">
        <f t="shared" si="29"/>
        <v/>
      </c>
      <c r="E581" t="s">
        <v>6</v>
      </c>
      <c r="F581" t="s">
        <v>6</v>
      </c>
      <c r="G581" t="s">
        <v>5826</v>
      </c>
      <c r="H581" t="s">
        <v>5141</v>
      </c>
      <c r="J581" t="s">
        <v>5640</v>
      </c>
    </row>
    <row r="582" spans="1:10" x14ac:dyDescent="0.25">
      <c r="A582" t="s">
        <v>2233</v>
      </c>
      <c r="B582" t="s">
        <v>1360</v>
      </c>
      <c r="C582" s="34" t="str">
        <f t="shared" si="29"/>
        <v/>
      </c>
      <c r="E582" t="s">
        <v>6</v>
      </c>
      <c r="F582" t="s">
        <v>6</v>
      </c>
      <c r="G582" t="s">
        <v>5827</v>
      </c>
      <c r="H582" t="s">
        <v>5141</v>
      </c>
      <c r="J582" t="s">
        <v>5640</v>
      </c>
    </row>
    <row r="583" spans="1:10" x14ac:dyDescent="0.25">
      <c r="A583" t="s">
        <v>2245</v>
      </c>
      <c r="B583" t="s">
        <v>2246</v>
      </c>
      <c r="C583" s="34" t="str">
        <f t="shared" si="29"/>
        <v/>
      </c>
      <c r="E583" t="s">
        <v>6</v>
      </c>
      <c r="F583" t="s">
        <v>6</v>
      </c>
      <c r="G583" t="s">
        <v>5828</v>
      </c>
      <c r="H583" t="s">
        <v>5141</v>
      </c>
      <c r="J583" t="s">
        <v>5640</v>
      </c>
    </row>
    <row r="584" spans="1:10" x14ac:dyDescent="0.25">
      <c r="A584" t="s">
        <v>2276</v>
      </c>
      <c r="B584" t="s">
        <v>1805</v>
      </c>
      <c r="C584" s="34" t="str">
        <f t="shared" si="29"/>
        <v/>
      </c>
      <c r="E584" t="s">
        <v>6</v>
      </c>
      <c r="F584" t="s">
        <v>6</v>
      </c>
      <c r="G584" t="s">
        <v>5829</v>
      </c>
      <c r="H584" t="s">
        <v>5141</v>
      </c>
      <c r="J584" t="s">
        <v>5640</v>
      </c>
    </row>
    <row r="585" spans="1:10" x14ac:dyDescent="0.25">
      <c r="A585" t="s">
        <v>2276</v>
      </c>
      <c r="B585" t="s">
        <v>2277</v>
      </c>
      <c r="C585" s="34" t="str">
        <f t="shared" si="29"/>
        <v/>
      </c>
      <c r="E585" t="s">
        <v>6</v>
      </c>
      <c r="F585" t="s">
        <v>6</v>
      </c>
      <c r="G585" t="s">
        <v>5830</v>
      </c>
      <c r="H585" t="s">
        <v>5141</v>
      </c>
      <c r="J585" t="s">
        <v>5640</v>
      </c>
    </row>
    <row r="586" spans="1:10" x14ac:dyDescent="0.25">
      <c r="A586" t="s">
        <v>2276</v>
      </c>
      <c r="B586" t="s">
        <v>2279</v>
      </c>
      <c r="C586" s="34" t="str">
        <f t="shared" si="29"/>
        <v/>
      </c>
      <c r="E586" t="s">
        <v>6</v>
      </c>
      <c r="F586" t="s">
        <v>6</v>
      </c>
      <c r="G586" t="s">
        <v>5831</v>
      </c>
      <c r="H586" t="s">
        <v>5141</v>
      </c>
      <c r="J586" t="s">
        <v>5640</v>
      </c>
    </row>
    <row r="587" spans="1:10" x14ac:dyDescent="0.25">
      <c r="A587" t="s">
        <v>2286</v>
      </c>
      <c r="B587" t="s">
        <v>2287</v>
      </c>
      <c r="C587" s="34" t="str">
        <f t="shared" si="29"/>
        <v/>
      </c>
      <c r="E587" t="s">
        <v>6</v>
      </c>
      <c r="F587" t="s">
        <v>6</v>
      </c>
      <c r="G587" t="s">
        <v>5832</v>
      </c>
      <c r="H587" t="s">
        <v>5141</v>
      </c>
      <c r="J587" t="s">
        <v>5640</v>
      </c>
    </row>
    <row r="588" spans="1:10" x14ac:dyDescent="0.25">
      <c r="A588" t="s">
        <v>2290</v>
      </c>
      <c r="B588" t="s">
        <v>1098</v>
      </c>
      <c r="C588" s="34" t="str">
        <f t="shared" si="29"/>
        <v/>
      </c>
      <c r="E588" t="s">
        <v>6</v>
      </c>
      <c r="F588" t="s">
        <v>6</v>
      </c>
      <c r="G588" t="s">
        <v>5833</v>
      </c>
      <c r="H588" t="s">
        <v>5141</v>
      </c>
      <c r="J588" t="s">
        <v>5640</v>
      </c>
    </row>
    <row r="589" spans="1:10" x14ac:dyDescent="0.25">
      <c r="A589" t="s">
        <v>2290</v>
      </c>
      <c r="B589" t="s">
        <v>1607</v>
      </c>
      <c r="C589" s="34" t="str">
        <f t="shared" si="29"/>
        <v/>
      </c>
      <c r="E589" t="s">
        <v>6</v>
      </c>
      <c r="F589" t="s">
        <v>6</v>
      </c>
      <c r="G589" t="s">
        <v>5834</v>
      </c>
      <c r="H589" t="s">
        <v>5141</v>
      </c>
      <c r="J589" t="s">
        <v>5640</v>
      </c>
    </row>
    <row r="590" spans="1:10" x14ac:dyDescent="0.25">
      <c r="A590" t="s">
        <v>2326</v>
      </c>
      <c r="B590" t="s">
        <v>1693</v>
      </c>
      <c r="C590" s="34" t="str">
        <f t="shared" si="29"/>
        <v/>
      </c>
      <c r="E590" t="s">
        <v>6</v>
      </c>
      <c r="F590" t="s">
        <v>6</v>
      </c>
      <c r="G590" t="s">
        <v>5835</v>
      </c>
      <c r="H590" t="s">
        <v>5141</v>
      </c>
      <c r="J590" t="s">
        <v>5640</v>
      </c>
    </row>
    <row r="591" spans="1:10" x14ac:dyDescent="0.25">
      <c r="A591" t="s">
        <v>2326</v>
      </c>
      <c r="B591" t="s">
        <v>392</v>
      </c>
      <c r="C591" s="34" t="str">
        <f t="shared" si="29"/>
        <v/>
      </c>
      <c r="E591" t="s">
        <v>6</v>
      </c>
      <c r="F591" t="s">
        <v>6</v>
      </c>
      <c r="G591" t="s">
        <v>5836</v>
      </c>
      <c r="H591" t="s">
        <v>5141</v>
      </c>
      <c r="J591" t="s">
        <v>5640</v>
      </c>
    </row>
    <row r="592" spans="1:10" x14ac:dyDescent="0.25">
      <c r="A592" t="s">
        <v>2326</v>
      </c>
      <c r="B592" t="s">
        <v>2329</v>
      </c>
      <c r="C592" s="34" t="str">
        <f t="shared" si="29"/>
        <v/>
      </c>
      <c r="E592" t="s">
        <v>6</v>
      </c>
      <c r="F592" t="s">
        <v>6</v>
      </c>
      <c r="G592" t="s">
        <v>5837</v>
      </c>
      <c r="H592" t="s">
        <v>5141</v>
      </c>
      <c r="J592" t="s">
        <v>5640</v>
      </c>
    </row>
    <row r="593" spans="1:10" x14ac:dyDescent="0.25">
      <c r="A593" t="s">
        <v>2357</v>
      </c>
      <c r="B593" t="s">
        <v>2358</v>
      </c>
      <c r="C593" s="34" t="str">
        <f t="shared" si="29"/>
        <v/>
      </c>
      <c r="E593" t="s">
        <v>6</v>
      </c>
      <c r="F593" t="s">
        <v>6</v>
      </c>
      <c r="G593" t="s">
        <v>5838</v>
      </c>
      <c r="H593" t="s">
        <v>5141</v>
      </c>
      <c r="J593" t="s">
        <v>5640</v>
      </c>
    </row>
    <row r="594" spans="1:10" x14ac:dyDescent="0.25">
      <c r="A594" t="s">
        <v>2361</v>
      </c>
      <c r="B594" t="s">
        <v>2212</v>
      </c>
      <c r="C594" s="34" t="str">
        <f t="shared" si="29"/>
        <v/>
      </c>
      <c r="E594" t="s">
        <v>6</v>
      </c>
      <c r="F594" t="s">
        <v>6</v>
      </c>
      <c r="G594" t="s">
        <v>5839</v>
      </c>
      <c r="H594" t="s">
        <v>5141</v>
      </c>
      <c r="J594" t="s">
        <v>5640</v>
      </c>
    </row>
    <row r="595" spans="1:10" x14ac:dyDescent="0.25">
      <c r="A595" t="s">
        <v>2379</v>
      </c>
      <c r="B595" t="s">
        <v>1150</v>
      </c>
      <c r="C595" s="34" t="str">
        <f t="shared" si="29"/>
        <v/>
      </c>
      <c r="E595" t="s">
        <v>6</v>
      </c>
      <c r="F595" t="s">
        <v>6</v>
      </c>
      <c r="G595" t="s">
        <v>5840</v>
      </c>
      <c r="H595" t="s">
        <v>5141</v>
      </c>
      <c r="J595" t="s">
        <v>5640</v>
      </c>
    </row>
    <row r="596" spans="1:10" x14ac:dyDescent="0.25">
      <c r="A596" t="s">
        <v>2394</v>
      </c>
      <c r="B596" t="s">
        <v>1902</v>
      </c>
      <c r="C596" s="34" t="str">
        <f t="shared" si="29"/>
        <v/>
      </c>
      <c r="E596" t="s">
        <v>6</v>
      </c>
      <c r="F596" t="s">
        <v>6</v>
      </c>
      <c r="G596" t="s">
        <v>5841</v>
      </c>
      <c r="H596" t="s">
        <v>5141</v>
      </c>
      <c r="J596" t="s">
        <v>5640</v>
      </c>
    </row>
    <row r="597" spans="1:10" x14ac:dyDescent="0.25">
      <c r="A597" t="s">
        <v>2489</v>
      </c>
      <c r="B597" t="s">
        <v>176</v>
      </c>
      <c r="C597" s="34" t="str">
        <f t="shared" si="29"/>
        <v/>
      </c>
      <c r="E597" t="s">
        <v>6</v>
      </c>
      <c r="F597" t="s">
        <v>6</v>
      </c>
      <c r="G597" t="s">
        <v>5842</v>
      </c>
      <c r="H597" t="s">
        <v>5141</v>
      </c>
      <c r="J597" t="s">
        <v>5640</v>
      </c>
    </row>
    <row r="598" spans="1:10" x14ac:dyDescent="0.25">
      <c r="A598" t="s">
        <v>2489</v>
      </c>
      <c r="B598" t="s">
        <v>2504</v>
      </c>
      <c r="C598" s="34" t="str">
        <f t="shared" si="29"/>
        <v/>
      </c>
      <c r="E598" t="s">
        <v>6</v>
      </c>
      <c r="F598" t="s">
        <v>6</v>
      </c>
      <c r="G598" t="s">
        <v>5843</v>
      </c>
      <c r="H598" t="s">
        <v>5141</v>
      </c>
      <c r="J598" t="s">
        <v>5640</v>
      </c>
    </row>
    <row r="599" spans="1:10" x14ac:dyDescent="0.25">
      <c r="A599" t="s">
        <v>2489</v>
      </c>
      <c r="B599" t="s">
        <v>2492</v>
      </c>
      <c r="C599" s="34" t="str">
        <f t="shared" si="29"/>
        <v/>
      </c>
      <c r="E599" t="s">
        <v>6</v>
      </c>
      <c r="F599" t="s">
        <v>6</v>
      </c>
      <c r="G599" t="s">
        <v>5844</v>
      </c>
      <c r="H599" t="s">
        <v>5141</v>
      </c>
      <c r="J599" t="s">
        <v>5640</v>
      </c>
    </row>
    <row r="600" spans="1:10" x14ac:dyDescent="0.25">
      <c r="A600" t="s">
        <v>2516</v>
      </c>
      <c r="B600" t="s">
        <v>2524</v>
      </c>
      <c r="C600" s="34" t="str">
        <f t="shared" si="29"/>
        <v/>
      </c>
      <c r="E600" t="s">
        <v>6</v>
      </c>
      <c r="F600" t="s">
        <v>6</v>
      </c>
      <c r="G600" t="s">
        <v>5845</v>
      </c>
      <c r="H600" t="s">
        <v>5141</v>
      </c>
      <c r="J600" t="s">
        <v>5640</v>
      </c>
    </row>
    <row r="601" spans="1:10" x14ac:dyDescent="0.25">
      <c r="A601" t="s">
        <v>2516</v>
      </c>
      <c r="B601" t="s">
        <v>2413</v>
      </c>
      <c r="C601" s="34" t="str">
        <f t="shared" si="29"/>
        <v/>
      </c>
      <c r="E601" t="s">
        <v>6</v>
      </c>
      <c r="F601" t="s">
        <v>6</v>
      </c>
      <c r="G601" t="s">
        <v>5846</v>
      </c>
      <c r="H601" t="s">
        <v>5141</v>
      </c>
      <c r="J601" t="s">
        <v>5640</v>
      </c>
    </row>
    <row r="602" spans="1:10" x14ac:dyDescent="0.25">
      <c r="A602" t="s">
        <v>2516</v>
      </c>
      <c r="B602" t="s">
        <v>2521</v>
      </c>
      <c r="C602" s="34" t="str">
        <f t="shared" si="29"/>
        <v/>
      </c>
      <c r="E602" t="s">
        <v>6</v>
      </c>
      <c r="F602" t="s">
        <v>6</v>
      </c>
      <c r="G602" t="s">
        <v>5847</v>
      </c>
      <c r="H602" t="s">
        <v>5141</v>
      </c>
      <c r="J602" t="s">
        <v>5640</v>
      </c>
    </row>
    <row r="603" spans="1:10" x14ac:dyDescent="0.25">
      <c r="A603" t="s">
        <v>2537</v>
      </c>
      <c r="B603" t="s">
        <v>514</v>
      </c>
      <c r="C603" s="34" t="str">
        <f t="shared" si="29"/>
        <v/>
      </c>
      <c r="E603" t="s">
        <v>6</v>
      </c>
      <c r="F603" t="s">
        <v>6</v>
      </c>
      <c r="G603" t="s">
        <v>5848</v>
      </c>
      <c r="H603" t="s">
        <v>5141</v>
      </c>
      <c r="J603" t="s">
        <v>5640</v>
      </c>
    </row>
    <row r="604" spans="1:10" x14ac:dyDescent="0.25">
      <c r="A604" t="s">
        <v>2541</v>
      </c>
      <c r="B604" t="s">
        <v>268</v>
      </c>
      <c r="C604" s="34" t="str">
        <f t="shared" si="29"/>
        <v/>
      </c>
      <c r="E604" t="s">
        <v>6</v>
      </c>
      <c r="F604" t="s">
        <v>6</v>
      </c>
      <c r="G604" t="s">
        <v>5849</v>
      </c>
      <c r="H604" t="s">
        <v>5141</v>
      </c>
      <c r="J604" t="s">
        <v>5640</v>
      </c>
    </row>
    <row r="605" spans="1:10" x14ac:dyDescent="0.25">
      <c r="A605" t="s">
        <v>2545</v>
      </c>
      <c r="B605" t="s">
        <v>2549</v>
      </c>
      <c r="C605" s="34" t="str">
        <f t="shared" si="29"/>
        <v/>
      </c>
      <c r="E605" t="s">
        <v>6</v>
      </c>
      <c r="F605" t="s">
        <v>6</v>
      </c>
      <c r="G605" t="s">
        <v>5850</v>
      </c>
      <c r="H605" t="s">
        <v>5141</v>
      </c>
      <c r="J605" t="s">
        <v>5640</v>
      </c>
    </row>
    <row r="606" spans="1:10" x14ac:dyDescent="0.25">
      <c r="A606" t="s">
        <v>2545</v>
      </c>
      <c r="B606" t="s">
        <v>66</v>
      </c>
      <c r="C606" s="34" t="str">
        <f t="shared" si="29"/>
        <v/>
      </c>
      <c r="E606" t="s">
        <v>6</v>
      </c>
      <c r="F606" t="s">
        <v>6</v>
      </c>
      <c r="G606" t="s">
        <v>5851</v>
      </c>
      <c r="H606" t="s">
        <v>5141</v>
      </c>
      <c r="J606" t="s">
        <v>5640</v>
      </c>
    </row>
    <row r="607" spans="1:10" x14ac:dyDescent="0.25">
      <c r="A607" t="s">
        <v>2553</v>
      </c>
      <c r="B607" t="s">
        <v>2554</v>
      </c>
      <c r="C607" s="34" t="str">
        <f t="shared" si="29"/>
        <v/>
      </c>
      <c r="E607" t="s">
        <v>6</v>
      </c>
      <c r="F607" t="s">
        <v>6</v>
      </c>
      <c r="G607" t="s">
        <v>5852</v>
      </c>
      <c r="H607" t="s">
        <v>5141</v>
      </c>
      <c r="J607" t="s">
        <v>5640</v>
      </c>
    </row>
    <row r="608" spans="1:10" x14ac:dyDescent="0.25">
      <c r="A608" t="s">
        <v>2577</v>
      </c>
      <c r="B608" t="s">
        <v>1655</v>
      </c>
      <c r="C608" s="34" t="str">
        <f t="shared" si="29"/>
        <v/>
      </c>
      <c r="E608" t="s">
        <v>6</v>
      </c>
      <c r="F608" t="s">
        <v>6</v>
      </c>
      <c r="G608" t="s">
        <v>5853</v>
      </c>
      <c r="H608" t="s">
        <v>5141</v>
      </c>
      <c r="J608" t="s">
        <v>5640</v>
      </c>
    </row>
    <row r="609" spans="1:10" x14ac:dyDescent="0.25">
      <c r="A609" t="s">
        <v>2628</v>
      </c>
      <c r="B609" t="s">
        <v>1346</v>
      </c>
      <c r="C609" s="34" t="str">
        <f t="shared" si="29"/>
        <v/>
      </c>
      <c r="E609" t="s">
        <v>6</v>
      </c>
      <c r="F609" t="s">
        <v>6</v>
      </c>
      <c r="G609" t="s">
        <v>5854</v>
      </c>
      <c r="H609" t="s">
        <v>5141</v>
      </c>
      <c r="J609" t="s">
        <v>5640</v>
      </c>
    </row>
    <row r="610" spans="1:10" x14ac:dyDescent="0.25">
      <c r="A610" t="s">
        <v>2648</v>
      </c>
      <c r="B610" t="s">
        <v>739</v>
      </c>
      <c r="C610" s="34" t="str">
        <f t="shared" si="29"/>
        <v/>
      </c>
      <c r="E610" t="s">
        <v>6</v>
      </c>
      <c r="F610" t="s">
        <v>6</v>
      </c>
      <c r="G610" t="s">
        <v>5855</v>
      </c>
      <c r="H610" t="s">
        <v>5141</v>
      </c>
      <c r="J610" t="s">
        <v>5640</v>
      </c>
    </row>
    <row r="611" spans="1:10" x14ac:dyDescent="0.25">
      <c r="A611" t="s">
        <v>2677</v>
      </c>
      <c r="B611" t="s">
        <v>1970</v>
      </c>
      <c r="C611" s="34" t="str">
        <f t="shared" si="29"/>
        <v/>
      </c>
      <c r="E611" t="s">
        <v>6</v>
      </c>
      <c r="F611" t="s">
        <v>6</v>
      </c>
      <c r="G611" t="s">
        <v>5856</v>
      </c>
      <c r="H611" t="s">
        <v>5141</v>
      </c>
      <c r="J611" t="s">
        <v>5640</v>
      </c>
    </row>
    <row r="612" spans="1:10" x14ac:dyDescent="0.25">
      <c r="A612" t="s">
        <v>2720</v>
      </c>
      <c r="B612" t="s">
        <v>2366</v>
      </c>
      <c r="C612" s="34" t="str">
        <f t="shared" si="29"/>
        <v/>
      </c>
      <c r="E612" t="s">
        <v>6</v>
      </c>
      <c r="F612" t="s">
        <v>6</v>
      </c>
      <c r="G612" t="s">
        <v>5857</v>
      </c>
      <c r="H612" t="s">
        <v>5141</v>
      </c>
      <c r="J612" t="s">
        <v>5640</v>
      </c>
    </row>
    <row r="613" spans="1:10" x14ac:dyDescent="0.25">
      <c r="A613" t="s">
        <v>2739</v>
      </c>
      <c r="B613" t="s">
        <v>690</v>
      </c>
      <c r="C613" s="34" t="str">
        <f t="shared" si="29"/>
        <v/>
      </c>
      <c r="E613" t="s">
        <v>6</v>
      </c>
      <c r="F613" t="s">
        <v>6</v>
      </c>
      <c r="G613" t="s">
        <v>5858</v>
      </c>
      <c r="H613" t="s">
        <v>5141</v>
      </c>
      <c r="J613" t="s">
        <v>5640</v>
      </c>
    </row>
    <row r="614" spans="1:10" x14ac:dyDescent="0.25">
      <c r="A614" t="s">
        <v>2748</v>
      </c>
      <c r="B614" t="s">
        <v>2749</v>
      </c>
      <c r="C614" s="34" t="str">
        <f t="shared" si="29"/>
        <v/>
      </c>
      <c r="E614" t="s">
        <v>6</v>
      </c>
      <c r="F614" t="s">
        <v>6</v>
      </c>
      <c r="G614" t="s">
        <v>5859</v>
      </c>
      <c r="H614" t="s">
        <v>5141</v>
      </c>
      <c r="J614" t="s">
        <v>5640</v>
      </c>
    </row>
    <row r="615" spans="1:10" x14ac:dyDescent="0.25">
      <c r="A615" t="s">
        <v>2767</v>
      </c>
      <c r="B615" t="s">
        <v>672</v>
      </c>
      <c r="C615" s="34" t="str">
        <f t="shared" si="29"/>
        <v/>
      </c>
      <c r="E615" t="s">
        <v>6</v>
      </c>
      <c r="F615" t="s">
        <v>6</v>
      </c>
      <c r="G615" t="s">
        <v>5860</v>
      </c>
      <c r="H615" t="s">
        <v>5141</v>
      </c>
      <c r="J615" t="s">
        <v>5640</v>
      </c>
    </row>
    <row r="616" spans="1:10" x14ac:dyDescent="0.25">
      <c r="A616" t="s">
        <v>2767</v>
      </c>
      <c r="B616" t="s">
        <v>1085</v>
      </c>
      <c r="C616" s="34" t="str">
        <f t="shared" si="29"/>
        <v/>
      </c>
      <c r="E616" t="s">
        <v>6</v>
      </c>
      <c r="F616" t="s">
        <v>6</v>
      </c>
      <c r="G616" t="s">
        <v>5861</v>
      </c>
      <c r="H616" t="s">
        <v>5141</v>
      </c>
      <c r="J616" t="s">
        <v>5640</v>
      </c>
    </row>
    <row r="617" spans="1:10" x14ac:dyDescent="0.25">
      <c r="A617" t="s">
        <v>2767</v>
      </c>
      <c r="B617" t="s">
        <v>2773</v>
      </c>
      <c r="C617" s="34" t="str">
        <f t="shared" si="29"/>
        <v/>
      </c>
      <c r="E617" t="s">
        <v>6</v>
      </c>
      <c r="F617" t="s">
        <v>6</v>
      </c>
      <c r="G617" t="s">
        <v>5862</v>
      </c>
      <c r="H617" t="s">
        <v>5141</v>
      </c>
      <c r="J617" t="s">
        <v>5640</v>
      </c>
    </row>
    <row r="618" spans="1:10" x14ac:dyDescent="0.25">
      <c r="A618" t="s">
        <v>2767</v>
      </c>
      <c r="B618" t="s">
        <v>1933</v>
      </c>
      <c r="C618" s="34" t="str">
        <f t="shared" si="29"/>
        <v/>
      </c>
      <c r="E618" t="s">
        <v>6</v>
      </c>
      <c r="F618" t="s">
        <v>6</v>
      </c>
      <c r="G618" t="s">
        <v>5863</v>
      </c>
      <c r="H618" t="s">
        <v>5141</v>
      </c>
      <c r="J618" t="s">
        <v>5640</v>
      </c>
    </row>
    <row r="619" spans="1:10" x14ac:dyDescent="0.25">
      <c r="A619" t="s">
        <v>2792</v>
      </c>
      <c r="B619" t="s">
        <v>2661</v>
      </c>
      <c r="C619" s="34" t="str">
        <f t="shared" si="29"/>
        <v/>
      </c>
      <c r="E619" t="s">
        <v>6</v>
      </c>
      <c r="F619" t="s">
        <v>6</v>
      </c>
      <c r="G619" t="s">
        <v>5864</v>
      </c>
      <c r="H619" t="s">
        <v>5141</v>
      </c>
      <c r="J619" t="s">
        <v>5640</v>
      </c>
    </row>
    <row r="620" spans="1:10" x14ac:dyDescent="0.25">
      <c r="A620" t="s">
        <v>2794</v>
      </c>
      <c r="B620" t="s">
        <v>643</v>
      </c>
      <c r="C620" s="34" t="str">
        <f t="shared" si="29"/>
        <v/>
      </c>
      <c r="E620" t="s">
        <v>6</v>
      </c>
      <c r="F620" t="s">
        <v>6</v>
      </c>
      <c r="G620" t="s">
        <v>5865</v>
      </c>
      <c r="H620" t="s">
        <v>5141</v>
      </c>
      <c r="J620" t="s">
        <v>5640</v>
      </c>
    </row>
    <row r="621" spans="1:10" x14ac:dyDescent="0.25">
      <c r="A621" t="s">
        <v>2794</v>
      </c>
      <c r="B621" t="s">
        <v>2810</v>
      </c>
      <c r="C621" s="34" t="str">
        <f t="shared" si="29"/>
        <v/>
      </c>
      <c r="E621" t="s">
        <v>6</v>
      </c>
      <c r="F621" t="s">
        <v>6</v>
      </c>
      <c r="G621" t="s">
        <v>5866</v>
      </c>
      <c r="H621" t="s">
        <v>5141</v>
      </c>
      <c r="J621" t="s">
        <v>5640</v>
      </c>
    </row>
    <row r="622" spans="1:10" x14ac:dyDescent="0.25">
      <c r="A622" t="s">
        <v>2794</v>
      </c>
      <c r="B622" t="s">
        <v>2806</v>
      </c>
      <c r="C622" s="34" t="str">
        <f t="shared" si="29"/>
        <v/>
      </c>
      <c r="E622" t="s">
        <v>6</v>
      </c>
      <c r="F622" t="s">
        <v>6</v>
      </c>
      <c r="G622" t="s">
        <v>5867</v>
      </c>
      <c r="H622" t="s">
        <v>5141</v>
      </c>
      <c r="J622" t="s">
        <v>5640</v>
      </c>
    </row>
    <row r="623" spans="1:10" x14ac:dyDescent="0.25">
      <c r="A623" t="s">
        <v>2821</v>
      </c>
      <c r="B623" t="s">
        <v>2823</v>
      </c>
      <c r="C623" s="34" t="str">
        <f t="shared" si="29"/>
        <v/>
      </c>
      <c r="E623" t="s">
        <v>6</v>
      </c>
      <c r="F623" t="s">
        <v>6</v>
      </c>
      <c r="G623" t="s">
        <v>5868</v>
      </c>
      <c r="H623" t="s">
        <v>5141</v>
      </c>
      <c r="J623" t="s">
        <v>5640</v>
      </c>
    </row>
    <row r="624" spans="1:10" x14ac:dyDescent="0.25">
      <c r="A624" t="s">
        <v>2836</v>
      </c>
      <c r="B624" t="s">
        <v>2839</v>
      </c>
      <c r="C624" s="34" t="str">
        <f t="shared" si="29"/>
        <v/>
      </c>
      <c r="E624" t="s">
        <v>6</v>
      </c>
      <c r="F624" t="s">
        <v>6</v>
      </c>
      <c r="G624" t="s">
        <v>5869</v>
      </c>
      <c r="H624" t="s">
        <v>5141</v>
      </c>
      <c r="J624" t="s">
        <v>5640</v>
      </c>
    </row>
    <row r="625" spans="1:10" x14ac:dyDescent="0.25">
      <c r="A625" t="s">
        <v>2852</v>
      </c>
      <c r="B625" t="s">
        <v>2853</v>
      </c>
      <c r="C625" s="34" t="str">
        <f t="shared" si="29"/>
        <v/>
      </c>
      <c r="E625" t="s">
        <v>6</v>
      </c>
      <c r="F625" t="s">
        <v>6</v>
      </c>
      <c r="G625" t="s">
        <v>5870</v>
      </c>
      <c r="H625" t="s">
        <v>5141</v>
      </c>
      <c r="J625" t="s">
        <v>5640</v>
      </c>
    </row>
    <row r="626" spans="1:10" x14ac:dyDescent="0.25">
      <c r="A626" t="s">
        <v>2858</v>
      </c>
      <c r="B626" t="s">
        <v>2859</v>
      </c>
      <c r="C626" s="34" t="str">
        <f t="shared" si="29"/>
        <v/>
      </c>
      <c r="E626" t="s">
        <v>6</v>
      </c>
      <c r="F626" t="s">
        <v>6</v>
      </c>
      <c r="G626" t="s">
        <v>5871</v>
      </c>
      <c r="H626" t="s">
        <v>5141</v>
      </c>
      <c r="J626" t="s">
        <v>5640</v>
      </c>
    </row>
    <row r="627" spans="1:10" x14ac:dyDescent="0.25">
      <c r="A627" t="s">
        <v>2879</v>
      </c>
      <c r="B627" t="s">
        <v>2880</v>
      </c>
      <c r="C627" s="34" t="str">
        <f t="shared" si="29"/>
        <v/>
      </c>
      <c r="E627" t="s">
        <v>6</v>
      </c>
      <c r="F627" t="s">
        <v>6</v>
      </c>
      <c r="G627" t="s">
        <v>5872</v>
      </c>
      <c r="H627" t="s">
        <v>5141</v>
      </c>
      <c r="J627" t="s">
        <v>5640</v>
      </c>
    </row>
    <row r="628" spans="1:10" x14ac:dyDescent="0.25">
      <c r="A628" t="s">
        <v>2884</v>
      </c>
      <c r="B628" t="s">
        <v>294</v>
      </c>
      <c r="C628" s="34" t="str">
        <f t="shared" si="29"/>
        <v/>
      </c>
      <c r="E628" t="s">
        <v>6</v>
      </c>
      <c r="F628" t="s">
        <v>6</v>
      </c>
      <c r="G628" t="s">
        <v>5873</v>
      </c>
      <c r="H628" t="s">
        <v>5141</v>
      </c>
      <c r="J628" t="s">
        <v>5640</v>
      </c>
    </row>
    <row r="629" spans="1:10" x14ac:dyDescent="0.25">
      <c r="A629" t="s">
        <v>2884</v>
      </c>
      <c r="B629" t="s">
        <v>2902</v>
      </c>
      <c r="C629" s="34" t="str">
        <f t="shared" si="29"/>
        <v/>
      </c>
      <c r="E629" t="s">
        <v>6</v>
      </c>
      <c r="F629" t="s">
        <v>6</v>
      </c>
      <c r="G629" t="s">
        <v>5874</v>
      </c>
      <c r="H629" t="s">
        <v>5141</v>
      </c>
      <c r="J629" t="s">
        <v>5640</v>
      </c>
    </row>
    <row r="630" spans="1:10" x14ac:dyDescent="0.25">
      <c r="A630" t="s">
        <v>2884</v>
      </c>
      <c r="B630" t="s">
        <v>481</v>
      </c>
      <c r="C630" s="34" t="str">
        <f t="shared" si="29"/>
        <v/>
      </c>
      <c r="E630" t="s">
        <v>6</v>
      </c>
      <c r="F630" t="s">
        <v>6</v>
      </c>
      <c r="G630" t="s">
        <v>5875</v>
      </c>
      <c r="H630" t="s">
        <v>5141</v>
      </c>
      <c r="J630" t="s">
        <v>5640</v>
      </c>
    </row>
    <row r="631" spans="1:10" x14ac:dyDescent="0.25">
      <c r="A631" t="s">
        <v>2884</v>
      </c>
      <c r="B631" t="s">
        <v>2900</v>
      </c>
      <c r="C631" s="34" t="str">
        <f t="shared" si="29"/>
        <v/>
      </c>
      <c r="E631" t="s">
        <v>6</v>
      </c>
      <c r="F631" t="s">
        <v>6</v>
      </c>
      <c r="G631" t="s">
        <v>5876</v>
      </c>
      <c r="H631" t="s">
        <v>5141</v>
      </c>
      <c r="J631" t="s">
        <v>5640</v>
      </c>
    </row>
    <row r="632" spans="1:10" x14ac:dyDescent="0.25">
      <c r="A632" t="s">
        <v>2884</v>
      </c>
      <c r="B632" t="s">
        <v>415</v>
      </c>
      <c r="C632" s="34" t="str">
        <f t="shared" si="29"/>
        <v/>
      </c>
      <c r="E632" t="s">
        <v>6</v>
      </c>
      <c r="F632" t="s">
        <v>6</v>
      </c>
      <c r="G632" t="s">
        <v>5877</v>
      </c>
      <c r="H632" t="s">
        <v>5141</v>
      </c>
      <c r="J632" t="s">
        <v>5640</v>
      </c>
    </row>
    <row r="633" spans="1:10" x14ac:dyDescent="0.25">
      <c r="A633" t="s">
        <v>2911</v>
      </c>
      <c r="B633" t="s">
        <v>747</v>
      </c>
      <c r="C633" s="34" t="str">
        <f t="shared" si="29"/>
        <v/>
      </c>
      <c r="E633" t="s">
        <v>6</v>
      </c>
      <c r="F633" t="s">
        <v>6</v>
      </c>
      <c r="G633" t="s">
        <v>5878</v>
      </c>
      <c r="H633" t="s">
        <v>5141</v>
      </c>
      <c r="J633" t="s">
        <v>5640</v>
      </c>
    </row>
    <row r="634" spans="1:10" x14ac:dyDescent="0.25">
      <c r="A634" t="s">
        <v>2911</v>
      </c>
      <c r="B634" t="s">
        <v>2912</v>
      </c>
      <c r="C634" s="34" t="str">
        <f t="shared" si="29"/>
        <v/>
      </c>
      <c r="E634" t="s">
        <v>6</v>
      </c>
      <c r="F634" t="s">
        <v>6</v>
      </c>
      <c r="G634" t="s">
        <v>5879</v>
      </c>
      <c r="H634" t="s">
        <v>5141</v>
      </c>
      <c r="J634" t="s">
        <v>5640</v>
      </c>
    </row>
    <row r="635" spans="1:10" x14ac:dyDescent="0.25">
      <c r="A635" t="s">
        <v>2916</v>
      </c>
      <c r="B635" t="s">
        <v>2926</v>
      </c>
      <c r="C635" s="34" t="str">
        <f t="shared" si="29"/>
        <v/>
      </c>
      <c r="E635" t="s">
        <v>6</v>
      </c>
      <c r="F635" t="s">
        <v>6</v>
      </c>
      <c r="G635" t="s">
        <v>5880</v>
      </c>
      <c r="H635" t="s">
        <v>5141</v>
      </c>
      <c r="J635" t="s">
        <v>5640</v>
      </c>
    </row>
    <row r="636" spans="1:10" x14ac:dyDescent="0.25">
      <c r="A636" t="s">
        <v>2916</v>
      </c>
      <c r="B636" t="s">
        <v>2920</v>
      </c>
      <c r="C636" s="34" t="str">
        <f t="shared" si="29"/>
        <v/>
      </c>
      <c r="E636" t="s">
        <v>6</v>
      </c>
      <c r="F636" t="s">
        <v>6</v>
      </c>
      <c r="G636" t="s">
        <v>5881</v>
      </c>
      <c r="H636" t="s">
        <v>5141</v>
      </c>
      <c r="J636" t="s">
        <v>5640</v>
      </c>
    </row>
    <row r="637" spans="1:10" x14ac:dyDescent="0.25">
      <c r="A637" t="s">
        <v>2916</v>
      </c>
      <c r="B637" t="s">
        <v>2921</v>
      </c>
      <c r="C637" s="34" t="str">
        <f t="shared" si="29"/>
        <v/>
      </c>
      <c r="E637" t="s">
        <v>6</v>
      </c>
      <c r="F637" t="s">
        <v>6</v>
      </c>
      <c r="G637" t="s">
        <v>5882</v>
      </c>
      <c r="H637" t="s">
        <v>5141</v>
      </c>
      <c r="J637" t="s">
        <v>5640</v>
      </c>
    </row>
    <row r="638" spans="1:10" x14ac:dyDescent="0.25">
      <c r="A638" t="s">
        <v>2916</v>
      </c>
      <c r="B638" t="s">
        <v>2917</v>
      </c>
      <c r="C638" s="34" t="str">
        <f t="shared" si="29"/>
        <v/>
      </c>
      <c r="E638" t="s">
        <v>6</v>
      </c>
      <c r="F638" t="s">
        <v>6</v>
      </c>
      <c r="G638" t="s">
        <v>5883</v>
      </c>
      <c r="H638" t="s">
        <v>5141</v>
      </c>
      <c r="J638" t="s">
        <v>5640</v>
      </c>
    </row>
    <row r="639" spans="1:10" x14ac:dyDescent="0.25">
      <c r="A639" t="s">
        <v>2947</v>
      </c>
      <c r="B639" t="s">
        <v>491</v>
      </c>
      <c r="C639" s="34" t="str">
        <f t="shared" si="29"/>
        <v/>
      </c>
      <c r="E639" t="s">
        <v>6</v>
      </c>
      <c r="F639" t="s">
        <v>6</v>
      </c>
      <c r="G639" t="s">
        <v>5884</v>
      </c>
      <c r="H639" t="s">
        <v>5141</v>
      </c>
      <c r="J639" t="s">
        <v>5640</v>
      </c>
    </row>
    <row r="640" spans="1:10" x14ac:dyDescent="0.25">
      <c r="A640" t="s">
        <v>2955</v>
      </c>
      <c r="B640" t="s">
        <v>1365</v>
      </c>
      <c r="C640" s="34" t="str">
        <f t="shared" si="29"/>
        <v/>
      </c>
      <c r="E640" t="s">
        <v>6</v>
      </c>
      <c r="F640" t="s">
        <v>6</v>
      </c>
      <c r="G640" t="s">
        <v>5885</v>
      </c>
      <c r="H640" t="s">
        <v>5141</v>
      </c>
      <c r="J640" t="s">
        <v>5640</v>
      </c>
    </row>
    <row r="641" spans="1:10" x14ac:dyDescent="0.25">
      <c r="A641" t="s">
        <v>2958</v>
      </c>
      <c r="B641" t="s">
        <v>2504</v>
      </c>
      <c r="C641" s="34" t="str">
        <f t="shared" si="29"/>
        <v/>
      </c>
      <c r="E641" t="s">
        <v>6</v>
      </c>
      <c r="F641" t="s">
        <v>6</v>
      </c>
      <c r="G641" t="s">
        <v>5886</v>
      </c>
      <c r="H641" t="s">
        <v>5141</v>
      </c>
      <c r="J641" t="s">
        <v>5640</v>
      </c>
    </row>
    <row r="642" spans="1:10" x14ac:dyDescent="0.25">
      <c r="A642" t="s">
        <v>2958</v>
      </c>
      <c r="B642" t="s">
        <v>2959</v>
      </c>
      <c r="C642" s="34" t="str">
        <f t="shared" si="29"/>
        <v/>
      </c>
      <c r="E642" t="s">
        <v>6</v>
      </c>
      <c r="F642" t="s">
        <v>6</v>
      </c>
      <c r="G642" t="s">
        <v>5887</v>
      </c>
      <c r="H642" t="s">
        <v>5141</v>
      </c>
      <c r="J642" t="s">
        <v>5640</v>
      </c>
    </row>
    <row r="643" spans="1:10" x14ac:dyDescent="0.25">
      <c r="A643" t="s">
        <v>2998</v>
      </c>
      <c r="B643" t="s">
        <v>2999</v>
      </c>
      <c r="C643" s="34" t="str">
        <f t="shared" si="29"/>
        <v/>
      </c>
      <c r="E643" t="s">
        <v>6</v>
      </c>
      <c r="F643" t="s">
        <v>6</v>
      </c>
      <c r="G643" t="s">
        <v>5888</v>
      </c>
      <c r="H643" t="s">
        <v>5141</v>
      </c>
      <c r="J643" t="s">
        <v>5640</v>
      </c>
    </row>
    <row r="644" spans="1:10" x14ac:dyDescent="0.25">
      <c r="A644" t="s">
        <v>3012</v>
      </c>
      <c r="B644" t="s">
        <v>3015</v>
      </c>
      <c r="C644" s="34" t="str">
        <f t="shared" ref="C644:C707" si="30">IF(D644="","","subsp.")</f>
        <v/>
      </c>
      <c r="E644" t="s">
        <v>6</v>
      </c>
      <c r="F644" t="s">
        <v>6</v>
      </c>
      <c r="G644" t="s">
        <v>5889</v>
      </c>
      <c r="H644" t="s">
        <v>5141</v>
      </c>
      <c r="J644" t="s">
        <v>5640</v>
      </c>
    </row>
    <row r="645" spans="1:10" x14ac:dyDescent="0.25">
      <c r="A645" t="s">
        <v>3020</v>
      </c>
      <c r="B645" t="s">
        <v>818</v>
      </c>
      <c r="C645" s="34" t="str">
        <f t="shared" si="30"/>
        <v/>
      </c>
      <c r="E645" t="s">
        <v>6</v>
      </c>
      <c r="F645" t="s">
        <v>6</v>
      </c>
      <c r="G645" t="s">
        <v>5890</v>
      </c>
      <c r="H645" t="s">
        <v>5141</v>
      </c>
      <c r="J645" t="s">
        <v>5640</v>
      </c>
    </row>
    <row r="646" spans="1:10" x14ac:dyDescent="0.25">
      <c r="A646" t="s">
        <v>3023</v>
      </c>
      <c r="B646" t="s">
        <v>2136</v>
      </c>
      <c r="C646" s="34" t="str">
        <f t="shared" si="30"/>
        <v/>
      </c>
      <c r="E646" t="s">
        <v>6</v>
      </c>
      <c r="F646" t="s">
        <v>6</v>
      </c>
      <c r="G646" t="s">
        <v>5891</v>
      </c>
      <c r="H646" t="s">
        <v>5141</v>
      </c>
      <c r="J646" t="s">
        <v>5640</v>
      </c>
    </row>
    <row r="647" spans="1:10" x14ac:dyDescent="0.25">
      <c r="A647" t="s">
        <v>3023</v>
      </c>
      <c r="B647" t="s">
        <v>66</v>
      </c>
      <c r="C647" s="34" t="str">
        <f t="shared" si="30"/>
        <v/>
      </c>
      <c r="E647" t="s">
        <v>6</v>
      </c>
      <c r="F647" t="s">
        <v>6</v>
      </c>
      <c r="G647" t="s">
        <v>5892</v>
      </c>
      <c r="H647" t="s">
        <v>5141</v>
      </c>
      <c r="J647" t="s">
        <v>5640</v>
      </c>
    </row>
    <row r="648" spans="1:10" x14ac:dyDescent="0.25">
      <c r="A648" t="s">
        <v>3023</v>
      </c>
      <c r="B648" t="s">
        <v>921</v>
      </c>
      <c r="C648" s="34" t="str">
        <f t="shared" si="30"/>
        <v/>
      </c>
      <c r="E648" t="s">
        <v>6</v>
      </c>
      <c r="F648" t="s">
        <v>6</v>
      </c>
      <c r="G648" t="s">
        <v>5893</v>
      </c>
      <c r="H648" t="s">
        <v>5141</v>
      </c>
      <c r="J648" t="s">
        <v>5640</v>
      </c>
    </row>
    <row r="649" spans="1:10" x14ac:dyDescent="0.25">
      <c r="A649" t="s">
        <v>3023</v>
      </c>
      <c r="B649" t="s">
        <v>24</v>
      </c>
      <c r="C649" s="34" t="str">
        <f t="shared" si="30"/>
        <v/>
      </c>
      <c r="E649" t="s">
        <v>6</v>
      </c>
      <c r="F649" t="s">
        <v>6</v>
      </c>
      <c r="G649" t="s">
        <v>5894</v>
      </c>
      <c r="H649" t="s">
        <v>5141</v>
      </c>
      <c r="J649" t="s">
        <v>5640</v>
      </c>
    </row>
    <row r="650" spans="1:10" x14ac:dyDescent="0.25">
      <c r="A650" t="s">
        <v>3036</v>
      </c>
      <c r="B650" t="s">
        <v>66</v>
      </c>
      <c r="C650" s="34" t="str">
        <f t="shared" si="30"/>
        <v/>
      </c>
      <c r="E650" t="s">
        <v>6</v>
      </c>
      <c r="F650" t="s">
        <v>6</v>
      </c>
      <c r="G650" t="s">
        <v>5895</v>
      </c>
      <c r="H650" t="s">
        <v>5141</v>
      </c>
      <c r="J650" t="s">
        <v>5640</v>
      </c>
    </row>
    <row r="651" spans="1:10" x14ac:dyDescent="0.25">
      <c r="A651" t="s">
        <v>3046</v>
      </c>
      <c r="B651" t="s">
        <v>1399</v>
      </c>
      <c r="C651" s="34" t="str">
        <f t="shared" si="30"/>
        <v/>
      </c>
      <c r="E651" t="s">
        <v>6</v>
      </c>
      <c r="F651" t="s">
        <v>6</v>
      </c>
      <c r="G651" t="s">
        <v>5896</v>
      </c>
      <c r="H651" t="s">
        <v>5141</v>
      </c>
      <c r="J651" t="s">
        <v>5640</v>
      </c>
    </row>
    <row r="652" spans="1:10" x14ac:dyDescent="0.25">
      <c r="A652" t="s">
        <v>3059</v>
      </c>
      <c r="B652" t="s">
        <v>2976</v>
      </c>
      <c r="C652" s="34" t="str">
        <f t="shared" si="30"/>
        <v/>
      </c>
      <c r="E652" t="s">
        <v>6</v>
      </c>
      <c r="F652" t="s">
        <v>6</v>
      </c>
      <c r="G652" t="s">
        <v>5897</v>
      </c>
      <c r="H652" t="s">
        <v>5141</v>
      </c>
      <c r="J652" t="s">
        <v>5640</v>
      </c>
    </row>
    <row r="653" spans="1:10" x14ac:dyDescent="0.25">
      <c r="A653" t="s">
        <v>3121</v>
      </c>
      <c r="B653" t="s">
        <v>1310</v>
      </c>
      <c r="C653" s="34" t="str">
        <f t="shared" si="30"/>
        <v/>
      </c>
      <c r="E653" t="s">
        <v>6</v>
      </c>
      <c r="F653" t="s">
        <v>6</v>
      </c>
      <c r="G653" t="s">
        <v>5898</v>
      </c>
      <c r="H653" t="s">
        <v>5141</v>
      </c>
      <c r="J653" t="s">
        <v>5640</v>
      </c>
    </row>
    <row r="654" spans="1:10" x14ac:dyDescent="0.25">
      <c r="A654" t="s">
        <v>3124</v>
      </c>
      <c r="B654" t="s">
        <v>514</v>
      </c>
      <c r="C654" s="34" t="str">
        <f t="shared" si="30"/>
        <v/>
      </c>
      <c r="E654" t="s">
        <v>6</v>
      </c>
      <c r="F654" t="s">
        <v>6</v>
      </c>
      <c r="G654" t="s">
        <v>5899</v>
      </c>
      <c r="H654" t="s">
        <v>5141</v>
      </c>
      <c r="J654" t="s">
        <v>5640</v>
      </c>
    </row>
    <row r="655" spans="1:10" x14ac:dyDescent="0.25">
      <c r="A655" t="s">
        <v>3124</v>
      </c>
      <c r="B655" t="s">
        <v>3133</v>
      </c>
      <c r="C655" s="34" t="str">
        <f t="shared" si="30"/>
        <v/>
      </c>
      <c r="E655" t="s">
        <v>6</v>
      </c>
      <c r="F655" t="s">
        <v>6</v>
      </c>
      <c r="G655" t="s">
        <v>5900</v>
      </c>
      <c r="H655" t="s">
        <v>5141</v>
      </c>
      <c r="J655" t="s">
        <v>5640</v>
      </c>
    </row>
    <row r="656" spans="1:10" x14ac:dyDescent="0.25">
      <c r="A656" t="s">
        <v>3142</v>
      </c>
      <c r="B656" t="s">
        <v>3143</v>
      </c>
      <c r="C656" s="34" t="str">
        <f t="shared" si="30"/>
        <v/>
      </c>
      <c r="E656" t="s">
        <v>6</v>
      </c>
      <c r="F656" t="s">
        <v>6</v>
      </c>
      <c r="G656" t="s">
        <v>5901</v>
      </c>
      <c r="H656" t="s">
        <v>5141</v>
      </c>
      <c r="J656" t="s">
        <v>5640</v>
      </c>
    </row>
    <row r="657" spans="1:10" x14ac:dyDescent="0.25">
      <c r="A657" t="s">
        <v>3146</v>
      </c>
      <c r="B657" t="s">
        <v>3148</v>
      </c>
      <c r="C657" s="34" t="str">
        <f t="shared" si="30"/>
        <v/>
      </c>
      <c r="E657" t="s">
        <v>6</v>
      </c>
      <c r="F657" t="s">
        <v>6</v>
      </c>
      <c r="G657" t="s">
        <v>5902</v>
      </c>
      <c r="H657" t="s">
        <v>5141</v>
      </c>
      <c r="J657" t="s">
        <v>5640</v>
      </c>
    </row>
    <row r="658" spans="1:10" x14ac:dyDescent="0.25">
      <c r="A658" t="s">
        <v>3146</v>
      </c>
      <c r="B658" t="s">
        <v>3147</v>
      </c>
      <c r="C658" s="34" t="str">
        <f t="shared" si="30"/>
        <v/>
      </c>
      <c r="E658" t="s">
        <v>6</v>
      </c>
      <c r="F658" t="s">
        <v>6</v>
      </c>
      <c r="G658" t="s">
        <v>5903</v>
      </c>
      <c r="H658" t="s">
        <v>5141</v>
      </c>
      <c r="J658" t="s">
        <v>5640</v>
      </c>
    </row>
    <row r="659" spans="1:10" x14ac:dyDescent="0.25">
      <c r="A659" t="s">
        <v>3179</v>
      </c>
      <c r="B659" t="s">
        <v>736</v>
      </c>
      <c r="C659" s="34" t="str">
        <f t="shared" si="30"/>
        <v/>
      </c>
      <c r="E659" t="s">
        <v>6</v>
      </c>
      <c r="F659" t="s">
        <v>6</v>
      </c>
      <c r="G659" t="s">
        <v>5904</v>
      </c>
      <c r="H659" t="s">
        <v>5141</v>
      </c>
      <c r="J659" t="s">
        <v>5640</v>
      </c>
    </row>
    <row r="660" spans="1:10" x14ac:dyDescent="0.25">
      <c r="A660" t="s">
        <v>3194</v>
      </c>
      <c r="B660" t="s">
        <v>1876</v>
      </c>
      <c r="C660" s="34" t="str">
        <f t="shared" si="30"/>
        <v/>
      </c>
      <c r="E660" t="s">
        <v>6</v>
      </c>
      <c r="F660" t="s">
        <v>6</v>
      </c>
      <c r="G660" t="s">
        <v>5905</v>
      </c>
      <c r="H660" t="s">
        <v>5141</v>
      </c>
      <c r="J660" t="s">
        <v>5640</v>
      </c>
    </row>
    <row r="661" spans="1:10" x14ac:dyDescent="0.25">
      <c r="A661" t="s">
        <v>3207</v>
      </c>
      <c r="B661" t="s">
        <v>971</v>
      </c>
      <c r="C661" s="34" t="str">
        <f t="shared" si="30"/>
        <v/>
      </c>
      <c r="E661" t="s">
        <v>6</v>
      </c>
      <c r="F661" t="s">
        <v>6</v>
      </c>
      <c r="G661" t="s">
        <v>5906</v>
      </c>
      <c r="H661" t="s">
        <v>5141</v>
      </c>
      <c r="J661" t="s">
        <v>5640</v>
      </c>
    </row>
    <row r="662" spans="1:10" x14ac:dyDescent="0.25">
      <c r="A662" t="s">
        <v>3207</v>
      </c>
      <c r="B662" t="s">
        <v>3208</v>
      </c>
      <c r="C662" s="34" t="str">
        <f t="shared" si="30"/>
        <v/>
      </c>
      <c r="E662" t="s">
        <v>6</v>
      </c>
      <c r="F662" t="s">
        <v>6</v>
      </c>
      <c r="G662" t="s">
        <v>5907</v>
      </c>
      <c r="H662" t="s">
        <v>5141</v>
      </c>
      <c r="J662" t="s">
        <v>5640</v>
      </c>
    </row>
    <row r="663" spans="1:10" x14ac:dyDescent="0.25">
      <c r="A663" t="s">
        <v>3207</v>
      </c>
      <c r="B663" t="s">
        <v>3209</v>
      </c>
      <c r="C663" s="34" t="str">
        <f t="shared" si="30"/>
        <v/>
      </c>
      <c r="E663" t="s">
        <v>6</v>
      </c>
      <c r="F663" t="s">
        <v>6</v>
      </c>
      <c r="G663" t="s">
        <v>5908</v>
      </c>
      <c r="H663" t="s">
        <v>5141</v>
      </c>
      <c r="J663" t="s">
        <v>5640</v>
      </c>
    </row>
    <row r="664" spans="1:10" x14ac:dyDescent="0.25">
      <c r="A664" t="s">
        <v>3211</v>
      </c>
      <c r="B664" t="s">
        <v>176</v>
      </c>
      <c r="C664" s="34" t="str">
        <f t="shared" si="30"/>
        <v/>
      </c>
      <c r="E664" t="s">
        <v>6</v>
      </c>
      <c r="F664" t="s">
        <v>6</v>
      </c>
      <c r="G664" t="s">
        <v>5909</v>
      </c>
      <c r="H664" t="s">
        <v>5141</v>
      </c>
      <c r="J664" t="s">
        <v>5640</v>
      </c>
    </row>
    <row r="665" spans="1:10" x14ac:dyDescent="0.25">
      <c r="A665" t="s">
        <v>3243</v>
      </c>
      <c r="B665" t="s">
        <v>3244</v>
      </c>
      <c r="C665" s="34" t="str">
        <f t="shared" si="30"/>
        <v/>
      </c>
      <c r="E665" t="s">
        <v>6</v>
      </c>
      <c r="F665" t="s">
        <v>6</v>
      </c>
      <c r="G665" t="s">
        <v>5910</v>
      </c>
      <c r="H665" t="s">
        <v>5141</v>
      </c>
      <c r="J665" t="s">
        <v>5640</v>
      </c>
    </row>
    <row r="666" spans="1:10" x14ac:dyDescent="0.25">
      <c r="A666" t="s">
        <v>3263</v>
      </c>
      <c r="B666" t="s">
        <v>3269</v>
      </c>
      <c r="C666" s="34" t="str">
        <f t="shared" si="30"/>
        <v/>
      </c>
      <c r="E666" t="s">
        <v>6</v>
      </c>
      <c r="F666" t="s">
        <v>6</v>
      </c>
      <c r="G666" t="s">
        <v>5911</v>
      </c>
      <c r="H666" t="s">
        <v>5141</v>
      </c>
      <c r="J666" t="s">
        <v>5640</v>
      </c>
    </row>
    <row r="667" spans="1:10" x14ac:dyDescent="0.25">
      <c r="A667" t="s">
        <v>3263</v>
      </c>
      <c r="B667" t="s">
        <v>3265</v>
      </c>
      <c r="C667" s="34" t="str">
        <f t="shared" si="30"/>
        <v/>
      </c>
      <c r="E667" t="s">
        <v>6</v>
      </c>
      <c r="F667" t="s">
        <v>6</v>
      </c>
      <c r="G667" t="s">
        <v>5912</v>
      </c>
      <c r="H667" t="s">
        <v>5141</v>
      </c>
      <c r="J667" t="s">
        <v>5640</v>
      </c>
    </row>
    <row r="668" spans="1:10" x14ac:dyDescent="0.25">
      <c r="A668" t="s">
        <v>3263</v>
      </c>
      <c r="B668" t="s">
        <v>2156</v>
      </c>
      <c r="C668" s="34" t="str">
        <f t="shared" si="30"/>
        <v/>
      </c>
      <c r="E668" t="s">
        <v>6</v>
      </c>
      <c r="F668" t="s">
        <v>6</v>
      </c>
      <c r="G668" t="s">
        <v>5913</v>
      </c>
      <c r="H668" t="s">
        <v>5141</v>
      </c>
      <c r="J668" t="s">
        <v>5640</v>
      </c>
    </row>
    <row r="669" spans="1:10" x14ac:dyDescent="0.25">
      <c r="A669" t="s">
        <v>3274</v>
      </c>
      <c r="B669" t="s">
        <v>2257</v>
      </c>
      <c r="C669" s="34" t="str">
        <f t="shared" si="30"/>
        <v/>
      </c>
      <c r="E669" t="s">
        <v>6</v>
      </c>
      <c r="F669" t="s">
        <v>6</v>
      </c>
      <c r="G669" t="s">
        <v>5914</v>
      </c>
      <c r="H669" t="s">
        <v>5141</v>
      </c>
      <c r="J669" t="s">
        <v>5640</v>
      </c>
    </row>
    <row r="670" spans="1:10" x14ac:dyDescent="0.25">
      <c r="A670" t="s">
        <v>3274</v>
      </c>
      <c r="B670" t="s">
        <v>3283</v>
      </c>
      <c r="C670" s="34" t="str">
        <f t="shared" si="30"/>
        <v/>
      </c>
      <c r="E670" t="s">
        <v>6</v>
      </c>
      <c r="F670" t="s">
        <v>6</v>
      </c>
      <c r="G670" t="s">
        <v>5915</v>
      </c>
      <c r="H670" t="s">
        <v>5141</v>
      </c>
      <c r="J670" t="s">
        <v>5640</v>
      </c>
    </row>
    <row r="671" spans="1:10" x14ac:dyDescent="0.25">
      <c r="A671" t="s">
        <v>3274</v>
      </c>
      <c r="B671" t="s">
        <v>3314</v>
      </c>
      <c r="C671" s="34" t="str">
        <f t="shared" si="30"/>
        <v/>
      </c>
      <c r="E671" t="s">
        <v>6</v>
      </c>
      <c r="F671" t="s">
        <v>6</v>
      </c>
      <c r="G671" t="s">
        <v>5916</v>
      </c>
      <c r="H671" t="s">
        <v>5141</v>
      </c>
      <c r="J671" t="s">
        <v>5640</v>
      </c>
    </row>
    <row r="672" spans="1:10" x14ac:dyDescent="0.25">
      <c r="A672" t="s">
        <v>3274</v>
      </c>
      <c r="B672" t="s">
        <v>3294</v>
      </c>
      <c r="C672" s="34" t="str">
        <f t="shared" si="30"/>
        <v/>
      </c>
      <c r="E672" t="s">
        <v>6</v>
      </c>
      <c r="F672" t="s">
        <v>6</v>
      </c>
      <c r="G672" t="s">
        <v>5917</v>
      </c>
      <c r="H672" t="s">
        <v>5141</v>
      </c>
      <c r="J672" t="s">
        <v>5640</v>
      </c>
    </row>
    <row r="673" spans="1:10" x14ac:dyDescent="0.25">
      <c r="A673" t="s">
        <v>3274</v>
      </c>
      <c r="B673" t="s">
        <v>3279</v>
      </c>
      <c r="C673" s="34" t="str">
        <f t="shared" si="30"/>
        <v/>
      </c>
      <c r="E673" t="s">
        <v>6</v>
      </c>
      <c r="F673" t="s">
        <v>6</v>
      </c>
      <c r="G673" t="s">
        <v>5918</v>
      </c>
      <c r="H673" t="s">
        <v>5141</v>
      </c>
      <c r="J673" t="s">
        <v>5640</v>
      </c>
    </row>
    <row r="674" spans="1:10" x14ac:dyDescent="0.25">
      <c r="A674" t="s">
        <v>3274</v>
      </c>
      <c r="B674" t="s">
        <v>3281</v>
      </c>
      <c r="C674" s="34" t="str">
        <f t="shared" si="30"/>
        <v/>
      </c>
      <c r="E674" t="s">
        <v>6</v>
      </c>
      <c r="F674" t="s">
        <v>6</v>
      </c>
      <c r="G674" t="s">
        <v>5919</v>
      </c>
      <c r="H674" t="s">
        <v>5141</v>
      </c>
      <c r="J674" t="s">
        <v>5640</v>
      </c>
    </row>
    <row r="675" spans="1:10" x14ac:dyDescent="0.25">
      <c r="A675" t="s">
        <v>3317</v>
      </c>
      <c r="B675" t="s">
        <v>3318</v>
      </c>
      <c r="C675" s="34" t="str">
        <f t="shared" si="30"/>
        <v/>
      </c>
      <c r="E675" t="s">
        <v>6</v>
      </c>
      <c r="F675" t="s">
        <v>6</v>
      </c>
      <c r="G675" t="s">
        <v>5920</v>
      </c>
      <c r="H675" t="s">
        <v>5141</v>
      </c>
      <c r="J675" t="s">
        <v>5640</v>
      </c>
    </row>
    <row r="676" spans="1:10" x14ac:dyDescent="0.25">
      <c r="A676" t="s">
        <v>3319</v>
      </c>
      <c r="B676" t="s">
        <v>3320</v>
      </c>
      <c r="C676" s="34" t="str">
        <f t="shared" si="30"/>
        <v/>
      </c>
      <c r="E676" t="s">
        <v>6</v>
      </c>
      <c r="F676" t="s">
        <v>6</v>
      </c>
      <c r="G676" t="s">
        <v>5921</v>
      </c>
      <c r="H676" t="s">
        <v>5141</v>
      </c>
      <c r="J676" t="s">
        <v>5640</v>
      </c>
    </row>
    <row r="677" spans="1:10" x14ac:dyDescent="0.25">
      <c r="A677" t="s">
        <v>3321</v>
      </c>
      <c r="B677" t="s">
        <v>5</v>
      </c>
      <c r="C677" s="34" t="str">
        <f t="shared" si="30"/>
        <v/>
      </c>
      <c r="E677" t="s">
        <v>6</v>
      </c>
      <c r="F677" t="s">
        <v>6</v>
      </c>
      <c r="G677" t="s">
        <v>5922</v>
      </c>
      <c r="H677" t="s">
        <v>5141</v>
      </c>
      <c r="J677" t="s">
        <v>5640</v>
      </c>
    </row>
    <row r="678" spans="1:10" x14ac:dyDescent="0.25">
      <c r="A678" t="s">
        <v>3321</v>
      </c>
      <c r="B678" t="s">
        <v>2982</v>
      </c>
      <c r="C678" s="34" t="str">
        <f t="shared" si="30"/>
        <v/>
      </c>
      <c r="E678" t="s">
        <v>6</v>
      </c>
      <c r="F678" t="s">
        <v>6</v>
      </c>
      <c r="G678" t="s">
        <v>5923</v>
      </c>
      <c r="H678" t="s">
        <v>5141</v>
      </c>
      <c r="J678" t="s">
        <v>5640</v>
      </c>
    </row>
    <row r="679" spans="1:10" x14ac:dyDescent="0.25">
      <c r="A679" t="s">
        <v>3321</v>
      </c>
      <c r="B679" t="s">
        <v>198</v>
      </c>
      <c r="C679" s="34" t="str">
        <f t="shared" si="30"/>
        <v/>
      </c>
      <c r="E679" t="s">
        <v>6</v>
      </c>
      <c r="F679" t="s">
        <v>6</v>
      </c>
      <c r="G679" t="s">
        <v>5924</v>
      </c>
      <c r="H679" t="s">
        <v>5141</v>
      </c>
      <c r="J679" t="s">
        <v>5640</v>
      </c>
    </row>
    <row r="680" spans="1:10" x14ac:dyDescent="0.25">
      <c r="A680" t="s">
        <v>3321</v>
      </c>
      <c r="B680" t="s">
        <v>993</v>
      </c>
      <c r="C680" s="34" t="str">
        <f t="shared" si="30"/>
        <v/>
      </c>
      <c r="E680" t="s">
        <v>6</v>
      </c>
      <c r="F680" t="s">
        <v>6</v>
      </c>
      <c r="G680" t="s">
        <v>5925</v>
      </c>
      <c r="H680" t="s">
        <v>5141</v>
      </c>
      <c r="J680" t="s">
        <v>5640</v>
      </c>
    </row>
    <row r="681" spans="1:10" x14ac:dyDescent="0.25">
      <c r="A681" t="s">
        <v>3330</v>
      </c>
      <c r="B681" t="s">
        <v>3334</v>
      </c>
      <c r="C681" s="34" t="str">
        <f t="shared" si="30"/>
        <v/>
      </c>
      <c r="E681" t="s">
        <v>6</v>
      </c>
      <c r="F681" t="s">
        <v>6</v>
      </c>
      <c r="G681" t="s">
        <v>5926</v>
      </c>
      <c r="H681" t="s">
        <v>5141</v>
      </c>
      <c r="J681" t="s">
        <v>5640</v>
      </c>
    </row>
    <row r="682" spans="1:10" x14ac:dyDescent="0.25">
      <c r="A682" t="s">
        <v>3330</v>
      </c>
      <c r="B682" t="s">
        <v>1312</v>
      </c>
      <c r="C682" s="34" t="str">
        <f t="shared" si="30"/>
        <v/>
      </c>
      <c r="E682" t="s">
        <v>6</v>
      </c>
      <c r="F682" t="s">
        <v>6</v>
      </c>
      <c r="G682" t="s">
        <v>5927</v>
      </c>
      <c r="H682" t="s">
        <v>5141</v>
      </c>
      <c r="J682" t="s">
        <v>5640</v>
      </c>
    </row>
    <row r="683" spans="1:10" x14ac:dyDescent="0.25">
      <c r="A683" t="s">
        <v>3330</v>
      </c>
      <c r="B683" t="s">
        <v>1455</v>
      </c>
      <c r="C683" s="34" t="str">
        <f t="shared" si="30"/>
        <v/>
      </c>
      <c r="E683" t="s">
        <v>6</v>
      </c>
      <c r="F683" t="s">
        <v>6</v>
      </c>
      <c r="G683" t="s">
        <v>5928</v>
      </c>
      <c r="H683" t="s">
        <v>5141</v>
      </c>
      <c r="J683" t="s">
        <v>5640</v>
      </c>
    </row>
    <row r="684" spans="1:10" x14ac:dyDescent="0.25">
      <c r="A684" t="s">
        <v>3330</v>
      </c>
      <c r="B684" t="s">
        <v>1929</v>
      </c>
      <c r="C684" s="34" t="str">
        <f t="shared" si="30"/>
        <v/>
      </c>
      <c r="E684" t="s">
        <v>6</v>
      </c>
      <c r="F684" t="s">
        <v>6</v>
      </c>
      <c r="G684" t="s">
        <v>5929</v>
      </c>
      <c r="H684" t="s">
        <v>5141</v>
      </c>
      <c r="J684" t="s">
        <v>5640</v>
      </c>
    </row>
    <row r="685" spans="1:10" x14ac:dyDescent="0.25">
      <c r="A685" t="s">
        <v>3330</v>
      </c>
      <c r="B685" t="s">
        <v>503</v>
      </c>
      <c r="C685" s="34" t="str">
        <f t="shared" si="30"/>
        <v/>
      </c>
      <c r="E685" t="s">
        <v>6</v>
      </c>
      <c r="F685" t="s">
        <v>6</v>
      </c>
      <c r="G685" t="s">
        <v>5930</v>
      </c>
      <c r="H685" t="s">
        <v>5141</v>
      </c>
      <c r="J685" t="s">
        <v>5640</v>
      </c>
    </row>
    <row r="686" spans="1:10" x14ac:dyDescent="0.25">
      <c r="A686" t="s">
        <v>3365</v>
      </c>
      <c r="B686" t="s">
        <v>3366</v>
      </c>
      <c r="C686" s="34" t="str">
        <f t="shared" si="30"/>
        <v/>
      </c>
      <c r="E686" t="s">
        <v>6</v>
      </c>
      <c r="F686" t="s">
        <v>6</v>
      </c>
      <c r="G686" t="s">
        <v>5931</v>
      </c>
      <c r="H686" t="s">
        <v>5141</v>
      </c>
      <c r="J686" t="s">
        <v>5640</v>
      </c>
    </row>
    <row r="687" spans="1:10" x14ac:dyDescent="0.25">
      <c r="A687" t="s">
        <v>3365</v>
      </c>
      <c r="B687" t="s">
        <v>3368</v>
      </c>
      <c r="C687" s="34" t="str">
        <f t="shared" si="30"/>
        <v/>
      </c>
      <c r="E687" t="s">
        <v>6</v>
      </c>
      <c r="F687" t="s">
        <v>6</v>
      </c>
      <c r="G687" t="s">
        <v>5932</v>
      </c>
      <c r="H687" t="s">
        <v>5141</v>
      </c>
      <c r="J687" t="s">
        <v>5640</v>
      </c>
    </row>
    <row r="688" spans="1:10" x14ac:dyDescent="0.25">
      <c r="A688" t="s">
        <v>3405</v>
      </c>
      <c r="B688" t="s">
        <v>3410</v>
      </c>
      <c r="C688" s="34" t="str">
        <f t="shared" si="30"/>
        <v/>
      </c>
      <c r="E688" t="s">
        <v>6</v>
      </c>
      <c r="F688" t="s">
        <v>6</v>
      </c>
      <c r="G688" t="s">
        <v>5933</v>
      </c>
      <c r="H688" t="s">
        <v>5141</v>
      </c>
      <c r="J688" t="s">
        <v>5640</v>
      </c>
    </row>
    <row r="689" spans="1:10" x14ac:dyDescent="0.25">
      <c r="A689" t="s">
        <v>3405</v>
      </c>
      <c r="B689" t="s">
        <v>2985</v>
      </c>
      <c r="C689" s="34" t="str">
        <f t="shared" si="30"/>
        <v/>
      </c>
      <c r="E689" t="s">
        <v>6</v>
      </c>
      <c r="F689" t="s">
        <v>6</v>
      </c>
      <c r="G689" t="s">
        <v>5934</v>
      </c>
      <c r="H689" t="s">
        <v>5141</v>
      </c>
      <c r="J689" t="s">
        <v>5640</v>
      </c>
    </row>
    <row r="690" spans="1:10" x14ac:dyDescent="0.25">
      <c r="A690" t="s">
        <v>3405</v>
      </c>
      <c r="B690" t="s">
        <v>3422</v>
      </c>
      <c r="C690" s="34" t="str">
        <f t="shared" si="30"/>
        <v/>
      </c>
      <c r="E690" t="s">
        <v>6</v>
      </c>
      <c r="F690" t="s">
        <v>6</v>
      </c>
      <c r="G690" t="s">
        <v>5935</v>
      </c>
      <c r="H690" t="s">
        <v>5141</v>
      </c>
      <c r="J690" t="s">
        <v>5640</v>
      </c>
    </row>
    <row r="691" spans="1:10" x14ac:dyDescent="0.25">
      <c r="A691" t="s">
        <v>3405</v>
      </c>
      <c r="B691" t="s">
        <v>2342</v>
      </c>
      <c r="C691" s="34" t="str">
        <f t="shared" si="30"/>
        <v/>
      </c>
      <c r="E691" t="s">
        <v>6</v>
      </c>
      <c r="F691" t="s">
        <v>6</v>
      </c>
      <c r="G691" t="s">
        <v>5936</v>
      </c>
      <c r="H691" t="s">
        <v>5141</v>
      </c>
      <c r="J691" t="s">
        <v>5640</v>
      </c>
    </row>
    <row r="692" spans="1:10" x14ac:dyDescent="0.25">
      <c r="A692" t="s">
        <v>3461</v>
      </c>
      <c r="B692" t="s">
        <v>3463</v>
      </c>
      <c r="C692" s="34" t="str">
        <f t="shared" si="30"/>
        <v/>
      </c>
      <c r="E692" t="s">
        <v>6</v>
      </c>
      <c r="F692" t="s">
        <v>6</v>
      </c>
      <c r="G692" t="s">
        <v>5937</v>
      </c>
      <c r="H692" t="s">
        <v>5141</v>
      </c>
      <c r="J692" t="s">
        <v>5640</v>
      </c>
    </row>
    <row r="693" spans="1:10" x14ac:dyDescent="0.25">
      <c r="A693" t="s">
        <v>3461</v>
      </c>
      <c r="B693" t="s">
        <v>3466</v>
      </c>
      <c r="C693" s="34" t="str">
        <f t="shared" si="30"/>
        <v/>
      </c>
      <c r="E693" t="s">
        <v>6</v>
      </c>
      <c r="F693" t="s">
        <v>6</v>
      </c>
      <c r="G693" t="s">
        <v>5938</v>
      </c>
      <c r="H693" t="s">
        <v>5141</v>
      </c>
      <c r="J693" t="s">
        <v>5640</v>
      </c>
    </row>
    <row r="694" spans="1:10" x14ac:dyDescent="0.25">
      <c r="A694" t="s">
        <v>3474</v>
      </c>
      <c r="B694" t="s">
        <v>643</v>
      </c>
      <c r="C694" s="34" t="str">
        <f t="shared" si="30"/>
        <v/>
      </c>
      <c r="E694" t="s">
        <v>6</v>
      </c>
      <c r="F694" t="s">
        <v>6</v>
      </c>
      <c r="G694" t="s">
        <v>5939</v>
      </c>
      <c r="H694" t="s">
        <v>5141</v>
      </c>
      <c r="J694" t="s">
        <v>5640</v>
      </c>
    </row>
    <row r="695" spans="1:10" x14ac:dyDescent="0.25">
      <c r="A695" t="s">
        <v>3480</v>
      </c>
      <c r="B695" t="s">
        <v>494</v>
      </c>
      <c r="C695" s="34" t="str">
        <f t="shared" si="30"/>
        <v/>
      </c>
      <c r="E695" t="s">
        <v>6</v>
      </c>
      <c r="F695" t="s">
        <v>6</v>
      </c>
      <c r="G695" t="s">
        <v>5940</v>
      </c>
      <c r="H695" t="s">
        <v>5141</v>
      </c>
      <c r="J695" t="s">
        <v>5640</v>
      </c>
    </row>
    <row r="696" spans="1:10" x14ac:dyDescent="0.25">
      <c r="A696" t="s">
        <v>3482</v>
      </c>
      <c r="B696" t="s">
        <v>755</v>
      </c>
      <c r="C696" s="34" t="str">
        <f t="shared" si="30"/>
        <v/>
      </c>
      <c r="E696" t="s">
        <v>6</v>
      </c>
      <c r="F696" t="s">
        <v>6</v>
      </c>
      <c r="G696" t="s">
        <v>5941</v>
      </c>
      <c r="H696" t="s">
        <v>5141</v>
      </c>
      <c r="J696" t="s">
        <v>5640</v>
      </c>
    </row>
    <row r="697" spans="1:10" x14ac:dyDescent="0.25">
      <c r="A697" t="s">
        <v>3487</v>
      </c>
      <c r="B697" t="s">
        <v>1391</v>
      </c>
      <c r="C697" s="34" t="str">
        <f t="shared" si="30"/>
        <v/>
      </c>
      <c r="E697" t="s">
        <v>6</v>
      </c>
      <c r="F697" t="s">
        <v>6</v>
      </c>
      <c r="G697" t="s">
        <v>5942</v>
      </c>
      <c r="H697" t="s">
        <v>5141</v>
      </c>
      <c r="J697" t="s">
        <v>5640</v>
      </c>
    </row>
    <row r="698" spans="1:10" x14ac:dyDescent="0.25">
      <c r="A698" t="s">
        <v>3487</v>
      </c>
      <c r="B698" t="s">
        <v>250</v>
      </c>
      <c r="C698" s="34" t="str">
        <f t="shared" si="30"/>
        <v/>
      </c>
      <c r="E698" t="s">
        <v>6</v>
      </c>
      <c r="F698" t="s">
        <v>6</v>
      </c>
      <c r="G698" t="s">
        <v>5943</v>
      </c>
      <c r="H698" t="s">
        <v>5141</v>
      </c>
      <c r="J698" t="s">
        <v>5640</v>
      </c>
    </row>
    <row r="699" spans="1:10" x14ac:dyDescent="0.25">
      <c r="A699" t="s">
        <v>3487</v>
      </c>
      <c r="B699" t="s">
        <v>3459</v>
      </c>
      <c r="C699" s="34" t="str">
        <f t="shared" si="30"/>
        <v/>
      </c>
      <c r="E699" t="s">
        <v>6</v>
      </c>
      <c r="F699" t="s">
        <v>6</v>
      </c>
      <c r="G699" t="s">
        <v>5944</v>
      </c>
      <c r="H699" t="s">
        <v>5141</v>
      </c>
      <c r="J699" t="s">
        <v>5640</v>
      </c>
    </row>
    <row r="700" spans="1:10" x14ac:dyDescent="0.25">
      <c r="A700" t="s">
        <v>3487</v>
      </c>
      <c r="B700" t="s">
        <v>3515</v>
      </c>
      <c r="C700" s="34" t="str">
        <f t="shared" si="30"/>
        <v/>
      </c>
      <c r="E700" t="s">
        <v>6</v>
      </c>
      <c r="F700" t="s">
        <v>6</v>
      </c>
      <c r="G700" t="s">
        <v>5945</v>
      </c>
      <c r="H700" t="s">
        <v>5141</v>
      </c>
      <c r="J700" t="s">
        <v>5640</v>
      </c>
    </row>
    <row r="701" spans="1:10" x14ac:dyDescent="0.25">
      <c r="A701" t="s">
        <v>3487</v>
      </c>
      <c r="B701" t="s">
        <v>1291</v>
      </c>
      <c r="C701" s="34" t="str">
        <f t="shared" si="30"/>
        <v/>
      </c>
      <c r="E701" t="s">
        <v>6</v>
      </c>
      <c r="F701" t="s">
        <v>6</v>
      </c>
      <c r="G701" t="s">
        <v>5946</v>
      </c>
      <c r="H701" t="s">
        <v>5141</v>
      </c>
      <c r="J701" t="s">
        <v>5640</v>
      </c>
    </row>
    <row r="702" spans="1:10" x14ac:dyDescent="0.25">
      <c r="A702" t="s">
        <v>3518</v>
      </c>
      <c r="B702" t="s">
        <v>3519</v>
      </c>
      <c r="C702" s="34" t="str">
        <f t="shared" si="30"/>
        <v/>
      </c>
      <c r="E702" t="s">
        <v>6</v>
      </c>
      <c r="F702" t="s">
        <v>6</v>
      </c>
      <c r="G702" t="s">
        <v>5947</v>
      </c>
      <c r="H702" t="s">
        <v>5141</v>
      </c>
      <c r="J702" t="s">
        <v>5640</v>
      </c>
    </row>
    <row r="703" spans="1:10" x14ac:dyDescent="0.25">
      <c r="A703" t="s">
        <v>3518</v>
      </c>
      <c r="B703" t="s">
        <v>632</v>
      </c>
      <c r="C703" s="34" t="str">
        <f t="shared" si="30"/>
        <v/>
      </c>
      <c r="E703" t="s">
        <v>6</v>
      </c>
      <c r="F703" t="s">
        <v>6</v>
      </c>
      <c r="G703" t="s">
        <v>5948</v>
      </c>
      <c r="H703" t="s">
        <v>5141</v>
      </c>
      <c r="J703" t="s">
        <v>5640</v>
      </c>
    </row>
    <row r="704" spans="1:10" x14ac:dyDescent="0.25">
      <c r="A704" t="s">
        <v>3521</v>
      </c>
      <c r="B704" t="s">
        <v>403</v>
      </c>
      <c r="C704" s="34" t="str">
        <f t="shared" si="30"/>
        <v/>
      </c>
      <c r="E704" t="s">
        <v>6</v>
      </c>
      <c r="F704" t="s">
        <v>6</v>
      </c>
      <c r="G704" t="s">
        <v>5949</v>
      </c>
      <c r="H704" t="s">
        <v>5141</v>
      </c>
      <c r="J704" t="s">
        <v>5640</v>
      </c>
    </row>
    <row r="705" spans="1:10" x14ac:dyDescent="0.25">
      <c r="A705" t="s">
        <v>3526</v>
      </c>
      <c r="B705" t="s">
        <v>3527</v>
      </c>
      <c r="C705" s="34" t="str">
        <f t="shared" si="30"/>
        <v/>
      </c>
      <c r="E705" t="s">
        <v>6</v>
      </c>
      <c r="F705" t="s">
        <v>6</v>
      </c>
      <c r="G705" t="s">
        <v>5950</v>
      </c>
      <c r="H705" t="s">
        <v>5141</v>
      </c>
      <c r="J705" t="s">
        <v>5640</v>
      </c>
    </row>
    <row r="706" spans="1:10" x14ac:dyDescent="0.25">
      <c r="A706" t="s">
        <v>3534</v>
      </c>
      <c r="B706" t="s">
        <v>421</v>
      </c>
      <c r="C706" s="34" t="str">
        <f t="shared" si="30"/>
        <v/>
      </c>
      <c r="E706" t="s">
        <v>6</v>
      </c>
      <c r="F706" t="s">
        <v>6</v>
      </c>
      <c r="G706" t="s">
        <v>5951</v>
      </c>
      <c r="H706" t="s">
        <v>5141</v>
      </c>
      <c r="J706" t="s">
        <v>5640</v>
      </c>
    </row>
    <row r="707" spans="1:10" x14ac:dyDescent="0.25">
      <c r="A707" t="s">
        <v>3553</v>
      </c>
      <c r="B707" t="s">
        <v>422</v>
      </c>
      <c r="C707" s="34" t="str">
        <f t="shared" si="30"/>
        <v/>
      </c>
      <c r="E707" t="s">
        <v>6</v>
      </c>
      <c r="F707" t="s">
        <v>6</v>
      </c>
      <c r="G707" t="s">
        <v>5952</v>
      </c>
      <c r="H707" t="s">
        <v>5141</v>
      </c>
      <c r="J707" t="s">
        <v>5640</v>
      </c>
    </row>
    <row r="708" spans="1:10" x14ac:dyDescent="0.25">
      <c r="A708" t="s">
        <v>3553</v>
      </c>
      <c r="B708" t="s">
        <v>3376</v>
      </c>
      <c r="C708" s="34" t="str">
        <f t="shared" ref="C708:C771" si="31">IF(D708="","","subsp.")</f>
        <v/>
      </c>
      <c r="E708" t="s">
        <v>6</v>
      </c>
      <c r="F708" t="s">
        <v>6</v>
      </c>
      <c r="G708" t="s">
        <v>5953</v>
      </c>
      <c r="H708" t="s">
        <v>5141</v>
      </c>
      <c r="J708" t="s">
        <v>5640</v>
      </c>
    </row>
    <row r="709" spans="1:10" x14ac:dyDescent="0.25">
      <c r="A709" t="s">
        <v>3553</v>
      </c>
      <c r="B709" t="s">
        <v>3557</v>
      </c>
      <c r="C709" s="34" t="str">
        <f t="shared" si="31"/>
        <v/>
      </c>
      <c r="E709" t="s">
        <v>6</v>
      </c>
      <c r="F709" t="s">
        <v>6</v>
      </c>
      <c r="G709" t="s">
        <v>5954</v>
      </c>
      <c r="H709" t="s">
        <v>5141</v>
      </c>
      <c r="J709" t="s">
        <v>5640</v>
      </c>
    </row>
    <row r="710" spans="1:10" x14ac:dyDescent="0.25">
      <c r="A710" t="s">
        <v>3605</v>
      </c>
      <c r="B710" t="s">
        <v>257</v>
      </c>
      <c r="C710" s="34" t="str">
        <f t="shared" si="31"/>
        <v/>
      </c>
      <c r="E710" t="s">
        <v>6</v>
      </c>
      <c r="F710" t="s">
        <v>6</v>
      </c>
      <c r="G710" t="s">
        <v>5955</v>
      </c>
      <c r="H710" t="s">
        <v>5141</v>
      </c>
      <c r="J710" t="s">
        <v>5640</v>
      </c>
    </row>
    <row r="711" spans="1:10" x14ac:dyDescent="0.25">
      <c r="A711" t="s">
        <v>3634</v>
      </c>
      <c r="B711" t="s">
        <v>3654</v>
      </c>
      <c r="C711" s="34" t="str">
        <f t="shared" si="31"/>
        <v/>
      </c>
      <c r="E711" t="s">
        <v>6</v>
      </c>
      <c r="F711" t="s">
        <v>6</v>
      </c>
      <c r="G711" t="s">
        <v>5956</v>
      </c>
      <c r="H711" t="s">
        <v>5141</v>
      </c>
      <c r="J711" t="s">
        <v>5640</v>
      </c>
    </row>
    <row r="712" spans="1:10" x14ac:dyDescent="0.25">
      <c r="A712" t="s">
        <v>3634</v>
      </c>
      <c r="B712" t="s">
        <v>2624</v>
      </c>
      <c r="C712" s="34" t="str">
        <f t="shared" si="31"/>
        <v/>
      </c>
      <c r="E712" t="s">
        <v>6</v>
      </c>
      <c r="F712" t="s">
        <v>6</v>
      </c>
      <c r="G712" t="s">
        <v>5957</v>
      </c>
      <c r="H712" t="s">
        <v>5141</v>
      </c>
      <c r="J712" t="s">
        <v>5640</v>
      </c>
    </row>
    <row r="713" spans="1:10" x14ac:dyDescent="0.25">
      <c r="A713" t="s">
        <v>3634</v>
      </c>
      <c r="B713" t="s">
        <v>3647</v>
      </c>
      <c r="C713" s="34" t="str">
        <f t="shared" si="31"/>
        <v/>
      </c>
      <c r="E713" t="s">
        <v>6</v>
      </c>
      <c r="F713" t="s">
        <v>6</v>
      </c>
      <c r="G713" t="s">
        <v>5958</v>
      </c>
      <c r="H713" t="s">
        <v>5141</v>
      </c>
      <c r="J713" t="s">
        <v>5640</v>
      </c>
    </row>
    <row r="714" spans="1:10" x14ac:dyDescent="0.25">
      <c r="A714" t="s">
        <v>3634</v>
      </c>
      <c r="B714" t="s">
        <v>3650</v>
      </c>
      <c r="C714" s="34" t="str">
        <f t="shared" si="31"/>
        <v/>
      </c>
      <c r="E714" t="s">
        <v>6</v>
      </c>
      <c r="F714" t="s">
        <v>6</v>
      </c>
      <c r="G714" t="s">
        <v>5959</v>
      </c>
      <c r="H714" t="s">
        <v>5141</v>
      </c>
      <c r="J714" t="s">
        <v>5640</v>
      </c>
    </row>
    <row r="715" spans="1:10" x14ac:dyDescent="0.25">
      <c r="A715" t="s">
        <v>3634</v>
      </c>
      <c r="B715" t="s">
        <v>3639</v>
      </c>
      <c r="C715" s="34" t="str">
        <f t="shared" si="31"/>
        <v/>
      </c>
      <c r="E715" t="s">
        <v>6</v>
      </c>
      <c r="F715" t="s">
        <v>6</v>
      </c>
      <c r="G715" t="s">
        <v>5960</v>
      </c>
      <c r="H715" t="s">
        <v>5141</v>
      </c>
      <c r="J715" t="s">
        <v>5640</v>
      </c>
    </row>
    <row r="716" spans="1:10" x14ac:dyDescent="0.25">
      <c r="A716" t="s">
        <v>3634</v>
      </c>
      <c r="B716" t="s">
        <v>2534</v>
      </c>
      <c r="C716" s="34" t="str">
        <f t="shared" si="31"/>
        <v/>
      </c>
      <c r="E716" t="s">
        <v>6</v>
      </c>
      <c r="F716" t="s">
        <v>6</v>
      </c>
      <c r="G716" t="s">
        <v>5961</v>
      </c>
      <c r="H716" t="s">
        <v>5141</v>
      </c>
      <c r="J716" t="s">
        <v>5640</v>
      </c>
    </row>
    <row r="717" spans="1:10" x14ac:dyDescent="0.25">
      <c r="A717" t="s">
        <v>3634</v>
      </c>
      <c r="B717" t="s">
        <v>414</v>
      </c>
      <c r="C717" s="34" t="str">
        <f t="shared" si="31"/>
        <v/>
      </c>
      <c r="E717" t="s">
        <v>6</v>
      </c>
      <c r="F717" t="s">
        <v>6</v>
      </c>
      <c r="G717" t="s">
        <v>5962</v>
      </c>
      <c r="H717" t="s">
        <v>5141</v>
      </c>
      <c r="J717" t="s">
        <v>5640</v>
      </c>
    </row>
    <row r="718" spans="1:10" x14ac:dyDescent="0.25">
      <c r="A718" t="s">
        <v>3674</v>
      </c>
      <c r="B718" t="s">
        <v>5</v>
      </c>
      <c r="C718" s="34" t="str">
        <f t="shared" si="31"/>
        <v/>
      </c>
      <c r="E718" t="s">
        <v>6</v>
      </c>
      <c r="F718" t="s">
        <v>6</v>
      </c>
      <c r="G718" t="s">
        <v>5963</v>
      </c>
      <c r="H718" t="s">
        <v>5141</v>
      </c>
      <c r="J718" t="s">
        <v>5640</v>
      </c>
    </row>
    <row r="719" spans="1:10" x14ac:dyDescent="0.25">
      <c r="A719" t="s">
        <v>3677</v>
      </c>
      <c r="B719" t="s">
        <v>1041</v>
      </c>
      <c r="C719" s="34" t="str">
        <f t="shared" si="31"/>
        <v/>
      </c>
      <c r="E719" t="s">
        <v>6</v>
      </c>
      <c r="F719" t="s">
        <v>6</v>
      </c>
      <c r="G719" t="s">
        <v>5964</v>
      </c>
      <c r="H719" t="s">
        <v>5141</v>
      </c>
      <c r="J719" t="s">
        <v>5640</v>
      </c>
    </row>
    <row r="720" spans="1:10" x14ac:dyDescent="0.25">
      <c r="A720" t="s">
        <v>3678</v>
      </c>
      <c r="B720" t="s">
        <v>1546</v>
      </c>
      <c r="C720" s="34" t="str">
        <f t="shared" si="31"/>
        <v/>
      </c>
      <c r="E720" t="s">
        <v>6</v>
      </c>
      <c r="F720" t="s">
        <v>6</v>
      </c>
      <c r="G720" t="s">
        <v>5965</v>
      </c>
      <c r="H720" t="s">
        <v>5141</v>
      </c>
      <c r="J720" t="s">
        <v>5640</v>
      </c>
    </row>
    <row r="721" spans="1:10" x14ac:dyDescent="0.25">
      <c r="A721" t="s">
        <v>3705</v>
      </c>
      <c r="B721" t="s">
        <v>176</v>
      </c>
      <c r="C721" s="34" t="str">
        <f t="shared" si="31"/>
        <v/>
      </c>
      <c r="E721" t="s">
        <v>6</v>
      </c>
      <c r="F721" t="s">
        <v>6</v>
      </c>
      <c r="G721" t="s">
        <v>5966</v>
      </c>
      <c r="H721" t="s">
        <v>5141</v>
      </c>
      <c r="J721" t="s">
        <v>5640</v>
      </c>
    </row>
    <row r="722" spans="1:10" x14ac:dyDescent="0.25">
      <c r="A722" t="s">
        <v>3717</v>
      </c>
      <c r="B722" t="s">
        <v>2443</v>
      </c>
      <c r="C722" s="34" t="str">
        <f t="shared" si="31"/>
        <v/>
      </c>
      <c r="E722" t="s">
        <v>6</v>
      </c>
      <c r="F722" t="s">
        <v>6</v>
      </c>
      <c r="G722" t="s">
        <v>5967</v>
      </c>
      <c r="H722" t="s">
        <v>5141</v>
      </c>
      <c r="J722" t="s">
        <v>5640</v>
      </c>
    </row>
    <row r="723" spans="1:10" x14ac:dyDescent="0.25">
      <c r="A723" t="s">
        <v>3748</v>
      </c>
      <c r="B723" t="s">
        <v>2606</v>
      </c>
      <c r="C723" s="34" t="str">
        <f t="shared" si="31"/>
        <v/>
      </c>
      <c r="E723" t="s">
        <v>6</v>
      </c>
      <c r="F723" t="s">
        <v>6</v>
      </c>
      <c r="G723" t="s">
        <v>5968</v>
      </c>
      <c r="H723" t="s">
        <v>5141</v>
      </c>
      <c r="J723" t="s">
        <v>5640</v>
      </c>
    </row>
    <row r="724" spans="1:10" x14ac:dyDescent="0.25">
      <c r="A724" t="s">
        <v>3833</v>
      </c>
      <c r="B724" t="s">
        <v>1148</v>
      </c>
      <c r="C724" s="34" t="str">
        <f t="shared" si="31"/>
        <v/>
      </c>
      <c r="E724" t="s">
        <v>6</v>
      </c>
      <c r="F724" t="s">
        <v>6</v>
      </c>
      <c r="G724" t="s">
        <v>5969</v>
      </c>
      <c r="H724" t="s">
        <v>5141</v>
      </c>
      <c r="J724" t="s">
        <v>5640</v>
      </c>
    </row>
    <row r="725" spans="1:10" x14ac:dyDescent="0.25">
      <c r="A725" t="s">
        <v>3833</v>
      </c>
      <c r="B725" t="s">
        <v>1179</v>
      </c>
      <c r="C725" s="34" t="str">
        <f t="shared" si="31"/>
        <v/>
      </c>
      <c r="E725" t="s">
        <v>6</v>
      </c>
      <c r="F725" t="s">
        <v>6</v>
      </c>
      <c r="G725" t="s">
        <v>5970</v>
      </c>
      <c r="H725" t="s">
        <v>5141</v>
      </c>
      <c r="J725" t="s">
        <v>5640</v>
      </c>
    </row>
    <row r="726" spans="1:10" x14ac:dyDescent="0.25">
      <c r="A726" t="s">
        <v>3833</v>
      </c>
      <c r="B726" t="s">
        <v>1585</v>
      </c>
      <c r="C726" s="34" t="str">
        <f t="shared" si="31"/>
        <v/>
      </c>
      <c r="E726" t="s">
        <v>6</v>
      </c>
      <c r="F726" t="s">
        <v>6</v>
      </c>
      <c r="G726" t="s">
        <v>5971</v>
      </c>
      <c r="H726" t="s">
        <v>5141</v>
      </c>
      <c r="J726" t="s">
        <v>5640</v>
      </c>
    </row>
    <row r="727" spans="1:10" x14ac:dyDescent="0.25">
      <c r="A727" t="s">
        <v>3833</v>
      </c>
      <c r="B727" t="s">
        <v>205</v>
      </c>
      <c r="C727" s="34" t="str">
        <f t="shared" si="31"/>
        <v/>
      </c>
      <c r="E727" t="s">
        <v>6</v>
      </c>
      <c r="F727" t="s">
        <v>6</v>
      </c>
      <c r="G727" t="s">
        <v>5972</v>
      </c>
      <c r="H727" t="s">
        <v>5141</v>
      </c>
      <c r="J727" t="s">
        <v>5640</v>
      </c>
    </row>
    <row r="728" spans="1:10" x14ac:dyDescent="0.25">
      <c r="A728" t="s">
        <v>3879</v>
      </c>
      <c r="B728" t="s">
        <v>1585</v>
      </c>
      <c r="C728" s="34" t="str">
        <f t="shared" si="31"/>
        <v/>
      </c>
      <c r="E728" t="s">
        <v>6</v>
      </c>
      <c r="F728" t="s">
        <v>6</v>
      </c>
      <c r="G728" t="s">
        <v>5973</v>
      </c>
      <c r="H728" t="s">
        <v>5141</v>
      </c>
      <c r="J728" t="s">
        <v>5640</v>
      </c>
    </row>
    <row r="729" spans="1:10" x14ac:dyDescent="0.25">
      <c r="A729" t="s">
        <v>3879</v>
      </c>
      <c r="B729" t="s">
        <v>441</v>
      </c>
      <c r="C729" s="34" t="str">
        <f t="shared" si="31"/>
        <v/>
      </c>
      <c r="E729" t="s">
        <v>6</v>
      </c>
      <c r="F729" t="s">
        <v>6</v>
      </c>
      <c r="G729" t="s">
        <v>5974</v>
      </c>
      <c r="H729" t="s">
        <v>5141</v>
      </c>
      <c r="J729" t="s">
        <v>5640</v>
      </c>
    </row>
    <row r="730" spans="1:10" x14ac:dyDescent="0.25">
      <c r="A730" t="s">
        <v>3896</v>
      </c>
      <c r="B730" t="s">
        <v>197</v>
      </c>
      <c r="C730" s="34" t="str">
        <f t="shared" si="31"/>
        <v/>
      </c>
      <c r="E730" t="s">
        <v>6</v>
      </c>
      <c r="F730" t="s">
        <v>6</v>
      </c>
      <c r="G730" t="s">
        <v>5975</v>
      </c>
      <c r="H730" t="s">
        <v>5141</v>
      </c>
      <c r="J730" t="s">
        <v>5640</v>
      </c>
    </row>
    <row r="731" spans="1:10" x14ac:dyDescent="0.25">
      <c r="A731" t="s">
        <v>3907</v>
      </c>
      <c r="B731" t="s">
        <v>3920</v>
      </c>
      <c r="C731" s="34" t="str">
        <f t="shared" si="31"/>
        <v/>
      </c>
      <c r="E731" t="s">
        <v>6</v>
      </c>
      <c r="F731" t="s">
        <v>6</v>
      </c>
      <c r="G731" t="s">
        <v>5976</v>
      </c>
      <c r="H731" t="s">
        <v>5141</v>
      </c>
      <c r="J731" t="s">
        <v>5640</v>
      </c>
    </row>
    <row r="732" spans="1:10" x14ac:dyDescent="0.25">
      <c r="A732" t="s">
        <v>3907</v>
      </c>
      <c r="B732" t="s">
        <v>903</v>
      </c>
      <c r="C732" s="34" t="str">
        <f t="shared" si="31"/>
        <v/>
      </c>
      <c r="E732" t="s">
        <v>6</v>
      </c>
      <c r="F732" t="s">
        <v>6</v>
      </c>
      <c r="G732" t="s">
        <v>5977</v>
      </c>
      <c r="H732" t="s">
        <v>5141</v>
      </c>
      <c r="J732" t="s">
        <v>5640</v>
      </c>
    </row>
    <row r="733" spans="1:10" x14ac:dyDescent="0.25">
      <c r="A733" t="s">
        <v>3907</v>
      </c>
      <c r="B733" t="s">
        <v>3928</v>
      </c>
      <c r="C733" s="34" t="str">
        <f t="shared" si="31"/>
        <v/>
      </c>
      <c r="E733" t="s">
        <v>6</v>
      </c>
      <c r="F733" t="s">
        <v>6</v>
      </c>
      <c r="G733" t="s">
        <v>5978</v>
      </c>
      <c r="H733" t="s">
        <v>5141</v>
      </c>
      <c r="J733" t="s">
        <v>5640</v>
      </c>
    </row>
    <row r="734" spans="1:10" x14ac:dyDescent="0.25">
      <c r="A734" t="s">
        <v>3907</v>
      </c>
      <c r="B734" t="s">
        <v>414</v>
      </c>
      <c r="C734" s="34" t="str">
        <f t="shared" si="31"/>
        <v/>
      </c>
      <c r="E734" t="s">
        <v>6</v>
      </c>
      <c r="F734" t="s">
        <v>6</v>
      </c>
      <c r="G734" t="s">
        <v>5979</v>
      </c>
      <c r="H734" t="s">
        <v>5141</v>
      </c>
      <c r="J734" t="s">
        <v>5640</v>
      </c>
    </row>
    <row r="735" spans="1:10" x14ac:dyDescent="0.25">
      <c r="A735" t="s">
        <v>3907</v>
      </c>
      <c r="B735" t="s">
        <v>3921</v>
      </c>
      <c r="C735" s="34" t="str">
        <f t="shared" si="31"/>
        <v/>
      </c>
      <c r="E735" t="s">
        <v>6</v>
      </c>
      <c r="F735" t="s">
        <v>6</v>
      </c>
      <c r="G735" t="s">
        <v>5980</v>
      </c>
      <c r="H735" t="s">
        <v>5141</v>
      </c>
      <c r="J735" t="s">
        <v>5640</v>
      </c>
    </row>
    <row r="736" spans="1:10" x14ac:dyDescent="0.25">
      <c r="A736" t="s">
        <v>3937</v>
      </c>
      <c r="B736" t="s">
        <v>41</v>
      </c>
      <c r="C736" s="34" t="str">
        <f t="shared" si="31"/>
        <v/>
      </c>
      <c r="E736" t="s">
        <v>6</v>
      </c>
      <c r="F736" t="s">
        <v>6</v>
      </c>
      <c r="G736" t="s">
        <v>5981</v>
      </c>
      <c r="H736" t="s">
        <v>5141</v>
      </c>
      <c r="J736" t="s">
        <v>5640</v>
      </c>
    </row>
    <row r="737" spans="1:10" x14ac:dyDescent="0.25">
      <c r="A737" t="s">
        <v>3947</v>
      </c>
      <c r="B737" t="s">
        <v>3955</v>
      </c>
      <c r="C737" s="34" t="str">
        <f t="shared" si="31"/>
        <v/>
      </c>
      <c r="E737" t="s">
        <v>6</v>
      </c>
      <c r="F737" t="s">
        <v>6</v>
      </c>
      <c r="G737" t="s">
        <v>5982</v>
      </c>
      <c r="H737" t="s">
        <v>5141</v>
      </c>
      <c r="J737" t="s">
        <v>5640</v>
      </c>
    </row>
    <row r="738" spans="1:10" x14ac:dyDescent="0.25">
      <c r="A738" t="s">
        <v>3947</v>
      </c>
      <c r="B738" t="s">
        <v>1970</v>
      </c>
      <c r="C738" s="34" t="str">
        <f t="shared" si="31"/>
        <v/>
      </c>
      <c r="E738" t="s">
        <v>6</v>
      </c>
      <c r="F738" t="s">
        <v>6</v>
      </c>
      <c r="G738" t="s">
        <v>5983</v>
      </c>
      <c r="H738" t="s">
        <v>5141</v>
      </c>
      <c r="J738" t="s">
        <v>5640</v>
      </c>
    </row>
    <row r="739" spans="1:10" x14ac:dyDescent="0.25">
      <c r="A739" t="s">
        <v>3947</v>
      </c>
      <c r="B739" t="s">
        <v>3952</v>
      </c>
      <c r="C739" s="34" t="str">
        <f t="shared" si="31"/>
        <v/>
      </c>
      <c r="E739" t="s">
        <v>6</v>
      </c>
      <c r="F739" t="s">
        <v>6</v>
      </c>
      <c r="G739" t="s">
        <v>5984</v>
      </c>
      <c r="H739" t="s">
        <v>5141</v>
      </c>
      <c r="J739" t="s">
        <v>5640</v>
      </c>
    </row>
    <row r="740" spans="1:10" x14ac:dyDescent="0.25">
      <c r="A740" t="s">
        <v>3947</v>
      </c>
      <c r="B740" t="s">
        <v>3962</v>
      </c>
      <c r="C740" s="34" t="str">
        <f t="shared" si="31"/>
        <v/>
      </c>
      <c r="E740" t="s">
        <v>6</v>
      </c>
      <c r="F740" t="s">
        <v>6</v>
      </c>
      <c r="G740" t="s">
        <v>5985</v>
      </c>
      <c r="H740" t="s">
        <v>5141</v>
      </c>
      <c r="J740" t="s">
        <v>5640</v>
      </c>
    </row>
    <row r="741" spans="1:10" x14ac:dyDescent="0.25">
      <c r="A741" t="s">
        <v>3987</v>
      </c>
      <c r="B741" t="s">
        <v>350</v>
      </c>
      <c r="C741" s="34" t="str">
        <f t="shared" si="31"/>
        <v/>
      </c>
      <c r="E741" t="s">
        <v>6</v>
      </c>
      <c r="F741" t="s">
        <v>6</v>
      </c>
      <c r="G741" t="s">
        <v>5986</v>
      </c>
      <c r="H741" t="s">
        <v>5141</v>
      </c>
      <c r="J741" t="s">
        <v>5640</v>
      </c>
    </row>
    <row r="742" spans="1:10" x14ac:dyDescent="0.25">
      <c r="A742" t="s">
        <v>3993</v>
      </c>
      <c r="B742" t="s">
        <v>3922</v>
      </c>
      <c r="C742" s="34" t="str">
        <f t="shared" si="31"/>
        <v/>
      </c>
      <c r="E742" t="s">
        <v>6</v>
      </c>
      <c r="F742" t="s">
        <v>6</v>
      </c>
      <c r="G742" t="s">
        <v>5987</v>
      </c>
      <c r="H742" t="s">
        <v>5141</v>
      </c>
      <c r="J742" t="s">
        <v>5640</v>
      </c>
    </row>
    <row r="743" spans="1:10" x14ac:dyDescent="0.25">
      <c r="A743" t="s">
        <v>3993</v>
      </c>
      <c r="B743" t="s">
        <v>1738</v>
      </c>
      <c r="C743" s="34" t="str">
        <f t="shared" si="31"/>
        <v/>
      </c>
      <c r="E743" t="s">
        <v>6</v>
      </c>
      <c r="F743" t="s">
        <v>6</v>
      </c>
      <c r="G743" t="s">
        <v>5988</v>
      </c>
      <c r="H743" t="s">
        <v>5141</v>
      </c>
      <c r="J743" t="s">
        <v>5640</v>
      </c>
    </row>
    <row r="744" spans="1:10" x14ac:dyDescent="0.25">
      <c r="A744" t="s">
        <v>3993</v>
      </c>
      <c r="B744" t="s">
        <v>3994</v>
      </c>
      <c r="C744" s="34" t="str">
        <f t="shared" si="31"/>
        <v/>
      </c>
      <c r="E744" t="s">
        <v>6</v>
      </c>
      <c r="F744" t="s">
        <v>6</v>
      </c>
      <c r="G744" t="s">
        <v>5989</v>
      </c>
      <c r="H744" t="s">
        <v>5141</v>
      </c>
      <c r="J744" t="s">
        <v>5640</v>
      </c>
    </row>
    <row r="745" spans="1:10" x14ac:dyDescent="0.25">
      <c r="A745" t="s">
        <v>3993</v>
      </c>
      <c r="B745" t="s">
        <v>2560</v>
      </c>
      <c r="C745" s="34" t="str">
        <f t="shared" si="31"/>
        <v/>
      </c>
      <c r="E745" t="s">
        <v>6</v>
      </c>
      <c r="F745" t="s">
        <v>6</v>
      </c>
      <c r="G745" t="s">
        <v>5990</v>
      </c>
      <c r="H745" t="s">
        <v>5141</v>
      </c>
      <c r="J745" t="s">
        <v>5640</v>
      </c>
    </row>
    <row r="746" spans="1:10" x14ac:dyDescent="0.25">
      <c r="A746" t="s">
        <v>4014</v>
      </c>
      <c r="B746" t="s">
        <v>253</v>
      </c>
      <c r="C746" s="34" t="str">
        <f t="shared" si="31"/>
        <v/>
      </c>
      <c r="E746" t="s">
        <v>6</v>
      </c>
      <c r="F746" t="s">
        <v>6</v>
      </c>
      <c r="G746" t="s">
        <v>5991</v>
      </c>
      <c r="H746" t="s">
        <v>5141</v>
      </c>
      <c r="J746" t="s">
        <v>5640</v>
      </c>
    </row>
    <row r="747" spans="1:10" x14ac:dyDescent="0.25">
      <c r="A747" t="s">
        <v>4014</v>
      </c>
      <c r="B747" t="s">
        <v>4015</v>
      </c>
      <c r="C747" s="34" t="str">
        <f t="shared" si="31"/>
        <v/>
      </c>
      <c r="E747" t="s">
        <v>6</v>
      </c>
      <c r="F747" t="s">
        <v>6</v>
      </c>
      <c r="G747" t="s">
        <v>5992</v>
      </c>
      <c r="H747" t="s">
        <v>5141</v>
      </c>
      <c r="J747" t="s">
        <v>5640</v>
      </c>
    </row>
    <row r="748" spans="1:10" x14ac:dyDescent="0.25">
      <c r="A748" t="s">
        <v>4017</v>
      </c>
      <c r="B748" t="s">
        <v>4018</v>
      </c>
      <c r="C748" s="34" t="str">
        <f t="shared" si="31"/>
        <v/>
      </c>
      <c r="E748" t="s">
        <v>6</v>
      </c>
      <c r="F748" t="s">
        <v>6</v>
      </c>
      <c r="G748" t="s">
        <v>5993</v>
      </c>
      <c r="H748" t="s">
        <v>5141</v>
      </c>
      <c r="J748" t="s">
        <v>5640</v>
      </c>
    </row>
    <row r="749" spans="1:10" x14ac:dyDescent="0.25">
      <c r="A749" t="s">
        <v>4027</v>
      </c>
      <c r="B749" t="s">
        <v>4028</v>
      </c>
      <c r="C749" s="34" t="str">
        <f t="shared" si="31"/>
        <v/>
      </c>
      <c r="E749" t="s">
        <v>6</v>
      </c>
      <c r="F749" t="s">
        <v>6</v>
      </c>
      <c r="G749" t="s">
        <v>5994</v>
      </c>
      <c r="H749" t="s">
        <v>5141</v>
      </c>
      <c r="J749" t="s">
        <v>5640</v>
      </c>
    </row>
    <row r="750" spans="1:10" x14ac:dyDescent="0.25">
      <c r="A750" t="s">
        <v>4031</v>
      </c>
      <c r="B750" t="s">
        <v>770</v>
      </c>
      <c r="C750" s="34" t="str">
        <f t="shared" si="31"/>
        <v/>
      </c>
      <c r="E750" t="s">
        <v>6</v>
      </c>
      <c r="F750" t="s">
        <v>6</v>
      </c>
      <c r="G750" t="s">
        <v>5995</v>
      </c>
      <c r="H750" t="s">
        <v>5141</v>
      </c>
      <c r="J750" t="s">
        <v>5640</v>
      </c>
    </row>
    <row r="751" spans="1:10" x14ac:dyDescent="0.25">
      <c r="A751" t="s">
        <v>4045</v>
      </c>
      <c r="B751" t="s">
        <v>2238</v>
      </c>
      <c r="C751" s="34" t="str">
        <f t="shared" si="31"/>
        <v/>
      </c>
      <c r="E751" t="s">
        <v>6</v>
      </c>
      <c r="F751" t="s">
        <v>6</v>
      </c>
      <c r="G751" t="s">
        <v>5996</v>
      </c>
      <c r="H751" t="s">
        <v>5141</v>
      </c>
      <c r="J751" t="s">
        <v>5640</v>
      </c>
    </row>
    <row r="752" spans="1:10" x14ac:dyDescent="0.25">
      <c r="A752" t="s">
        <v>4071</v>
      </c>
      <c r="B752" t="s">
        <v>198</v>
      </c>
      <c r="C752" s="34" t="str">
        <f t="shared" si="31"/>
        <v/>
      </c>
      <c r="E752" t="s">
        <v>6</v>
      </c>
      <c r="F752" t="s">
        <v>6</v>
      </c>
      <c r="G752" t="s">
        <v>5997</v>
      </c>
      <c r="H752" t="s">
        <v>5141</v>
      </c>
      <c r="J752" t="s">
        <v>5640</v>
      </c>
    </row>
    <row r="753" spans="1:10" x14ac:dyDescent="0.25">
      <c r="A753" t="s">
        <v>4071</v>
      </c>
      <c r="B753" t="s">
        <v>818</v>
      </c>
      <c r="C753" s="34" t="str">
        <f t="shared" si="31"/>
        <v/>
      </c>
      <c r="E753" t="s">
        <v>6</v>
      </c>
      <c r="F753" t="s">
        <v>6</v>
      </c>
      <c r="G753" t="s">
        <v>5998</v>
      </c>
      <c r="H753" t="s">
        <v>5141</v>
      </c>
      <c r="J753" t="s">
        <v>5640</v>
      </c>
    </row>
    <row r="754" spans="1:10" x14ac:dyDescent="0.25">
      <c r="A754" t="s">
        <v>1168</v>
      </c>
      <c r="B754" t="s">
        <v>1170</v>
      </c>
      <c r="C754" s="34" t="str">
        <f t="shared" si="31"/>
        <v/>
      </c>
      <c r="E754" t="s">
        <v>6</v>
      </c>
      <c r="F754" t="s">
        <v>6</v>
      </c>
      <c r="G754" t="str">
        <f t="shared" ref="G754:G786" si="32">IF(D754="",CONCATENATE(A754," ",B754),CONCATENATE(A754," ",B754," ",D754))</f>
        <v>Cheilanthes acrostica</v>
      </c>
      <c r="H754" t="s">
        <v>5141</v>
      </c>
      <c r="J754" t="s">
        <v>6023</v>
      </c>
    </row>
    <row r="755" spans="1:10" x14ac:dyDescent="0.25">
      <c r="A755" t="s">
        <v>1168</v>
      </c>
      <c r="B755" t="s">
        <v>1169</v>
      </c>
      <c r="C755" s="34" t="str">
        <f t="shared" si="31"/>
        <v/>
      </c>
      <c r="E755" t="s">
        <v>6</v>
      </c>
      <c r="F755" t="s">
        <v>6</v>
      </c>
      <c r="G755" t="str">
        <f t="shared" si="32"/>
        <v>Cheilanthes guanchica</v>
      </c>
      <c r="H755" t="s">
        <v>5141</v>
      </c>
      <c r="J755" t="s">
        <v>6023</v>
      </c>
    </row>
    <row r="756" spans="1:10" x14ac:dyDescent="0.25">
      <c r="A756" t="s">
        <v>1168</v>
      </c>
      <c r="B756" t="s">
        <v>164</v>
      </c>
      <c r="C756" s="34" t="str">
        <f t="shared" si="31"/>
        <v/>
      </c>
      <c r="E756" t="s">
        <v>6</v>
      </c>
      <c r="F756" t="s">
        <v>6</v>
      </c>
      <c r="G756" t="str">
        <f t="shared" si="32"/>
        <v>Cheilanthes hispanica</v>
      </c>
      <c r="H756" t="s">
        <v>5141</v>
      </c>
      <c r="J756" t="s">
        <v>6023</v>
      </c>
    </row>
    <row r="757" spans="1:10" x14ac:dyDescent="0.25">
      <c r="A757" t="s">
        <v>1168</v>
      </c>
      <c r="B757" t="s">
        <v>1171</v>
      </c>
      <c r="C757" s="34" t="str">
        <f t="shared" si="31"/>
        <v/>
      </c>
      <c r="E757" t="s">
        <v>6</v>
      </c>
      <c r="F757" t="s">
        <v>6</v>
      </c>
      <c r="G757" t="str">
        <f t="shared" si="32"/>
        <v>Cheilanthes maderensis</v>
      </c>
      <c r="H757" t="s">
        <v>5141</v>
      </c>
      <c r="J757" t="s">
        <v>6023</v>
      </c>
    </row>
    <row r="758" spans="1:10" x14ac:dyDescent="0.25">
      <c r="A758" t="s">
        <v>1168</v>
      </c>
      <c r="B758" t="s">
        <v>1172</v>
      </c>
      <c r="C758" s="34" t="str">
        <f t="shared" si="31"/>
        <v/>
      </c>
      <c r="E758" t="s">
        <v>6</v>
      </c>
      <c r="F758" t="s">
        <v>6</v>
      </c>
      <c r="G758" t="str">
        <f t="shared" si="32"/>
        <v>Cheilanthes tinaei</v>
      </c>
      <c r="H758" t="s">
        <v>5141</v>
      </c>
      <c r="J758" t="s">
        <v>6023</v>
      </c>
    </row>
    <row r="759" spans="1:10" x14ac:dyDescent="0.25">
      <c r="A759" t="s">
        <v>1130</v>
      </c>
      <c r="B759" t="s">
        <v>1131</v>
      </c>
      <c r="C759" s="34" t="str">
        <f t="shared" si="31"/>
        <v>subsp.</v>
      </c>
      <c r="D759" t="s">
        <v>1131</v>
      </c>
      <c r="E759" t="s">
        <v>6</v>
      </c>
      <c r="F759" t="s">
        <v>31</v>
      </c>
      <c r="G759" t="str">
        <f t="shared" si="32"/>
        <v>Ceterach officinarum officinarum</v>
      </c>
      <c r="H759" t="s">
        <v>5141</v>
      </c>
      <c r="J759" t="s">
        <v>6023</v>
      </c>
    </row>
    <row r="760" spans="1:10" x14ac:dyDescent="0.25">
      <c r="A760" t="s">
        <v>588</v>
      </c>
      <c r="B760" t="s">
        <v>592</v>
      </c>
      <c r="C760" s="34" t="str">
        <f t="shared" si="31"/>
        <v>subsp.</v>
      </c>
      <c r="D760" t="s">
        <v>4392</v>
      </c>
      <c r="E760" t="s">
        <v>6</v>
      </c>
      <c r="F760" t="s">
        <v>6</v>
      </c>
      <c r="G760" t="str">
        <f t="shared" si="32"/>
        <v>Asplenium trichomanes pachyrachis</v>
      </c>
      <c r="H760" t="s">
        <v>5141</v>
      </c>
      <c r="J760" t="s">
        <v>6023</v>
      </c>
    </row>
    <row r="761" spans="1:10" x14ac:dyDescent="0.25">
      <c r="A761" t="s">
        <v>3144</v>
      </c>
      <c r="B761" t="s">
        <v>59</v>
      </c>
      <c r="C761" s="34" t="str">
        <f t="shared" si="31"/>
        <v/>
      </c>
      <c r="E761" t="s">
        <v>6</v>
      </c>
      <c r="F761" t="s">
        <v>6</v>
      </c>
      <c r="G761" t="str">
        <f t="shared" si="32"/>
        <v>Pleurosorus hispanicus</v>
      </c>
      <c r="H761" t="s">
        <v>5141</v>
      </c>
      <c r="J761" t="s">
        <v>6023</v>
      </c>
    </row>
    <row r="762" spans="1:10" x14ac:dyDescent="0.25">
      <c r="A762" t="s">
        <v>588</v>
      </c>
      <c r="B762" t="s">
        <v>590</v>
      </c>
      <c r="C762" s="34" t="str">
        <f t="shared" si="31"/>
        <v/>
      </c>
      <c r="E762" t="s">
        <v>6</v>
      </c>
      <c r="F762" t="s">
        <v>6</v>
      </c>
      <c r="G762" t="str">
        <f t="shared" si="32"/>
        <v>Asplenium marinum</v>
      </c>
      <c r="H762" t="s">
        <v>5141</v>
      </c>
      <c r="J762" t="s">
        <v>6023</v>
      </c>
    </row>
    <row r="763" spans="1:10" x14ac:dyDescent="0.25">
      <c r="A763" t="s">
        <v>3066</v>
      </c>
      <c r="B763" t="s">
        <v>2213</v>
      </c>
      <c r="C763" s="34" t="str">
        <f t="shared" si="31"/>
        <v/>
      </c>
      <c r="E763" t="s">
        <v>6</v>
      </c>
      <c r="F763" t="s">
        <v>6</v>
      </c>
      <c r="G763" t="str">
        <f t="shared" si="32"/>
        <v>Phyllitis sagittata</v>
      </c>
      <c r="H763" t="s">
        <v>5141</v>
      </c>
      <c r="J763" t="s">
        <v>6023</v>
      </c>
    </row>
    <row r="764" spans="1:10" x14ac:dyDescent="0.25">
      <c r="A764" t="s">
        <v>3066</v>
      </c>
      <c r="B764" t="s">
        <v>3067</v>
      </c>
      <c r="C764" s="34" t="str">
        <f t="shared" si="31"/>
        <v>subsp.</v>
      </c>
      <c r="D764" t="s">
        <v>3067</v>
      </c>
      <c r="E764" t="s">
        <v>6</v>
      </c>
      <c r="F764" t="s">
        <v>31</v>
      </c>
      <c r="G764" t="str">
        <f t="shared" si="32"/>
        <v>Phyllitis scolopendrium scolopendrium</v>
      </c>
      <c r="H764" t="s">
        <v>5141</v>
      </c>
      <c r="J764" t="s">
        <v>6023</v>
      </c>
    </row>
    <row r="765" spans="1:10" x14ac:dyDescent="0.25">
      <c r="A765" t="s">
        <v>588</v>
      </c>
      <c r="B765" t="s">
        <v>602</v>
      </c>
      <c r="C765" s="34" t="str">
        <f t="shared" si="31"/>
        <v>subsp.</v>
      </c>
      <c r="D765" t="s">
        <v>1217</v>
      </c>
      <c r="E765" t="s">
        <v>6</v>
      </c>
      <c r="F765" t="s">
        <v>31</v>
      </c>
      <c r="G765" t="str">
        <f t="shared" si="32"/>
        <v>Asplenium seelosii glabrum</v>
      </c>
      <c r="H765" t="s">
        <v>5141</v>
      </c>
      <c r="J765" t="s">
        <v>6023</v>
      </c>
    </row>
    <row r="766" spans="1:10" x14ac:dyDescent="0.25">
      <c r="A766" t="s">
        <v>588</v>
      </c>
      <c r="B766" t="s">
        <v>601</v>
      </c>
      <c r="C766" s="34" t="str">
        <f t="shared" si="31"/>
        <v>subsp.</v>
      </c>
      <c r="D766" t="s">
        <v>601</v>
      </c>
      <c r="E766" t="s">
        <v>6</v>
      </c>
      <c r="F766" t="s">
        <v>31</v>
      </c>
      <c r="G766" t="str">
        <f t="shared" si="32"/>
        <v>Asplenium septentrionale septentrionale</v>
      </c>
      <c r="H766" t="s">
        <v>5141</v>
      </c>
      <c r="J766" t="s">
        <v>6023</v>
      </c>
    </row>
    <row r="767" spans="1:10" x14ac:dyDescent="0.25">
      <c r="A767" t="s">
        <v>1424</v>
      </c>
      <c r="B767" t="s">
        <v>1391</v>
      </c>
      <c r="C767" s="34" t="str">
        <f t="shared" si="31"/>
        <v>subsp.</v>
      </c>
      <c r="D767" t="s">
        <v>176</v>
      </c>
      <c r="E767" t="s">
        <v>6</v>
      </c>
      <c r="F767" t="s">
        <v>6</v>
      </c>
      <c r="G767" t="str">
        <f t="shared" si="32"/>
        <v>Cystopteris fragilis alpina</v>
      </c>
      <c r="H767" t="s">
        <v>5141</v>
      </c>
      <c r="J767" t="s">
        <v>6023</v>
      </c>
    </row>
    <row r="768" spans="1:10" x14ac:dyDescent="0.25">
      <c r="A768" t="s">
        <v>1424</v>
      </c>
      <c r="B768" t="s">
        <v>1391</v>
      </c>
      <c r="C768" s="34" t="str">
        <f t="shared" si="31"/>
        <v>subsp.</v>
      </c>
      <c r="D768" t="s">
        <v>1391</v>
      </c>
      <c r="E768" t="s">
        <v>6</v>
      </c>
      <c r="F768" t="s">
        <v>6</v>
      </c>
      <c r="G768" t="str">
        <f t="shared" si="32"/>
        <v>Cystopteris fragilis fragilis</v>
      </c>
      <c r="H768" t="s">
        <v>5141</v>
      </c>
      <c r="J768" t="s">
        <v>6023</v>
      </c>
    </row>
    <row r="769" spans="1:10" x14ac:dyDescent="0.25">
      <c r="A769" t="s">
        <v>1424</v>
      </c>
      <c r="B769" t="s">
        <v>1391</v>
      </c>
      <c r="C769" s="34" t="str">
        <f t="shared" si="31"/>
        <v>subsp.</v>
      </c>
      <c r="D769" t="s">
        <v>1701</v>
      </c>
      <c r="E769" t="s">
        <v>6</v>
      </c>
      <c r="F769" t="s">
        <v>6</v>
      </c>
      <c r="G769" t="str">
        <f t="shared" si="32"/>
        <v>Cystopteris fragilis huteri</v>
      </c>
      <c r="H769" t="s">
        <v>5141</v>
      </c>
      <c r="J769" t="s">
        <v>6023</v>
      </c>
    </row>
    <row r="770" spans="1:10" x14ac:dyDescent="0.25">
      <c r="A770" t="s">
        <v>1554</v>
      </c>
      <c r="B770" t="s">
        <v>833</v>
      </c>
      <c r="C770" s="34" t="str">
        <f t="shared" si="31"/>
        <v>subsp.</v>
      </c>
      <c r="D770" t="s">
        <v>4435</v>
      </c>
      <c r="E770" t="s">
        <v>6</v>
      </c>
      <c r="F770" t="s">
        <v>6</v>
      </c>
      <c r="G770" t="str">
        <f t="shared" si="32"/>
        <v>Dryopteris affinis borreri</v>
      </c>
      <c r="H770" t="s">
        <v>5141</v>
      </c>
      <c r="J770" t="s">
        <v>6023</v>
      </c>
    </row>
    <row r="771" spans="1:10" x14ac:dyDescent="0.25">
      <c r="A771" t="s">
        <v>1554</v>
      </c>
      <c r="B771" t="s">
        <v>833</v>
      </c>
      <c r="C771" s="34" t="str">
        <f t="shared" si="31"/>
        <v>subsp.</v>
      </c>
      <c r="D771" t="s">
        <v>4436</v>
      </c>
      <c r="E771" t="s">
        <v>6</v>
      </c>
      <c r="F771" t="s">
        <v>6</v>
      </c>
      <c r="G771" t="str">
        <f t="shared" si="32"/>
        <v>Dryopteris affinis stilluppensis</v>
      </c>
      <c r="H771" t="s">
        <v>5141</v>
      </c>
      <c r="J771" t="s">
        <v>6023</v>
      </c>
    </row>
    <row r="772" spans="1:10" x14ac:dyDescent="0.25">
      <c r="A772" t="s">
        <v>1554</v>
      </c>
      <c r="B772" t="s">
        <v>1558</v>
      </c>
      <c r="C772" s="34" t="str">
        <f t="shared" ref="C772:C835" si="33">IF(D772="","","subsp.")</f>
        <v/>
      </c>
      <c r="E772" t="s">
        <v>6</v>
      </c>
      <c r="F772" t="s">
        <v>6</v>
      </c>
      <c r="G772" t="str">
        <f t="shared" si="32"/>
        <v>Dryopteris submontana</v>
      </c>
      <c r="H772" t="s">
        <v>5141</v>
      </c>
      <c r="J772" t="s">
        <v>6023</v>
      </c>
    </row>
    <row r="773" spans="1:10" x14ac:dyDescent="0.25">
      <c r="A773" t="s">
        <v>2161</v>
      </c>
      <c r="B773" t="s">
        <v>2162</v>
      </c>
      <c r="C773" s="34" t="str">
        <f t="shared" si="33"/>
        <v>subsp.</v>
      </c>
      <c r="D773" t="s">
        <v>2162</v>
      </c>
      <c r="E773" t="s">
        <v>6</v>
      </c>
      <c r="F773" t="s">
        <v>31</v>
      </c>
      <c r="G773" t="str">
        <f t="shared" si="32"/>
        <v>Huperzia selago selago</v>
      </c>
      <c r="H773" t="s">
        <v>5141</v>
      </c>
      <c r="J773" t="s">
        <v>6023</v>
      </c>
    </row>
    <row r="774" spans="1:10" x14ac:dyDescent="0.25">
      <c r="A774" t="s">
        <v>2219</v>
      </c>
      <c r="B774" t="s">
        <v>2224</v>
      </c>
      <c r="C774" s="34" t="str">
        <f t="shared" si="33"/>
        <v/>
      </c>
      <c r="E774" t="s">
        <v>6</v>
      </c>
      <c r="F774" t="s">
        <v>6</v>
      </c>
      <c r="G774" t="str">
        <f t="shared" si="32"/>
        <v>Isoetes echinosporum</v>
      </c>
      <c r="H774" t="s">
        <v>5141</v>
      </c>
      <c r="J774" t="s">
        <v>6023</v>
      </c>
    </row>
    <row r="775" spans="1:10" x14ac:dyDescent="0.25">
      <c r="A775" t="s">
        <v>2219</v>
      </c>
      <c r="B775" t="s">
        <v>2220</v>
      </c>
      <c r="C775" s="34" t="str">
        <f t="shared" si="33"/>
        <v/>
      </c>
      <c r="E775" t="s">
        <v>6</v>
      </c>
      <c r="F775" t="s">
        <v>6</v>
      </c>
      <c r="G775" t="str">
        <f t="shared" si="32"/>
        <v>Isoetes lacustre</v>
      </c>
      <c r="H775" t="s">
        <v>5141</v>
      </c>
      <c r="J775" t="s">
        <v>6023</v>
      </c>
    </row>
    <row r="776" spans="1:10" x14ac:dyDescent="0.25">
      <c r="A776" t="s">
        <v>2219</v>
      </c>
      <c r="B776" t="s">
        <v>2222</v>
      </c>
      <c r="C776" s="34" t="str">
        <f t="shared" si="33"/>
        <v/>
      </c>
      <c r="E776" t="s">
        <v>6</v>
      </c>
      <c r="F776" t="s">
        <v>6</v>
      </c>
      <c r="G776" t="str">
        <f t="shared" si="32"/>
        <v>Isoetes longissimum</v>
      </c>
      <c r="H776" t="s">
        <v>5141</v>
      </c>
      <c r="J776" t="s">
        <v>6023</v>
      </c>
    </row>
    <row r="777" spans="1:10" x14ac:dyDescent="0.25">
      <c r="A777" t="s">
        <v>2219</v>
      </c>
      <c r="B777" t="s">
        <v>1916</v>
      </c>
      <c r="C777" s="34" t="str">
        <f t="shared" si="33"/>
        <v/>
      </c>
      <c r="E777" t="s">
        <v>6</v>
      </c>
      <c r="F777" t="s">
        <v>6</v>
      </c>
      <c r="G777" t="str">
        <f t="shared" si="32"/>
        <v>Isoetes setaceum</v>
      </c>
      <c r="H777" t="s">
        <v>5141</v>
      </c>
      <c r="J777" t="s">
        <v>6023</v>
      </c>
    </row>
    <row r="778" spans="1:10" x14ac:dyDescent="0.25">
      <c r="A778" t="s">
        <v>2219</v>
      </c>
      <c r="B778" t="s">
        <v>2223</v>
      </c>
      <c r="C778" s="34" t="str">
        <f t="shared" si="33"/>
        <v>subsp.</v>
      </c>
      <c r="D778" t="s">
        <v>4613</v>
      </c>
      <c r="E778" t="s">
        <v>31</v>
      </c>
      <c r="F778" t="s">
        <v>6</v>
      </c>
      <c r="G778" t="str">
        <f t="shared" si="32"/>
        <v>Isoetes velatum asturicense</v>
      </c>
      <c r="H778" t="s">
        <v>5141</v>
      </c>
      <c r="J778" t="s">
        <v>6023</v>
      </c>
    </row>
    <row r="779" spans="1:10" x14ac:dyDescent="0.25">
      <c r="A779" t="s">
        <v>2219</v>
      </c>
      <c r="B779" t="s">
        <v>2223</v>
      </c>
      <c r="C779" s="34" t="str">
        <f t="shared" si="33"/>
        <v>subsp.</v>
      </c>
      <c r="D779" t="s">
        <v>2223</v>
      </c>
      <c r="E779" t="s">
        <v>6</v>
      </c>
      <c r="F779" t="s">
        <v>6</v>
      </c>
      <c r="G779" t="str">
        <f t="shared" si="32"/>
        <v>Isoetes velatum velatum</v>
      </c>
      <c r="H779" t="s">
        <v>5141</v>
      </c>
      <c r="J779" t="s">
        <v>6023</v>
      </c>
    </row>
    <row r="780" spans="1:10" x14ac:dyDescent="0.25">
      <c r="A780" t="s">
        <v>1514</v>
      </c>
      <c r="B780" t="s">
        <v>1107</v>
      </c>
      <c r="C780" s="34" t="str">
        <f t="shared" si="33"/>
        <v/>
      </c>
      <c r="E780" t="s">
        <v>6</v>
      </c>
      <c r="F780" t="s">
        <v>6</v>
      </c>
      <c r="G780" t="str">
        <f t="shared" si="32"/>
        <v>Diphasiastrum alpinum</v>
      </c>
      <c r="H780" t="s">
        <v>5141</v>
      </c>
      <c r="J780" t="s">
        <v>6023</v>
      </c>
    </row>
    <row r="781" spans="1:10" x14ac:dyDescent="0.25">
      <c r="A781" t="s">
        <v>2332</v>
      </c>
      <c r="B781" t="s">
        <v>2333</v>
      </c>
      <c r="C781" s="34" t="str">
        <f t="shared" si="33"/>
        <v/>
      </c>
      <c r="E781" t="s">
        <v>6</v>
      </c>
      <c r="F781" t="s">
        <v>6</v>
      </c>
      <c r="G781" t="str">
        <f t="shared" si="32"/>
        <v>Lastrea limbosperma</v>
      </c>
      <c r="H781" t="s">
        <v>5141</v>
      </c>
      <c r="J781" t="s">
        <v>6023</v>
      </c>
    </row>
    <row r="782" spans="1:10" x14ac:dyDescent="0.25">
      <c r="A782" t="s">
        <v>2846</v>
      </c>
      <c r="B782" t="s">
        <v>2847</v>
      </c>
      <c r="C782" s="34" t="str">
        <f t="shared" si="33"/>
        <v>subsp.</v>
      </c>
      <c r="D782" t="s">
        <v>2847</v>
      </c>
      <c r="E782" t="s">
        <v>6</v>
      </c>
      <c r="F782" t="s">
        <v>31</v>
      </c>
      <c r="G782" t="str">
        <f t="shared" si="32"/>
        <v>Notholaena marantae marantae</v>
      </c>
      <c r="H782" t="s">
        <v>5141</v>
      </c>
      <c r="J782" t="s">
        <v>6023</v>
      </c>
    </row>
    <row r="783" spans="1:10" x14ac:dyDescent="0.25">
      <c r="A783" t="s">
        <v>3170</v>
      </c>
      <c r="B783" t="s">
        <v>3171</v>
      </c>
      <c r="C783" s="34" t="str">
        <f t="shared" si="33"/>
        <v>subsp.</v>
      </c>
      <c r="D783" t="s">
        <v>3171</v>
      </c>
      <c r="E783" t="s">
        <v>6</v>
      </c>
      <c r="F783" t="s">
        <v>31</v>
      </c>
      <c r="G783" t="str">
        <f t="shared" si="32"/>
        <v>Polypodium cambricum cambricum</v>
      </c>
      <c r="H783" t="s">
        <v>5141</v>
      </c>
      <c r="J783" t="s">
        <v>6023</v>
      </c>
    </row>
    <row r="784" spans="1:10" x14ac:dyDescent="0.25">
      <c r="A784" t="s">
        <v>3232</v>
      </c>
      <c r="B784" t="s">
        <v>3233</v>
      </c>
      <c r="C784" s="34" t="str">
        <f t="shared" si="33"/>
        <v>subsp.</v>
      </c>
      <c r="D784" t="s">
        <v>3233</v>
      </c>
      <c r="E784" t="s">
        <v>6</v>
      </c>
      <c r="F784" t="s">
        <v>31</v>
      </c>
      <c r="G784" t="str">
        <f t="shared" si="32"/>
        <v>Pteridium aquilinum aquilinum</v>
      </c>
      <c r="H784" t="s">
        <v>5141</v>
      </c>
      <c r="J784" t="s">
        <v>6023</v>
      </c>
    </row>
    <row r="785" spans="1:10" x14ac:dyDescent="0.25">
      <c r="A785" t="s">
        <v>714</v>
      </c>
      <c r="B785" t="s">
        <v>715</v>
      </c>
      <c r="C785" s="34" t="str">
        <f t="shared" si="33"/>
        <v>subsp.</v>
      </c>
      <c r="D785" t="s">
        <v>715</v>
      </c>
      <c r="E785" t="s">
        <v>31</v>
      </c>
      <c r="F785" t="s">
        <v>31</v>
      </c>
      <c r="G785" t="str">
        <f t="shared" si="32"/>
        <v>Blechnum spicant spicant</v>
      </c>
      <c r="H785" t="s">
        <v>5141</v>
      </c>
      <c r="J785" t="s">
        <v>6023</v>
      </c>
    </row>
    <row r="786" spans="1:10" x14ac:dyDescent="0.25">
      <c r="A786" t="s">
        <v>4122</v>
      </c>
      <c r="B786" t="s">
        <v>4123</v>
      </c>
      <c r="C786" s="34" t="str">
        <f t="shared" si="33"/>
        <v>subsp.</v>
      </c>
      <c r="D786" t="s">
        <v>1930</v>
      </c>
      <c r="E786" t="s">
        <v>6</v>
      </c>
      <c r="F786" t="s">
        <v>31</v>
      </c>
      <c r="G786" t="str">
        <f t="shared" si="32"/>
        <v>Woodsia glabella pulchella</v>
      </c>
      <c r="H786" t="s">
        <v>5141</v>
      </c>
      <c r="J786" t="s">
        <v>6023</v>
      </c>
    </row>
    <row r="787" spans="1:10" x14ac:dyDescent="0.25">
      <c r="A787" t="s">
        <v>2794</v>
      </c>
      <c r="B787" t="s">
        <v>2803</v>
      </c>
      <c r="C787" s="34" t="str">
        <f t="shared" si="33"/>
        <v/>
      </c>
      <c r="E787" t="s">
        <v>6</v>
      </c>
      <c r="F787" t="s">
        <v>6</v>
      </c>
      <c r="G787" t="str">
        <f t="shared" ref="G787:G819" si="34">IF(D787="",CONCATENATE(A787," ",B787),CONCATENATE(A787," ",B787," ",D787))</f>
        <v>Narcissus assoanus</v>
      </c>
      <c r="H787" t="s">
        <v>5141</v>
      </c>
      <c r="J787" t="s">
        <v>6047</v>
      </c>
    </row>
    <row r="788" spans="1:10" x14ac:dyDescent="0.25">
      <c r="A788" t="s">
        <v>2794</v>
      </c>
      <c r="B788" t="s">
        <v>960</v>
      </c>
      <c r="C788" s="34" t="str">
        <f t="shared" si="33"/>
        <v/>
      </c>
      <c r="E788" t="s">
        <v>6</v>
      </c>
      <c r="F788" t="s">
        <v>6</v>
      </c>
      <c r="G788" t="str">
        <f t="shared" si="34"/>
        <v>Narcissus bicolor</v>
      </c>
      <c r="H788" t="s">
        <v>5141</v>
      </c>
      <c r="J788" t="s">
        <v>6047</v>
      </c>
    </row>
    <row r="789" spans="1:10" x14ac:dyDescent="0.25">
      <c r="A789" t="s">
        <v>2794</v>
      </c>
      <c r="B789" t="s">
        <v>2807</v>
      </c>
      <c r="C789" s="34" t="str">
        <f t="shared" si="33"/>
        <v/>
      </c>
      <c r="E789" t="s">
        <v>6</v>
      </c>
      <c r="F789" t="s">
        <v>6</v>
      </c>
      <c r="G789" t="str">
        <f t="shared" si="34"/>
        <v>Narcissus bulbocodium</v>
      </c>
      <c r="H789" t="s">
        <v>5141</v>
      </c>
      <c r="J789" t="s">
        <v>6047</v>
      </c>
    </row>
    <row r="790" spans="1:10" x14ac:dyDescent="0.25">
      <c r="A790" t="s">
        <v>2794</v>
      </c>
      <c r="B790" t="s">
        <v>1437</v>
      </c>
      <c r="C790" s="34" t="str">
        <f t="shared" si="33"/>
        <v/>
      </c>
      <c r="E790" t="s">
        <v>6</v>
      </c>
      <c r="F790" t="s">
        <v>6</v>
      </c>
      <c r="G790" t="str">
        <f t="shared" si="34"/>
        <v>Narcissus cantabricus</v>
      </c>
      <c r="H790" t="s">
        <v>5141</v>
      </c>
      <c r="J790" t="s">
        <v>6047</v>
      </c>
    </row>
    <row r="791" spans="1:10" x14ac:dyDescent="0.25">
      <c r="A791" t="s">
        <v>2794</v>
      </c>
      <c r="B791" t="s">
        <v>624</v>
      </c>
      <c r="C791" s="34" t="str">
        <f t="shared" si="33"/>
        <v/>
      </c>
      <c r="E791" t="s">
        <v>6</v>
      </c>
      <c r="F791" t="s">
        <v>6</v>
      </c>
      <c r="G791" t="str">
        <f t="shared" si="34"/>
        <v>Narcissus cavanillesii</v>
      </c>
      <c r="H791" t="s">
        <v>5141</v>
      </c>
      <c r="J791" t="s">
        <v>6047</v>
      </c>
    </row>
    <row r="792" spans="1:10" x14ac:dyDescent="0.25">
      <c r="A792" t="s">
        <v>2794</v>
      </c>
      <c r="B792" t="s">
        <v>871</v>
      </c>
      <c r="C792" s="34" t="str">
        <f t="shared" si="33"/>
        <v/>
      </c>
      <c r="E792" t="s">
        <v>6</v>
      </c>
      <c r="F792" t="s">
        <v>6</v>
      </c>
      <c r="G792" t="str">
        <f t="shared" si="34"/>
        <v>Narcissus cuatrecasasii</v>
      </c>
      <c r="H792" t="s">
        <v>5141</v>
      </c>
      <c r="J792" t="s">
        <v>6047</v>
      </c>
    </row>
    <row r="793" spans="1:10" x14ac:dyDescent="0.25">
      <c r="A793" t="s">
        <v>2794</v>
      </c>
      <c r="B793" t="s">
        <v>2809</v>
      </c>
      <c r="C793" s="34" t="str">
        <f t="shared" si="33"/>
        <v/>
      </c>
      <c r="E793" t="s">
        <v>31</v>
      </c>
      <c r="F793" t="s">
        <v>6</v>
      </c>
      <c r="G793" t="str">
        <f t="shared" si="34"/>
        <v>Narcissus cyclamineus</v>
      </c>
      <c r="H793" t="s">
        <v>5141</v>
      </c>
      <c r="J793" t="s">
        <v>6047</v>
      </c>
    </row>
    <row r="794" spans="1:10" x14ac:dyDescent="0.25">
      <c r="A794" t="s">
        <v>2794</v>
      </c>
      <c r="B794" t="s">
        <v>2800</v>
      </c>
      <c r="C794" s="34" t="str">
        <f t="shared" si="33"/>
        <v/>
      </c>
      <c r="E794" t="s">
        <v>6</v>
      </c>
      <c r="F794" t="s">
        <v>6</v>
      </c>
      <c r="G794" t="str">
        <f t="shared" si="34"/>
        <v>Narcissus dubius</v>
      </c>
      <c r="H794" t="s">
        <v>5141</v>
      </c>
      <c r="J794" t="s">
        <v>6047</v>
      </c>
    </row>
    <row r="795" spans="1:10" x14ac:dyDescent="0.25">
      <c r="A795" t="s">
        <v>2794</v>
      </c>
      <c r="B795" t="s">
        <v>2022</v>
      </c>
      <c r="C795" s="34" t="str">
        <f t="shared" si="33"/>
        <v/>
      </c>
      <c r="E795" t="s">
        <v>6</v>
      </c>
      <c r="F795" t="s">
        <v>6</v>
      </c>
      <c r="G795" t="str">
        <f t="shared" si="34"/>
        <v>Narcissus elegans</v>
      </c>
      <c r="H795" t="s">
        <v>5141</v>
      </c>
      <c r="J795" t="s">
        <v>6047</v>
      </c>
    </row>
    <row r="796" spans="1:10" x14ac:dyDescent="0.25">
      <c r="A796" t="s">
        <v>2794</v>
      </c>
      <c r="B796" t="s">
        <v>2804</v>
      </c>
      <c r="C796" s="34" t="str">
        <f t="shared" si="33"/>
        <v/>
      </c>
      <c r="E796" t="s">
        <v>31</v>
      </c>
      <c r="F796" t="s">
        <v>6</v>
      </c>
      <c r="G796" t="str">
        <f t="shared" si="34"/>
        <v>Narcissus gaditanus</v>
      </c>
      <c r="H796" t="s">
        <v>5141</v>
      </c>
      <c r="J796" t="s">
        <v>6047</v>
      </c>
    </row>
    <row r="797" spans="1:10" x14ac:dyDescent="0.25">
      <c r="A797" t="s">
        <v>2794</v>
      </c>
      <c r="B797" t="s">
        <v>2808</v>
      </c>
      <c r="C797" s="34" t="str">
        <f t="shared" si="33"/>
        <v>subsp.</v>
      </c>
      <c r="D797" t="s">
        <v>2808</v>
      </c>
      <c r="E797" t="s">
        <v>31</v>
      </c>
      <c r="F797" t="s">
        <v>6</v>
      </c>
      <c r="G797" t="str">
        <f t="shared" si="34"/>
        <v>Narcissus hedraeanthus hedraeanthus</v>
      </c>
      <c r="H797" t="s">
        <v>5141</v>
      </c>
      <c r="J797" t="s">
        <v>6047</v>
      </c>
    </row>
    <row r="798" spans="1:10" x14ac:dyDescent="0.25">
      <c r="A798" t="s">
        <v>2794</v>
      </c>
      <c r="B798" t="s">
        <v>2808</v>
      </c>
      <c r="C798" s="34" t="str">
        <f t="shared" si="33"/>
        <v>subsp.</v>
      </c>
      <c r="D798" t="s">
        <v>4638</v>
      </c>
      <c r="E798" t="s">
        <v>31</v>
      </c>
      <c r="F798" t="s">
        <v>6</v>
      </c>
      <c r="G798" t="str">
        <f t="shared" si="34"/>
        <v>Narcissus hedraeanthus luteolentus</v>
      </c>
      <c r="H798" t="s">
        <v>5141</v>
      </c>
      <c r="J798" t="s">
        <v>6047</v>
      </c>
    </row>
    <row r="799" spans="1:10" x14ac:dyDescent="0.25">
      <c r="A799" t="s">
        <v>2794</v>
      </c>
      <c r="B799" t="s">
        <v>2802</v>
      </c>
      <c r="C799" s="34" t="str">
        <f t="shared" si="33"/>
        <v/>
      </c>
      <c r="E799" t="s">
        <v>31</v>
      </c>
      <c r="F799" t="s">
        <v>6</v>
      </c>
      <c r="G799" t="str">
        <f t="shared" si="34"/>
        <v>Narcissus jonquilla</v>
      </c>
      <c r="H799" t="s">
        <v>5141</v>
      </c>
      <c r="J799" t="s">
        <v>6047</v>
      </c>
    </row>
    <row r="800" spans="1:10" x14ac:dyDescent="0.25">
      <c r="A800" t="s">
        <v>2794</v>
      </c>
      <c r="B800" t="s">
        <v>643</v>
      </c>
      <c r="C800" s="34" t="str">
        <f t="shared" si="33"/>
        <v>subsp.</v>
      </c>
      <c r="D800" t="s">
        <v>4639</v>
      </c>
      <c r="E800" t="s">
        <v>31</v>
      </c>
      <c r="F800" t="s">
        <v>6</v>
      </c>
      <c r="G800" t="str">
        <f t="shared" si="34"/>
        <v>Narcissus minor asturiensis</v>
      </c>
      <c r="H800" t="s">
        <v>5141</v>
      </c>
      <c r="J800" t="s">
        <v>6047</v>
      </c>
    </row>
    <row r="801" spans="1:10" x14ac:dyDescent="0.25">
      <c r="A801" t="s">
        <v>2794</v>
      </c>
      <c r="B801" t="s">
        <v>643</v>
      </c>
      <c r="C801" s="34" t="str">
        <f t="shared" si="33"/>
        <v>subsp.</v>
      </c>
      <c r="D801" t="s">
        <v>643</v>
      </c>
      <c r="E801" t="s">
        <v>6</v>
      </c>
      <c r="F801" t="s">
        <v>6</v>
      </c>
      <c r="G801" t="str">
        <f t="shared" si="34"/>
        <v>Narcissus minor minor</v>
      </c>
      <c r="H801" t="s">
        <v>5141</v>
      </c>
      <c r="J801" t="s">
        <v>6047</v>
      </c>
    </row>
    <row r="802" spans="1:10" x14ac:dyDescent="0.25">
      <c r="A802" t="s">
        <v>2794</v>
      </c>
      <c r="B802" t="s">
        <v>2719</v>
      </c>
      <c r="C802" s="34" t="str">
        <f t="shared" si="33"/>
        <v>subsp.</v>
      </c>
      <c r="D802" t="s">
        <v>4640</v>
      </c>
      <c r="E802" t="s">
        <v>31</v>
      </c>
      <c r="F802" t="s">
        <v>6</v>
      </c>
      <c r="G802" t="str">
        <f t="shared" si="34"/>
        <v>Narcissus moschatus moleroi</v>
      </c>
      <c r="H802" t="s">
        <v>5141</v>
      </c>
      <c r="J802" t="s">
        <v>6047</v>
      </c>
    </row>
    <row r="803" spans="1:10" x14ac:dyDescent="0.25">
      <c r="A803" t="s">
        <v>2794</v>
      </c>
      <c r="B803" t="s">
        <v>2719</v>
      </c>
      <c r="C803" s="34" t="str">
        <f t="shared" si="33"/>
        <v>subsp.</v>
      </c>
      <c r="D803" t="s">
        <v>2719</v>
      </c>
      <c r="E803" t="s">
        <v>31</v>
      </c>
      <c r="F803" t="s">
        <v>6</v>
      </c>
      <c r="G803" t="str">
        <f t="shared" si="34"/>
        <v>Narcissus moschatus moschatus</v>
      </c>
      <c r="H803" t="s">
        <v>5141</v>
      </c>
      <c r="J803" t="s">
        <v>6047</v>
      </c>
    </row>
    <row r="804" spans="1:10" x14ac:dyDescent="0.25">
      <c r="A804" t="s">
        <v>2794</v>
      </c>
      <c r="B804" t="s">
        <v>2795</v>
      </c>
      <c r="C804" s="34" t="str">
        <f t="shared" si="33"/>
        <v/>
      </c>
      <c r="E804" t="s">
        <v>6</v>
      </c>
      <c r="F804" t="s">
        <v>6</v>
      </c>
      <c r="G804" t="str">
        <f t="shared" si="34"/>
        <v>Narcissus obsoletus</v>
      </c>
      <c r="H804" t="s">
        <v>5141</v>
      </c>
      <c r="J804" t="s">
        <v>6047</v>
      </c>
    </row>
    <row r="805" spans="1:10" x14ac:dyDescent="0.25">
      <c r="A805" t="s">
        <v>2794</v>
      </c>
      <c r="B805" t="s">
        <v>2799</v>
      </c>
      <c r="C805" s="34" t="str">
        <f t="shared" si="33"/>
        <v/>
      </c>
      <c r="E805" t="s">
        <v>6</v>
      </c>
      <c r="F805" t="s">
        <v>6</v>
      </c>
      <c r="G805" t="str">
        <f t="shared" si="34"/>
        <v>Narcissus pachybolbus</v>
      </c>
      <c r="H805" t="s">
        <v>5141</v>
      </c>
      <c r="J805" t="s">
        <v>6047</v>
      </c>
    </row>
    <row r="806" spans="1:10" x14ac:dyDescent="0.25">
      <c r="A806" t="s">
        <v>2794</v>
      </c>
      <c r="B806" t="s">
        <v>2798</v>
      </c>
      <c r="C806" s="34" t="str">
        <f t="shared" si="33"/>
        <v/>
      </c>
      <c r="E806" t="s">
        <v>6</v>
      </c>
      <c r="F806" t="s">
        <v>6</v>
      </c>
      <c r="G806" t="str">
        <f t="shared" si="34"/>
        <v>Narcissus papyraceus</v>
      </c>
      <c r="H806" t="s">
        <v>5141</v>
      </c>
      <c r="J806" t="s">
        <v>6047</v>
      </c>
    </row>
    <row r="807" spans="1:10" x14ac:dyDescent="0.25">
      <c r="A807" t="s">
        <v>2794</v>
      </c>
      <c r="B807" t="s">
        <v>2801</v>
      </c>
      <c r="C807" s="34" t="str">
        <f t="shared" si="33"/>
        <v/>
      </c>
      <c r="E807" t="s">
        <v>6</v>
      </c>
      <c r="F807" t="s">
        <v>6</v>
      </c>
      <c r="G807" t="str">
        <f t="shared" si="34"/>
        <v>Narcissus poeticus</v>
      </c>
      <c r="H807" t="s">
        <v>5141</v>
      </c>
      <c r="J807" t="s">
        <v>6047</v>
      </c>
    </row>
    <row r="808" spans="1:10" x14ac:dyDescent="0.25">
      <c r="A808" t="s">
        <v>2794</v>
      </c>
      <c r="B808" t="s">
        <v>2810</v>
      </c>
      <c r="C808" s="34" t="str">
        <f t="shared" si="33"/>
        <v>subsp.</v>
      </c>
      <c r="D808" t="s">
        <v>4641</v>
      </c>
      <c r="E808" t="s">
        <v>31</v>
      </c>
      <c r="F808" t="s">
        <v>6</v>
      </c>
      <c r="G808" t="str">
        <f t="shared" si="34"/>
        <v>Narcissus pseudonarcissus munozii-garmendiae</v>
      </c>
      <c r="H808" t="s">
        <v>5141</v>
      </c>
      <c r="J808" t="s">
        <v>6047</v>
      </c>
    </row>
    <row r="809" spans="1:10" x14ac:dyDescent="0.25">
      <c r="A809" t="s">
        <v>2794</v>
      </c>
      <c r="B809" t="s">
        <v>2810</v>
      </c>
      <c r="C809" s="34" t="str">
        <f t="shared" si="33"/>
        <v>subsp.</v>
      </c>
      <c r="D809" t="s">
        <v>479</v>
      </c>
      <c r="E809" t="s">
        <v>31</v>
      </c>
      <c r="F809" t="s">
        <v>6</v>
      </c>
      <c r="G809" t="str">
        <f t="shared" si="34"/>
        <v>Narcissus pseudonarcissus nevadensis</v>
      </c>
      <c r="H809" t="s">
        <v>5141</v>
      </c>
      <c r="J809" t="s">
        <v>6047</v>
      </c>
    </row>
    <row r="810" spans="1:10" x14ac:dyDescent="0.25">
      <c r="A810" t="s">
        <v>2794</v>
      </c>
      <c r="B810" t="s">
        <v>2810</v>
      </c>
      <c r="C810" s="34" t="str">
        <f t="shared" si="33"/>
        <v>subsp.</v>
      </c>
      <c r="D810" t="s">
        <v>3653</v>
      </c>
      <c r="E810" t="s">
        <v>31</v>
      </c>
      <c r="F810" t="s">
        <v>6</v>
      </c>
      <c r="G810" t="str">
        <f t="shared" si="34"/>
        <v>Narcissus pseudonarcissus portensis</v>
      </c>
      <c r="H810" t="s">
        <v>5141</v>
      </c>
      <c r="J810" t="s">
        <v>6047</v>
      </c>
    </row>
    <row r="811" spans="1:10" x14ac:dyDescent="0.25">
      <c r="A811" t="s">
        <v>2794</v>
      </c>
      <c r="B811" t="s">
        <v>2810</v>
      </c>
      <c r="C811" s="34" t="str">
        <f t="shared" si="33"/>
        <v>subsp.</v>
      </c>
      <c r="D811" t="s">
        <v>2810</v>
      </c>
      <c r="E811" t="s">
        <v>6</v>
      </c>
      <c r="F811" t="s">
        <v>6</v>
      </c>
      <c r="G811" t="str">
        <f t="shared" si="34"/>
        <v>Narcissus pseudonarcissus pseudonarcissus</v>
      </c>
      <c r="H811" t="s">
        <v>5141</v>
      </c>
      <c r="J811" t="s">
        <v>6047</v>
      </c>
    </row>
    <row r="812" spans="1:10" x14ac:dyDescent="0.25">
      <c r="A812" t="s">
        <v>2794</v>
      </c>
      <c r="B812" t="s">
        <v>1502</v>
      </c>
      <c r="C812" s="34" t="str">
        <f t="shared" si="33"/>
        <v/>
      </c>
      <c r="E812" t="s">
        <v>31</v>
      </c>
      <c r="F812" t="s">
        <v>6</v>
      </c>
      <c r="G812" t="str">
        <f t="shared" si="34"/>
        <v>Narcissus rupicola</v>
      </c>
      <c r="H812" t="s">
        <v>5141</v>
      </c>
      <c r="J812" t="s">
        <v>6047</v>
      </c>
    </row>
    <row r="813" spans="1:10" x14ac:dyDescent="0.25">
      <c r="A813" t="s">
        <v>2794</v>
      </c>
      <c r="B813" t="s">
        <v>2805</v>
      </c>
      <c r="C813" s="34" t="str">
        <f t="shared" si="33"/>
        <v>subsp.</v>
      </c>
      <c r="D813" t="s">
        <v>4642</v>
      </c>
      <c r="E813" t="s">
        <v>31</v>
      </c>
      <c r="F813" t="s">
        <v>6</v>
      </c>
      <c r="G813" t="str">
        <f t="shared" si="34"/>
        <v>Narcissus scaberulus calcicola</v>
      </c>
      <c r="H813" t="s">
        <v>5141</v>
      </c>
      <c r="J813" t="s">
        <v>6047</v>
      </c>
    </row>
    <row r="814" spans="1:10" x14ac:dyDescent="0.25">
      <c r="A814" t="s">
        <v>2794</v>
      </c>
      <c r="B814" t="s">
        <v>2805</v>
      </c>
      <c r="C814" s="34" t="str">
        <f t="shared" si="33"/>
        <v>subsp.</v>
      </c>
      <c r="D814" t="s">
        <v>2805</v>
      </c>
      <c r="E814" t="s">
        <v>31</v>
      </c>
      <c r="F814" t="s">
        <v>6</v>
      </c>
      <c r="G814" t="str">
        <f t="shared" si="34"/>
        <v>Narcissus scaberulus scaberulus</v>
      </c>
      <c r="H814" t="s">
        <v>5141</v>
      </c>
      <c r="J814" t="s">
        <v>6047</v>
      </c>
    </row>
    <row r="815" spans="1:10" x14ac:dyDescent="0.25">
      <c r="A815" t="s">
        <v>2794</v>
      </c>
      <c r="B815" t="s">
        <v>580</v>
      </c>
      <c r="C815" s="34" t="str">
        <f t="shared" si="33"/>
        <v/>
      </c>
      <c r="E815" t="s">
        <v>6</v>
      </c>
      <c r="F815" t="s">
        <v>6</v>
      </c>
      <c r="G815" t="str">
        <f t="shared" si="34"/>
        <v>Narcissus serotinus</v>
      </c>
      <c r="H815" t="s">
        <v>5141</v>
      </c>
      <c r="J815" t="s">
        <v>6047</v>
      </c>
    </row>
    <row r="816" spans="1:10" x14ac:dyDescent="0.25">
      <c r="A816" t="s">
        <v>2794</v>
      </c>
      <c r="B816" t="s">
        <v>2797</v>
      </c>
      <c r="C816" s="34" t="str">
        <f t="shared" si="33"/>
        <v/>
      </c>
      <c r="E816" t="s">
        <v>6</v>
      </c>
      <c r="F816" t="s">
        <v>6</v>
      </c>
      <c r="G816" t="str">
        <f t="shared" si="34"/>
        <v>Narcissus tazetta</v>
      </c>
      <c r="H816" t="s">
        <v>5141</v>
      </c>
      <c r="J816" t="s">
        <v>6047</v>
      </c>
    </row>
    <row r="817" spans="1:10" x14ac:dyDescent="0.25">
      <c r="A817" t="s">
        <v>2794</v>
      </c>
      <c r="B817" t="s">
        <v>2806</v>
      </c>
      <c r="C817" s="34" t="str">
        <f t="shared" si="33"/>
        <v>subsp.</v>
      </c>
      <c r="D817" t="s">
        <v>4643</v>
      </c>
      <c r="E817" t="s">
        <v>31</v>
      </c>
      <c r="F817" t="s">
        <v>6</v>
      </c>
      <c r="G817" t="str">
        <f t="shared" si="34"/>
        <v>Narcissus triandrus pallidulus</v>
      </c>
      <c r="H817" t="s">
        <v>5141</v>
      </c>
      <c r="J817" t="s">
        <v>6047</v>
      </c>
    </row>
    <row r="818" spans="1:10" x14ac:dyDescent="0.25">
      <c r="A818" t="s">
        <v>2794</v>
      </c>
      <c r="B818" t="s">
        <v>2806</v>
      </c>
      <c r="C818" s="34" t="str">
        <f t="shared" si="33"/>
        <v>subsp.</v>
      </c>
      <c r="D818" t="s">
        <v>2806</v>
      </c>
      <c r="E818" t="s">
        <v>6</v>
      </c>
      <c r="F818" t="s">
        <v>6</v>
      </c>
      <c r="G818" t="str">
        <f t="shared" si="34"/>
        <v>Narcissus triandrus triandrus</v>
      </c>
      <c r="H818" t="s">
        <v>5141</v>
      </c>
      <c r="J818" t="s">
        <v>6047</v>
      </c>
    </row>
    <row r="819" spans="1:10" x14ac:dyDescent="0.25">
      <c r="A819" t="s">
        <v>2794</v>
      </c>
      <c r="B819" t="s">
        <v>2796</v>
      </c>
      <c r="C819" s="34" t="str">
        <f t="shared" si="33"/>
        <v/>
      </c>
      <c r="E819" t="s">
        <v>6</v>
      </c>
      <c r="F819" t="s">
        <v>6</v>
      </c>
      <c r="G819" t="str">
        <f t="shared" si="34"/>
        <v>Narcissus viridiflorus</v>
      </c>
      <c r="H819" t="s">
        <v>5141</v>
      </c>
      <c r="J819" t="s">
        <v>6047</v>
      </c>
    </row>
    <row r="820" spans="1:10" x14ac:dyDescent="0.25">
      <c r="A820" t="s">
        <v>3774</v>
      </c>
      <c r="B820" t="s">
        <v>2612</v>
      </c>
      <c r="C820" s="34" t="str">
        <f t="shared" si="33"/>
        <v/>
      </c>
      <c r="E820" t="s">
        <v>6</v>
      </c>
      <c r="F820" t="s">
        <v>6</v>
      </c>
      <c r="G820" t="str">
        <f t="shared" ref="G820:G867" si="35">IF(D820="",CONCATENATE(A820," ",B820),CONCATENATE(A820," ",B820," ",D820))</f>
        <v>Taraxacum acutangulum</v>
      </c>
      <c r="H820" t="s">
        <v>5141</v>
      </c>
      <c r="J820" t="s">
        <v>6088</v>
      </c>
    </row>
    <row r="821" spans="1:10" x14ac:dyDescent="0.25">
      <c r="A821" t="s">
        <v>3774</v>
      </c>
      <c r="B821" t="s">
        <v>3781</v>
      </c>
      <c r="C821" s="34" t="str">
        <f t="shared" si="33"/>
        <v/>
      </c>
      <c r="E821" t="s">
        <v>6</v>
      </c>
      <c r="F821" t="s">
        <v>6</v>
      </c>
      <c r="G821" t="str">
        <f t="shared" si="35"/>
        <v>Taraxacum andorriense</v>
      </c>
      <c r="H821" t="s">
        <v>5141</v>
      </c>
      <c r="J821" t="s">
        <v>6088</v>
      </c>
    </row>
    <row r="822" spans="1:10" x14ac:dyDescent="0.25">
      <c r="A822" t="s">
        <v>3774</v>
      </c>
      <c r="B822" t="s">
        <v>3778</v>
      </c>
      <c r="C822" s="34" t="str">
        <f t="shared" si="33"/>
        <v/>
      </c>
      <c r="E822" t="s">
        <v>6</v>
      </c>
      <c r="F822" t="s">
        <v>6</v>
      </c>
      <c r="G822" t="str">
        <f t="shared" si="35"/>
        <v>Taraxacum aragonicum</v>
      </c>
      <c r="H822" t="s">
        <v>5141</v>
      </c>
      <c r="J822" t="s">
        <v>6088</v>
      </c>
    </row>
    <row r="823" spans="1:10" x14ac:dyDescent="0.25">
      <c r="A823" t="s">
        <v>3774</v>
      </c>
      <c r="B823" t="s">
        <v>3779</v>
      </c>
      <c r="C823" s="34" t="str">
        <f t="shared" si="33"/>
        <v/>
      </c>
      <c r="E823" t="s">
        <v>31</v>
      </c>
      <c r="F823" t="s">
        <v>6</v>
      </c>
      <c r="G823" t="str">
        <f t="shared" si="35"/>
        <v>Taraxacum ayllonense</v>
      </c>
      <c r="H823" t="s">
        <v>5141</v>
      </c>
      <c r="J823" t="s">
        <v>6088</v>
      </c>
    </row>
    <row r="824" spans="1:10" x14ac:dyDescent="0.25">
      <c r="A824" t="s">
        <v>3774</v>
      </c>
      <c r="B824" t="s">
        <v>598</v>
      </c>
      <c r="C824" s="34" t="str">
        <f t="shared" si="33"/>
        <v/>
      </c>
      <c r="E824" t="s">
        <v>31</v>
      </c>
      <c r="F824" t="s">
        <v>6</v>
      </c>
      <c r="G824" t="str">
        <f t="shared" si="35"/>
        <v>Taraxacum balearicum</v>
      </c>
      <c r="H824" t="s">
        <v>5141</v>
      </c>
      <c r="J824" t="s">
        <v>6088</v>
      </c>
    </row>
    <row r="825" spans="1:10" x14ac:dyDescent="0.25">
      <c r="A825" t="s">
        <v>3774</v>
      </c>
      <c r="B825" t="s">
        <v>1586</v>
      </c>
      <c r="C825" s="34" t="str">
        <f t="shared" si="33"/>
        <v/>
      </c>
      <c r="E825" t="s">
        <v>31</v>
      </c>
      <c r="F825" t="s">
        <v>6</v>
      </c>
      <c r="G825" t="str">
        <f t="shared" si="35"/>
        <v>Taraxacum cantabricum</v>
      </c>
      <c r="H825" t="s">
        <v>5141</v>
      </c>
      <c r="J825" t="s">
        <v>6088</v>
      </c>
    </row>
    <row r="826" spans="1:10" x14ac:dyDescent="0.25">
      <c r="A826" t="s">
        <v>3774</v>
      </c>
      <c r="B826" t="s">
        <v>3805</v>
      </c>
      <c r="C826" s="34" t="str">
        <f t="shared" si="33"/>
        <v/>
      </c>
      <c r="E826" t="s">
        <v>6</v>
      </c>
      <c r="F826" t="s">
        <v>6</v>
      </c>
      <c r="G826" t="str">
        <f t="shared" si="35"/>
        <v>Taraxacum ciliare</v>
      </c>
      <c r="H826" t="s">
        <v>5141</v>
      </c>
      <c r="J826" t="s">
        <v>6088</v>
      </c>
    </row>
    <row r="827" spans="1:10" x14ac:dyDescent="0.25">
      <c r="A827" t="s">
        <v>3774</v>
      </c>
      <c r="B827" t="s">
        <v>3810</v>
      </c>
      <c r="C827" s="34" t="str">
        <f t="shared" si="33"/>
        <v/>
      </c>
      <c r="E827" t="s">
        <v>31</v>
      </c>
      <c r="F827" t="s">
        <v>6</v>
      </c>
      <c r="G827" t="str">
        <f t="shared" si="35"/>
        <v>Taraxacum columnare</v>
      </c>
      <c r="H827" t="s">
        <v>5141</v>
      </c>
      <c r="J827" t="s">
        <v>6088</v>
      </c>
    </row>
    <row r="828" spans="1:10" x14ac:dyDescent="0.25">
      <c r="A828" t="s">
        <v>3774</v>
      </c>
      <c r="B828" t="s">
        <v>3807</v>
      </c>
      <c r="C828" s="34" t="str">
        <f t="shared" si="33"/>
        <v/>
      </c>
      <c r="E828" t="s">
        <v>6</v>
      </c>
      <c r="F828" t="s">
        <v>6</v>
      </c>
      <c r="G828" t="str">
        <f t="shared" si="35"/>
        <v>Taraxacum cordatum</v>
      </c>
      <c r="H828" t="s">
        <v>5141</v>
      </c>
      <c r="J828" t="s">
        <v>6088</v>
      </c>
    </row>
    <row r="829" spans="1:10" x14ac:dyDescent="0.25">
      <c r="A829" t="s">
        <v>3774</v>
      </c>
      <c r="B829" t="s">
        <v>3799</v>
      </c>
      <c r="C829" s="34" t="str">
        <f t="shared" si="33"/>
        <v/>
      </c>
      <c r="E829" t="s">
        <v>31</v>
      </c>
      <c r="F829" t="s">
        <v>6</v>
      </c>
      <c r="G829" t="str">
        <f t="shared" si="35"/>
        <v>Taraxacum decastroi</v>
      </c>
      <c r="H829" t="s">
        <v>5141</v>
      </c>
      <c r="J829" t="s">
        <v>6088</v>
      </c>
    </row>
    <row r="830" spans="1:10" x14ac:dyDescent="0.25">
      <c r="A830" t="s">
        <v>3774</v>
      </c>
      <c r="B830" t="s">
        <v>3812</v>
      </c>
      <c r="C830" s="34" t="str">
        <f t="shared" si="33"/>
        <v/>
      </c>
      <c r="E830" t="s">
        <v>31</v>
      </c>
      <c r="F830" t="s">
        <v>6</v>
      </c>
      <c r="G830" t="str">
        <f t="shared" si="35"/>
        <v>Taraxacum dentilobum</v>
      </c>
      <c r="H830" t="s">
        <v>5141</v>
      </c>
      <c r="J830" t="s">
        <v>6088</v>
      </c>
    </row>
    <row r="831" spans="1:10" x14ac:dyDescent="0.25">
      <c r="A831" t="s">
        <v>3774</v>
      </c>
      <c r="B831" t="s">
        <v>3783</v>
      </c>
      <c r="C831" s="34" t="str">
        <f t="shared" si="33"/>
        <v/>
      </c>
      <c r="E831" t="s">
        <v>6</v>
      </c>
      <c r="F831" t="s">
        <v>6</v>
      </c>
      <c r="G831" t="str">
        <f t="shared" si="35"/>
        <v>Taraxacum drucei</v>
      </c>
      <c r="H831" t="s">
        <v>5141</v>
      </c>
      <c r="J831" t="s">
        <v>6088</v>
      </c>
    </row>
    <row r="832" spans="1:10" x14ac:dyDescent="0.25">
      <c r="A832" t="s">
        <v>3774</v>
      </c>
      <c r="B832" t="s">
        <v>3785</v>
      </c>
      <c r="C832" s="34" t="str">
        <f t="shared" si="33"/>
        <v/>
      </c>
      <c r="E832" t="s">
        <v>31</v>
      </c>
      <c r="F832" t="s">
        <v>6</v>
      </c>
      <c r="G832" t="str">
        <f t="shared" si="35"/>
        <v>Taraxacum duriense</v>
      </c>
      <c r="H832" t="s">
        <v>5141</v>
      </c>
      <c r="J832" t="s">
        <v>6088</v>
      </c>
    </row>
    <row r="833" spans="1:10" x14ac:dyDescent="0.25">
      <c r="A833" t="s">
        <v>3774</v>
      </c>
      <c r="B833" t="s">
        <v>3808</v>
      </c>
      <c r="C833" s="34" t="str">
        <f t="shared" si="33"/>
        <v/>
      </c>
      <c r="E833" t="s">
        <v>6</v>
      </c>
      <c r="F833" t="s">
        <v>6</v>
      </c>
      <c r="G833" t="str">
        <f t="shared" si="35"/>
        <v>Taraxacum ekmanii</v>
      </c>
      <c r="H833" t="s">
        <v>5141</v>
      </c>
      <c r="J833" t="s">
        <v>6088</v>
      </c>
    </row>
    <row r="834" spans="1:10" x14ac:dyDescent="0.25">
      <c r="A834" t="s">
        <v>3774</v>
      </c>
      <c r="B834" t="s">
        <v>3813</v>
      </c>
      <c r="C834" s="34" t="str">
        <f t="shared" si="33"/>
        <v/>
      </c>
      <c r="E834" t="s">
        <v>6</v>
      </c>
      <c r="F834" t="s">
        <v>6</v>
      </c>
      <c r="G834" t="str">
        <f t="shared" si="35"/>
        <v>Taraxacum elegantius</v>
      </c>
      <c r="H834" t="s">
        <v>5141</v>
      </c>
      <c r="J834" t="s">
        <v>6088</v>
      </c>
    </row>
    <row r="835" spans="1:10" x14ac:dyDescent="0.25">
      <c r="A835" t="s">
        <v>3774</v>
      </c>
      <c r="B835" t="s">
        <v>3790</v>
      </c>
      <c r="C835" s="34" t="str">
        <f t="shared" si="33"/>
        <v/>
      </c>
      <c r="E835" t="s">
        <v>31</v>
      </c>
      <c r="F835" t="s">
        <v>6</v>
      </c>
      <c r="G835" t="str">
        <f t="shared" si="35"/>
        <v>Taraxacum estrelense</v>
      </c>
      <c r="H835" t="s">
        <v>5141</v>
      </c>
      <c r="J835" t="s">
        <v>6088</v>
      </c>
    </row>
    <row r="836" spans="1:10" x14ac:dyDescent="0.25">
      <c r="A836" t="s">
        <v>3774</v>
      </c>
      <c r="B836" t="s">
        <v>594</v>
      </c>
      <c r="C836" s="34" t="str">
        <f t="shared" ref="C836:C899" si="36">IF(D836="","","subsp.")</f>
        <v/>
      </c>
      <c r="E836" t="s">
        <v>6</v>
      </c>
      <c r="F836" t="s">
        <v>6</v>
      </c>
      <c r="G836" t="str">
        <f t="shared" si="35"/>
        <v>Taraxacum fontanum</v>
      </c>
      <c r="H836" t="s">
        <v>5141</v>
      </c>
      <c r="J836" t="s">
        <v>6088</v>
      </c>
    </row>
    <row r="837" spans="1:10" x14ac:dyDescent="0.25">
      <c r="A837" t="s">
        <v>3774</v>
      </c>
      <c r="B837" t="s">
        <v>3795</v>
      </c>
      <c r="C837" s="34" t="str">
        <f t="shared" si="36"/>
        <v/>
      </c>
      <c r="E837" t="s">
        <v>6</v>
      </c>
      <c r="F837" t="s">
        <v>6</v>
      </c>
      <c r="G837" t="str">
        <f t="shared" si="35"/>
        <v>Taraxacum gasparrinii</v>
      </c>
      <c r="H837" t="s">
        <v>5141</v>
      </c>
      <c r="J837" t="s">
        <v>6088</v>
      </c>
    </row>
    <row r="838" spans="1:10" x14ac:dyDescent="0.25">
      <c r="A838" t="s">
        <v>3774</v>
      </c>
      <c r="B838" t="s">
        <v>3775</v>
      </c>
      <c r="C838" s="34" t="str">
        <f t="shared" si="36"/>
        <v/>
      </c>
      <c r="E838" t="s">
        <v>6</v>
      </c>
      <c r="F838" t="s">
        <v>6</v>
      </c>
      <c r="G838" t="str">
        <f t="shared" si="35"/>
        <v>Taraxacum glandiforme</v>
      </c>
      <c r="H838" t="s">
        <v>5141</v>
      </c>
      <c r="J838" t="s">
        <v>6088</v>
      </c>
    </row>
    <row r="839" spans="1:10" x14ac:dyDescent="0.25">
      <c r="A839" t="s">
        <v>3774</v>
      </c>
      <c r="B839" t="s">
        <v>103</v>
      </c>
      <c r="C839" s="34" t="str">
        <f t="shared" si="36"/>
        <v/>
      </c>
      <c r="E839" t="s">
        <v>31</v>
      </c>
      <c r="F839" t="s">
        <v>6</v>
      </c>
      <c r="G839" t="str">
        <f t="shared" si="35"/>
        <v>Taraxacum hispanicum</v>
      </c>
      <c r="H839" t="s">
        <v>5141</v>
      </c>
      <c r="J839" t="s">
        <v>6088</v>
      </c>
    </row>
    <row r="840" spans="1:10" x14ac:dyDescent="0.25">
      <c r="A840" t="s">
        <v>3774</v>
      </c>
      <c r="B840" t="s">
        <v>3787</v>
      </c>
      <c r="C840" s="34" t="str">
        <f t="shared" si="36"/>
        <v/>
      </c>
      <c r="E840" t="s">
        <v>31</v>
      </c>
      <c r="F840" t="s">
        <v>6</v>
      </c>
      <c r="G840" t="str">
        <f t="shared" si="35"/>
        <v>Taraxacum iberanthum</v>
      </c>
      <c r="H840" t="s">
        <v>5141</v>
      </c>
      <c r="J840" t="s">
        <v>6088</v>
      </c>
    </row>
    <row r="841" spans="1:10" x14ac:dyDescent="0.25">
      <c r="A841" t="s">
        <v>3774</v>
      </c>
      <c r="B841" t="s">
        <v>3776</v>
      </c>
      <c r="C841" s="34" t="str">
        <f t="shared" si="36"/>
        <v/>
      </c>
      <c r="E841" t="s">
        <v>6</v>
      </c>
      <c r="F841" t="s">
        <v>6</v>
      </c>
      <c r="G841" t="str">
        <f t="shared" si="35"/>
        <v>Taraxacum infradentatum</v>
      </c>
      <c r="H841" t="s">
        <v>5141</v>
      </c>
      <c r="J841" t="s">
        <v>6088</v>
      </c>
    </row>
    <row r="842" spans="1:10" x14ac:dyDescent="0.25">
      <c r="A842" t="s">
        <v>3774</v>
      </c>
      <c r="B842" t="s">
        <v>3800</v>
      </c>
      <c r="C842" s="34" t="str">
        <f t="shared" si="36"/>
        <v/>
      </c>
      <c r="E842" t="s">
        <v>31</v>
      </c>
      <c r="F842" t="s">
        <v>6</v>
      </c>
      <c r="G842" t="str">
        <f t="shared" si="35"/>
        <v>Taraxacum lacianense</v>
      </c>
      <c r="H842" t="s">
        <v>5141</v>
      </c>
      <c r="J842" t="s">
        <v>6088</v>
      </c>
    </row>
    <row r="843" spans="1:10" x14ac:dyDescent="0.25">
      <c r="A843" t="s">
        <v>3774</v>
      </c>
      <c r="B843" t="s">
        <v>3811</v>
      </c>
      <c r="C843" s="34" t="str">
        <f t="shared" si="36"/>
        <v/>
      </c>
      <c r="E843" t="s">
        <v>6</v>
      </c>
      <c r="F843" t="s">
        <v>6</v>
      </c>
      <c r="G843" t="str">
        <f t="shared" si="35"/>
        <v>Taraxacum leucopodum</v>
      </c>
      <c r="H843" t="s">
        <v>5141</v>
      </c>
      <c r="J843" t="s">
        <v>6088</v>
      </c>
    </row>
    <row r="844" spans="1:10" x14ac:dyDescent="0.25">
      <c r="A844" t="s">
        <v>3774</v>
      </c>
      <c r="B844" t="s">
        <v>3798</v>
      </c>
      <c r="C844" s="34" t="str">
        <f t="shared" si="36"/>
        <v/>
      </c>
      <c r="E844" t="s">
        <v>31</v>
      </c>
      <c r="F844" t="s">
        <v>6</v>
      </c>
      <c r="G844" t="str">
        <f t="shared" si="35"/>
        <v>Taraxacum litophyllum</v>
      </c>
      <c r="H844" t="s">
        <v>5141</v>
      </c>
      <c r="J844" t="s">
        <v>6088</v>
      </c>
    </row>
    <row r="845" spans="1:10" x14ac:dyDescent="0.25">
      <c r="A845" t="s">
        <v>3774</v>
      </c>
      <c r="B845" t="s">
        <v>3794</v>
      </c>
      <c r="C845" s="34" t="str">
        <f t="shared" si="36"/>
        <v/>
      </c>
      <c r="E845" t="s">
        <v>31</v>
      </c>
      <c r="F845" t="s">
        <v>6</v>
      </c>
      <c r="G845" t="str">
        <f t="shared" si="35"/>
        <v>Taraxacum malato-belizii</v>
      </c>
      <c r="H845" t="s">
        <v>5141</v>
      </c>
      <c r="J845" t="s">
        <v>6088</v>
      </c>
    </row>
    <row r="846" spans="1:10" x14ac:dyDescent="0.25">
      <c r="A846" t="s">
        <v>3774</v>
      </c>
      <c r="B846" t="s">
        <v>3797</v>
      </c>
      <c r="C846" s="34" t="str">
        <f t="shared" si="36"/>
        <v/>
      </c>
      <c r="E846" t="s">
        <v>6</v>
      </c>
      <c r="F846" t="s">
        <v>6</v>
      </c>
      <c r="G846" t="str">
        <f t="shared" si="35"/>
        <v>Taraxacum marginellum</v>
      </c>
      <c r="H846" t="s">
        <v>5141</v>
      </c>
      <c r="J846" t="s">
        <v>6088</v>
      </c>
    </row>
    <row r="847" spans="1:10" x14ac:dyDescent="0.25">
      <c r="A847" t="s">
        <v>3774</v>
      </c>
      <c r="B847" t="s">
        <v>3801</v>
      </c>
      <c r="C847" s="34" t="str">
        <f t="shared" si="36"/>
        <v/>
      </c>
      <c r="E847" t="s">
        <v>6</v>
      </c>
      <c r="F847" t="s">
        <v>6</v>
      </c>
      <c r="G847" t="str">
        <f t="shared" si="35"/>
        <v>Taraxacum marklundii</v>
      </c>
      <c r="H847" t="s">
        <v>5141</v>
      </c>
      <c r="J847" t="s">
        <v>6088</v>
      </c>
    </row>
    <row r="848" spans="1:10" x14ac:dyDescent="0.25">
      <c r="A848" t="s">
        <v>3774</v>
      </c>
      <c r="B848" t="s">
        <v>3814</v>
      </c>
      <c r="C848" s="34" t="str">
        <f t="shared" si="36"/>
        <v/>
      </c>
      <c r="E848" t="s">
        <v>6</v>
      </c>
      <c r="F848" t="s">
        <v>6</v>
      </c>
      <c r="G848" t="str">
        <f t="shared" si="35"/>
        <v>Taraxacum megalorhizon</v>
      </c>
      <c r="H848" t="s">
        <v>5141</v>
      </c>
      <c r="J848" t="s">
        <v>6088</v>
      </c>
    </row>
    <row r="849" spans="1:10" x14ac:dyDescent="0.25">
      <c r="A849" t="s">
        <v>3774</v>
      </c>
      <c r="B849" t="s">
        <v>3803</v>
      </c>
      <c r="C849" s="34" t="str">
        <f t="shared" si="36"/>
        <v/>
      </c>
      <c r="E849" t="s">
        <v>31</v>
      </c>
      <c r="F849" t="s">
        <v>6</v>
      </c>
      <c r="G849" t="str">
        <f t="shared" si="35"/>
        <v>Taraxacum mimuloides</v>
      </c>
      <c r="H849" t="s">
        <v>5141</v>
      </c>
      <c r="J849" t="s">
        <v>6088</v>
      </c>
    </row>
    <row r="850" spans="1:10" x14ac:dyDescent="0.25">
      <c r="A850" t="s">
        <v>3774</v>
      </c>
      <c r="B850" t="s">
        <v>3804</v>
      </c>
      <c r="C850" s="34" t="str">
        <f t="shared" si="36"/>
        <v/>
      </c>
      <c r="E850" t="s">
        <v>31</v>
      </c>
      <c r="F850" t="s">
        <v>6</v>
      </c>
      <c r="G850" t="str">
        <f t="shared" si="35"/>
        <v>Taraxacum navacerradense</v>
      </c>
      <c r="H850" t="s">
        <v>5141</v>
      </c>
      <c r="J850" t="s">
        <v>6088</v>
      </c>
    </row>
    <row r="851" spans="1:10" x14ac:dyDescent="0.25">
      <c r="A851" t="s">
        <v>3774</v>
      </c>
      <c r="B851" t="s">
        <v>261</v>
      </c>
      <c r="C851" s="34" t="str">
        <f t="shared" si="36"/>
        <v/>
      </c>
      <c r="E851" t="s">
        <v>31</v>
      </c>
      <c r="F851" t="s">
        <v>6</v>
      </c>
      <c r="G851" t="str">
        <f t="shared" si="35"/>
        <v>Taraxacum nevadense</v>
      </c>
      <c r="H851" t="s">
        <v>5141</v>
      </c>
      <c r="J851" t="s">
        <v>6088</v>
      </c>
    </row>
    <row r="852" spans="1:10" x14ac:dyDescent="0.25">
      <c r="A852" t="s">
        <v>3774</v>
      </c>
      <c r="B852" t="s">
        <v>3789</v>
      </c>
      <c r="C852" s="34" t="str">
        <f t="shared" si="36"/>
        <v/>
      </c>
      <c r="E852" t="s">
        <v>6</v>
      </c>
      <c r="F852" t="s">
        <v>6</v>
      </c>
      <c r="G852" t="str">
        <f t="shared" si="35"/>
        <v>Taraxacum nietoi</v>
      </c>
      <c r="H852" t="s">
        <v>5141</v>
      </c>
      <c r="J852" t="s">
        <v>6088</v>
      </c>
    </row>
    <row r="853" spans="1:10" x14ac:dyDescent="0.25">
      <c r="A853" t="s">
        <v>3774</v>
      </c>
      <c r="B853" t="s">
        <v>3782</v>
      </c>
      <c r="C853" s="34" t="str">
        <f t="shared" si="36"/>
        <v/>
      </c>
      <c r="E853" t="s">
        <v>6</v>
      </c>
      <c r="F853" t="s">
        <v>6</v>
      </c>
      <c r="G853" t="str">
        <f t="shared" si="35"/>
        <v>Taraxacum nordstedtii</v>
      </c>
      <c r="H853" t="s">
        <v>5141</v>
      </c>
      <c r="J853" t="s">
        <v>6088</v>
      </c>
    </row>
    <row r="854" spans="1:10" x14ac:dyDescent="0.25">
      <c r="A854" t="s">
        <v>3774</v>
      </c>
      <c r="B854" t="s">
        <v>3802</v>
      </c>
      <c r="C854" s="34" t="str">
        <f t="shared" si="36"/>
        <v/>
      </c>
      <c r="E854" t="s">
        <v>6</v>
      </c>
      <c r="F854" t="s">
        <v>6</v>
      </c>
      <c r="G854" t="str">
        <f t="shared" si="35"/>
        <v>Taraxacum obovatum</v>
      </c>
      <c r="H854" t="s">
        <v>5141</v>
      </c>
      <c r="J854" t="s">
        <v>6088</v>
      </c>
    </row>
    <row r="855" spans="1:10" x14ac:dyDescent="0.25">
      <c r="A855" t="s">
        <v>3774</v>
      </c>
      <c r="B855" t="s">
        <v>3777</v>
      </c>
      <c r="C855" s="34" t="str">
        <f t="shared" si="36"/>
        <v/>
      </c>
      <c r="E855" t="s">
        <v>6</v>
      </c>
      <c r="F855" t="s">
        <v>6</v>
      </c>
      <c r="G855" t="str">
        <f t="shared" si="35"/>
        <v>Taraxacum panalpinum</v>
      </c>
      <c r="H855" t="s">
        <v>5141</v>
      </c>
      <c r="J855" t="s">
        <v>6088</v>
      </c>
    </row>
    <row r="856" spans="1:10" x14ac:dyDescent="0.25">
      <c r="A856" t="s">
        <v>3774</v>
      </c>
      <c r="B856" t="s">
        <v>3786</v>
      </c>
      <c r="C856" s="34" t="str">
        <f t="shared" si="36"/>
        <v/>
      </c>
      <c r="E856" t="s">
        <v>31</v>
      </c>
      <c r="F856" t="s">
        <v>6</v>
      </c>
      <c r="G856" t="str">
        <f t="shared" si="35"/>
        <v>Taraxacum pinto-silvae</v>
      </c>
      <c r="H856" t="s">
        <v>5141</v>
      </c>
      <c r="J856" t="s">
        <v>6088</v>
      </c>
    </row>
    <row r="857" spans="1:10" x14ac:dyDescent="0.25">
      <c r="A857" t="s">
        <v>3774</v>
      </c>
      <c r="B857" t="s">
        <v>2146</v>
      </c>
      <c r="C857" s="34" t="str">
        <f t="shared" si="36"/>
        <v/>
      </c>
      <c r="E857" t="s">
        <v>6</v>
      </c>
      <c r="F857" t="s">
        <v>6</v>
      </c>
      <c r="G857" t="str">
        <f t="shared" si="35"/>
        <v>Taraxacum polyodon</v>
      </c>
      <c r="H857" t="s">
        <v>5141</v>
      </c>
      <c r="J857" t="s">
        <v>6088</v>
      </c>
    </row>
    <row r="858" spans="1:10" x14ac:dyDescent="0.25">
      <c r="A858" t="s">
        <v>3774</v>
      </c>
      <c r="B858" t="s">
        <v>3788</v>
      </c>
      <c r="C858" s="34" t="str">
        <f t="shared" si="36"/>
        <v/>
      </c>
      <c r="E858" t="s">
        <v>31</v>
      </c>
      <c r="F858" t="s">
        <v>6</v>
      </c>
      <c r="G858" t="str">
        <f t="shared" si="35"/>
        <v>Taraxacum praesigne</v>
      </c>
      <c r="H858" t="s">
        <v>5141</v>
      </c>
      <c r="J858" t="s">
        <v>6088</v>
      </c>
    </row>
    <row r="859" spans="1:10" x14ac:dyDescent="0.25">
      <c r="A859" t="s">
        <v>3774</v>
      </c>
      <c r="B859" t="s">
        <v>205</v>
      </c>
      <c r="C859" s="34" t="str">
        <f t="shared" si="36"/>
        <v/>
      </c>
      <c r="E859" t="s">
        <v>6</v>
      </c>
      <c r="F859" t="s">
        <v>6</v>
      </c>
      <c r="G859" t="str">
        <f t="shared" si="35"/>
        <v>Taraxacum pyrenaicum</v>
      </c>
      <c r="H859" t="s">
        <v>5141</v>
      </c>
      <c r="J859" t="s">
        <v>6088</v>
      </c>
    </row>
    <row r="860" spans="1:10" x14ac:dyDescent="0.25">
      <c r="A860" t="s">
        <v>3774</v>
      </c>
      <c r="B860" t="s">
        <v>3791</v>
      </c>
      <c r="C860" s="34" t="str">
        <f t="shared" si="36"/>
        <v/>
      </c>
      <c r="E860" t="s">
        <v>6</v>
      </c>
      <c r="F860" t="s">
        <v>6</v>
      </c>
      <c r="G860" t="str">
        <f t="shared" si="35"/>
        <v>Taraxacum pyropappum</v>
      </c>
      <c r="H860" t="s">
        <v>5141</v>
      </c>
      <c r="J860" t="s">
        <v>6088</v>
      </c>
    </row>
    <row r="861" spans="1:10" x14ac:dyDescent="0.25">
      <c r="A861" t="s">
        <v>3774</v>
      </c>
      <c r="B861" t="s">
        <v>3796</v>
      </c>
      <c r="C861" s="34" t="str">
        <f t="shared" si="36"/>
        <v/>
      </c>
      <c r="E861" t="s">
        <v>6</v>
      </c>
      <c r="F861" t="s">
        <v>6</v>
      </c>
      <c r="G861" t="str">
        <f t="shared" si="35"/>
        <v>Taraxacum rubicundum</v>
      </c>
      <c r="H861" t="s">
        <v>5141</v>
      </c>
      <c r="J861" t="s">
        <v>6088</v>
      </c>
    </row>
    <row r="862" spans="1:10" x14ac:dyDescent="0.25">
      <c r="A862" t="s">
        <v>3774</v>
      </c>
      <c r="B862" t="s">
        <v>3806</v>
      </c>
      <c r="C862" s="34" t="str">
        <f t="shared" si="36"/>
        <v/>
      </c>
      <c r="E862" t="s">
        <v>6</v>
      </c>
      <c r="F862" t="s">
        <v>6</v>
      </c>
      <c r="G862" t="str">
        <f t="shared" si="35"/>
        <v>Taraxacum schroeterianum</v>
      </c>
      <c r="H862" t="s">
        <v>5141</v>
      </c>
      <c r="J862" t="s">
        <v>6088</v>
      </c>
    </row>
    <row r="863" spans="1:10" x14ac:dyDescent="0.25">
      <c r="A863" t="s">
        <v>3774</v>
      </c>
      <c r="B863" t="s">
        <v>3809</v>
      </c>
      <c r="C863" s="34" t="str">
        <f t="shared" si="36"/>
        <v/>
      </c>
      <c r="E863" t="s">
        <v>6</v>
      </c>
      <c r="F863" t="s">
        <v>6</v>
      </c>
      <c r="G863" t="str">
        <f t="shared" si="35"/>
        <v>Taraxacum sundbergii</v>
      </c>
      <c r="H863" t="s">
        <v>5141</v>
      </c>
      <c r="J863" t="s">
        <v>6088</v>
      </c>
    </row>
    <row r="864" spans="1:10" x14ac:dyDescent="0.25">
      <c r="A864" t="s">
        <v>3774</v>
      </c>
      <c r="B864" t="s">
        <v>3792</v>
      </c>
      <c r="C864" s="34" t="str">
        <f t="shared" si="36"/>
        <v/>
      </c>
      <c r="E864" t="s">
        <v>31</v>
      </c>
      <c r="F864" t="s">
        <v>6</v>
      </c>
      <c r="G864" t="str">
        <f t="shared" si="35"/>
        <v>Taraxacum tarraconense</v>
      </c>
      <c r="H864" t="s">
        <v>5141</v>
      </c>
      <c r="J864" t="s">
        <v>6088</v>
      </c>
    </row>
    <row r="865" spans="1:10" x14ac:dyDescent="0.25">
      <c r="A865" t="s">
        <v>3774</v>
      </c>
      <c r="B865" t="s">
        <v>3780</v>
      </c>
      <c r="C865" s="34" t="str">
        <f t="shared" si="36"/>
        <v/>
      </c>
      <c r="E865" t="s">
        <v>6</v>
      </c>
      <c r="F865" t="s">
        <v>6</v>
      </c>
      <c r="G865" t="str">
        <f t="shared" si="35"/>
        <v>Taraxacum teres</v>
      </c>
      <c r="H865" t="s">
        <v>5141</v>
      </c>
      <c r="J865" t="s">
        <v>6088</v>
      </c>
    </row>
    <row r="866" spans="1:10" x14ac:dyDescent="0.25">
      <c r="A866" t="s">
        <v>3774</v>
      </c>
      <c r="B866" t="s">
        <v>3784</v>
      </c>
      <c r="C866" s="34" t="str">
        <f t="shared" si="36"/>
        <v/>
      </c>
      <c r="E866" t="s">
        <v>31</v>
      </c>
      <c r="F866" t="s">
        <v>6</v>
      </c>
      <c r="G866" t="str">
        <f t="shared" si="35"/>
        <v>Taraxacum triforme</v>
      </c>
      <c r="H866" t="s">
        <v>5141</v>
      </c>
      <c r="J866" t="s">
        <v>6088</v>
      </c>
    </row>
    <row r="867" spans="1:10" x14ac:dyDescent="0.25">
      <c r="A867" t="s">
        <v>3774</v>
      </c>
      <c r="B867" t="s">
        <v>3793</v>
      </c>
      <c r="C867" s="34" t="str">
        <f t="shared" si="36"/>
        <v/>
      </c>
      <c r="E867" t="s">
        <v>31</v>
      </c>
      <c r="F867" t="s">
        <v>6</v>
      </c>
      <c r="G867" t="str">
        <f t="shared" si="35"/>
        <v>Taraxacum vinosum</v>
      </c>
      <c r="H867" t="s">
        <v>5141</v>
      </c>
      <c r="J867" t="s">
        <v>6088</v>
      </c>
    </row>
    <row r="868" spans="1:10" x14ac:dyDescent="0.25">
      <c r="A868" t="s">
        <v>2876</v>
      </c>
      <c r="B868" t="s">
        <v>2877</v>
      </c>
      <c r="C868" s="34" t="str">
        <f t="shared" si="36"/>
        <v/>
      </c>
      <c r="E868" t="s">
        <v>31</v>
      </c>
      <c r="F868" t="s">
        <v>6</v>
      </c>
      <c r="G868" t="str">
        <f t="shared" ref="G868:G880" si="37">IF(D868="",CONCATENATE(A868," ",B868),CONCATENATE(A868," ",B868," ",D868))</f>
        <v>Omphalodes brassicifolia</v>
      </c>
      <c r="H868" t="s">
        <v>5141</v>
      </c>
      <c r="J868" t="s">
        <v>6089</v>
      </c>
    </row>
    <row r="869" spans="1:10" x14ac:dyDescent="0.25">
      <c r="A869" t="s">
        <v>2876</v>
      </c>
      <c r="B869" t="s">
        <v>2139</v>
      </c>
      <c r="C869" s="34" t="str">
        <f t="shared" si="36"/>
        <v/>
      </c>
      <c r="E869" t="s">
        <v>31</v>
      </c>
      <c r="F869" t="s">
        <v>6</v>
      </c>
      <c r="G869" t="str">
        <f t="shared" si="37"/>
        <v>Omphalodes commutata</v>
      </c>
      <c r="H869" t="s">
        <v>5141</v>
      </c>
      <c r="J869" t="s">
        <v>6089</v>
      </c>
    </row>
    <row r="870" spans="1:10" x14ac:dyDescent="0.25">
      <c r="A870" t="s">
        <v>2876</v>
      </c>
      <c r="B870" t="s">
        <v>2878</v>
      </c>
      <c r="C870" s="34" t="str">
        <f t="shared" si="36"/>
        <v/>
      </c>
      <c r="E870" t="s">
        <v>31</v>
      </c>
      <c r="F870" t="s">
        <v>6</v>
      </c>
      <c r="G870" t="str">
        <f t="shared" si="37"/>
        <v>Omphalodes kuzinskyana</v>
      </c>
      <c r="H870" t="s">
        <v>5141</v>
      </c>
      <c r="J870" t="s">
        <v>6089</v>
      </c>
    </row>
    <row r="871" spans="1:10" x14ac:dyDescent="0.25">
      <c r="A871" t="s">
        <v>2876</v>
      </c>
      <c r="B871" t="s">
        <v>1034</v>
      </c>
      <c r="C871" s="34" t="str">
        <f t="shared" si="36"/>
        <v/>
      </c>
      <c r="E871" t="s">
        <v>6</v>
      </c>
      <c r="F871" t="s">
        <v>6</v>
      </c>
      <c r="G871" t="str">
        <f t="shared" si="37"/>
        <v>Omphalodes linifolia</v>
      </c>
      <c r="H871" t="s">
        <v>5141</v>
      </c>
      <c r="J871" t="s">
        <v>6089</v>
      </c>
    </row>
    <row r="872" spans="1:10" x14ac:dyDescent="0.25">
      <c r="A872" t="s">
        <v>2876</v>
      </c>
      <c r="B872" t="s">
        <v>2247</v>
      </c>
      <c r="C872" s="34" t="str">
        <f t="shared" si="36"/>
        <v>subsp.</v>
      </c>
      <c r="D872" t="s">
        <v>1028</v>
      </c>
      <c r="E872" t="s">
        <v>31</v>
      </c>
      <c r="F872" t="s">
        <v>31</v>
      </c>
      <c r="G872" t="str">
        <f t="shared" si="37"/>
        <v>Omphalodes littoralis gallaecica</v>
      </c>
      <c r="H872" t="s">
        <v>5141</v>
      </c>
      <c r="J872" t="s">
        <v>6089</v>
      </c>
    </row>
    <row r="873" spans="1:10" x14ac:dyDescent="0.25">
      <c r="A873" t="s">
        <v>588</v>
      </c>
      <c r="B873" t="s">
        <v>592</v>
      </c>
      <c r="C873" s="34" t="str">
        <f t="shared" si="36"/>
        <v>subsp.</v>
      </c>
      <c r="D873" t="s">
        <v>5471</v>
      </c>
      <c r="E873" t="s">
        <v>31</v>
      </c>
      <c r="F873" t="s">
        <v>6</v>
      </c>
      <c r="G873" t="str">
        <f t="shared" si="37"/>
        <v>Asplenium trichomanes coriaceifolium</v>
      </c>
      <c r="H873" t="s">
        <v>5464</v>
      </c>
      <c r="I873" t="s">
        <v>5388</v>
      </c>
      <c r="J873" t="s">
        <v>6146</v>
      </c>
    </row>
    <row r="874" spans="1:10" x14ac:dyDescent="0.25">
      <c r="A874" s="26" t="s">
        <v>1554</v>
      </c>
      <c r="B874" s="26" t="s">
        <v>1559</v>
      </c>
      <c r="C874" s="34" t="str">
        <f t="shared" si="36"/>
        <v>subsp.</v>
      </c>
      <c r="D874" s="26" t="s">
        <v>1559</v>
      </c>
      <c r="E874" s="26" t="s">
        <v>6</v>
      </c>
      <c r="F874" s="26" t="s">
        <v>6</v>
      </c>
      <c r="G874" s="26" t="str">
        <f t="shared" si="37"/>
        <v>Dryopteris pallida pallida</v>
      </c>
      <c r="H874" s="26" t="s">
        <v>5141</v>
      </c>
      <c r="J874" s="5" t="s">
        <v>6147</v>
      </c>
    </row>
    <row r="875" spans="1:10" x14ac:dyDescent="0.25">
      <c r="A875" t="s">
        <v>6024</v>
      </c>
      <c r="B875" t="s">
        <v>6025</v>
      </c>
      <c r="C875" s="34" t="str">
        <f t="shared" si="36"/>
        <v/>
      </c>
      <c r="E875" s="4" t="s">
        <v>6</v>
      </c>
      <c r="F875" s="4" t="s">
        <v>6</v>
      </c>
      <c r="G875" t="str">
        <f t="shared" si="37"/>
        <v>Allosorus acrosticus</v>
      </c>
      <c r="H875" s="5" t="s">
        <v>6026</v>
      </c>
      <c r="J875" t="s">
        <v>6149</v>
      </c>
    </row>
    <row r="876" spans="1:10" x14ac:dyDescent="0.25">
      <c r="A876" t="s">
        <v>6024</v>
      </c>
      <c r="B876" t="s">
        <v>6027</v>
      </c>
      <c r="C876" s="34" t="str">
        <f t="shared" si="36"/>
        <v/>
      </c>
      <c r="E876" s="4" t="s">
        <v>6</v>
      </c>
      <c r="F876" s="4" t="s">
        <v>6</v>
      </c>
      <c r="G876" t="str">
        <f t="shared" si="37"/>
        <v>Allosorus guanchicus</v>
      </c>
      <c r="H876" s="5" t="s">
        <v>6026</v>
      </c>
      <c r="J876" t="s">
        <v>6149</v>
      </c>
    </row>
    <row r="877" spans="1:10" x14ac:dyDescent="0.25">
      <c r="A877" t="s">
        <v>6024</v>
      </c>
      <c r="B877" t="s">
        <v>59</v>
      </c>
      <c r="C877" s="34" t="str">
        <f t="shared" si="36"/>
        <v/>
      </c>
      <c r="E877" s="4" t="s">
        <v>6</v>
      </c>
      <c r="F877" s="4" t="s">
        <v>6</v>
      </c>
      <c r="G877" t="str">
        <f t="shared" si="37"/>
        <v>Allosorus hispanicus</v>
      </c>
      <c r="H877" s="5" t="s">
        <v>6026</v>
      </c>
      <c r="J877" t="s">
        <v>6149</v>
      </c>
    </row>
    <row r="878" spans="1:10" x14ac:dyDescent="0.25">
      <c r="A878" t="s">
        <v>6024</v>
      </c>
      <c r="B878" t="s">
        <v>6028</v>
      </c>
      <c r="C878" s="34" t="str">
        <f t="shared" si="36"/>
        <v/>
      </c>
      <c r="E878" s="4" t="s">
        <v>6</v>
      </c>
      <c r="F878" s="4" t="s">
        <v>6</v>
      </c>
      <c r="G878" t="str">
        <f t="shared" si="37"/>
        <v>Allosorus pteridioides</v>
      </c>
      <c r="H878" s="5" t="s">
        <v>6026</v>
      </c>
      <c r="J878" t="s">
        <v>6149</v>
      </c>
    </row>
    <row r="879" spans="1:10" x14ac:dyDescent="0.25">
      <c r="A879" t="s">
        <v>6024</v>
      </c>
      <c r="B879" t="s">
        <v>1172</v>
      </c>
      <c r="C879" s="34" t="str">
        <f t="shared" si="36"/>
        <v/>
      </c>
      <c r="E879" s="4" t="s">
        <v>6</v>
      </c>
      <c r="F879" s="4" t="s">
        <v>6</v>
      </c>
      <c r="G879" t="str">
        <f t="shared" si="37"/>
        <v>Allosorus tinaei</v>
      </c>
      <c r="H879" s="5" t="s">
        <v>6026</v>
      </c>
      <c r="J879" t="s">
        <v>6149</v>
      </c>
    </row>
    <row r="880" spans="1:10" x14ac:dyDescent="0.25">
      <c r="A880" s="26" t="s">
        <v>2600</v>
      </c>
      <c r="B880" s="26" t="s">
        <v>2601</v>
      </c>
      <c r="C880" s="34" t="str">
        <f t="shared" si="36"/>
        <v/>
      </c>
      <c r="D880" s="26"/>
      <c r="E880" s="26" t="s">
        <v>6</v>
      </c>
      <c r="F880" s="26" t="s">
        <v>6</v>
      </c>
      <c r="G880" s="26" t="str">
        <f t="shared" si="37"/>
        <v>Lycopodium annotinum</v>
      </c>
      <c r="H880" s="26" t="s">
        <v>5141</v>
      </c>
      <c r="J880" t="s">
        <v>6149</v>
      </c>
    </row>
    <row r="881" spans="1:10" x14ac:dyDescent="0.25">
      <c r="A881" s="26" t="s">
        <v>256</v>
      </c>
      <c r="B881" s="26" t="s">
        <v>259</v>
      </c>
      <c r="C881" s="34" t="str">
        <f t="shared" si="36"/>
        <v/>
      </c>
      <c r="D881" s="26"/>
      <c r="E881" s="26" t="s">
        <v>6</v>
      </c>
      <c r="F881" s="26" t="s">
        <v>6</v>
      </c>
      <c r="G881" s="26" t="str">
        <f t="shared" ref="G881:G886" si="38">IF(D881="",CONCATENATE(A881," ",B881),CONCATENATE(A881," ",B881," ",D881))</f>
        <v>Alyssum cuneifolium</v>
      </c>
      <c r="H881" s="26" t="s">
        <v>5141</v>
      </c>
      <c r="J881" t="s">
        <v>6160</v>
      </c>
    </row>
    <row r="882" spans="1:10" x14ac:dyDescent="0.25">
      <c r="A882" t="s">
        <v>4920</v>
      </c>
      <c r="B882" t="s">
        <v>50</v>
      </c>
      <c r="C882" s="34" t="str">
        <f t="shared" si="36"/>
        <v/>
      </c>
      <c r="E882" t="s">
        <v>6</v>
      </c>
      <c r="G882" t="str">
        <f t="shared" si="38"/>
        <v>Glyceria spicata</v>
      </c>
      <c r="H882" t="str">
        <f>IF(OR(A882 ="", B882=""), "", "CARLOS ROMERO-ZARCO")</f>
        <v>CARLOS ROMERO-ZARCO</v>
      </c>
      <c r="I882" t="s">
        <v>5379</v>
      </c>
      <c r="J882" t="s">
        <v>6168</v>
      </c>
    </row>
    <row r="883" spans="1:10" x14ac:dyDescent="0.25">
      <c r="A883" s="26" t="s">
        <v>2489</v>
      </c>
      <c r="B883" s="26" t="s">
        <v>415</v>
      </c>
      <c r="C883" s="34" t="str">
        <f t="shared" si="36"/>
        <v>subsp.</v>
      </c>
      <c r="D883" s="26" t="s">
        <v>50</v>
      </c>
      <c r="E883" s="26" t="s">
        <v>31</v>
      </c>
      <c r="F883" s="26" t="s">
        <v>6</v>
      </c>
      <c r="G883" s="26" t="str">
        <f t="shared" si="38"/>
        <v>Linaria viscosa spicata</v>
      </c>
      <c r="H883" s="26" t="s">
        <v>5141</v>
      </c>
      <c r="J883" s="5" t="s">
        <v>6173</v>
      </c>
    </row>
    <row r="884" spans="1:10" x14ac:dyDescent="0.25">
      <c r="A884" s="26" t="s">
        <v>2489</v>
      </c>
      <c r="B884" s="26" t="s">
        <v>415</v>
      </c>
      <c r="C884" s="34" t="str">
        <f t="shared" si="36"/>
        <v>subsp.</v>
      </c>
      <c r="D884" s="26" t="s">
        <v>415</v>
      </c>
      <c r="E884" s="26" t="s">
        <v>31</v>
      </c>
      <c r="F884" s="26" t="s">
        <v>6</v>
      </c>
      <c r="G884" s="26" t="str">
        <f t="shared" si="38"/>
        <v>Linaria viscosa viscosa</v>
      </c>
      <c r="H884" s="26" t="s">
        <v>5141</v>
      </c>
      <c r="J884" s="5" t="s">
        <v>6173</v>
      </c>
    </row>
    <row r="885" spans="1:10" x14ac:dyDescent="0.25">
      <c r="A885" t="s">
        <v>5036</v>
      </c>
      <c r="B885" t="s">
        <v>1274</v>
      </c>
      <c r="C885" s="34" t="str">
        <f t="shared" si="36"/>
        <v/>
      </c>
      <c r="E885" t="s">
        <v>6</v>
      </c>
      <c r="G885" t="str">
        <f t="shared" si="38"/>
        <v>Pseudarrhenatherum longifolium</v>
      </c>
      <c r="H885" t="str">
        <f>IF(OR(A885 ="", B885=""), "", "CARLOS ROMERO-ZARCO")</f>
        <v>CARLOS ROMERO-ZARCO</v>
      </c>
      <c r="I885" t="s">
        <v>5382</v>
      </c>
      <c r="J885" t="s">
        <v>6182</v>
      </c>
    </row>
    <row r="886" spans="1:10" x14ac:dyDescent="0.25">
      <c r="A886" t="s">
        <v>5036</v>
      </c>
      <c r="B886" t="s">
        <v>181</v>
      </c>
      <c r="C886" s="34" t="str">
        <f t="shared" si="36"/>
        <v/>
      </c>
      <c r="E886" t="s">
        <v>31</v>
      </c>
      <c r="G886" t="str">
        <f t="shared" si="38"/>
        <v>Pseudarrhenatherum pallens</v>
      </c>
      <c r="H886" t="str">
        <f>IF(OR(A886 ="", B886=""), "", "CARLOS ROMERO-ZARCO")</f>
        <v>CARLOS ROMERO-ZARCO</v>
      </c>
      <c r="I886" t="s">
        <v>5382</v>
      </c>
      <c r="J886" t="s">
        <v>6182</v>
      </c>
    </row>
    <row r="887" spans="1:10" x14ac:dyDescent="0.25">
      <c r="A887" t="s">
        <v>5023</v>
      </c>
      <c r="B887" t="s">
        <v>5030</v>
      </c>
      <c r="C887" s="34" t="str">
        <f t="shared" si="36"/>
        <v>subsp.</v>
      </c>
      <c r="D887" t="s">
        <v>5031</v>
      </c>
      <c r="E887" t="s">
        <v>6</v>
      </c>
      <c r="G887" t="str">
        <f t="shared" ref="G887:G892" si="39">IF(D887="",CONCATENATE(A887," ",B887),CONCATENATE(A887," ",B887," ",D887))</f>
        <v>Poa trivialis sylvicola</v>
      </c>
      <c r="H887" t="s">
        <v>5393</v>
      </c>
      <c r="J887" t="s">
        <v>6185</v>
      </c>
    </row>
    <row r="888" spans="1:10" x14ac:dyDescent="0.25">
      <c r="A888" t="s">
        <v>5023</v>
      </c>
      <c r="B888" t="s">
        <v>401</v>
      </c>
      <c r="C888" s="34" t="str">
        <f t="shared" si="36"/>
        <v/>
      </c>
      <c r="E888" t="s">
        <v>6</v>
      </c>
      <c r="G888" t="str">
        <f t="shared" si="39"/>
        <v>Poa maroccana</v>
      </c>
      <c r="H888" t="str">
        <f>IF(OR(A888 ="", B888=""), "", "CARLOS ROMERO-ZARCO")</f>
        <v>CARLOS ROMERO-ZARCO</v>
      </c>
      <c r="I888" t="s">
        <v>6190</v>
      </c>
      <c r="J888" t="s">
        <v>6185</v>
      </c>
    </row>
    <row r="889" spans="1:10" x14ac:dyDescent="0.25">
      <c r="A889" t="s">
        <v>5023</v>
      </c>
      <c r="B889" t="s">
        <v>5027</v>
      </c>
      <c r="C889" s="34" t="str">
        <f t="shared" si="36"/>
        <v/>
      </c>
      <c r="E889" t="s">
        <v>31</v>
      </c>
      <c r="G889" t="str">
        <f t="shared" si="39"/>
        <v>Poa feratiana</v>
      </c>
      <c r="H889" t="str">
        <f>IF(OR(A889 ="", B889=""), "", "CARLOS ROMERO-ZARCO")</f>
        <v>CARLOS ROMERO-ZARCO</v>
      </c>
      <c r="I889" t="s">
        <v>6189</v>
      </c>
      <c r="J889" t="s">
        <v>6185</v>
      </c>
    </row>
    <row r="890" spans="1:10" x14ac:dyDescent="0.25">
      <c r="A890" t="s">
        <v>5023</v>
      </c>
      <c r="B890" t="s">
        <v>6129</v>
      </c>
      <c r="C890" s="34" t="str">
        <f t="shared" si="36"/>
        <v/>
      </c>
      <c r="E890" t="s">
        <v>6</v>
      </c>
      <c r="G890" t="str">
        <f t="shared" si="39"/>
        <v>Poa molinerii</v>
      </c>
      <c r="H890" t="str">
        <f>IF(OR(A890 ="", B890=""), "", "CARLOS ROMERO-ZARCO")</f>
        <v>CARLOS ROMERO-ZARCO</v>
      </c>
      <c r="I890" t="s">
        <v>6187</v>
      </c>
      <c r="J890" t="s">
        <v>6185</v>
      </c>
    </row>
    <row r="891" spans="1:10" x14ac:dyDescent="0.25">
      <c r="A891" t="s">
        <v>5023</v>
      </c>
      <c r="B891" t="s">
        <v>5339</v>
      </c>
      <c r="C891" s="34" t="str">
        <f t="shared" si="36"/>
        <v/>
      </c>
      <c r="E891" t="s">
        <v>6</v>
      </c>
      <c r="G891" t="str">
        <f t="shared" si="39"/>
        <v>Poa perligularis</v>
      </c>
      <c r="H891" t="str">
        <f>IF(OR(A891 ="", B891=""), "", "CARLOS ROMERO-ZARCO")</f>
        <v>CARLOS ROMERO-ZARCO</v>
      </c>
      <c r="I891" t="s">
        <v>6188</v>
      </c>
      <c r="J891" t="s">
        <v>6185</v>
      </c>
    </row>
    <row r="892" spans="1:10" x14ac:dyDescent="0.25">
      <c r="A892" t="s">
        <v>5023</v>
      </c>
      <c r="B892" t="s">
        <v>1353</v>
      </c>
      <c r="C892" s="34" t="str">
        <f t="shared" si="36"/>
        <v/>
      </c>
      <c r="E892" t="s">
        <v>6</v>
      </c>
      <c r="G892" t="str">
        <f t="shared" si="39"/>
        <v>Poa angustifolia</v>
      </c>
      <c r="H892" t="str">
        <f>IF(OR(A892 ="", B892=""), "", "CARLOS ROMERO-ZARCO")</f>
        <v>CARLOS ROMERO-ZARCO</v>
      </c>
      <c r="I892" t="s">
        <v>6186</v>
      </c>
      <c r="J892" t="s">
        <v>6185</v>
      </c>
    </row>
    <row r="893" spans="1:10" x14ac:dyDescent="0.25">
      <c r="A893" t="s">
        <v>5287</v>
      </c>
      <c r="B893" t="s">
        <v>4890</v>
      </c>
      <c r="C893" s="34" t="str">
        <f t="shared" si="36"/>
        <v>subsp.</v>
      </c>
      <c r="D893" t="s">
        <v>4679</v>
      </c>
      <c r="E893" t="s">
        <v>6</v>
      </c>
      <c r="G893" t="str">
        <f t="shared" ref="G893:G898" si="40">IF(D893="",CONCATENATE(A893," ",B893),CONCATENATE(A893," ",B893," ",D893))</f>
        <v>Celtica gigantea donyanae</v>
      </c>
      <c r="H893" t="s">
        <v>5392</v>
      </c>
      <c r="J893" t="s">
        <v>6194</v>
      </c>
    </row>
    <row r="894" spans="1:10" x14ac:dyDescent="0.25">
      <c r="A894" t="s">
        <v>5287</v>
      </c>
      <c r="B894" t="s">
        <v>4890</v>
      </c>
      <c r="C894" s="34" t="str">
        <f t="shared" si="36"/>
        <v>subsp.</v>
      </c>
      <c r="D894" t="s">
        <v>3204</v>
      </c>
      <c r="E894" t="s">
        <v>31</v>
      </c>
      <c r="G894" t="str">
        <f t="shared" si="40"/>
        <v>Celtica gigantea sterilis</v>
      </c>
      <c r="H894" t="s">
        <v>5392</v>
      </c>
      <c r="J894" t="s">
        <v>6194</v>
      </c>
    </row>
    <row r="895" spans="1:10" x14ac:dyDescent="0.25">
      <c r="A895" t="s">
        <v>5525</v>
      </c>
      <c r="B895" t="s">
        <v>5528</v>
      </c>
      <c r="C895" s="34" t="str">
        <f t="shared" si="36"/>
        <v/>
      </c>
      <c r="E895" t="s">
        <v>31</v>
      </c>
      <c r="F895" t="s">
        <v>6</v>
      </c>
      <c r="G895" t="str">
        <f t="shared" si="40"/>
        <v>Phelipanche georgii-reuteri</v>
      </c>
      <c r="H895" t="s">
        <v>5464</v>
      </c>
      <c r="I895" t="s">
        <v>5585</v>
      </c>
      <c r="J895" t="s">
        <v>6211</v>
      </c>
    </row>
    <row r="896" spans="1:10" x14ac:dyDescent="0.25">
      <c r="A896" t="s">
        <v>1740</v>
      </c>
      <c r="B896" t="s">
        <v>6106</v>
      </c>
      <c r="C896" s="34" t="str">
        <f t="shared" si="36"/>
        <v/>
      </c>
      <c r="E896" t="s">
        <v>6</v>
      </c>
      <c r="F896" t="s">
        <v>6</v>
      </c>
      <c r="G896" t="str">
        <f t="shared" si="40"/>
        <v>Euphorbia chamaesyce</v>
      </c>
      <c r="H896" t="s">
        <v>6094</v>
      </c>
      <c r="I896" t="s">
        <v>6212</v>
      </c>
    </row>
    <row r="897" spans="1:10" x14ac:dyDescent="0.25">
      <c r="A897" t="s">
        <v>2794</v>
      </c>
      <c r="B897" t="s">
        <v>5362</v>
      </c>
      <c r="C897" s="34" t="str">
        <f t="shared" si="36"/>
        <v/>
      </c>
      <c r="E897" t="s">
        <v>31</v>
      </c>
      <c r="F897" t="s">
        <v>6</v>
      </c>
      <c r="G897" t="str">
        <f t="shared" si="40"/>
        <v>Narcissus nanus</v>
      </c>
      <c r="H897" t="s">
        <v>6216</v>
      </c>
      <c r="I897" s="1" t="s">
        <v>6065</v>
      </c>
      <c r="J897" t="s">
        <v>6218</v>
      </c>
    </row>
    <row r="898" spans="1:10" x14ac:dyDescent="0.25">
      <c r="A898" t="s">
        <v>2794</v>
      </c>
      <c r="B898" t="s">
        <v>3343</v>
      </c>
      <c r="C898" s="34" t="str">
        <f t="shared" si="36"/>
        <v/>
      </c>
      <c r="E898" t="s">
        <v>31</v>
      </c>
      <c r="F898" t="s">
        <v>6</v>
      </c>
      <c r="G898" t="str">
        <f t="shared" si="40"/>
        <v>Narcissus pumilus</v>
      </c>
      <c r="H898" t="s">
        <v>6216</v>
      </c>
      <c r="I898" s="1" t="s">
        <v>6069</v>
      </c>
    </row>
    <row r="899" spans="1:10" x14ac:dyDescent="0.25">
      <c r="A899" t="s">
        <v>2916</v>
      </c>
      <c r="B899" t="s">
        <v>5515</v>
      </c>
      <c r="C899" s="34" t="str">
        <f t="shared" si="36"/>
        <v/>
      </c>
      <c r="E899" t="s">
        <v>6</v>
      </c>
      <c r="F899" t="s">
        <v>6</v>
      </c>
      <c r="G899" t="str">
        <f t="shared" ref="G899:G904" si="41">IF(D899="",CONCATENATE(A899," ",B899),CONCATENATE(A899," ",B899," ",D899))</f>
        <v>Ophrys clara</v>
      </c>
      <c r="H899" t="s">
        <v>5464</v>
      </c>
      <c r="I899" t="s">
        <v>5581</v>
      </c>
      <c r="J899" t="s">
        <v>6220</v>
      </c>
    </row>
    <row r="900" spans="1:10" x14ac:dyDescent="0.25">
      <c r="A900" s="4" t="s">
        <v>2794</v>
      </c>
      <c r="B900" s="4" t="s">
        <v>2253</v>
      </c>
      <c r="C900" s="34" t="str">
        <f t="shared" ref="C900:C925" si="42">IF(D900="","","subsp.")</f>
        <v/>
      </c>
      <c r="D900" s="4"/>
      <c r="E900" s="4" t="s">
        <v>6</v>
      </c>
      <c r="F900" t="s">
        <v>6</v>
      </c>
      <c r="G900" t="str">
        <f t="shared" si="41"/>
        <v>Narcissus tingitanus</v>
      </c>
      <c r="H900" t="s">
        <v>6216</v>
      </c>
      <c r="I900" s="9" t="s">
        <v>6050</v>
      </c>
      <c r="J900" t="s">
        <v>6221</v>
      </c>
    </row>
    <row r="901" spans="1:10" x14ac:dyDescent="0.25">
      <c r="A901" t="s">
        <v>2916</v>
      </c>
      <c r="B901" t="s">
        <v>198</v>
      </c>
      <c r="C901" s="34" t="str">
        <f t="shared" si="42"/>
        <v>subsp.</v>
      </c>
      <c r="D901" t="s">
        <v>5519</v>
      </c>
      <c r="E901" t="s">
        <v>6</v>
      </c>
      <c r="F901" t="s">
        <v>6</v>
      </c>
      <c r="G901" t="str">
        <f t="shared" si="41"/>
        <v>Ophrys lutea quarteirae</v>
      </c>
      <c r="H901" t="s">
        <v>5464</v>
      </c>
      <c r="I901" t="s">
        <v>5583</v>
      </c>
      <c r="J901" t="s">
        <v>6222</v>
      </c>
    </row>
    <row r="902" spans="1:10" x14ac:dyDescent="0.25">
      <c r="A902" s="26" t="s">
        <v>3562</v>
      </c>
      <c r="B902" s="26" t="s">
        <v>3563</v>
      </c>
      <c r="C902" s="34" t="str">
        <f t="shared" si="42"/>
        <v/>
      </c>
      <c r="D902" s="26"/>
      <c r="E902" s="26" t="s">
        <v>6</v>
      </c>
      <c r="F902" s="26" t="s">
        <v>6</v>
      </c>
      <c r="G902" s="26" t="str">
        <f t="shared" si="41"/>
        <v>Securigera securidaca</v>
      </c>
      <c r="H902" s="26" t="s">
        <v>5141</v>
      </c>
      <c r="I902" s="26" t="s">
        <v>6223</v>
      </c>
    </row>
    <row r="903" spans="1:10" x14ac:dyDescent="0.25">
      <c r="A903" t="s">
        <v>5039</v>
      </c>
      <c r="B903" t="s">
        <v>933</v>
      </c>
      <c r="C903" s="34" t="str">
        <f t="shared" si="42"/>
        <v/>
      </c>
      <c r="E903" t="s">
        <v>6</v>
      </c>
      <c r="G903" t="str">
        <f t="shared" si="41"/>
        <v>Puccinellia distans</v>
      </c>
      <c r="H903" s="1" t="s">
        <v>6224</v>
      </c>
      <c r="I903" t="s">
        <v>5388</v>
      </c>
      <c r="J903" t="s">
        <v>6225</v>
      </c>
    </row>
    <row r="904" spans="1:10" x14ac:dyDescent="0.25">
      <c r="A904" s="26" t="s">
        <v>1833</v>
      </c>
      <c r="B904" s="26" t="s">
        <v>1353</v>
      </c>
      <c r="C904" s="34" t="str">
        <f t="shared" si="42"/>
        <v/>
      </c>
      <c r="D904" s="26"/>
      <c r="E904" s="26" t="s">
        <v>6</v>
      </c>
      <c r="F904" s="26" t="s">
        <v>6</v>
      </c>
      <c r="G904" s="26" t="str">
        <f t="shared" si="41"/>
        <v>Fraxinus angustifolia</v>
      </c>
      <c r="H904" s="26" t="s">
        <v>5141</v>
      </c>
      <c r="I904" s="26"/>
    </row>
    <row r="905" spans="1:10" x14ac:dyDescent="0.25">
      <c r="A905" t="s">
        <v>4765</v>
      </c>
      <c r="B905" t="s">
        <v>4766</v>
      </c>
      <c r="C905" s="34" t="str">
        <f t="shared" si="42"/>
        <v>subsp.</v>
      </c>
      <c r="D905" t="s">
        <v>4766</v>
      </c>
      <c r="E905" t="s">
        <v>6</v>
      </c>
      <c r="G905" t="str">
        <f t="shared" ref="G905:G910" si="43">IF(D905="",CONCATENATE(A905," ",B905),CONCATENATE(A905," ",B905," ",D905))</f>
        <v>Avena atherantha atherantha</v>
      </c>
      <c r="H905" t="str">
        <f>IF(OR(A905 ="", B905=""), "", "Borrador Fib")</f>
        <v>Borrador Fib</v>
      </c>
      <c r="I905" s="26" t="s">
        <v>6229</v>
      </c>
    </row>
    <row r="906" spans="1:10" x14ac:dyDescent="0.25">
      <c r="A906" t="s">
        <v>4765</v>
      </c>
      <c r="B906" t="s">
        <v>4766</v>
      </c>
      <c r="C906" s="34" t="str">
        <f t="shared" si="42"/>
        <v>subsp.</v>
      </c>
      <c r="D906" t="s">
        <v>5315</v>
      </c>
      <c r="E906" t="s">
        <v>6</v>
      </c>
      <c r="G906" t="str">
        <f t="shared" si="43"/>
        <v>Avena atherantha trichophylla</v>
      </c>
      <c r="H906" t="str">
        <f>IF(OR(A906 ="", B906=""), "", "Borrador Fib")</f>
        <v>Borrador Fib</v>
      </c>
      <c r="I906" s="26" t="s">
        <v>6229</v>
      </c>
    </row>
    <row r="907" spans="1:10" x14ac:dyDescent="0.25">
      <c r="A907" t="s">
        <v>4765</v>
      </c>
      <c r="B907" t="s">
        <v>4766</v>
      </c>
      <c r="C907" s="34" t="str">
        <f t="shared" si="42"/>
        <v>subsp.</v>
      </c>
      <c r="D907" t="s">
        <v>4772</v>
      </c>
      <c r="E907" t="s">
        <v>6</v>
      </c>
      <c r="G907" t="str">
        <f t="shared" si="43"/>
        <v>Avena atherantha ludoviciana</v>
      </c>
      <c r="H907" t="str">
        <f>IF(OR(A907 ="", B907=""), "", "Borrador Fib")</f>
        <v>Borrador Fib</v>
      </c>
      <c r="I907" s="26" t="s">
        <v>6230</v>
      </c>
    </row>
    <row r="908" spans="1:10" x14ac:dyDescent="0.25">
      <c r="A908" t="s">
        <v>4148</v>
      </c>
      <c r="B908" t="s">
        <v>5228</v>
      </c>
      <c r="C908" s="34" t="str">
        <f t="shared" si="42"/>
        <v/>
      </c>
      <c r="E908" t="s">
        <v>6</v>
      </c>
      <c r="F908" t="s">
        <v>6</v>
      </c>
      <c r="G908" t="str">
        <f t="shared" si="43"/>
        <v>Anacyclus homogamos</v>
      </c>
      <c r="H908" t="str">
        <f>IF(OR(A908 ="", B908=""), "", "FLORAIBERICA-COMP(III)")</f>
        <v>FLORAIBERICA-COMP(III)</v>
      </c>
      <c r="J908" t="s">
        <v>6232</v>
      </c>
    </row>
    <row r="909" spans="1:10" x14ac:dyDescent="0.25">
      <c r="A909" t="s">
        <v>4765</v>
      </c>
      <c r="B909" t="s">
        <v>920</v>
      </c>
      <c r="C909" s="34" t="str">
        <f t="shared" si="42"/>
        <v>subsp.</v>
      </c>
      <c r="D909" t="s">
        <v>5361</v>
      </c>
      <c r="E909" t="s">
        <v>6</v>
      </c>
      <c r="G909" t="str">
        <f t="shared" si="43"/>
        <v>Avena strigosa brevis</v>
      </c>
      <c r="H909" t="str">
        <f>IF(OR(A909 ="", B909=""), "", "Borrador Fib")</f>
        <v>Borrador Fib</v>
      </c>
      <c r="I909" t="s">
        <v>6233</v>
      </c>
    </row>
    <row r="910" spans="1:10" x14ac:dyDescent="0.25">
      <c r="A910" s="26" t="s">
        <v>897</v>
      </c>
      <c r="B910" s="26" t="s">
        <v>907</v>
      </c>
      <c r="C910" s="34" t="str">
        <f t="shared" si="42"/>
        <v/>
      </c>
      <c r="D910" s="26"/>
      <c r="E910" s="26" t="s">
        <v>6</v>
      </c>
      <c r="F910" s="26" t="s">
        <v>6</v>
      </c>
      <c r="G910" s="26" t="str">
        <f t="shared" si="43"/>
        <v>Carex bohemica</v>
      </c>
      <c r="H910" s="26" t="s">
        <v>5141</v>
      </c>
      <c r="I910" s="26" t="s">
        <v>6235</v>
      </c>
    </row>
    <row r="911" spans="1:10" x14ac:dyDescent="0.25">
      <c r="A911" t="s">
        <v>5285</v>
      </c>
      <c r="B911" t="s">
        <v>598</v>
      </c>
      <c r="C911" s="34" t="str">
        <f t="shared" si="42"/>
        <v/>
      </c>
      <c r="E911" t="s">
        <v>6</v>
      </c>
      <c r="G911" t="str">
        <f t="shared" ref="G911:G916" si="44">IF(D911="",CONCATENATE(A911," ",B911),CONCATENATE(A911," ",B911," ",D911))</f>
        <v>Catapodium balearicum</v>
      </c>
      <c r="H911" t="str">
        <f>IF(OR(A911 ="", B911=""), "", "CARLOS ROMERO-ZARCO")</f>
        <v>CARLOS ROMERO-ZARCO</v>
      </c>
      <c r="I911" t="s">
        <v>5421</v>
      </c>
      <c r="J911" t="s">
        <v>6236</v>
      </c>
    </row>
    <row r="912" spans="1:10" x14ac:dyDescent="0.25">
      <c r="A912" s="26" t="s">
        <v>2655</v>
      </c>
      <c r="B912" s="26" t="s">
        <v>1873</v>
      </c>
      <c r="C912" s="34" t="str">
        <f t="shared" si="42"/>
        <v/>
      </c>
      <c r="D912" s="26"/>
      <c r="E912" s="26" t="s">
        <v>6</v>
      </c>
      <c r="F912" s="26" t="s">
        <v>6</v>
      </c>
      <c r="G912" s="26" t="str">
        <f t="shared" si="44"/>
        <v>Medicago soleirolii</v>
      </c>
      <c r="H912" s="26" t="s">
        <v>5141</v>
      </c>
      <c r="J912" t="s">
        <v>6237</v>
      </c>
    </row>
    <row r="913" spans="1:13" x14ac:dyDescent="0.25">
      <c r="A913" s="26" t="s">
        <v>3321</v>
      </c>
      <c r="B913" s="26" t="s">
        <v>2789</v>
      </c>
      <c r="C913" s="34" t="str">
        <f t="shared" si="42"/>
        <v/>
      </c>
      <c r="D913" s="26"/>
      <c r="E913" s="26" t="s">
        <v>6</v>
      </c>
      <c r="F913" s="26" t="s">
        <v>6</v>
      </c>
      <c r="G913" s="26" t="str">
        <f t="shared" si="44"/>
        <v>Reseda odorata</v>
      </c>
      <c r="H913" s="26" t="s">
        <v>5141</v>
      </c>
      <c r="J913" t="s">
        <v>6237</v>
      </c>
    </row>
    <row r="914" spans="1:13" x14ac:dyDescent="0.25">
      <c r="A914" t="s">
        <v>2916</v>
      </c>
      <c r="B914" t="s">
        <v>2920</v>
      </c>
      <c r="C914" s="34" t="str">
        <f t="shared" si="42"/>
        <v>subsp.</v>
      </c>
      <c r="D914" t="s">
        <v>5516</v>
      </c>
      <c r="E914" t="s">
        <v>31</v>
      </c>
      <c r="F914" t="s">
        <v>6</v>
      </c>
      <c r="G914" t="str">
        <f t="shared" si="44"/>
        <v>Ophrys fusca limensis</v>
      </c>
      <c r="H914" t="s">
        <v>5464</v>
      </c>
      <c r="I914" t="s">
        <v>5581</v>
      </c>
      <c r="J914" t="s">
        <v>6240</v>
      </c>
    </row>
    <row r="915" spans="1:13" x14ac:dyDescent="0.25">
      <c r="A915" t="s">
        <v>2916</v>
      </c>
      <c r="B915" t="s">
        <v>5517</v>
      </c>
      <c r="C915" s="34" t="str">
        <f t="shared" si="42"/>
        <v>subsp.</v>
      </c>
      <c r="D915" t="s">
        <v>5518</v>
      </c>
      <c r="E915" t="s">
        <v>31</v>
      </c>
      <c r="F915" t="s">
        <v>31</v>
      </c>
      <c r="G915" t="str">
        <f t="shared" si="44"/>
        <v>Ophrys incubacea pacensis</v>
      </c>
      <c r="H915" t="s">
        <v>5464</v>
      </c>
      <c r="I915" t="s">
        <v>5582</v>
      </c>
      <c r="J915" t="s">
        <v>6240</v>
      </c>
    </row>
    <row r="916" spans="1:13" x14ac:dyDescent="0.25">
      <c r="A916" t="s">
        <v>4719</v>
      </c>
      <c r="B916" t="s">
        <v>5274</v>
      </c>
      <c r="C916" s="34" t="str">
        <f t="shared" si="42"/>
        <v/>
      </c>
      <c r="E916" s="4" t="s">
        <v>6</v>
      </c>
      <c r="G916" t="str">
        <f t="shared" si="44"/>
        <v>Alopecurus rendlei</v>
      </c>
      <c r="H916" t="str">
        <f>IF(OR(A916 ="", B916=""), "", "CARLOS ROMERO-ZARCO")</f>
        <v>CARLOS ROMERO-ZARCO</v>
      </c>
      <c r="I916" s="4" t="s">
        <v>5388</v>
      </c>
      <c r="J916" t="s">
        <v>12922</v>
      </c>
    </row>
    <row r="917" spans="1:13" x14ac:dyDescent="0.25">
      <c r="A917" t="s">
        <v>4714</v>
      </c>
      <c r="B917" t="s">
        <v>4716</v>
      </c>
      <c r="C917" s="34" t="str">
        <f t="shared" si="42"/>
        <v/>
      </c>
      <c r="E917" t="s">
        <v>6</v>
      </c>
      <c r="G917" t="str">
        <f t="shared" ref="G917:G925" si="45">IF(D917="",CONCATENATE(A917," ",B917),CONCATENATE(A917," ",B917," ",D917))</f>
        <v>Aira elegantissima</v>
      </c>
      <c r="H917" t="str">
        <f>IF(OR(A917 ="", B917=""), "", "CARLOS ROMERO-ZARCO")</f>
        <v>CARLOS ROMERO-ZARCO</v>
      </c>
      <c r="I917" t="s">
        <v>5421</v>
      </c>
      <c r="J917" t="s">
        <v>13108</v>
      </c>
    </row>
    <row r="918" spans="1:13" x14ac:dyDescent="0.25">
      <c r="A918" t="s">
        <v>4934</v>
      </c>
      <c r="B918" t="s">
        <v>2341</v>
      </c>
      <c r="C918" s="34" t="str">
        <f t="shared" si="42"/>
        <v>subsp.</v>
      </c>
      <c r="D918" t="s">
        <v>2341</v>
      </c>
      <c r="E918" t="s">
        <v>6</v>
      </c>
      <c r="G918" t="str">
        <f t="shared" si="45"/>
        <v>Holcus annuus annuus</v>
      </c>
      <c r="H918" t="s">
        <v>5421</v>
      </c>
      <c r="J918" t="s">
        <v>13109</v>
      </c>
    </row>
    <row r="919" spans="1:13" x14ac:dyDescent="0.25">
      <c r="A919" t="s">
        <v>5015</v>
      </c>
      <c r="B919" t="s">
        <v>328</v>
      </c>
      <c r="C919" s="34" t="str">
        <f t="shared" si="42"/>
        <v/>
      </c>
      <c r="E919" t="s">
        <v>6</v>
      </c>
      <c r="G919" t="str">
        <f t="shared" si="45"/>
        <v>Phalaris elongata</v>
      </c>
      <c r="H919" t="str">
        <f>IF(OR(A919 ="", B919=""), "", "CARLOS ROMERO-ZARCO")</f>
        <v>CARLOS ROMERO-ZARCO</v>
      </c>
      <c r="I919" t="s">
        <v>5451</v>
      </c>
      <c r="J919" t="s">
        <v>13110</v>
      </c>
    </row>
    <row r="920" spans="1:13" x14ac:dyDescent="0.25">
      <c r="A920" t="s">
        <v>5285</v>
      </c>
      <c r="B920" t="s">
        <v>5286</v>
      </c>
      <c r="C920" s="34" t="str">
        <f t="shared" si="42"/>
        <v/>
      </c>
      <c r="E920" t="s">
        <v>6</v>
      </c>
      <c r="F920" s="33" t="s">
        <v>6</v>
      </c>
      <c r="G920" t="str">
        <f t="shared" si="45"/>
        <v>Catapodium zwierleinii</v>
      </c>
      <c r="H920" t="str">
        <f>IF(OR(A920 ="", B920=""), "", "CARLOS ROMERO-ZARCO")</f>
        <v>CARLOS ROMERO-ZARCO</v>
      </c>
      <c r="I920" t="s">
        <v>5421</v>
      </c>
      <c r="J920" t="s">
        <v>12094</v>
      </c>
    </row>
    <row r="921" spans="1:13" x14ac:dyDescent="0.25">
      <c r="A921" s="26" t="s">
        <v>256</v>
      </c>
      <c r="B921" s="26" t="s">
        <v>257</v>
      </c>
      <c r="C921" s="34" t="str">
        <f t="shared" si="42"/>
        <v/>
      </c>
      <c r="D921" s="26"/>
      <c r="E921" s="26" t="s">
        <v>6</v>
      </c>
      <c r="F921" s="26" t="s">
        <v>6</v>
      </c>
      <c r="G921" s="26" t="str">
        <f t="shared" si="45"/>
        <v>Alyssum montanum</v>
      </c>
      <c r="H921" s="26" t="s">
        <v>5141</v>
      </c>
      <c r="I921" s="26"/>
      <c r="J921" s="34" t="s">
        <v>13134</v>
      </c>
    </row>
    <row r="922" spans="1:13" x14ac:dyDescent="0.25">
      <c r="A922" s="26" t="s">
        <v>256</v>
      </c>
      <c r="B922" s="26" t="s">
        <v>262</v>
      </c>
      <c r="C922" s="34" t="str">
        <f t="shared" si="42"/>
        <v/>
      </c>
      <c r="D922" s="26"/>
      <c r="E922" s="26" t="s">
        <v>31</v>
      </c>
      <c r="F922" s="26" t="s">
        <v>6</v>
      </c>
      <c r="G922" s="26" t="str">
        <f t="shared" si="45"/>
        <v>Alyssum gadorense</v>
      </c>
      <c r="H922" s="26" t="s">
        <v>5141</v>
      </c>
      <c r="I922" s="26"/>
      <c r="J922" s="34" t="s">
        <v>13134</v>
      </c>
    </row>
    <row r="923" spans="1:13" x14ac:dyDescent="0.25">
      <c r="A923" s="26" t="s">
        <v>256</v>
      </c>
      <c r="B923" s="26" t="s">
        <v>261</v>
      </c>
      <c r="C923" s="34" t="str">
        <f t="shared" si="42"/>
        <v/>
      </c>
      <c r="D923" s="26"/>
      <c r="E923" s="26" t="s">
        <v>31</v>
      </c>
      <c r="F923" s="26" t="s">
        <v>6</v>
      </c>
      <c r="G923" s="26" t="str">
        <f t="shared" si="45"/>
        <v>Alyssum nevadense</v>
      </c>
      <c r="H923" s="26" t="s">
        <v>5141</v>
      </c>
      <c r="I923" s="26"/>
      <c r="J923" s="34" t="s">
        <v>13134</v>
      </c>
    </row>
    <row r="924" spans="1:13" x14ac:dyDescent="0.25">
      <c r="A924" s="26" t="s">
        <v>853</v>
      </c>
      <c r="B924" s="26" t="s">
        <v>856</v>
      </c>
      <c r="C924" s="34" t="str">
        <f t="shared" si="42"/>
        <v/>
      </c>
      <c r="D924" s="26"/>
      <c r="E924" s="26" t="s">
        <v>6</v>
      </c>
      <c r="F924" s="26" t="s">
        <v>6</v>
      </c>
      <c r="G924" s="26" t="str">
        <f t="shared" si="45"/>
        <v>Cardamine amara</v>
      </c>
      <c r="H924" s="26" t="s">
        <v>5141</v>
      </c>
      <c r="I924" s="26"/>
      <c r="J924" t="s">
        <v>13142</v>
      </c>
    </row>
    <row r="925" spans="1:13" x14ac:dyDescent="0.25">
      <c r="A925" t="s">
        <v>1663</v>
      </c>
      <c r="B925" t="s">
        <v>1902</v>
      </c>
      <c r="C925" s="34" t="str">
        <f t="shared" si="42"/>
        <v/>
      </c>
      <c r="E925" t="s">
        <v>31</v>
      </c>
      <c r="F925" t="s">
        <v>6</v>
      </c>
      <c r="G925" t="str">
        <f t="shared" si="45"/>
        <v>Erodium lucidum</v>
      </c>
      <c r="H925" t="s">
        <v>5410</v>
      </c>
      <c r="J925" t="s">
        <v>13163</v>
      </c>
    </row>
    <row r="926" spans="1:13" x14ac:dyDescent="0.25">
      <c r="A926" s="26" t="s">
        <v>2361</v>
      </c>
      <c r="B926" s="26" t="s">
        <v>2212</v>
      </c>
      <c r="C926" s="26" t="str">
        <f t="shared" ref="C926:C932" si="46">IF(D926="","","subsp.")</f>
        <v>subsp.</v>
      </c>
      <c r="D926" s="26" t="s">
        <v>942</v>
      </c>
      <c r="E926" s="26" t="s">
        <v>6</v>
      </c>
      <c r="F926" s="26" t="s">
        <v>6</v>
      </c>
      <c r="G926" s="34" t="str">
        <f t="shared" ref="G926:G932" si="47">IF(D926="",CONCATENATE(A926," ",B926),CONCATENATE(A926," ",B926," ",D926))</f>
        <v>Lavatera triloba pallescens</v>
      </c>
      <c r="H926" s="26" t="s">
        <v>5141</v>
      </c>
      <c r="I926" s="26"/>
      <c r="J926" t="s">
        <v>9017</v>
      </c>
      <c r="K926" t="s">
        <v>11752</v>
      </c>
      <c r="L926" t="s">
        <v>12338</v>
      </c>
      <c r="M926" t="s">
        <v>12552</v>
      </c>
    </row>
    <row r="927" spans="1:13" x14ac:dyDescent="0.25">
      <c r="A927" s="26" t="s">
        <v>1482</v>
      </c>
      <c r="B927" s="26" t="s">
        <v>1502</v>
      </c>
      <c r="C927" s="26" t="str">
        <f t="shared" si="46"/>
        <v>subsp.</v>
      </c>
      <c r="D927" s="26" t="s">
        <v>1502</v>
      </c>
      <c r="E927" s="26" t="s">
        <v>6</v>
      </c>
      <c r="F927" s="26" t="s">
        <v>6</v>
      </c>
      <c r="G927" s="34" t="str">
        <f t="shared" si="47"/>
        <v>Dianthus rupicola rupicola</v>
      </c>
      <c r="H927" s="26" t="s">
        <v>5141</v>
      </c>
      <c r="I927" s="26"/>
      <c r="J927" t="s">
        <v>13169</v>
      </c>
    </row>
    <row r="928" spans="1:13" x14ac:dyDescent="0.25">
      <c r="A928" s="26" t="s">
        <v>2713</v>
      </c>
      <c r="B928" s="26" t="s">
        <v>1636</v>
      </c>
      <c r="C928" s="26" t="str">
        <f t="shared" si="46"/>
        <v/>
      </c>
      <c r="D928" s="26"/>
      <c r="E928" s="26" t="s">
        <v>6</v>
      </c>
      <c r="F928" s="26" t="s">
        <v>6</v>
      </c>
      <c r="G928" s="34" t="str">
        <f t="shared" si="47"/>
        <v>Micromeria microphylla</v>
      </c>
      <c r="H928" s="26" t="s">
        <v>5141</v>
      </c>
      <c r="I928" s="26"/>
      <c r="J928" s="34" t="s">
        <v>13170</v>
      </c>
    </row>
    <row r="929" spans="1:11" x14ac:dyDescent="0.25">
      <c r="A929" t="s">
        <v>2958</v>
      </c>
      <c r="B929" t="s">
        <v>5524</v>
      </c>
      <c r="C929" s="31" t="str">
        <f t="shared" si="46"/>
        <v/>
      </c>
      <c r="E929" t="s">
        <v>31</v>
      </c>
      <c r="F929" t="s">
        <v>6</v>
      </c>
      <c r="G929" t="str">
        <f t="shared" si="47"/>
        <v>Orobanche rumseiana</v>
      </c>
      <c r="H929" t="s">
        <v>5464</v>
      </c>
      <c r="I929" t="s">
        <v>6210</v>
      </c>
      <c r="J929" s="34" t="s">
        <v>13172</v>
      </c>
    </row>
    <row r="930" spans="1:11" x14ac:dyDescent="0.25">
      <c r="A930" s="26" t="s">
        <v>3274</v>
      </c>
      <c r="B930" s="26" t="s">
        <v>3294</v>
      </c>
      <c r="C930" s="26" t="str">
        <f t="shared" si="46"/>
        <v>subsp.</v>
      </c>
      <c r="D930" s="26" t="s">
        <v>4509</v>
      </c>
      <c r="E930" s="26" t="s">
        <v>6</v>
      </c>
      <c r="F930" s="26" t="s">
        <v>6</v>
      </c>
      <c r="G930" s="34" t="str">
        <f t="shared" si="47"/>
        <v>Ranunculus parnassiifolius heterocarpus</v>
      </c>
      <c r="H930" s="26" t="s">
        <v>5141</v>
      </c>
      <c r="I930" s="26"/>
      <c r="J930" s="34" t="s">
        <v>13175</v>
      </c>
    </row>
    <row r="931" spans="1:11" x14ac:dyDescent="0.25">
      <c r="A931" s="26" t="s">
        <v>3438</v>
      </c>
      <c r="B931" s="26" t="s">
        <v>3450</v>
      </c>
      <c r="C931" s="26" t="str">
        <f t="shared" si="46"/>
        <v/>
      </c>
      <c r="D931" s="26"/>
      <c r="E931" s="26" t="s">
        <v>13111</v>
      </c>
      <c r="F931" s="26" t="s">
        <v>6</v>
      </c>
      <c r="G931" s="34" t="str">
        <f t="shared" si="47"/>
        <v>Salix ceretana</v>
      </c>
      <c r="H931" s="26" t="s">
        <v>5141</v>
      </c>
      <c r="I931" s="26"/>
      <c r="J931" s="34" t="s">
        <v>13176</v>
      </c>
    </row>
    <row r="932" spans="1:11" x14ac:dyDescent="0.25">
      <c r="A932" s="26" t="s">
        <v>3769</v>
      </c>
      <c r="B932" s="26" t="s">
        <v>1470</v>
      </c>
      <c r="C932" s="26" t="str">
        <f t="shared" si="46"/>
        <v/>
      </c>
      <c r="D932" s="26"/>
      <c r="E932" s="26" t="s">
        <v>6</v>
      </c>
      <c r="F932" s="26" t="s">
        <v>6</v>
      </c>
      <c r="G932" s="34" t="str">
        <f t="shared" si="47"/>
        <v>Tamarix canariensis</v>
      </c>
      <c r="H932" s="26" t="s">
        <v>5141</v>
      </c>
      <c r="I932" s="26"/>
      <c r="J932" t="s">
        <v>13179</v>
      </c>
    </row>
    <row r="933" spans="1:11" x14ac:dyDescent="0.25">
      <c r="A933" s="26" t="s">
        <v>201</v>
      </c>
      <c r="B933" s="26" t="s">
        <v>217</v>
      </c>
      <c r="C933" s="26" t="str">
        <f t="shared" ref="C933:C939" si="48">IF(D933="","","subsp.")</f>
        <v/>
      </c>
      <c r="D933" s="26"/>
      <c r="E933" s="26" t="s">
        <v>6</v>
      </c>
      <c r="F933" s="26" t="s">
        <v>6</v>
      </c>
      <c r="G933" s="26" t="str">
        <f t="shared" ref="G933:G939" si="49">IF(D933="",CONCATENATE(A933," ",B933),CONCATENATE(A933," ",B933," ",D933))</f>
        <v>Allium cupanii</v>
      </c>
      <c r="H933" s="26" t="s">
        <v>5141</v>
      </c>
      <c r="I933" s="26"/>
      <c r="J933" t="s">
        <v>6413</v>
      </c>
      <c r="K933" t="s">
        <v>13478</v>
      </c>
    </row>
    <row r="934" spans="1:11" x14ac:dyDescent="0.25">
      <c r="A934" s="26" t="s">
        <v>723</v>
      </c>
      <c r="B934" s="26" t="s">
        <v>724</v>
      </c>
      <c r="C934" s="26" t="str">
        <f t="shared" si="48"/>
        <v/>
      </c>
      <c r="D934" s="26"/>
      <c r="E934" s="26" t="s">
        <v>31</v>
      </c>
      <c r="F934" s="26" t="s">
        <v>6</v>
      </c>
      <c r="G934" s="26" t="str">
        <f t="shared" si="49"/>
        <v>Boleum asperum</v>
      </c>
      <c r="H934" s="26" t="s">
        <v>5141</v>
      </c>
      <c r="I934" s="26"/>
      <c r="J934" s="34" t="s">
        <v>13485</v>
      </c>
    </row>
    <row r="935" spans="1:11" x14ac:dyDescent="0.25">
      <c r="A935" s="26" t="s">
        <v>1787</v>
      </c>
      <c r="B935" s="26" t="s">
        <v>1788</v>
      </c>
      <c r="C935" s="26" t="str">
        <f t="shared" si="48"/>
        <v/>
      </c>
      <c r="D935" s="26"/>
      <c r="E935" s="26" t="s">
        <v>31</v>
      </c>
      <c r="F935" s="26" t="s">
        <v>6</v>
      </c>
      <c r="G935" s="34" t="str">
        <f t="shared" si="49"/>
        <v>Euzomodendron bourgaeanum</v>
      </c>
      <c r="H935" s="26" t="s">
        <v>5141</v>
      </c>
      <c r="I935" s="26"/>
      <c r="J935" t="s">
        <v>13486</v>
      </c>
    </row>
    <row r="936" spans="1:11" x14ac:dyDescent="0.25">
      <c r="A936" t="s">
        <v>606</v>
      </c>
      <c r="B936" t="s">
        <v>5625</v>
      </c>
      <c r="C936" s="31" t="str">
        <f t="shared" si="48"/>
        <v/>
      </c>
      <c r="E936" s="32" t="s">
        <v>6</v>
      </c>
      <c r="F936" s="32" t="s">
        <v>6</v>
      </c>
      <c r="G936" t="str">
        <f t="shared" si="49"/>
        <v>Astragalus guttatus</v>
      </c>
      <c r="H936" t="s">
        <v>5626</v>
      </c>
      <c r="I936" s="5" t="s">
        <v>5627</v>
      </c>
      <c r="J936" t="s">
        <v>13592</v>
      </c>
    </row>
    <row r="937" spans="1:11" x14ac:dyDescent="0.25">
      <c r="A937" s="26" t="s">
        <v>3180</v>
      </c>
      <c r="B937" s="26" t="s">
        <v>3181</v>
      </c>
      <c r="C937" s="26" t="str">
        <f t="shared" si="48"/>
        <v/>
      </c>
      <c r="D937" s="26"/>
      <c r="E937" s="26" t="s">
        <v>6</v>
      </c>
      <c r="F937" s="26" t="s">
        <v>6</v>
      </c>
      <c r="G937" s="34" t="str">
        <f t="shared" si="49"/>
        <v>Posidonia oceanica</v>
      </c>
      <c r="H937" s="26" t="s">
        <v>5141</v>
      </c>
      <c r="I937" s="26"/>
      <c r="J937" s="34" t="s">
        <v>13596</v>
      </c>
    </row>
    <row r="938" spans="1:11" x14ac:dyDescent="0.25">
      <c r="A938" s="26" t="s">
        <v>4143</v>
      </c>
      <c r="B938" s="26" t="s">
        <v>2661</v>
      </c>
      <c r="C938" s="26" t="str">
        <f t="shared" si="48"/>
        <v/>
      </c>
      <c r="D938" s="26"/>
      <c r="E938" s="26" t="s">
        <v>6</v>
      </c>
      <c r="F938" s="26" t="s">
        <v>6</v>
      </c>
      <c r="G938" s="34" t="str">
        <f t="shared" si="49"/>
        <v>Zostera marina</v>
      </c>
      <c r="H938" s="26" t="s">
        <v>5141</v>
      </c>
      <c r="I938" s="26"/>
      <c r="J938" s="34" t="s">
        <v>13596</v>
      </c>
    </row>
    <row r="939" spans="1:11" x14ac:dyDescent="0.25">
      <c r="A939" s="26" t="s">
        <v>4143</v>
      </c>
      <c r="B939" s="26" t="s">
        <v>4144</v>
      </c>
      <c r="C939" s="26" t="str">
        <f t="shared" si="48"/>
        <v/>
      </c>
      <c r="D939" s="26"/>
      <c r="E939" s="26" t="s">
        <v>6</v>
      </c>
      <c r="F939" s="26" t="s">
        <v>6</v>
      </c>
      <c r="G939" s="34" t="str">
        <f t="shared" si="49"/>
        <v>Zostera noltii</v>
      </c>
      <c r="H939" s="26" t="s">
        <v>5141</v>
      </c>
      <c r="I939" s="26"/>
      <c r="J939" s="34" t="s">
        <v>13596</v>
      </c>
    </row>
    <row r="940" spans="1:11" x14ac:dyDescent="0.25">
      <c r="A940" s="26" t="s">
        <v>3141</v>
      </c>
      <c r="B940" s="26" t="s">
        <v>164</v>
      </c>
      <c r="C940" s="26" t="str">
        <f t="shared" ref="C940:C945" si="50">IF(D940="","","subsp.")</f>
        <v/>
      </c>
      <c r="D940" s="26"/>
      <c r="E940" s="26" t="s">
        <v>6</v>
      </c>
      <c r="F940" s="26" t="s">
        <v>6</v>
      </c>
      <c r="G940" s="34" t="str">
        <f t="shared" ref="G940:G945" si="51">IF(D940="",CONCATENATE(A940," ",B940),CONCATENATE(A940," ",B940," ",D940))</f>
        <v>Platanus hispanica</v>
      </c>
      <c r="H940" s="26" t="s">
        <v>5141</v>
      </c>
      <c r="I940" s="26"/>
      <c r="J940" s="34" t="s">
        <v>13601</v>
      </c>
    </row>
    <row r="941" spans="1:11" x14ac:dyDescent="0.25">
      <c r="A941" s="31" t="s">
        <v>897</v>
      </c>
      <c r="B941" s="31" t="s">
        <v>5480</v>
      </c>
      <c r="C941" s="31" t="str">
        <f t="shared" si="50"/>
        <v/>
      </c>
      <c r="E941" t="s">
        <v>6</v>
      </c>
      <c r="F941" t="s">
        <v>6</v>
      </c>
      <c r="G941" s="31" t="str">
        <f t="shared" si="51"/>
        <v>Carex omeyica</v>
      </c>
      <c r="H941" s="31" t="s">
        <v>5464</v>
      </c>
      <c r="I941" t="s">
        <v>5388</v>
      </c>
      <c r="J941" s="34" t="s">
        <v>13610</v>
      </c>
    </row>
    <row r="942" spans="1:11" x14ac:dyDescent="0.25">
      <c r="A942" s="31" t="s">
        <v>897</v>
      </c>
      <c r="B942" s="31" t="s">
        <v>5478</v>
      </c>
      <c r="C942" s="31" t="str">
        <f t="shared" si="50"/>
        <v/>
      </c>
      <c r="E942" t="s">
        <v>6</v>
      </c>
      <c r="F942" t="s">
        <v>6</v>
      </c>
      <c r="G942" s="31" t="str">
        <f t="shared" si="51"/>
        <v>Carex magacis</v>
      </c>
      <c r="H942" t="s">
        <v>5464</v>
      </c>
      <c r="I942" t="s">
        <v>5388</v>
      </c>
      <c r="J942" t="s">
        <v>5710</v>
      </c>
    </row>
    <row r="943" spans="1:11" x14ac:dyDescent="0.25">
      <c r="A943" s="31" t="s">
        <v>897</v>
      </c>
      <c r="B943" s="31" t="s">
        <v>900</v>
      </c>
      <c r="C943" s="31" t="str">
        <f t="shared" si="50"/>
        <v>subsp.</v>
      </c>
      <c r="D943" t="s">
        <v>5479</v>
      </c>
      <c r="E943" s="31" t="s">
        <v>6</v>
      </c>
      <c r="F943" s="31" t="s">
        <v>6</v>
      </c>
      <c r="G943" s="31" t="str">
        <f t="shared" si="51"/>
        <v>Carex muricata cesanensis</v>
      </c>
      <c r="H943" s="31" t="s">
        <v>5464</v>
      </c>
      <c r="I943" s="31" t="s">
        <v>5388</v>
      </c>
      <c r="J943" s="31" t="s">
        <v>5710</v>
      </c>
    </row>
    <row r="944" spans="1:11" x14ac:dyDescent="0.25">
      <c r="A944" s="26" t="s">
        <v>1450</v>
      </c>
      <c r="B944" s="26" t="s">
        <v>1451</v>
      </c>
      <c r="C944" s="26" t="str">
        <f t="shared" si="50"/>
        <v/>
      </c>
      <c r="D944" s="26"/>
      <c r="E944" s="26" t="s">
        <v>6</v>
      </c>
      <c r="F944" s="26" t="s">
        <v>6</v>
      </c>
      <c r="G944" s="34" t="str">
        <f t="shared" si="51"/>
        <v>Damasonium alisma</v>
      </c>
      <c r="H944" s="26" t="s">
        <v>5141</v>
      </c>
      <c r="I944" s="26"/>
      <c r="J944" s="34" t="s">
        <v>12922</v>
      </c>
    </row>
    <row r="945" spans="1:10" x14ac:dyDescent="0.25">
      <c r="A945" t="s">
        <v>2958</v>
      </c>
      <c r="B945" s="31" t="s">
        <v>5520</v>
      </c>
      <c r="C945" s="31" t="str">
        <f t="shared" si="50"/>
        <v/>
      </c>
      <c r="E945" t="s">
        <v>31</v>
      </c>
      <c r="F945" t="s">
        <v>6</v>
      </c>
      <c r="G945" s="31" t="str">
        <f t="shared" si="51"/>
        <v>Orobanche aconiti-lycoctoni</v>
      </c>
      <c r="H945" s="31" t="s">
        <v>5464</v>
      </c>
      <c r="I945" s="31" t="s">
        <v>5388</v>
      </c>
      <c r="J945" s="34" t="s">
        <v>13685</v>
      </c>
    </row>
    <row r="946" spans="1:10" x14ac:dyDescent="0.25">
      <c r="A946" t="s">
        <v>2958</v>
      </c>
      <c r="B946" s="31" t="s">
        <v>5521</v>
      </c>
      <c r="C946" s="31" t="str">
        <f>IF(D946="","","subsp.")</f>
        <v/>
      </c>
      <c r="E946" t="s">
        <v>31</v>
      </c>
      <c r="F946" t="s">
        <v>6</v>
      </c>
      <c r="G946" s="31" t="str">
        <f t="shared" ref="G946:G952" si="52">IF(D946="",CONCATENATE(A946," ",B946),CONCATENATE(A946," ",B946," ",D946))</f>
        <v>Orobanche gypsogena</v>
      </c>
      <c r="H946" s="31" t="s">
        <v>5464</v>
      </c>
      <c r="I946" s="31" t="s">
        <v>6209</v>
      </c>
      <c r="J946" s="34" t="s">
        <v>13713</v>
      </c>
    </row>
    <row r="947" spans="1:10" x14ac:dyDescent="0.25">
      <c r="A947" t="s">
        <v>2958</v>
      </c>
      <c r="B947" t="s">
        <v>1068</v>
      </c>
      <c r="C947" s="31" t="str">
        <f>IF(D947="","","subsp.")</f>
        <v/>
      </c>
      <c r="E947" s="32" t="s">
        <v>31</v>
      </c>
      <c r="F947" s="32" t="s">
        <v>6</v>
      </c>
      <c r="G947" s="31" t="str">
        <f t="shared" si="52"/>
        <v>Orobanche mariana</v>
      </c>
      <c r="H947" s="5" t="s">
        <v>6008</v>
      </c>
      <c r="J947" s="34" t="s">
        <v>13722</v>
      </c>
    </row>
    <row r="948" spans="1:10" x14ac:dyDescent="0.25">
      <c r="A948" t="s">
        <v>1471</v>
      </c>
      <c r="B948" t="s">
        <v>1474</v>
      </c>
      <c r="C948" s="31" t="str">
        <f>IF(D948="","","subsp.")</f>
        <v>subsp.</v>
      </c>
      <c r="D948" t="s">
        <v>466</v>
      </c>
      <c r="E948" t="s">
        <v>31</v>
      </c>
      <c r="F948" t="s">
        <v>6</v>
      </c>
      <c r="G948" t="str">
        <f t="shared" si="52"/>
        <v>Delphinium fissum fontqueri</v>
      </c>
      <c r="H948" s="31" t="s">
        <v>5464</v>
      </c>
      <c r="I948" s="5" t="s">
        <v>6214</v>
      </c>
      <c r="J948" t="s">
        <v>13729</v>
      </c>
    </row>
    <row r="949" spans="1:10" x14ac:dyDescent="0.25">
      <c r="A949" t="s">
        <v>2219</v>
      </c>
      <c r="B949" t="s">
        <v>3527</v>
      </c>
      <c r="C949" s="31" t="str">
        <f>IF(D949="","","subsp.")</f>
        <v/>
      </c>
      <c r="E949" t="s">
        <v>6</v>
      </c>
      <c r="F949" t="s">
        <v>6</v>
      </c>
      <c r="G949" s="31" t="str">
        <f t="shared" si="52"/>
        <v>Isoetes lacustris</v>
      </c>
      <c r="H949" s="5" t="s">
        <v>6026</v>
      </c>
      <c r="J949" t="s">
        <v>13730</v>
      </c>
    </row>
    <row r="950" spans="1:10" x14ac:dyDescent="0.25">
      <c r="A950" s="31" t="s">
        <v>4842</v>
      </c>
      <c r="B950" s="31" t="s">
        <v>2544</v>
      </c>
      <c r="C950" s="31" t="str">
        <f>IF(D950="", "", "subsp.")</f>
        <v/>
      </c>
      <c r="D950" s="31"/>
      <c r="E950" s="31" t="s">
        <v>6</v>
      </c>
      <c r="F950" s="9" t="s">
        <v>6</v>
      </c>
      <c r="G950" t="str">
        <f t="shared" si="52"/>
        <v>Cutandia divaricata</v>
      </c>
      <c r="H950" s="31" t="str">
        <f>IF(OR(A950 ="", B950=""), "", "CARLOS ROMERO-ZARCO")</f>
        <v>CARLOS ROMERO-ZARCO</v>
      </c>
      <c r="I950" s="31" t="s">
        <v>5388</v>
      </c>
      <c r="J950" s="32" t="s">
        <v>13739</v>
      </c>
    </row>
    <row r="951" spans="1:10" x14ac:dyDescent="0.25">
      <c r="A951" t="s">
        <v>4866</v>
      </c>
      <c r="B951" t="s">
        <v>248</v>
      </c>
      <c r="C951" t="str">
        <f>IF(D951="", "", "subsp.")</f>
        <v>subsp.</v>
      </c>
      <c r="D951" t="s">
        <v>466</v>
      </c>
      <c r="E951" t="s">
        <v>6</v>
      </c>
      <c r="F951" s="33" t="s">
        <v>6</v>
      </c>
      <c r="G951" t="str">
        <f t="shared" si="52"/>
        <v>Elymus pungens fontqueri</v>
      </c>
      <c r="H951" t="str">
        <f>IF(OR(A951 ="", B951=""), "", "CARLOS ROMERO-ZARCO")</f>
        <v>CARLOS ROMERO-ZARCO</v>
      </c>
      <c r="I951" t="s">
        <v>5426</v>
      </c>
      <c r="J951" s="32" t="s">
        <v>13747</v>
      </c>
    </row>
    <row r="952" spans="1:10" x14ac:dyDescent="0.25">
      <c r="A952" t="s">
        <v>4866</v>
      </c>
      <c r="B952" t="s">
        <v>248</v>
      </c>
      <c r="C952" t="str">
        <f>IF(D952="", "", "subsp.")</f>
        <v>subsp.</v>
      </c>
      <c r="D952" t="s">
        <v>248</v>
      </c>
      <c r="E952" t="s">
        <v>31</v>
      </c>
      <c r="F952" s="33" t="s">
        <v>6</v>
      </c>
      <c r="G952" t="str">
        <f t="shared" si="52"/>
        <v>Elymus pungens pungens</v>
      </c>
      <c r="H952" t="str">
        <f>IF(OR(A952 ="", B952=""), "", "CARLOS ROMERO-ZARCO")</f>
        <v>CARLOS ROMERO-ZARCO</v>
      </c>
      <c r="I952" t="s">
        <v>5380</v>
      </c>
      <c r="J952" s="32" t="s">
        <v>13747</v>
      </c>
    </row>
    <row r="953" spans="1:10" x14ac:dyDescent="0.25">
      <c r="A953" t="s">
        <v>325</v>
      </c>
      <c r="B953" t="s">
        <v>338</v>
      </c>
      <c r="C953" s="31" t="str">
        <f>IF(D953="","","subsp.")</f>
        <v>subsp.</v>
      </c>
      <c r="D953" t="s">
        <v>6096</v>
      </c>
      <c r="E953" t="s">
        <v>6</v>
      </c>
      <c r="F953" t="s">
        <v>6</v>
      </c>
      <c r="G953" t="str">
        <f t="shared" ref="G953:G958" si="53">IF(D953="",CONCATENATE(A953," ",B953),CONCATENATE(A953," ",B953," ",D953))</f>
        <v>Androsace vitaliana aurelii</v>
      </c>
      <c r="H953" t="s">
        <v>5464</v>
      </c>
      <c r="I953" s="5" t="s">
        <v>6198</v>
      </c>
      <c r="J953" s="32" t="s">
        <v>13750</v>
      </c>
    </row>
    <row r="954" spans="1:10" x14ac:dyDescent="0.25">
      <c r="A954" s="31" t="s">
        <v>4882</v>
      </c>
      <c r="B954" s="31" t="s">
        <v>2022</v>
      </c>
      <c r="C954" s="31" t="str">
        <f t="shared" ref="C954:C968" si="54">IF(D954="", "", "subsp.")</f>
        <v>subsp.</v>
      </c>
      <c r="D954" t="s">
        <v>515</v>
      </c>
      <c r="E954" t="s">
        <v>31</v>
      </c>
      <c r="F954" s="33" t="s">
        <v>6</v>
      </c>
      <c r="G954" s="31" t="str">
        <f t="shared" si="53"/>
        <v>Festuca elegans merinoi</v>
      </c>
      <c r="H954" t="str">
        <f t="shared" ref="H954:H968" si="55">IF(OR(A954 ="", B954=""), "", "ChecklistFestuca Devesa")</f>
        <v>ChecklistFestuca Devesa</v>
      </c>
      <c r="J954" s="32" t="s">
        <v>13756</v>
      </c>
    </row>
    <row r="955" spans="1:10" x14ac:dyDescent="0.25">
      <c r="A955" t="s">
        <v>4882</v>
      </c>
      <c r="B955" t="s">
        <v>5307</v>
      </c>
      <c r="C955" t="str">
        <f t="shared" si="54"/>
        <v/>
      </c>
      <c r="E955" t="s">
        <v>13111</v>
      </c>
      <c r="F955" s="33" t="s">
        <v>6</v>
      </c>
      <c r="G955" t="str">
        <f t="shared" si="53"/>
        <v>Festuca cagiriensis</v>
      </c>
      <c r="H955" t="str">
        <f t="shared" si="55"/>
        <v>ChecklistFestuca Devesa</v>
      </c>
      <c r="J955" s="32" t="s">
        <v>13758</v>
      </c>
    </row>
    <row r="956" spans="1:10" x14ac:dyDescent="0.25">
      <c r="A956" t="s">
        <v>4882</v>
      </c>
      <c r="B956" t="s">
        <v>5308</v>
      </c>
      <c r="C956" t="str">
        <f t="shared" si="54"/>
        <v/>
      </c>
      <c r="E956" t="s">
        <v>31</v>
      </c>
      <c r="F956" s="33" t="s">
        <v>6</v>
      </c>
      <c r="G956" t="str">
        <f t="shared" si="53"/>
        <v>Festuca gracilior</v>
      </c>
      <c r="H956" t="str">
        <f t="shared" si="55"/>
        <v>ChecklistFestuca Devesa</v>
      </c>
      <c r="J956" s="32" t="s">
        <v>13759</v>
      </c>
    </row>
    <row r="957" spans="1:10" x14ac:dyDescent="0.25">
      <c r="A957" s="31" t="s">
        <v>4882</v>
      </c>
      <c r="B957" s="31" t="s">
        <v>1490</v>
      </c>
      <c r="C957" s="31" t="str">
        <f t="shared" si="54"/>
        <v/>
      </c>
      <c r="D957" s="31"/>
      <c r="E957" s="31" t="s">
        <v>31</v>
      </c>
      <c r="F957" s="33" t="s">
        <v>6</v>
      </c>
      <c r="G957" s="31" t="str">
        <f t="shared" si="53"/>
        <v>Festuca gredensis</v>
      </c>
      <c r="H957" s="31" t="str">
        <f t="shared" si="55"/>
        <v>ChecklistFestuca Devesa</v>
      </c>
      <c r="I957" s="31"/>
      <c r="J957" s="32" t="s">
        <v>13762</v>
      </c>
    </row>
    <row r="958" spans="1:10" x14ac:dyDescent="0.25">
      <c r="A958" s="31" t="s">
        <v>4882</v>
      </c>
      <c r="B958" s="31" t="s">
        <v>5314</v>
      </c>
      <c r="C958" t="str">
        <f t="shared" si="54"/>
        <v/>
      </c>
      <c r="E958" t="s">
        <v>6</v>
      </c>
      <c r="F958" s="33" t="s">
        <v>6</v>
      </c>
      <c r="G958" t="str">
        <f t="shared" si="53"/>
        <v>Festuca heteromalla</v>
      </c>
      <c r="H958" t="str">
        <f t="shared" si="55"/>
        <v>ChecklistFestuca Devesa</v>
      </c>
      <c r="J958" s="32" t="s">
        <v>13764</v>
      </c>
    </row>
    <row r="959" spans="1:10" x14ac:dyDescent="0.25">
      <c r="A959" s="31" t="s">
        <v>4882</v>
      </c>
      <c r="B959" s="31" t="s">
        <v>15</v>
      </c>
      <c r="C959" t="str">
        <f t="shared" si="54"/>
        <v>subsp.</v>
      </c>
      <c r="D959" t="s">
        <v>15</v>
      </c>
      <c r="E959" t="s">
        <v>6</v>
      </c>
      <c r="F959" s="31" t="s">
        <v>31</v>
      </c>
      <c r="G959" t="str">
        <f t="shared" ref="G959:G968" si="56">IF(D959="",CONCATENATE(A959," ",B959),CONCATENATE(A959," ",B959," ",D959))</f>
        <v>Festuca longifolia longifolia</v>
      </c>
      <c r="H959" t="str">
        <f t="shared" si="55"/>
        <v>ChecklistFestuca Devesa</v>
      </c>
      <c r="I959" s="32" t="s">
        <v>13249</v>
      </c>
      <c r="J959" s="32" t="s">
        <v>13768</v>
      </c>
    </row>
    <row r="960" spans="1:10" x14ac:dyDescent="0.25">
      <c r="A960" s="25" t="s">
        <v>4882</v>
      </c>
      <c r="B960" s="25" t="s">
        <v>3222</v>
      </c>
      <c r="C960" t="str">
        <f t="shared" si="54"/>
        <v>subsp.</v>
      </c>
      <c r="D960" t="s">
        <v>3222</v>
      </c>
      <c r="E960" t="s">
        <v>31</v>
      </c>
      <c r="F960" s="33" t="s">
        <v>6</v>
      </c>
      <c r="G960" t="str">
        <f t="shared" si="56"/>
        <v>Festuca rivas-martinezii rivas-martinezii</v>
      </c>
      <c r="H960" t="str">
        <f t="shared" si="55"/>
        <v>ChecklistFestuca Devesa</v>
      </c>
      <c r="I960" s="32" t="s">
        <v>13262</v>
      </c>
      <c r="J960" s="32" t="s">
        <v>13768</v>
      </c>
    </row>
    <row r="961" spans="1:10" x14ac:dyDescent="0.25">
      <c r="A961" t="s">
        <v>4882</v>
      </c>
      <c r="B961" t="s">
        <v>3222</v>
      </c>
      <c r="C961" t="str">
        <f t="shared" si="54"/>
        <v>subsp.</v>
      </c>
      <c r="D961" t="s">
        <v>5136</v>
      </c>
      <c r="E961" t="s">
        <v>31</v>
      </c>
      <c r="F961" s="33" t="s">
        <v>6</v>
      </c>
      <c r="G961" t="str">
        <f t="shared" si="56"/>
        <v>Festuca rivas-martinezii rectifolia</v>
      </c>
      <c r="H961" t="str">
        <f t="shared" si="55"/>
        <v>ChecklistFestuca Devesa</v>
      </c>
      <c r="I961" s="32" t="s">
        <v>13263</v>
      </c>
      <c r="J961" s="32" t="s">
        <v>13768</v>
      </c>
    </row>
    <row r="962" spans="1:10" x14ac:dyDescent="0.25">
      <c r="A962" s="31" t="s">
        <v>4882</v>
      </c>
      <c r="B962" s="31" t="s">
        <v>4778</v>
      </c>
      <c r="C962" t="str">
        <f t="shared" si="54"/>
        <v>subsp.</v>
      </c>
      <c r="D962" t="s">
        <v>623</v>
      </c>
      <c r="E962" t="s">
        <v>13111</v>
      </c>
      <c r="F962" s="33" t="s">
        <v>6</v>
      </c>
      <c r="G962" t="str">
        <f t="shared" si="56"/>
        <v>Festuca marginata alopecuroides</v>
      </c>
      <c r="H962" t="str">
        <f t="shared" si="55"/>
        <v>ChecklistFestuca Devesa</v>
      </c>
      <c r="I962" s="32" t="s">
        <v>13250</v>
      </c>
      <c r="J962" s="32" t="s">
        <v>13768</v>
      </c>
    </row>
    <row r="963" spans="1:10" x14ac:dyDescent="0.25">
      <c r="A963" s="31" t="s">
        <v>4882</v>
      </c>
      <c r="B963" s="31" t="s">
        <v>4778</v>
      </c>
      <c r="C963" t="str">
        <f t="shared" si="54"/>
        <v>subsp.</v>
      </c>
      <c r="D963" t="s">
        <v>2838</v>
      </c>
      <c r="E963" t="s">
        <v>6</v>
      </c>
      <c r="F963" s="33" t="s">
        <v>6</v>
      </c>
      <c r="G963" t="str">
        <f t="shared" si="56"/>
        <v>Festuca marginata gallica</v>
      </c>
      <c r="H963" t="str">
        <f t="shared" si="55"/>
        <v>ChecklistFestuca Devesa</v>
      </c>
      <c r="I963" s="32" t="s">
        <v>13251</v>
      </c>
      <c r="J963" s="32" t="s">
        <v>13768</v>
      </c>
    </row>
    <row r="964" spans="1:10" x14ac:dyDescent="0.25">
      <c r="A964" t="s">
        <v>4882</v>
      </c>
      <c r="B964" t="s">
        <v>5310</v>
      </c>
      <c r="C964" t="str">
        <f t="shared" si="54"/>
        <v/>
      </c>
      <c r="E964" t="s">
        <v>31</v>
      </c>
      <c r="F964" s="33" t="s">
        <v>6</v>
      </c>
      <c r="G964" t="str">
        <f t="shared" si="56"/>
        <v>Festuca michaelis</v>
      </c>
      <c r="H964" t="str">
        <f t="shared" si="55"/>
        <v>ChecklistFestuca Devesa</v>
      </c>
      <c r="I964" s="32" t="s">
        <v>12244</v>
      </c>
      <c r="J964" s="32" t="s">
        <v>13759</v>
      </c>
    </row>
    <row r="965" spans="1:10" x14ac:dyDescent="0.25">
      <c r="A965" s="31" t="s">
        <v>4882</v>
      </c>
      <c r="B965" s="31" t="s">
        <v>882</v>
      </c>
      <c r="C965" t="str">
        <f t="shared" si="54"/>
        <v>subsp.</v>
      </c>
      <c r="D965" t="s">
        <v>1636</v>
      </c>
      <c r="E965" t="s">
        <v>6</v>
      </c>
      <c r="F965" s="33" t="s">
        <v>6</v>
      </c>
      <c r="G965" t="str">
        <f t="shared" si="56"/>
        <v>Festuca nigrescens microphylla</v>
      </c>
      <c r="H965" t="str">
        <f t="shared" si="55"/>
        <v>ChecklistFestuca Devesa</v>
      </c>
      <c r="I965" s="32" t="s">
        <v>13252</v>
      </c>
      <c r="J965" s="32" t="s">
        <v>13770</v>
      </c>
    </row>
    <row r="966" spans="1:10" x14ac:dyDescent="0.25">
      <c r="A966" s="25" t="s">
        <v>4882</v>
      </c>
      <c r="B966" s="25" t="s">
        <v>754</v>
      </c>
      <c r="C966" s="31" t="str">
        <f t="shared" si="54"/>
        <v>subsp.</v>
      </c>
      <c r="D966" t="s">
        <v>4769</v>
      </c>
      <c r="E966" t="s">
        <v>13111</v>
      </c>
      <c r="F966" s="35" t="s">
        <v>6</v>
      </c>
      <c r="G966" s="31" t="str">
        <f t="shared" si="56"/>
        <v>Festuca paniculata longiglumis</v>
      </c>
      <c r="H966" t="str">
        <f t="shared" si="55"/>
        <v>ChecklistFestuca Devesa</v>
      </c>
      <c r="I966" s="32" t="s">
        <v>13206</v>
      </c>
      <c r="J966" s="32" t="s">
        <v>13772</v>
      </c>
    </row>
    <row r="967" spans="1:10" x14ac:dyDescent="0.25">
      <c r="A967" s="31" t="s">
        <v>4882</v>
      </c>
      <c r="B967" s="31" t="s">
        <v>5135</v>
      </c>
      <c r="C967" s="31" t="str">
        <f t="shared" si="54"/>
        <v/>
      </c>
      <c r="E967" t="s">
        <v>31</v>
      </c>
      <c r="F967" s="33" t="s">
        <v>6</v>
      </c>
      <c r="G967" t="str">
        <f t="shared" si="56"/>
        <v>Festuca paucispicula</v>
      </c>
      <c r="H967" t="str">
        <f t="shared" si="55"/>
        <v>ChecklistFestuca Devesa</v>
      </c>
      <c r="I967" s="32" t="s">
        <v>12255</v>
      </c>
      <c r="J967" s="32" t="s">
        <v>13773</v>
      </c>
    </row>
    <row r="968" spans="1:10" x14ac:dyDescent="0.25">
      <c r="A968" s="31" t="s">
        <v>4882</v>
      </c>
      <c r="B968" s="31" t="s">
        <v>5176</v>
      </c>
      <c r="C968" s="31" t="str">
        <f t="shared" si="54"/>
        <v/>
      </c>
      <c r="D968" s="31"/>
      <c r="E968" s="31" t="s">
        <v>31</v>
      </c>
      <c r="F968" s="33" t="s">
        <v>6</v>
      </c>
      <c r="G968" s="31" t="str">
        <f t="shared" si="56"/>
        <v>Festuca summilusitana</v>
      </c>
      <c r="H968" s="31" t="str">
        <f t="shared" si="55"/>
        <v>ChecklistFestuca Devesa</v>
      </c>
      <c r="I968" s="32" t="s">
        <v>12232</v>
      </c>
      <c r="J968" s="32" t="s">
        <v>13777</v>
      </c>
    </row>
    <row r="969" spans="1:10" x14ac:dyDescent="0.25">
      <c r="A969" t="s">
        <v>4882</v>
      </c>
      <c r="B969" t="s">
        <v>6234</v>
      </c>
      <c r="C969" t="str">
        <f>IF(D969="", "", "subsp.")</f>
        <v>subsp.</v>
      </c>
      <c r="D969" t="s">
        <v>4887</v>
      </c>
      <c r="E969" t="s">
        <v>6</v>
      </c>
      <c r="F969" s="31" t="s">
        <v>31</v>
      </c>
      <c r="G969" t="str">
        <f t="shared" ref="G969:G974" si="57">IF(D969="",CONCATENATE(A969," ",B969),CONCATENATE(A969," ",B969," ",D969))</f>
        <v>Festuca arvernensis costei</v>
      </c>
      <c r="H969" t="str">
        <f>IF(OR(A969 ="", B969=""), "", "ChecklistFestuca Devesa")</f>
        <v>ChecklistFestuca Devesa</v>
      </c>
      <c r="I969" s="32" t="s">
        <v>13244</v>
      </c>
      <c r="J969" s="32" t="s">
        <v>13768</v>
      </c>
    </row>
    <row r="970" spans="1:10" x14ac:dyDescent="0.25">
      <c r="A970" s="31" t="s">
        <v>4882</v>
      </c>
      <c r="B970" s="31" t="s">
        <v>754</v>
      </c>
      <c r="C970" s="31" t="str">
        <f>IF(D970="", "", "subsp.")</f>
        <v>subsp.</v>
      </c>
      <c r="D970" t="s">
        <v>5367</v>
      </c>
      <c r="E970" t="s">
        <v>31</v>
      </c>
      <c r="F970" s="33" t="s">
        <v>6</v>
      </c>
      <c r="G970" s="31" t="str">
        <f t="shared" si="57"/>
        <v>Festuca paniculata macrostachys</v>
      </c>
      <c r="H970" t="str">
        <f>IF(OR(A970 ="", B970=""), "", "ChecklistFestuca Devesa")</f>
        <v>ChecklistFestuca Devesa</v>
      </c>
      <c r="I970" s="32" t="s">
        <v>13258</v>
      </c>
      <c r="J970" s="32" t="s">
        <v>13778</v>
      </c>
    </row>
    <row r="971" spans="1:10" x14ac:dyDescent="0.25">
      <c r="A971" s="25" t="s">
        <v>4882</v>
      </c>
      <c r="B971" s="25" t="s">
        <v>4896</v>
      </c>
      <c r="C971" t="str">
        <f>IF(D971="", "", "subsp.")</f>
        <v>subsp.</v>
      </c>
      <c r="D971" t="s">
        <v>5363</v>
      </c>
      <c r="E971" t="s">
        <v>6</v>
      </c>
      <c r="F971" s="35" t="s">
        <v>6</v>
      </c>
      <c r="G971" t="str">
        <f t="shared" si="57"/>
        <v>Festuca ochroleuca bigorronensis</v>
      </c>
      <c r="H971" t="str">
        <f>IF(OR(A971 ="", B971=""), "", "ChecklistFestuca Devesa")</f>
        <v>ChecklistFestuca Devesa</v>
      </c>
      <c r="I971" s="32" t="s">
        <v>13205</v>
      </c>
      <c r="J971" s="32" t="s">
        <v>13780</v>
      </c>
    </row>
    <row r="972" spans="1:10" x14ac:dyDescent="0.25">
      <c r="A972" t="s">
        <v>2794</v>
      </c>
      <c r="B972" t="s">
        <v>6058</v>
      </c>
      <c r="C972" s="31" t="str">
        <f>IF(D972="","","subsp.")</f>
        <v/>
      </c>
      <c r="E972" t="s">
        <v>6</v>
      </c>
      <c r="F972" t="s">
        <v>6</v>
      </c>
      <c r="G972" s="31" t="str">
        <f t="shared" si="57"/>
        <v>Narcissus abscissus</v>
      </c>
      <c r="H972" s="31" t="s">
        <v>6216</v>
      </c>
      <c r="I972" t="s">
        <v>12459</v>
      </c>
      <c r="J972" s="32" t="s">
        <v>13783</v>
      </c>
    </row>
    <row r="973" spans="1:10" x14ac:dyDescent="0.25">
      <c r="A973" t="s">
        <v>2794</v>
      </c>
      <c r="B973" t="s">
        <v>6063</v>
      </c>
      <c r="C973" s="31" t="str">
        <f>IF(D973="","","subsp.")</f>
        <v/>
      </c>
      <c r="E973" s="31" t="s">
        <v>6</v>
      </c>
      <c r="F973" t="s">
        <v>6</v>
      </c>
      <c r="G973" s="31" t="str">
        <f t="shared" si="57"/>
        <v>Narcissus macrolobus</v>
      </c>
      <c r="H973" t="s">
        <v>6216</v>
      </c>
      <c r="I973" t="s">
        <v>12465</v>
      </c>
      <c r="J973" s="32" t="s">
        <v>13784</v>
      </c>
    </row>
    <row r="974" spans="1:10" x14ac:dyDescent="0.25">
      <c r="A974" t="s">
        <v>4972</v>
      </c>
      <c r="B974" t="s">
        <v>2564</v>
      </c>
      <c r="C974" t="str">
        <f>IF(D974="", "", "subsp.")</f>
        <v/>
      </c>
      <c r="E974" t="s">
        <v>6</v>
      </c>
      <c r="F974" s="33" t="s">
        <v>6</v>
      </c>
      <c r="G974" t="str">
        <f t="shared" si="57"/>
        <v>Leymus arenarius</v>
      </c>
      <c r="H974" t="str">
        <f>IF(OR(A974 ="", B974=""), "", "CARLOS ROMERO-ZARCO")</f>
        <v>CARLOS ROMERO-ZARCO</v>
      </c>
      <c r="I974" t="s">
        <v>12151</v>
      </c>
      <c r="J974" s="32" t="s">
        <v>13796</v>
      </c>
    </row>
    <row r="975" spans="1:10" x14ac:dyDescent="0.25">
      <c r="A975" s="25" t="s">
        <v>4976</v>
      </c>
      <c r="B975" s="25" t="s">
        <v>5448</v>
      </c>
      <c r="C975" t="str">
        <f>IF(D975="", "", "subsp.")</f>
        <v/>
      </c>
      <c r="E975" t="s">
        <v>6</v>
      </c>
      <c r="F975" s="33" t="s">
        <v>6</v>
      </c>
      <c r="G975" t="str">
        <f t="shared" ref="G975:G986" si="58">IF(D975="",CONCATENATE(A975," ",B975),CONCATENATE(A975," ",B975," ",D975))</f>
        <v>Lolium parabolicae</v>
      </c>
      <c r="H975" t="str">
        <f>IF(OR(A975 ="", B975=""), "", "CARLOS ROMERO-ZARCO")</f>
        <v>CARLOS ROMERO-ZARCO</v>
      </c>
      <c r="I975" t="s">
        <v>13797</v>
      </c>
      <c r="J975" s="32" t="s">
        <v>13798</v>
      </c>
    </row>
    <row r="976" spans="1:10" x14ac:dyDescent="0.25">
      <c r="A976" t="s">
        <v>5015</v>
      </c>
      <c r="B976" t="s">
        <v>810</v>
      </c>
      <c r="C976" s="31" t="str">
        <f>IF(D976="", "", "subsp.")</f>
        <v/>
      </c>
      <c r="E976" t="s">
        <v>6</v>
      </c>
      <c r="F976" s="33" t="s">
        <v>6</v>
      </c>
      <c r="G976" s="31" t="str">
        <f t="shared" si="58"/>
        <v>Phalaris truncata</v>
      </c>
      <c r="H976" t="str">
        <f>IF(OR(A976 ="", B976=""), "", "CARLOS ROMERO-ZARCO")</f>
        <v>CARLOS ROMERO-ZARCO</v>
      </c>
      <c r="I976" s="32" t="s">
        <v>12186</v>
      </c>
      <c r="J976" s="32" t="s">
        <v>13802</v>
      </c>
    </row>
    <row r="977" spans="1:13" x14ac:dyDescent="0.25">
      <c r="A977" t="s">
        <v>5075</v>
      </c>
      <c r="B977" t="s">
        <v>1749</v>
      </c>
      <c r="C977" t="str">
        <f>IF(D977="", "", "subsp.")</f>
        <v/>
      </c>
      <c r="E977" t="s">
        <v>6</v>
      </c>
      <c r="F977" s="32" t="s">
        <v>6</v>
      </c>
      <c r="G977" s="31" t="str">
        <f t="shared" si="58"/>
        <v>Sesleria uliginosa</v>
      </c>
      <c r="H977" t="str">
        <f>IF(OR(A977 ="", B977=""), "", "CARLOS ROMERO-ZARCO")</f>
        <v>CARLOS ROMERO-ZARCO</v>
      </c>
      <c r="I977" t="s">
        <v>5457</v>
      </c>
      <c r="J977" s="32" t="s">
        <v>13817</v>
      </c>
    </row>
    <row r="978" spans="1:13" x14ac:dyDescent="0.25">
      <c r="A978" t="s">
        <v>5086</v>
      </c>
      <c r="B978" s="31" t="s">
        <v>1932</v>
      </c>
      <c r="C978" s="31" t="str">
        <f>IF(D978="","","subsp.")</f>
        <v/>
      </c>
      <c r="E978" t="s">
        <v>6</v>
      </c>
      <c r="F978" t="s">
        <v>6</v>
      </c>
      <c r="G978" s="31" t="str">
        <f t="shared" si="58"/>
        <v>Spartina versicolor</v>
      </c>
      <c r="H978" s="24" t="s">
        <v>6117</v>
      </c>
      <c r="I978" s="31"/>
      <c r="J978" s="32" t="s">
        <v>13820</v>
      </c>
    </row>
    <row r="979" spans="1:13" x14ac:dyDescent="0.25">
      <c r="A979" t="s">
        <v>5092</v>
      </c>
      <c r="B979" s="31" t="s">
        <v>4659</v>
      </c>
      <c r="C979" s="31" t="str">
        <f>IF(D979="","","subsp.")</f>
        <v/>
      </c>
      <c r="E979" t="s">
        <v>31</v>
      </c>
      <c r="F979" t="s">
        <v>6</v>
      </c>
      <c r="G979" s="31" t="str">
        <f t="shared" si="58"/>
        <v>Stipa almeriensis</v>
      </c>
      <c r="H979" s="24" t="s">
        <v>6118</v>
      </c>
      <c r="I979" s="31"/>
      <c r="J979" s="32" t="s">
        <v>13821</v>
      </c>
    </row>
    <row r="980" spans="1:13" x14ac:dyDescent="0.25">
      <c r="A980" t="s">
        <v>5092</v>
      </c>
      <c r="B980" t="s">
        <v>5093</v>
      </c>
      <c r="C980" t="str">
        <f t="shared" ref="C980:C986" si="59">IF(D980="", "", "subsp.")</f>
        <v/>
      </c>
      <c r="E980" t="s">
        <v>6</v>
      </c>
      <c r="F980" s="32" t="s">
        <v>6</v>
      </c>
      <c r="G980" s="31" t="str">
        <f t="shared" si="58"/>
        <v>Stipa bufensis</v>
      </c>
      <c r="H980" t="str">
        <f t="shared" ref="H980:H986" si="60">IF(OR(A980 ="", B980=""), "", "CARLOS ROMERO-ZARCO")</f>
        <v>CARLOS ROMERO-ZARCO</v>
      </c>
      <c r="I980" s="5" t="s">
        <v>5397</v>
      </c>
      <c r="J980" s="32" t="s">
        <v>13822</v>
      </c>
    </row>
    <row r="981" spans="1:13" x14ac:dyDescent="0.25">
      <c r="A981" s="31" t="s">
        <v>5092</v>
      </c>
      <c r="B981" s="31" t="s">
        <v>2944</v>
      </c>
      <c r="C981" t="str">
        <f t="shared" si="59"/>
        <v/>
      </c>
      <c r="E981" t="s">
        <v>6</v>
      </c>
      <c r="F981" s="32" t="s">
        <v>6</v>
      </c>
      <c r="G981" s="31" t="str">
        <f t="shared" si="58"/>
        <v>Stipa cazorlensis</v>
      </c>
      <c r="H981" t="str">
        <f t="shared" si="60"/>
        <v>CARLOS ROMERO-ZARCO</v>
      </c>
      <c r="I981" s="5" t="s">
        <v>5397</v>
      </c>
      <c r="J981" s="32" t="s">
        <v>13823</v>
      </c>
    </row>
    <row r="982" spans="1:13" s="31" customFormat="1" x14ac:dyDescent="0.25">
      <c r="A982" t="s">
        <v>5092</v>
      </c>
      <c r="B982" t="s">
        <v>5095</v>
      </c>
      <c r="C982" t="str">
        <f t="shared" si="59"/>
        <v/>
      </c>
      <c r="D982"/>
      <c r="E982" t="s">
        <v>31</v>
      </c>
      <c r="F982" s="32" t="s">
        <v>6</v>
      </c>
      <c r="G982" s="31" t="str">
        <f t="shared" si="58"/>
        <v>Stipa clausa</v>
      </c>
      <c r="H982" t="str">
        <f t="shared" si="60"/>
        <v>CARLOS ROMERO-ZARCO</v>
      </c>
      <c r="I982" s="5" t="s">
        <v>5397</v>
      </c>
      <c r="J982" s="32" t="s">
        <v>13823</v>
      </c>
      <c r="K982"/>
      <c r="L982"/>
      <c r="M982"/>
    </row>
    <row r="983" spans="1:13" x14ac:dyDescent="0.25">
      <c r="A983" t="s">
        <v>5092</v>
      </c>
      <c r="B983" t="s">
        <v>5096</v>
      </c>
      <c r="C983" t="str">
        <f t="shared" si="59"/>
        <v/>
      </c>
      <c r="E983" t="s">
        <v>31</v>
      </c>
      <c r="F983" s="32" t="s">
        <v>6</v>
      </c>
      <c r="G983" s="31" t="str">
        <f t="shared" si="58"/>
        <v>Stipa dasyvaginata</v>
      </c>
      <c r="H983" t="str">
        <f t="shared" si="60"/>
        <v>CARLOS ROMERO-ZARCO</v>
      </c>
      <c r="I983" t="s">
        <v>5388</v>
      </c>
      <c r="J983" s="32" t="s">
        <v>13821</v>
      </c>
    </row>
    <row r="984" spans="1:13" x14ac:dyDescent="0.25">
      <c r="A984" t="s">
        <v>5092</v>
      </c>
      <c r="B984" t="s">
        <v>5098</v>
      </c>
      <c r="C984" t="str">
        <f t="shared" si="59"/>
        <v/>
      </c>
      <c r="E984" s="31" t="s">
        <v>31</v>
      </c>
      <c r="F984" s="32" t="s">
        <v>6</v>
      </c>
      <c r="G984" s="31" t="str">
        <f t="shared" si="58"/>
        <v>Stipa eriocaulis</v>
      </c>
      <c r="H984" t="str">
        <f t="shared" si="60"/>
        <v>CARLOS ROMERO-ZARCO</v>
      </c>
      <c r="I984" s="5" t="s">
        <v>5397</v>
      </c>
      <c r="J984" s="32" t="s">
        <v>13821</v>
      </c>
    </row>
    <row r="985" spans="1:13" x14ac:dyDescent="0.25">
      <c r="A985" t="s">
        <v>5092</v>
      </c>
      <c r="B985" t="s">
        <v>5348</v>
      </c>
      <c r="C985" t="str">
        <f t="shared" si="59"/>
        <v/>
      </c>
      <c r="E985" t="s">
        <v>31</v>
      </c>
      <c r="F985" s="32" t="s">
        <v>6</v>
      </c>
      <c r="G985" s="31" t="str">
        <f t="shared" si="58"/>
        <v>Stipa filabrensis</v>
      </c>
      <c r="H985" t="str">
        <f t="shared" si="60"/>
        <v>CARLOS ROMERO-ZARCO</v>
      </c>
      <c r="I985" s="5" t="s">
        <v>5396</v>
      </c>
      <c r="J985" s="32" t="s">
        <v>13822</v>
      </c>
    </row>
    <row r="986" spans="1:13" x14ac:dyDescent="0.25">
      <c r="A986" t="s">
        <v>5092</v>
      </c>
      <c r="B986" t="s">
        <v>5349</v>
      </c>
      <c r="C986" t="str">
        <f t="shared" si="59"/>
        <v/>
      </c>
      <c r="E986" t="s">
        <v>6</v>
      </c>
      <c r="F986" s="32" t="s">
        <v>6</v>
      </c>
      <c r="G986" s="31" t="str">
        <f t="shared" si="58"/>
        <v>Stipa serena</v>
      </c>
      <c r="H986" t="str">
        <f t="shared" si="60"/>
        <v>CARLOS ROMERO-ZARCO</v>
      </c>
      <c r="I986" s="5" t="s">
        <v>5460</v>
      </c>
      <c r="J986" s="32" t="s">
        <v>13823</v>
      </c>
    </row>
    <row r="987" spans="1:13" x14ac:dyDescent="0.25">
      <c r="A987" s="25" t="s">
        <v>5123</v>
      </c>
      <c r="B987" s="25" t="s">
        <v>4696</v>
      </c>
      <c r="C987" t="str">
        <f>IF(D987="", "", "subsp.")</f>
        <v/>
      </c>
      <c r="E987" t="s">
        <v>6</v>
      </c>
      <c r="F987" s="32" t="s">
        <v>6</v>
      </c>
      <c r="G987" s="31" t="str">
        <f>IF(D987="",CONCATENATE(A987," ",B987),CONCATENATE(A987," ",B987," ",D987))</f>
        <v>Vulpia bromoides</v>
      </c>
      <c r="H987" t="str">
        <f>IF(OR(A987 ="", B987=""), "", "CARLOS ROMERO-ZARCO")</f>
        <v>CARLOS ROMERO-ZARCO</v>
      </c>
      <c r="I987" s="5" t="s">
        <v>5399</v>
      </c>
      <c r="J987" s="32" t="s">
        <v>13824</v>
      </c>
    </row>
    <row r="988" spans="1:13" x14ac:dyDescent="0.25">
      <c r="A988" s="25" t="s">
        <v>5123</v>
      </c>
      <c r="B988" s="25" t="s">
        <v>1389</v>
      </c>
      <c r="C988" t="str">
        <f>IF(D988="", "", "subsp.")</f>
        <v/>
      </c>
      <c r="E988" t="s">
        <v>6</v>
      </c>
      <c r="F988" s="32" t="s">
        <v>6</v>
      </c>
      <c r="G988" s="31" t="str">
        <f>IF(D988="",CONCATENATE(A988," ",B988),CONCATENATE(A988," ",B988," ",D988))</f>
        <v>Vulpia muralis</v>
      </c>
      <c r="H988" t="str">
        <f>IF(OR(A988 ="", B988=""), "", "CARLOS ROMERO-ZARCO")</f>
        <v>CARLOS ROMERO-ZARCO</v>
      </c>
      <c r="I988" t="s">
        <v>5400</v>
      </c>
      <c r="J988" s="32" t="s">
        <v>13824</v>
      </c>
    </row>
  </sheetData>
  <conditionalFormatting sqref="I391">
    <cfRule type="beginsWith" dxfId="838" priority="562" operator="beginsWith" text="***">
      <formula>LEFT(I391,LEN("***"))="***"</formula>
    </cfRule>
  </conditionalFormatting>
  <conditionalFormatting sqref="I396">
    <cfRule type="beginsWith" dxfId="837" priority="536" operator="beginsWith" text="***">
      <formula>LEFT(I396,LEN("***"))="***"</formula>
    </cfRule>
  </conditionalFormatting>
  <conditionalFormatting sqref="I882">
    <cfRule type="beginsWith" dxfId="836" priority="415" operator="beginsWith" text="***">
      <formula>LEFT(I882,LEN("***"))="***"</formula>
    </cfRule>
  </conditionalFormatting>
  <conditionalFormatting sqref="I885:I886">
    <cfRule type="beginsWith" dxfId="835" priority="408" operator="beginsWith" text="***">
      <formula>LEFT(I885,LEN("***"))="***"</formula>
    </cfRule>
  </conditionalFormatting>
  <conditionalFormatting sqref="H887">
    <cfRule type="beginsWith" dxfId="834" priority="404" operator="beginsWith" text="***">
      <formula>LEFT(H887,LEN("***"))="***"</formula>
    </cfRule>
  </conditionalFormatting>
  <conditionalFormatting sqref="I888">
    <cfRule type="beginsWith" dxfId="833" priority="400" operator="beginsWith" text="***">
      <formula>LEFT(I888,LEN("***"))="***"</formula>
    </cfRule>
  </conditionalFormatting>
  <conditionalFormatting sqref="I889">
    <cfRule type="beginsWith" dxfId="832" priority="396" operator="beginsWith" text="***">
      <formula>LEFT(I889,LEN("***"))="***"</formula>
    </cfRule>
  </conditionalFormatting>
  <conditionalFormatting sqref="I890">
    <cfRule type="beginsWith" dxfId="831" priority="392" operator="beginsWith" text="***">
      <formula>LEFT(I890,LEN("***"))="***"</formula>
    </cfRule>
  </conditionalFormatting>
  <conditionalFormatting sqref="I891">
    <cfRule type="beginsWith" dxfId="830" priority="391" operator="beginsWith" text="***">
      <formula>LEFT(I891,LEN("***"))="***"</formula>
    </cfRule>
  </conditionalFormatting>
  <conditionalFormatting sqref="I892">
    <cfRule type="beginsWith" dxfId="829" priority="387" operator="beginsWith" text="***">
      <formula>LEFT(I892,LEN("***"))="***"</formula>
    </cfRule>
  </conditionalFormatting>
  <conditionalFormatting sqref="I893">
    <cfRule type="beginsWith" dxfId="828" priority="383" operator="beginsWith" text="***">
      <formula>LEFT(I893,LEN("***"))="***"</formula>
    </cfRule>
  </conditionalFormatting>
  <conditionalFormatting sqref="I894">
    <cfRule type="beginsWith" dxfId="827" priority="379" operator="beginsWith" text="***">
      <formula>LEFT(I894,LEN("***"))="***"</formula>
    </cfRule>
  </conditionalFormatting>
  <conditionalFormatting sqref="I903:J903">
    <cfRule type="beginsWith" dxfId="826" priority="348" operator="beginsWith" text="***">
      <formula>LEFT(I903,LEN("***"))="***"</formula>
    </cfRule>
  </conditionalFormatting>
  <conditionalFormatting sqref="I911">
    <cfRule type="beginsWith" dxfId="825" priority="329" operator="beginsWith" text="***">
      <formula>LEFT(I911,LEN("***"))="***"</formula>
    </cfRule>
  </conditionalFormatting>
  <conditionalFormatting sqref="I916">
    <cfRule type="beginsWith" dxfId="824" priority="313" operator="beginsWith" text="***">
      <formula>LEFT(I916,LEN("***"))="***"</formula>
    </cfRule>
  </conditionalFormatting>
  <conditionalFormatting sqref="I917">
    <cfRule type="beginsWith" dxfId="823" priority="309" operator="beginsWith" text="***">
      <formula>LEFT(I917,LEN("***"))="***"</formula>
    </cfRule>
  </conditionalFormatting>
  <conditionalFormatting sqref="I918">
    <cfRule type="beginsWith" dxfId="822" priority="305" operator="beginsWith" text="***">
      <formula>LEFT(I918,LEN("***"))="***"</formula>
    </cfRule>
  </conditionalFormatting>
  <conditionalFormatting sqref="I919">
    <cfRule type="beginsWith" dxfId="821" priority="301" operator="beginsWith" text="***">
      <formula>LEFT(I919,LEN("***"))="***"</formula>
    </cfRule>
  </conditionalFormatting>
  <conditionalFormatting sqref="I920">
    <cfRule type="beginsWith" dxfId="820" priority="297" operator="beginsWith" text="***">
      <formula>LEFT(I920,LEN("***"))="***"</formula>
    </cfRule>
  </conditionalFormatting>
  <conditionalFormatting sqref="I950:J950 J951">
    <cfRule type="beginsWith" dxfId="819" priority="181" operator="beginsWith" text="***">
      <formula>LEFT(I950,LEN("***"))="***"</formula>
    </cfRule>
  </conditionalFormatting>
  <conditionalFormatting sqref="I951:I952">
    <cfRule type="beginsWith" dxfId="818" priority="176" operator="beginsWith" text="***">
      <formula>LEFT(I951,LEN("***"))="***"</formula>
    </cfRule>
  </conditionalFormatting>
  <conditionalFormatting sqref="J952:J962 J965:J968 J970:J984 J987:J988">
    <cfRule type="beginsWith" dxfId="817" priority="174" operator="beginsWith" text="***">
      <formula>LEFT(J952,LEN("***"))="***"</formula>
    </cfRule>
  </conditionalFormatting>
  <conditionalFormatting sqref="I954">
    <cfRule type="beginsWith" dxfId="816" priority="166" operator="beginsWith" text="***">
      <formula>LEFT(I954,LEN("***"))="***"</formula>
    </cfRule>
  </conditionalFormatting>
  <conditionalFormatting sqref="I955">
    <cfRule type="beginsWith" dxfId="815" priority="161" operator="beginsWith" text="***">
      <formula>LEFT(I955,LEN("***"))="***"</formula>
    </cfRule>
  </conditionalFormatting>
  <conditionalFormatting sqref="I956">
    <cfRule type="beginsWith" dxfId="814" priority="156" operator="beginsWith" text="***">
      <formula>LEFT(I956,LEN("***"))="***"</formula>
    </cfRule>
  </conditionalFormatting>
  <conditionalFormatting sqref="I957">
    <cfRule type="beginsWith" dxfId="813" priority="151" operator="beginsWith" text="***">
      <formula>LEFT(I957,LEN("***"))="***"</formula>
    </cfRule>
  </conditionalFormatting>
  <conditionalFormatting sqref="I958">
    <cfRule type="beginsWith" dxfId="812" priority="146" operator="beginsWith" text="***">
      <formula>LEFT(I958,LEN("***"))="***"</formula>
    </cfRule>
  </conditionalFormatting>
  <conditionalFormatting sqref="J963">
    <cfRule type="beginsWith" dxfId="811" priority="129" operator="beginsWith" text="***">
      <formula>LEFT(J963,LEN("***"))="***"</formula>
    </cfRule>
  </conditionalFormatting>
  <conditionalFormatting sqref="J964">
    <cfRule type="beginsWith" dxfId="810" priority="123" operator="beginsWith" text="***">
      <formula>LEFT(J964,LEN("***"))="***"</formula>
    </cfRule>
  </conditionalFormatting>
  <conditionalFormatting sqref="J969">
    <cfRule type="beginsWith" dxfId="809" priority="97" operator="beginsWith" text="***">
      <formula>LEFT(J969,LEN("***"))="***"</formula>
    </cfRule>
  </conditionalFormatting>
  <conditionalFormatting sqref="I974">
    <cfRule type="beginsWith" dxfId="808" priority="67" operator="beginsWith" text="***">
      <formula>LEFT(I974,LEN("***"))="***"</formula>
    </cfRule>
  </conditionalFormatting>
  <conditionalFormatting sqref="I975">
    <cfRule type="beginsWith" dxfId="807" priority="62" operator="beginsWith" text="***">
      <formula>LEFT(I975,LEN("***"))="***"</formula>
    </cfRule>
  </conditionalFormatting>
  <conditionalFormatting sqref="I977">
    <cfRule type="beginsWith" dxfId="806" priority="52" operator="beginsWith" text="***">
      <formula>LEFT(I977,LEN("***"))="***"</formula>
    </cfRule>
  </conditionalFormatting>
  <conditionalFormatting sqref="I980">
    <cfRule type="beginsWith" dxfId="805" priority="39" operator="beginsWith" text="***">
      <formula>LEFT(I980,LEN("***"))="***"</formula>
    </cfRule>
  </conditionalFormatting>
  <conditionalFormatting sqref="I984">
    <cfRule type="beginsWith" dxfId="804" priority="22" operator="beginsWith" text="***">
      <formula>LEFT(I984,LEN("***"))="***"</formula>
    </cfRule>
  </conditionalFormatting>
  <conditionalFormatting sqref="J985">
    <cfRule type="beginsWith" dxfId="803" priority="16" operator="beginsWith" text="***">
      <formula>LEFT(J985,LEN("***"))="***"</formula>
    </cfRule>
  </conditionalFormatting>
  <conditionalFormatting sqref="I986">
    <cfRule type="beginsWith" dxfId="802" priority="12" operator="beginsWith" text="***">
      <formula>LEFT(I986,LEN("***"))="***"</formula>
    </cfRule>
  </conditionalFormatting>
  <conditionalFormatting sqref="J986">
    <cfRule type="beginsWith" dxfId="801" priority="10" operator="beginsWith" text="***">
      <formula>LEFT(J986,LEN("***"))="***"</formula>
    </cfRule>
  </conditionalFormatting>
  <conditionalFormatting sqref="I988">
    <cfRule type="beginsWith" dxfId="800" priority="2" operator="beginsWith" text="***">
      <formula>LEFT(I988,LEN("***"))="***"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63" operator="containsText" id="{D1ADEB66-DAD5-4438-918D-AE738325AAB1}">
            <xm:f>NOT(ISERROR(SEARCH($E$591,E135)))</xm:f>
            <xm:f>$E$591</xm:f>
            <x14:dxf>
              <fill>
                <patternFill>
                  <bgColor rgb="FF92D050"/>
                </patternFill>
              </fill>
            </x14:dxf>
          </x14:cfRule>
          <x14:cfRule type="containsText" priority="864" operator="containsText" id="{9EFA65E7-0B02-48CE-B37C-67A95050D847}">
            <xm:f>NOT(ISERROR(SEARCH($E$586,E135)))</xm:f>
            <xm:f>$E$586</xm:f>
            <x14:dxf>
              <fill>
                <patternFill>
                  <bgColor rgb="FFFF0000"/>
                </patternFill>
              </fill>
            </x14:dxf>
          </x14:cfRule>
          <xm:sqref>E135:E207</xm:sqref>
        </x14:conditionalFormatting>
        <x14:conditionalFormatting xmlns:xm="http://schemas.microsoft.com/office/excel/2006/main">
          <x14:cfRule type="containsText" priority="860" operator="containsText" id="{6F95B0AC-32B9-4121-9E9F-0DCD25625FB7}">
            <xm:f>NOT(ISERROR(SEARCH("Alóctona",E208)))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61" operator="containsText" id="{D416C7C5-D755-4841-B2DC-99D8CAFA804E}">
            <xm:f>NOT(ISERROR(SEARCH("True",E208)))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62" operator="containsText" id="{2566688C-236E-4B03-ACEC-ACCBDB654A21}">
            <xm:f>NOT(ISERROR(SEARCH("False",E208)))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E208:E240</xm:sqref>
        </x14:conditionalFormatting>
        <x14:conditionalFormatting xmlns:xm="http://schemas.microsoft.com/office/excel/2006/main">
          <x14:cfRule type="containsText" priority="857" operator="containsText" id="{50EEC75E-7E37-42AC-8851-35A0F3761C8E}">
            <xm:f>NOT(ISERROR(SEARCH("Alóctona",E241)))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58" operator="containsText" id="{15EE1FF6-EFDD-4EE2-B60E-4B0E540AC64A}">
            <xm:f>NOT(ISERROR(SEARCH("True",E241)))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59" operator="containsText" id="{0B680EC0-B687-4070-8B52-E4A545C1B719}">
            <xm:f>NOT(ISERROR(SEARCH("False",E241)))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E241</xm:sqref>
        </x14:conditionalFormatting>
        <x14:conditionalFormatting xmlns:xm="http://schemas.microsoft.com/office/excel/2006/main">
          <x14:cfRule type="containsText" priority="854" operator="containsText" id="{5CA1872E-8191-43AB-BA63-1C5164739AD9}">
            <xm:f>NOT(ISERROR(SEARCH("Alóctona",E242)))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55" operator="containsText" id="{39111C2E-BC3E-4CA5-9E5D-B75562D91995}">
            <xm:f>NOT(ISERROR(SEARCH("True",E242)))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56" operator="containsText" id="{23AD6226-68E9-41CB-A608-F134AC693036}">
            <xm:f>NOT(ISERROR(SEARCH("False",E242)))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E242</xm:sqref>
        </x14:conditionalFormatting>
        <x14:conditionalFormatting xmlns:xm="http://schemas.microsoft.com/office/excel/2006/main">
          <x14:cfRule type="containsText" priority="851" operator="containsText" id="{05127175-B3E0-465A-B8C0-DB839B1CFF1F}">
            <xm:f>NOT(ISERROR(SEARCH("Alóctona",E243)))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52" operator="containsText" id="{CC0F9E71-9465-40FA-893A-44D58BDAFD16}">
            <xm:f>NOT(ISERROR(SEARCH("True",E243)))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53" operator="containsText" id="{06B65047-8B7D-43E6-8DC6-19920D52AB07}">
            <xm:f>NOT(ISERROR(SEARCH("False",E243)))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E243</xm:sqref>
        </x14:conditionalFormatting>
        <x14:conditionalFormatting xmlns:xm="http://schemas.microsoft.com/office/excel/2006/main">
          <x14:cfRule type="containsText" priority="848" operator="containsText" id="{59181F9F-6EB9-464F-A87E-AFD3C339D9C1}">
            <xm:f>NOT(ISERROR(SEARCH("Alóctona",E244)))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49" operator="containsText" id="{5359A866-3A3D-4302-9390-72150F30A348}">
            <xm:f>NOT(ISERROR(SEARCH("True",E244)))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50" operator="containsText" id="{21337750-D449-482F-909B-C47F5A35FE0D}">
            <xm:f>NOT(ISERROR(SEARCH("False",E244)))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E244</xm:sqref>
        </x14:conditionalFormatting>
        <x14:conditionalFormatting xmlns:xm="http://schemas.microsoft.com/office/excel/2006/main">
          <x14:cfRule type="containsText" priority="845" operator="containsText" id="{994B2B02-287C-42ED-9931-D21726F8D050}">
            <xm:f>NOT(ISERROR(SEARCH("Alóctona",E245)))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46" operator="containsText" id="{A6344F1D-AFBC-4A6A-873D-F8D32EFFBAEA}">
            <xm:f>NOT(ISERROR(SEARCH("True",E245)))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47" operator="containsText" id="{C763CECD-B6A2-4346-8A59-96FA541378E8}">
            <xm:f>NOT(ISERROR(SEARCH("False",E245)))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E245</xm:sqref>
        </x14:conditionalFormatting>
        <x14:conditionalFormatting xmlns:xm="http://schemas.microsoft.com/office/excel/2006/main">
          <x14:cfRule type="containsText" priority="842" operator="containsText" id="{DE51C43E-8795-49E2-BE09-C8EF35F86A20}">
            <xm:f>NOT(ISERROR(SEARCH("Alóctona",E246)))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43" operator="containsText" id="{856E9D9D-30C4-45BD-8790-DFEA34A52035}">
            <xm:f>NOT(ISERROR(SEARCH("True",E246)))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44" operator="containsText" id="{3A90BF08-C520-48B7-BDDB-579D8970D811}">
            <xm:f>NOT(ISERROR(SEARCH("False",E246)))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E246</xm:sqref>
        </x14:conditionalFormatting>
        <x14:conditionalFormatting xmlns:xm="http://schemas.microsoft.com/office/excel/2006/main">
          <x14:cfRule type="containsText" priority="839" operator="containsText" id="{6B9222B8-D45B-42EB-8809-52B0039C88EE}">
            <xm:f>NOT(ISERROR(SEARCH("Alóctona",E247)))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40" operator="containsText" id="{CA0D2588-0F2B-4C7D-A9FD-0EC06425B7DC}">
            <xm:f>NOT(ISERROR(SEARCH("True",E247)))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41" operator="containsText" id="{794A388D-7DFD-4B2E-B109-404C0C664B19}">
            <xm:f>NOT(ISERROR(SEARCH("False",E247)))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E247</xm:sqref>
        </x14:conditionalFormatting>
        <x14:conditionalFormatting xmlns:xm="http://schemas.microsoft.com/office/excel/2006/main">
          <x14:cfRule type="containsText" priority="836" operator="containsText" id="{6D9CCDCE-8299-40E3-900F-3560021A88ED}">
            <xm:f>NOT(ISERROR(SEARCH("Alóctona",E248)))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37" operator="containsText" id="{FEB00CFF-529E-4D61-99A7-8C5E77B2EA35}">
            <xm:f>NOT(ISERROR(SEARCH("True",E248)))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38" operator="containsText" id="{D1E40262-C666-4E62-9331-C3E64140099B}">
            <xm:f>NOT(ISERROR(SEARCH("False",E248)))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E248</xm:sqref>
        </x14:conditionalFormatting>
        <x14:conditionalFormatting xmlns:xm="http://schemas.microsoft.com/office/excel/2006/main">
          <x14:cfRule type="containsText" priority="833" operator="containsText" id="{C6BAF181-3142-4C8F-A19C-A1C488562352}">
            <xm:f>NOT(ISERROR(SEARCH("Alóctona",E249)))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34" operator="containsText" id="{029759E5-EEC6-4E25-AC62-967E9FDF8991}">
            <xm:f>NOT(ISERROR(SEARCH("True",E249)))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35" operator="containsText" id="{9B098A2A-CA5A-41E3-9891-4B189A8F915D}">
            <xm:f>NOT(ISERROR(SEARCH("False",E249)))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E249</xm:sqref>
        </x14:conditionalFormatting>
        <x14:conditionalFormatting xmlns:xm="http://schemas.microsoft.com/office/excel/2006/main">
          <x14:cfRule type="containsText" priority="830" operator="containsText" id="{60F863F1-83D5-435A-BB1B-075EBBD7D74A}">
            <xm:f>NOT(ISERROR(SEARCH("Alóctona",E250)))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31" operator="containsText" id="{689C945A-14F9-4D2E-8527-83BFAEA5AAE0}">
            <xm:f>NOT(ISERROR(SEARCH("True",E250)))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32" operator="containsText" id="{BA708272-A890-40C4-9427-55E24D3B687E}">
            <xm:f>NOT(ISERROR(SEARCH("False",E250)))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E250</xm:sqref>
        </x14:conditionalFormatting>
        <x14:conditionalFormatting xmlns:xm="http://schemas.microsoft.com/office/excel/2006/main">
          <x14:cfRule type="containsText" priority="827" operator="containsText" id="{A0BE646F-0DA2-4B82-94FC-B29B561BBCA1}">
            <xm:f>NOT(ISERROR(SEARCH("Alóctona",E251)))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28" operator="containsText" id="{D550040B-CC4B-4542-9F45-3EF3BE60DAC3}">
            <xm:f>NOT(ISERROR(SEARCH("True",E251)))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29" operator="containsText" id="{3865F15F-169B-478C-A65C-CDAF5D6AEEA3}">
            <xm:f>NOT(ISERROR(SEARCH("False",E251)))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E251</xm:sqref>
        </x14:conditionalFormatting>
        <x14:conditionalFormatting xmlns:xm="http://schemas.microsoft.com/office/excel/2006/main">
          <x14:cfRule type="containsText" priority="824" operator="containsText" id="{A10BBF7B-28D4-4965-A0D1-3854A36E2CED}">
            <xm:f>NOT(ISERROR(SEARCH("Alóctona",E252)))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25" operator="containsText" id="{F52C432B-1085-46AE-B31D-5A9B58DFD9A0}">
            <xm:f>NOT(ISERROR(SEARCH("True",E252)))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26" operator="containsText" id="{B2D455CB-8AF1-4F51-B00C-8C65A5AD8F9F}">
            <xm:f>NOT(ISERROR(SEARCH("False",E252)))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E252</xm:sqref>
        </x14:conditionalFormatting>
        <x14:conditionalFormatting xmlns:xm="http://schemas.microsoft.com/office/excel/2006/main">
          <x14:cfRule type="containsText" priority="821" operator="containsText" id="{7332A7E3-7DCF-4CBE-A06E-1B4EFEAB56CB}">
            <xm:f>NOT(ISERROR(SEARCH("Alóctona",E253)))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22" operator="containsText" id="{578BC9FA-9BE1-4247-B23D-439D0CB45818}">
            <xm:f>NOT(ISERROR(SEARCH("True",E253)))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23" operator="containsText" id="{D5A0EBA9-6908-458B-876B-BABD817A4C1A}">
            <xm:f>NOT(ISERROR(SEARCH("False",E253)))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E253</xm:sqref>
        </x14:conditionalFormatting>
        <x14:conditionalFormatting xmlns:xm="http://schemas.microsoft.com/office/excel/2006/main">
          <x14:cfRule type="containsText" priority="818" operator="containsText" id="{B8FFB146-3DA3-417A-992B-F7857B41EB2E}">
            <xm:f>NOT(ISERROR(SEARCH("Alóctona",E254)))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19" operator="containsText" id="{6CE46E0A-140B-4C9A-BC00-6E8C8383900F}">
            <xm:f>NOT(ISERROR(SEARCH("True",E254)))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20" operator="containsText" id="{E04ABFEC-1ABA-4B0A-BE6B-F6B989A5E0E0}">
            <xm:f>NOT(ISERROR(SEARCH("False",E254)))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E254</xm:sqref>
        </x14:conditionalFormatting>
        <x14:conditionalFormatting xmlns:xm="http://schemas.microsoft.com/office/excel/2006/main">
          <x14:cfRule type="containsText" priority="815" operator="containsText" id="{197AE532-DE17-4817-9255-F0258C6D7BAD}">
            <xm:f>NOT(ISERROR(SEARCH("Alóctona",E255)))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16" operator="containsText" id="{6EF1B98E-068E-45CA-9052-17C2A28A1457}">
            <xm:f>NOT(ISERROR(SEARCH("True",E255)))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17" operator="containsText" id="{D5C9751B-EBA9-4DD7-8662-9A4331E38C08}">
            <xm:f>NOT(ISERROR(SEARCH("False",E255)))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E255</xm:sqref>
        </x14:conditionalFormatting>
        <x14:conditionalFormatting xmlns:xm="http://schemas.microsoft.com/office/excel/2006/main">
          <x14:cfRule type="containsText" priority="812" operator="containsText" id="{4B9EFC91-22AB-4C6E-AACD-6582324CF4F4}">
            <xm:f>NOT(ISERROR(SEARCH("Alóctona",E256)))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13" operator="containsText" id="{7FED8596-FC4A-4139-8147-7B3EE097CF21}">
            <xm:f>NOT(ISERROR(SEARCH("True",E256)))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14" operator="containsText" id="{7EB3C4EF-5A75-4551-B58C-73986EEA276D}">
            <xm:f>NOT(ISERROR(SEARCH("False",E256)))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E256</xm:sqref>
        </x14:conditionalFormatting>
        <x14:conditionalFormatting xmlns:xm="http://schemas.microsoft.com/office/excel/2006/main">
          <x14:cfRule type="containsText" priority="809" operator="containsText" id="{586A1DA3-08B0-40CE-9118-83AA48A7F9DC}">
            <xm:f>NOT(ISERROR(SEARCH("Alóctona",E257)))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10" operator="containsText" id="{35B7A54D-1110-4BC4-A472-85D60F654666}">
            <xm:f>NOT(ISERROR(SEARCH("True",E257)))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11" operator="containsText" id="{8C11F500-A147-4B95-918F-B3941B33D52B}">
            <xm:f>NOT(ISERROR(SEARCH("False",E257)))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E257</xm:sqref>
        </x14:conditionalFormatting>
        <x14:conditionalFormatting xmlns:xm="http://schemas.microsoft.com/office/excel/2006/main">
          <x14:cfRule type="containsText" priority="806" operator="containsText" id="{34329BCB-79C7-4286-BAE0-9575BC969902}">
            <xm:f>NOT(ISERROR(SEARCH("Alóctona",E258)))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07" operator="containsText" id="{AEF2975C-CFEA-45C6-B89D-83E2D7E77659}">
            <xm:f>NOT(ISERROR(SEARCH("True",E258)))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08" operator="containsText" id="{8B31CE48-2CD7-41FB-AB58-A4767DFA4860}">
            <xm:f>NOT(ISERROR(SEARCH("False",E258)))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E258</xm:sqref>
        </x14:conditionalFormatting>
        <x14:conditionalFormatting xmlns:xm="http://schemas.microsoft.com/office/excel/2006/main">
          <x14:cfRule type="containsText" priority="803" operator="containsText" id="{18BF39D7-D274-467B-8014-AC80177F4F8B}">
            <xm:f>NOT(ISERROR(SEARCH("Alóctona",E259)))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04" operator="containsText" id="{A83D8117-C98F-4851-9418-4083A019301F}">
            <xm:f>NOT(ISERROR(SEARCH("True",E259)))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05" operator="containsText" id="{29E265EF-B80F-46A0-9F53-24627CB3ABC8}">
            <xm:f>NOT(ISERROR(SEARCH("False",E259)))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E259</xm:sqref>
        </x14:conditionalFormatting>
        <x14:conditionalFormatting xmlns:xm="http://schemas.microsoft.com/office/excel/2006/main">
          <x14:cfRule type="containsText" priority="800" operator="containsText" id="{725E70F7-4683-4E4A-AB37-0F801567BDB0}">
            <xm:f>NOT(ISERROR(SEARCH("Alóctona",E260)))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01" operator="containsText" id="{237871D0-7A46-4EF5-A7A5-FCBDF3C6EEAE}">
            <xm:f>NOT(ISERROR(SEARCH("True",E260)))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02" operator="containsText" id="{E26BA167-4B4F-4944-8E17-91EC0A044E47}">
            <xm:f>NOT(ISERROR(SEARCH("False",E260)))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E260</xm:sqref>
        </x14:conditionalFormatting>
        <x14:conditionalFormatting xmlns:xm="http://schemas.microsoft.com/office/excel/2006/main">
          <x14:cfRule type="containsText" priority="797" operator="containsText" id="{501A12E9-940A-406B-B166-6192FD574D19}">
            <xm:f>NOT(ISERROR(SEARCH("Alóctona",E261)))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98" operator="containsText" id="{E345E7C6-211A-4989-ABFC-ACC68F6F2367}">
            <xm:f>NOT(ISERROR(SEARCH("True",E261)))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99" operator="containsText" id="{FAC88C77-0F9C-4F5B-BE77-55727CC6E5FB}">
            <xm:f>NOT(ISERROR(SEARCH("False",E261)))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E261</xm:sqref>
        </x14:conditionalFormatting>
        <x14:conditionalFormatting xmlns:xm="http://schemas.microsoft.com/office/excel/2006/main">
          <x14:cfRule type="containsText" priority="794" operator="containsText" id="{81710916-FBCF-4213-9659-878CD7A50A16}">
            <xm:f>NOT(ISERROR(SEARCH("Alóctona",E262)))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95" operator="containsText" id="{67C27537-73A3-4D64-B877-B6048BD59CC5}">
            <xm:f>NOT(ISERROR(SEARCH("True",E262)))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96" operator="containsText" id="{F6957259-8DAE-41A0-9120-8E7A93F0B7D3}">
            <xm:f>NOT(ISERROR(SEARCH("False",E262)))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E262</xm:sqref>
        </x14:conditionalFormatting>
        <x14:conditionalFormatting xmlns:xm="http://schemas.microsoft.com/office/excel/2006/main">
          <x14:cfRule type="containsText" priority="791" operator="containsText" id="{518B5BBF-6876-48D5-90B3-C6702916F39E}">
            <xm:f>NOT(ISERROR(SEARCH("Alóctona",E263)))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92" operator="containsText" id="{87AE2D1F-DD35-4BA1-B3F9-128CE635CEE1}">
            <xm:f>NOT(ISERROR(SEARCH("True",E263)))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93" operator="containsText" id="{713F0FD8-960E-4D1A-A383-89FFC6D08A03}">
            <xm:f>NOT(ISERROR(SEARCH("False",E263)))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E263</xm:sqref>
        </x14:conditionalFormatting>
        <x14:conditionalFormatting xmlns:xm="http://schemas.microsoft.com/office/excel/2006/main">
          <x14:cfRule type="containsText" priority="788" operator="containsText" id="{AD06AD1F-996B-4703-90CD-8076C3AD8FD1}">
            <xm:f>NOT(ISERROR(SEARCH("Alóctona",E264)))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89" operator="containsText" id="{E85DE3B9-161A-46B4-BC62-965702FBED0E}">
            <xm:f>NOT(ISERROR(SEARCH("True",E264)))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90" operator="containsText" id="{B2F18BEE-96C6-4532-B6DA-FAD72FF8B894}">
            <xm:f>NOT(ISERROR(SEARCH("False",E264)))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E264</xm:sqref>
        </x14:conditionalFormatting>
        <x14:conditionalFormatting xmlns:xm="http://schemas.microsoft.com/office/excel/2006/main">
          <x14:cfRule type="containsText" priority="785" operator="containsText" id="{1D3A6B57-F288-4526-9E5B-3701BEA50B2F}">
            <xm:f>NOT(ISERROR(SEARCH("Alóctona",E265)))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86" operator="containsText" id="{73EE6813-84B3-4FB4-8A48-3982F883DE0C}">
            <xm:f>NOT(ISERROR(SEARCH("True",E265)))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87" operator="containsText" id="{DB1C1AF7-5FD0-4F55-983D-034F6B9B8F6B}">
            <xm:f>NOT(ISERROR(SEARCH("False",E265)))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E265</xm:sqref>
        </x14:conditionalFormatting>
        <x14:conditionalFormatting xmlns:xm="http://schemas.microsoft.com/office/excel/2006/main">
          <x14:cfRule type="containsText" priority="782" operator="containsText" id="{75225134-5A0F-4A33-BCB9-E2740C2B7932}">
            <xm:f>NOT(ISERROR(SEARCH("Alóctona",E266)))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83" operator="containsText" id="{AB96D870-ED2A-4D03-87A7-811427ABBC71}">
            <xm:f>NOT(ISERROR(SEARCH("True",E266)))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84" operator="containsText" id="{DBE7F58D-2415-4263-BE8B-4CE71D50C79A}">
            <xm:f>NOT(ISERROR(SEARCH("False",E266)))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E266</xm:sqref>
        </x14:conditionalFormatting>
        <x14:conditionalFormatting xmlns:xm="http://schemas.microsoft.com/office/excel/2006/main">
          <x14:cfRule type="containsText" priority="779" operator="containsText" id="{55889CE9-3CA1-45DD-B78F-6669B13825C7}">
            <xm:f>NOT(ISERROR(SEARCH("Alóctona",E267)))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80" operator="containsText" id="{48179268-BBB0-4C72-B605-137ACFF30631}">
            <xm:f>NOT(ISERROR(SEARCH("True",E267)))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81" operator="containsText" id="{80C4C200-0A82-4F08-B1E9-172A5F7B0BBF}">
            <xm:f>NOT(ISERROR(SEARCH("False",E267)))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E267</xm:sqref>
        </x14:conditionalFormatting>
        <x14:conditionalFormatting xmlns:xm="http://schemas.microsoft.com/office/excel/2006/main">
          <x14:cfRule type="containsText" priority="776" operator="containsText" id="{5FD39544-66FA-45CA-A38E-BAC872F66C28}">
            <xm:f>NOT(ISERROR(SEARCH("Alóctona",E268)))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77" operator="containsText" id="{E7AD723C-15BC-4D7F-80E7-6A8ED77EB9A5}">
            <xm:f>NOT(ISERROR(SEARCH("True",E268)))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78" operator="containsText" id="{40E6842F-5F33-47BB-BC17-781363BB9326}">
            <xm:f>NOT(ISERROR(SEARCH("False",E268)))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E268</xm:sqref>
        </x14:conditionalFormatting>
        <x14:conditionalFormatting xmlns:xm="http://schemas.microsoft.com/office/excel/2006/main">
          <x14:cfRule type="containsText" priority="773" operator="containsText" id="{8415C166-99B6-4017-A98C-104A6F4035D2}">
            <xm:f>NOT(ISERROR(SEARCH("Alóctona",E269)))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74" operator="containsText" id="{CF6F9A2D-4E4E-48B5-8648-6CADE25DE2E8}">
            <xm:f>NOT(ISERROR(SEARCH("True",E269)))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75" operator="containsText" id="{3442F0BD-B108-408D-B89B-88DE9A027D9E}">
            <xm:f>NOT(ISERROR(SEARCH("False",E269)))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E269</xm:sqref>
        </x14:conditionalFormatting>
        <x14:conditionalFormatting xmlns:xm="http://schemas.microsoft.com/office/excel/2006/main">
          <x14:cfRule type="containsText" priority="770" operator="containsText" id="{4E1CC5F4-59CD-4C14-99C2-D9005160976F}">
            <xm:f>NOT(ISERROR(SEARCH("Alóctona",E270)))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71" operator="containsText" id="{43748A36-EC25-416F-821C-6DDD87359F65}">
            <xm:f>NOT(ISERROR(SEARCH("True",E270)))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72" operator="containsText" id="{57DF6CDA-3736-405E-88EB-ACF16D28725B}">
            <xm:f>NOT(ISERROR(SEARCH("False",E270)))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E270</xm:sqref>
        </x14:conditionalFormatting>
        <x14:conditionalFormatting xmlns:xm="http://schemas.microsoft.com/office/excel/2006/main">
          <x14:cfRule type="containsText" priority="767" operator="containsText" id="{FD77045D-361E-438D-95C8-31F5A3C68ED7}">
            <xm:f>NOT(ISERROR(SEARCH("Alóctona",E271)))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68" operator="containsText" id="{86DDD115-62CC-4F0A-AC4D-2ED555DB18D1}">
            <xm:f>NOT(ISERROR(SEARCH("True",E271)))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69" operator="containsText" id="{4F0347E2-5820-4C61-9225-6FED4BE0C2BE}">
            <xm:f>NOT(ISERROR(SEARCH("False",E271)))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E271</xm:sqref>
        </x14:conditionalFormatting>
        <x14:conditionalFormatting xmlns:xm="http://schemas.microsoft.com/office/excel/2006/main">
          <x14:cfRule type="containsText" priority="764" operator="containsText" id="{CFEE6F22-300C-4C72-AECE-14F0A41D7819}">
            <xm:f>NOT(ISERROR(SEARCH("Alóctona",E272)))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65" operator="containsText" id="{96026B22-76BB-45A5-A5F1-B59A910E4F2D}">
            <xm:f>NOT(ISERROR(SEARCH("True",E272)))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66" operator="containsText" id="{8944D424-92C9-4556-8062-0F430AD02107}">
            <xm:f>NOT(ISERROR(SEARCH("False",E272)))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E272</xm:sqref>
        </x14:conditionalFormatting>
        <x14:conditionalFormatting xmlns:xm="http://schemas.microsoft.com/office/excel/2006/main">
          <x14:cfRule type="containsText" priority="761" operator="containsText" id="{F31E4512-E846-493C-8841-C12B70A6636C}">
            <xm:f>NOT(ISERROR(SEARCH("Alóctona",E273)))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62" operator="containsText" id="{26DEC47D-E949-4D2F-A922-C069D5DDFFE8}">
            <xm:f>NOT(ISERROR(SEARCH("True",E273)))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63" operator="containsText" id="{FF574A6C-F293-49AE-B8F9-F92E74DBAFDE}">
            <xm:f>NOT(ISERROR(SEARCH("False",E273)))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E273</xm:sqref>
        </x14:conditionalFormatting>
        <x14:conditionalFormatting xmlns:xm="http://schemas.microsoft.com/office/excel/2006/main">
          <x14:cfRule type="containsText" priority="758" operator="containsText" id="{934C9E5B-942F-40CC-9498-37F15F44D7C3}">
            <xm:f>NOT(ISERROR(SEARCH("Alóctona",E274)))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59" operator="containsText" id="{3452ED94-FFA3-4EF5-8143-CE637886E309}">
            <xm:f>NOT(ISERROR(SEARCH("True",E274)))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60" operator="containsText" id="{749E3479-D083-4516-A723-21B2B69A924A}">
            <xm:f>NOT(ISERROR(SEARCH("False",E274)))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E274</xm:sqref>
        </x14:conditionalFormatting>
        <x14:conditionalFormatting xmlns:xm="http://schemas.microsoft.com/office/excel/2006/main">
          <x14:cfRule type="containsText" priority="755" operator="containsText" id="{E103E991-197C-46A2-AF5A-FA57B6FFB0A9}">
            <xm:f>NOT(ISERROR(SEARCH("Alóctona",E275)))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56" operator="containsText" id="{1A18106A-9D45-4836-A55A-697DB5D4908C}">
            <xm:f>NOT(ISERROR(SEARCH("True",E275)))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57" operator="containsText" id="{A9D14720-AE66-4209-928F-04DC846F607A}">
            <xm:f>NOT(ISERROR(SEARCH("False",E275)))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E275</xm:sqref>
        </x14:conditionalFormatting>
        <x14:conditionalFormatting xmlns:xm="http://schemas.microsoft.com/office/excel/2006/main">
          <x14:cfRule type="containsText" priority="752" operator="containsText" id="{6BE32E25-8697-4851-A150-457E274939C0}">
            <xm:f>NOT(ISERROR(SEARCH("Alóctona",E276)))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53" operator="containsText" id="{4B71E5FC-DF2A-4294-BF08-1CCA5985B6AC}">
            <xm:f>NOT(ISERROR(SEARCH("True",E276)))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54" operator="containsText" id="{0F327E2E-F524-4EF3-93C7-381CB2F90673}">
            <xm:f>NOT(ISERROR(SEARCH("False",E276)))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E276</xm:sqref>
        </x14:conditionalFormatting>
        <x14:conditionalFormatting xmlns:xm="http://schemas.microsoft.com/office/excel/2006/main">
          <x14:cfRule type="containsText" priority="749" operator="containsText" id="{1AE6730B-6B5B-4C34-A791-A4761FB0AAC4}">
            <xm:f>NOT(ISERROR(SEARCH("Alóctona",E277)))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50" operator="containsText" id="{2940BE2B-DCFB-4989-AEEA-4C18A34A1F45}">
            <xm:f>NOT(ISERROR(SEARCH("True",E277)))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51" operator="containsText" id="{E56D3BFA-CA56-4100-AD1B-B54F9067CD86}">
            <xm:f>NOT(ISERROR(SEARCH("False",E277)))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E277</xm:sqref>
        </x14:conditionalFormatting>
        <x14:conditionalFormatting xmlns:xm="http://schemas.microsoft.com/office/excel/2006/main">
          <x14:cfRule type="containsText" priority="746" operator="containsText" id="{6D7EFC40-DFCB-4E70-B261-8E22CB2581FB}">
            <xm:f>NOT(ISERROR(SEARCH("Alóctona",E278)))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47" operator="containsText" id="{3A36CB64-3EA7-4CE9-AE1F-AB64CE840F2D}">
            <xm:f>NOT(ISERROR(SEARCH("True",E278)))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48" operator="containsText" id="{109DBC71-AC7E-4B14-B986-84713C465DA3}">
            <xm:f>NOT(ISERROR(SEARCH("False",E278)))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E278</xm:sqref>
        </x14:conditionalFormatting>
        <x14:conditionalFormatting xmlns:xm="http://schemas.microsoft.com/office/excel/2006/main">
          <x14:cfRule type="containsText" priority="743" operator="containsText" id="{C881B684-2C6C-47BE-A2F3-0F4B2A05E167}">
            <xm:f>NOT(ISERROR(SEARCH("Alóctona",E279)))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44" operator="containsText" id="{99A34D9C-0D0B-448F-8423-560EBE80BEBA}">
            <xm:f>NOT(ISERROR(SEARCH("True",E279)))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45" operator="containsText" id="{6127EC58-FEF1-4429-B3BA-B61A0DD782AE}">
            <xm:f>NOT(ISERROR(SEARCH("False",E279)))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E279</xm:sqref>
        </x14:conditionalFormatting>
        <x14:conditionalFormatting xmlns:xm="http://schemas.microsoft.com/office/excel/2006/main">
          <x14:cfRule type="containsText" priority="740" operator="containsText" id="{4D4AF15D-91AB-4328-90D1-B293B1B40BDC}">
            <xm:f>NOT(ISERROR(SEARCH("Alóctona",E280)))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41" operator="containsText" id="{9B40EF57-6CE5-4C9A-92BC-83250146F6F5}">
            <xm:f>NOT(ISERROR(SEARCH("True",E280)))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42" operator="containsText" id="{4C60CE06-A8CF-4B9B-A1D4-A76026EC32DE}">
            <xm:f>NOT(ISERROR(SEARCH("False",E280)))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E280</xm:sqref>
        </x14:conditionalFormatting>
        <x14:conditionalFormatting xmlns:xm="http://schemas.microsoft.com/office/excel/2006/main">
          <x14:cfRule type="containsText" priority="737" operator="containsText" id="{82A89231-317B-49A9-846B-8E52F256A5E5}">
            <xm:f>NOT(ISERROR(SEARCH("Alóctona",E281)))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38" operator="containsText" id="{A7BD6AD2-32D0-4EE5-9DFA-9D0A49DD36A5}">
            <xm:f>NOT(ISERROR(SEARCH("True",E281)))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39" operator="containsText" id="{954A52BA-7DB4-4D56-8315-6C61FFD1BF17}">
            <xm:f>NOT(ISERROR(SEARCH("False",E281)))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E281</xm:sqref>
        </x14:conditionalFormatting>
        <x14:conditionalFormatting xmlns:xm="http://schemas.microsoft.com/office/excel/2006/main">
          <x14:cfRule type="containsText" priority="734" operator="containsText" id="{3AC67B42-5E1C-4EF6-BD19-BCC6010701A2}">
            <xm:f>NOT(ISERROR(SEARCH("Alóctona",E282)))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35" operator="containsText" id="{31DDEB7A-5457-4F16-8DF0-331C1AA1C430}">
            <xm:f>NOT(ISERROR(SEARCH("True",E282)))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36" operator="containsText" id="{B669675B-1F88-4C2A-AE14-BF7850042914}">
            <xm:f>NOT(ISERROR(SEARCH("False",E282)))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E282</xm:sqref>
        </x14:conditionalFormatting>
        <x14:conditionalFormatting xmlns:xm="http://schemas.microsoft.com/office/excel/2006/main">
          <x14:cfRule type="containsText" priority="731" operator="containsText" id="{0DD54AE8-5975-4989-AD05-1882C07AD65F}">
            <xm:f>NOT(ISERROR(SEARCH("Alóctona",E283)))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32" operator="containsText" id="{52DFB6CA-DEFB-49CA-B267-7BCBDC223B28}">
            <xm:f>NOT(ISERROR(SEARCH("True",E283)))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33" operator="containsText" id="{F29610DB-86FF-4B53-A450-4848E328C9C6}">
            <xm:f>NOT(ISERROR(SEARCH("False",E283)))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E283</xm:sqref>
        </x14:conditionalFormatting>
        <x14:conditionalFormatting xmlns:xm="http://schemas.microsoft.com/office/excel/2006/main">
          <x14:cfRule type="containsText" priority="728" operator="containsText" id="{F5226EFE-8FB2-402F-8164-300453EE4455}">
            <xm:f>NOT(ISERROR(SEARCH("Alóctona",E284)))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29" operator="containsText" id="{E030B59A-02FE-4FF4-911A-9B8730148C30}">
            <xm:f>NOT(ISERROR(SEARCH("True",E284)))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30" operator="containsText" id="{8E9FF563-1E9F-4C66-A457-D82109A857C6}">
            <xm:f>NOT(ISERROR(SEARCH("False",E284)))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E284</xm:sqref>
        </x14:conditionalFormatting>
        <x14:conditionalFormatting xmlns:xm="http://schemas.microsoft.com/office/excel/2006/main">
          <x14:cfRule type="containsText" priority="725" operator="containsText" id="{EB682A5B-39DA-4E08-8397-20953BD9DDC0}">
            <xm:f>NOT(ISERROR(SEARCH("Alóctona",E285)))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26" operator="containsText" id="{F27FEBFC-DF69-4FEC-BE08-8E2117210405}">
            <xm:f>NOT(ISERROR(SEARCH("True",E285)))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27" operator="containsText" id="{784DE983-F078-4460-AEDB-18D06DB4B5BA}">
            <xm:f>NOT(ISERROR(SEARCH("False",E285)))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E285:E321</xm:sqref>
        </x14:conditionalFormatting>
        <x14:conditionalFormatting xmlns:xm="http://schemas.microsoft.com/office/excel/2006/main">
          <x14:cfRule type="containsText" priority="722" operator="containsText" id="{FCFA816A-3D2E-49E7-AFB8-3D26F7D3EC77}">
            <xm:f>NOT(ISERROR(SEARCH("Alóctona",E322)))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23" operator="containsText" id="{785922F3-0392-4BBD-874A-58345B935866}">
            <xm:f>NOT(ISERROR(SEARCH("True",E322)))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24" operator="containsText" id="{1ECB85CA-4C46-4DA4-8E64-44A0139EF51E}">
            <xm:f>NOT(ISERROR(SEARCH("False",E322)))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E322</xm:sqref>
        </x14:conditionalFormatting>
        <x14:conditionalFormatting xmlns:xm="http://schemas.microsoft.com/office/excel/2006/main">
          <x14:cfRule type="containsText" priority="719" operator="containsText" id="{656462C0-6D50-4CB0-A5AF-D106E6B53837}">
            <xm:f>NOT(ISERROR(SEARCH("Alóctona",E323)))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20" operator="containsText" id="{A4879DD3-6CFF-4C38-9736-4836D6777592}">
            <xm:f>NOT(ISERROR(SEARCH("True",E323)))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21" operator="containsText" id="{F92359C8-50DA-48B4-B14B-26E9B499A2E3}">
            <xm:f>NOT(ISERROR(SEARCH("False",E323)))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E323</xm:sqref>
        </x14:conditionalFormatting>
        <x14:conditionalFormatting xmlns:xm="http://schemas.microsoft.com/office/excel/2006/main">
          <x14:cfRule type="containsText" priority="716" operator="containsText" id="{E62A9821-CC55-4528-A706-13A112541260}">
            <xm:f>NOT(ISERROR(SEARCH("Alóctona",E324)))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17" operator="containsText" id="{398B1501-D410-4118-9EB9-88DEBC6F2228}">
            <xm:f>NOT(ISERROR(SEARCH("True",E324)))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18" operator="containsText" id="{0BF91CDE-E473-464E-9802-02B2875F9457}">
            <xm:f>NOT(ISERROR(SEARCH("False",E324)))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E324</xm:sqref>
        </x14:conditionalFormatting>
        <x14:conditionalFormatting xmlns:xm="http://schemas.microsoft.com/office/excel/2006/main">
          <x14:cfRule type="containsText" priority="713" operator="containsText" id="{4B7287D0-2086-4694-9872-CC948B4A180D}">
            <xm:f>NOT(ISERROR(SEARCH("Alóctona",E325)))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14" operator="containsText" id="{A9F1DCF5-5057-4205-B4E6-E5EE38DDF18D}">
            <xm:f>NOT(ISERROR(SEARCH("True",E325)))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15" operator="containsText" id="{AF7E3AF0-41FF-470C-AA5A-C0C86C06183D}">
            <xm:f>NOT(ISERROR(SEARCH("False",E325)))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E325</xm:sqref>
        </x14:conditionalFormatting>
        <x14:conditionalFormatting xmlns:xm="http://schemas.microsoft.com/office/excel/2006/main">
          <x14:cfRule type="containsText" priority="710" operator="containsText" id="{1E41D580-AFA1-422A-8EE0-E1DEE09C8F41}">
            <xm:f>NOT(ISERROR(SEARCH("Alóctona",E326)))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11" operator="containsText" id="{18540D9F-17BA-4F20-AF7B-B68B35C802FB}">
            <xm:f>NOT(ISERROR(SEARCH("True",E326)))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12" operator="containsText" id="{F8E5AD1E-E2A8-4CE1-997C-6133B93BA8A9}">
            <xm:f>NOT(ISERROR(SEARCH("False",E326)))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E326</xm:sqref>
        </x14:conditionalFormatting>
        <x14:conditionalFormatting xmlns:xm="http://schemas.microsoft.com/office/excel/2006/main">
          <x14:cfRule type="containsText" priority="707" operator="containsText" id="{5505E8AA-E557-46BF-90E0-FECF0EE6B622}">
            <xm:f>NOT(ISERROR(SEARCH("Alóctona",E327)))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08" operator="containsText" id="{411F052A-CE51-4B1B-AACD-1DFBB9EB2AE9}">
            <xm:f>NOT(ISERROR(SEARCH("True",E327)))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09" operator="containsText" id="{062B7346-C736-4EA5-9DB7-216212EA8406}">
            <xm:f>NOT(ISERROR(SEARCH("False",E327)))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E327</xm:sqref>
        </x14:conditionalFormatting>
        <x14:conditionalFormatting xmlns:xm="http://schemas.microsoft.com/office/excel/2006/main">
          <x14:cfRule type="containsText" priority="704" operator="containsText" id="{D061ADBA-7751-46E8-A587-E115FD9E88EE}">
            <xm:f>NOT(ISERROR(SEARCH("Alóctona",E328)))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05" operator="containsText" id="{E1863BD3-9CB0-4A85-B25C-3CEB3D0F28C5}">
            <xm:f>NOT(ISERROR(SEARCH("True",E328)))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06" operator="containsText" id="{1CC78BF9-D157-4B68-8CC8-28CFF668065B}">
            <xm:f>NOT(ISERROR(SEARCH("False",E328)))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E328</xm:sqref>
        </x14:conditionalFormatting>
        <x14:conditionalFormatting xmlns:xm="http://schemas.microsoft.com/office/excel/2006/main">
          <x14:cfRule type="containsText" priority="701" operator="containsText" id="{D167C78E-6E5C-47D5-9B7D-74BD1B158475}">
            <xm:f>NOT(ISERROR(SEARCH("Alóctona",E329)))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02" operator="containsText" id="{92AC5239-E95A-4F54-9708-CDEC8A195A1A}">
            <xm:f>NOT(ISERROR(SEARCH("True",E329)))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03" operator="containsText" id="{8C61FDBE-D9F5-49E9-8967-D78A231832F5}">
            <xm:f>NOT(ISERROR(SEARCH("False",E329)))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E329</xm:sqref>
        </x14:conditionalFormatting>
        <x14:conditionalFormatting xmlns:xm="http://schemas.microsoft.com/office/excel/2006/main">
          <x14:cfRule type="containsText" priority="698" operator="containsText" id="{B37231A9-CB27-4A26-B0B9-7A9FAB5909B9}">
            <xm:f>NOT(ISERROR(SEARCH("Alóctona",E330)))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99" operator="containsText" id="{076AFA39-CE97-4987-A7B9-E9E5F6E14292}">
            <xm:f>NOT(ISERROR(SEARCH("True",E330)))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00" operator="containsText" id="{FBABE40E-5A75-441A-A37D-7F1747EA5C3B}">
            <xm:f>NOT(ISERROR(SEARCH("False",E330)))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E330</xm:sqref>
        </x14:conditionalFormatting>
        <x14:conditionalFormatting xmlns:xm="http://schemas.microsoft.com/office/excel/2006/main">
          <x14:cfRule type="containsText" priority="695" operator="containsText" id="{09886ED4-2851-4F90-B338-8A26EA781C85}">
            <xm:f>NOT(ISERROR(SEARCH("Alóctona",E331)))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96" operator="containsText" id="{5ECEA09D-EA76-4713-8CD3-B37FFEA46539}">
            <xm:f>NOT(ISERROR(SEARCH("True",E331)))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97" operator="containsText" id="{75176E3D-EAB6-4359-AE9D-825D126EDDFD}">
            <xm:f>NOT(ISERROR(SEARCH("False",E331)))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E331</xm:sqref>
        </x14:conditionalFormatting>
        <x14:conditionalFormatting xmlns:xm="http://schemas.microsoft.com/office/excel/2006/main">
          <x14:cfRule type="containsText" priority="692" operator="containsText" id="{3217F3A4-FC14-4053-97BF-1F23196A828D}">
            <xm:f>NOT(ISERROR(SEARCH("Alóctona",E332)))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93" operator="containsText" id="{9F4F757B-CD5D-450A-9E5E-096F88F43ABE}">
            <xm:f>NOT(ISERROR(SEARCH("True",E332)))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94" operator="containsText" id="{C745A42F-4B04-419D-A50B-9C6DB77E3EDD}">
            <xm:f>NOT(ISERROR(SEARCH("False",E332)))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E332</xm:sqref>
        </x14:conditionalFormatting>
        <x14:conditionalFormatting xmlns:xm="http://schemas.microsoft.com/office/excel/2006/main">
          <x14:cfRule type="containsText" priority="689" operator="containsText" id="{5FC54AA5-F889-4465-B3C6-BCFBC09F5EE3}">
            <xm:f>NOT(ISERROR(SEARCH("Alóctona",E333)))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90" operator="containsText" id="{C4867213-BF5D-4FED-BE07-214B82A56340}">
            <xm:f>NOT(ISERROR(SEARCH("True",E333)))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91" operator="containsText" id="{91971A74-48D2-4087-857D-3F92E85AB645}">
            <xm:f>NOT(ISERROR(SEARCH("False",E333)))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E333</xm:sqref>
        </x14:conditionalFormatting>
        <x14:conditionalFormatting xmlns:xm="http://schemas.microsoft.com/office/excel/2006/main">
          <x14:cfRule type="containsText" priority="686" operator="containsText" id="{44C5175C-D0E4-40B5-A7CF-DB7881490C7C}">
            <xm:f>NOT(ISERROR(SEARCH("Alóctona",E334)))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87" operator="containsText" id="{E24E137C-8870-4B3E-8EA4-742C9F5A33D2}">
            <xm:f>NOT(ISERROR(SEARCH("True",E334)))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88" operator="containsText" id="{5FD51D5A-7F70-4617-B1F2-ED1099824A83}">
            <xm:f>NOT(ISERROR(SEARCH("False",E334)))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E334</xm:sqref>
        </x14:conditionalFormatting>
        <x14:conditionalFormatting xmlns:xm="http://schemas.microsoft.com/office/excel/2006/main">
          <x14:cfRule type="containsText" priority="683" operator="containsText" id="{A0578414-4174-442B-807C-6842CB7ACC77}">
            <xm:f>NOT(ISERROR(SEARCH("Alóctona",E335)))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84" operator="containsText" id="{CE826001-08A8-43AB-8165-F80B89D4119C}">
            <xm:f>NOT(ISERROR(SEARCH("True",E335)))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85" operator="containsText" id="{667493AD-0E7A-4B41-AB91-4345275F3E66}">
            <xm:f>NOT(ISERROR(SEARCH("False",E335)))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E335</xm:sqref>
        </x14:conditionalFormatting>
        <x14:conditionalFormatting xmlns:xm="http://schemas.microsoft.com/office/excel/2006/main">
          <x14:cfRule type="containsText" priority="680" operator="containsText" id="{5ABA7502-9410-4BF3-B0D2-645D7E7AAC43}">
            <xm:f>NOT(ISERROR(SEARCH("Alóctona",E336)))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81" operator="containsText" id="{1DA71EBD-60C2-42DC-B0B3-484DB6E96A2B}">
            <xm:f>NOT(ISERROR(SEARCH("True",E336)))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82" operator="containsText" id="{EE16FDC7-0A52-4497-B04A-6331488AC794}">
            <xm:f>NOT(ISERROR(SEARCH("False",E336)))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E336</xm:sqref>
        </x14:conditionalFormatting>
        <x14:conditionalFormatting xmlns:xm="http://schemas.microsoft.com/office/excel/2006/main">
          <x14:cfRule type="containsText" priority="677" operator="containsText" id="{8BAC254F-7A47-47B0-8818-EB8089D4A0F5}">
            <xm:f>NOT(ISERROR(SEARCH("Alóctona",E337)))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78" operator="containsText" id="{575777CB-A332-4A34-9945-1784942C588D}">
            <xm:f>NOT(ISERROR(SEARCH("True",E337)))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79" operator="containsText" id="{24045970-9067-48E7-A174-740CD28A84A0}">
            <xm:f>NOT(ISERROR(SEARCH("False",E337)))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E337</xm:sqref>
        </x14:conditionalFormatting>
        <x14:conditionalFormatting xmlns:xm="http://schemas.microsoft.com/office/excel/2006/main">
          <x14:cfRule type="containsText" priority="674" operator="containsText" id="{46F292DD-4139-40C9-B8E5-6F67A1CC6FC1}">
            <xm:f>NOT(ISERROR(SEARCH("Alóctona",E338)))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75" operator="containsText" id="{7BD9C883-806A-4817-A5EE-7811631ECB56}">
            <xm:f>NOT(ISERROR(SEARCH("True",E338)))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76" operator="containsText" id="{2646D2DB-B895-4D57-81CE-6ACDE3C148E9}">
            <xm:f>NOT(ISERROR(SEARCH("False",E338)))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E338</xm:sqref>
        </x14:conditionalFormatting>
        <x14:conditionalFormatting xmlns:xm="http://schemas.microsoft.com/office/excel/2006/main">
          <x14:cfRule type="containsText" priority="671" operator="containsText" id="{C31C3EF3-AC21-4950-943C-8C8BE0985AAD}">
            <xm:f>NOT(ISERROR(SEARCH("Alóctona",E339)))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72" operator="containsText" id="{D55955FB-2277-4ECE-9C0A-05B7ADE3C863}">
            <xm:f>NOT(ISERROR(SEARCH("True",E339)))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73" operator="containsText" id="{4CED1893-3559-45EB-A354-AA5E541FE44F}">
            <xm:f>NOT(ISERROR(SEARCH("False",E339)))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E339</xm:sqref>
        </x14:conditionalFormatting>
        <x14:conditionalFormatting xmlns:xm="http://schemas.microsoft.com/office/excel/2006/main">
          <x14:cfRule type="containsText" priority="668" operator="containsText" id="{E1BECF23-032A-4A9B-86D3-0A8237AD3E1F}">
            <xm:f>NOT(ISERROR(SEARCH("Alóctona",E340)))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69" operator="containsText" id="{4606CCE6-FF8F-49B3-84CE-7EB4632792AC}">
            <xm:f>NOT(ISERROR(SEARCH("True",E340)))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70" operator="containsText" id="{D05700DF-932F-4206-8C42-471BA16BC071}">
            <xm:f>NOT(ISERROR(SEARCH("False",E340)))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E340</xm:sqref>
        </x14:conditionalFormatting>
        <x14:conditionalFormatting xmlns:xm="http://schemas.microsoft.com/office/excel/2006/main">
          <x14:cfRule type="containsText" priority="665" operator="containsText" id="{DE9DE798-2747-4BC0-891B-FA579A391C49}">
            <xm:f>NOT(ISERROR(SEARCH("Alóctona",E341)))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66" operator="containsText" id="{E2560D4E-C410-482F-8A1C-FEF83D85DE89}">
            <xm:f>NOT(ISERROR(SEARCH("True",E341)))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67" operator="containsText" id="{3F97E875-1C3C-4467-AB0D-9AB1FD932D09}">
            <xm:f>NOT(ISERROR(SEARCH("False",E341)))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E341</xm:sqref>
        </x14:conditionalFormatting>
        <x14:conditionalFormatting xmlns:xm="http://schemas.microsoft.com/office/excel/2006/main">
          <x14:cfRule type="containsText" priority="662" operator="containsText" id="{8E5DF111-BC58-4255-B666-3389CFF3EA8D}">
            <xm:f>NOT(ISERROR(SEARCH("Alóctona",E342)))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63" operator="containsText" id="{C7330A22-6DDB-4144-8262-EFB4F398B0C4}">
            <xm:f>NOT(ISERROR(SEARCH("True",E342)))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64" operator="containsText" id="{961032C8-9266-4331-8933-8482AFE8E62A}">
            <xm:f>NOT(ISERROR(SEARCH("False",E342)))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E342</xm:sqref>
        </x14:conditionalFormatting>
        <x14:conditionalFormatting xmlns:xm="http://schemas.microsoft.com/office/excel/2006/main">
          <x14:cfRule type="containsText" priority="659" operator="containsText" id="{507A3F1E-3FDA-4B82-A2D7-77D003E68005}">
            <xm:f>NOT(ISERROR(SEARCH("Alóctona",E343)))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60" operator="containsText" id="{DDAC82E6-AC6A-4E15-B7F5-E649073F4887}">
            <xm:f>NOT(ISERROR(SEARCH("True",E343)))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61" operator="containsText" id="{16D19ADE-63B3-48B1-9C53-043501C79EDF}">
            <xm:f>NOT(ISERROR(SEARCH("False",E343)))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E343</xm:sqref>
        </x14:conditionalFormatting>
        <x14:conditionalFormatting xmlns:xm="http://schemas.microsoft.com/office/excel/2006/main">
          <x14:cfRule type="containsText" priority="656" operator="containsText" id="{F0417D05-FF6E-4D67-A7E8-8EA3B6DC6661}">
            <xm:f>NOT(ISERROR(SEARCH("Alóctona",E344)))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57" operator="containsText" id="{D32013B6-46EF-4A35-941E-C815644B1FCC}">
            <xm:f>NOT(ISERROR(SEARCH("True",E344)))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58" operator="containsText" id="{A0391729-E43E-40D9-A4F5-D54EB9808786}">
            <xm:f>NOT(ISERROR(SEARCH("False",E344)))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E344</xm:sqref>
        </x14:conditionalFormatting>
        <x14:conditionalFormatting xmlns:xm="http://schemas.microsoft.com/office/excel/2006/main">
          <x14:cfRule type="containsText" priority="653" operator="containsText" id="{C165E1EE-CE49-4D8D-863A-4E5FD235782B}">
            <xm:f>NOT(ISERROR(SEARCH("Alóctona",E345)))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54" operator="containsText" id="{B4D78602-82C9-403C-BE5A-49B708D7882C}">
            <xm:f>NOT(ISERROR(SEARCH("True",E345)))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55" operator="containsText" id="{620F9814-9D29-45B0-B8D8-CDAD0E72EEEE}">
            <xm:f>NOT(ISERROR(SEARCH("False",E345)))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E345:E360</xm:sqref>
        </x14:conditionalFormatting>
        <x14:conditionalFormatting xmlns:xm="http://schemas.microsoft.com/office/excel/2006/main">
          <x14:cfRule type="containsText" priority="650" operator="containsText" id="{92D593D3-7AC2-4E38-994C-F085EA0A211F}">
            <xm:f>NOT(ISERROR(SEARCH("Alóctona",E361)))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51" operator="containsText" id="{F88C06DF-7339-4ABE-9C68-BC1191C0097D}">
            <xm:f>NOT(ISERROR(SEARCH("True",E361)))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52" operator="containsText" id="{A2872DB1-30A5-4EE2-81C1-7E65012AD885}">
            <xm:f>NOT(ISERROR(SEARCH("False",E361)))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E361</xm:sqref>
        </x14:conditionalFormatting>
        <x14:conditionalFormatting xmlns:xm="http://schemas.microsoft.com/office/excel/2006/main">
          <x14:cfRule type="containsText" priority="647" operator="containsText" id="{B78EEC05-23E4-49EF-B0A8-A509C95907E6}">
            <xm:f>NOT(ISERROR(SEARCH("Alóctona",E362)))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48" operator="containsText" id="{E0F38C98-CE50-4984-A96D-445B3E0C2AB4}">
            <xm:f>NOT(ISERROR(SEARCH("True",E362)))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49" operator="containsText" id="{85D85CD3-7E71-469C-B116-D817ED18485E}">
            <xm:f>NOT(ISERROR(SEARCH("False",E362)))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E362</xm:sqref>
        </x14:conditionalFormatting>
        <x14:conditionalFormatting xmlns:xm="http://schemas.microsoft.com/office/excel/2006/main">
          <x14:cfRule type="containsText" priority="644" operator="containsText" id="{2B7B7A3B-68B1-4D0B-95D8-14977DCA2298}">
            <xm:f>NOT(ISERROR(SEARCH("Alóctona",E363)))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45" operator="containsText" id="{91C5D12D-4F3F-4BA9-8810-42F9FD5167F5}">
            <xm:f>NOT(ISERROR(SEARCH("True",E363)))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46" operator="containsText" id="{71C7BCDC-804C-4AC2-8FF1-C70E9FDC8B9C}">
            <xm:f>NOT(ISERROR(SEARCH("False",E363)))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E363</xm:sqref>
        </x14:conditionalFormatting>
        <x14:conditionalFormatting xmlns:xm="http://schemas.microsoft.com/office/excel/2006/main">
          <x14:cfRule type="containsText" priority="641" operator="containsText" id="{6BB98FD5-C17C-4710-8EE2-3223A42EA9F0}">
            <xm:f>NOT(ISERROR(SEARCH("Alóctona",E364)))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42" operator="containsText" id="{EA2EC554-189F-4782-9A02-F6C3EF750681}">
            <xm:f>NOT(ISERROR(SEARCH("True",E364)))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43" operator="containsText" id="{1CBE729D-CEFE-448F-942E-72090EF5195A}">
            <xm:f>NOT(ISERROR(SEARCH("False",E364)))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E364</xm:sqref>
        </x14:conditionalFormatting>
        <x14:conditionalFormatting xmlns:xm="http://schemas.microsoft.com/office/excel/2006/main">
          <x14:cfRule type="containsText" priority="638" operator="containsText" id="{180C4D6A-9E86-4D2B-80CD-72C630728041}">
            <xm:f>NOT(ISERROR(SEARCH("Alóctona",E365)))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39" operator="containsText" id="{EBF8B183-7471-4D95-B44B-BCB6E2461399}">
            <xm:f>NOT(ISERROR(SEARCH("True",E365)))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40" operator="containsText" id="{7250D37D-A8C2-4340-82EA-B1A46240ED38}">
            <xm:f>NOT(ISERROR(SEARCH("False",E365)))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E365</xm:sqref>
        </x14:conditionalFormatting>
        <x14:conditionalFormatting xmlns:xm="http://schemas.microsoft.com/office/excel/2006/main">
          <x14:cfRule type="containsText" priority="635" operator="containsText" id="{F84D847D-8668-43EC-966F-6711A1B38AE3}">
            <xm:f>NOT(ISERROR(SEARCH("Alóctona",E366)))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36" operator="containsText" id="{801E27A3-0085-4E45-915F-6782003C81E3}">
            <xm:f>NOT(ISERROR(SEARCH("True",E366)))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37" operator="containsText" id="{7ACF973B-B543-4AD4-B04B-88F7206E815E}">
            <xm:f>NOT(ISERROR(SEARCH("False",E366)))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E366</xm:sqref>
        </x14:conditionalFormatting>
        <x14:conditionalFormatting xmlns:xm="http://schemas.microsoft.com/office/excel/2006/main">
          <x14:cfRule type="containsText" priority="632" operator="containsText" id="{68E7E138-F64F-4F68-91DF-A06782F09912}">
            <xm:f>NOT(ISERROR(SEARCH("Alóctona",E367)))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33" operator="containsText" id="{45E69F48-48F0-4877-9661-5EE578C9E5CE}">
            <xm:f>NOT(ISERROR(SEARCH("True",E367)))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34" operator="containsText" id="{3B645866-CBD8-459D-97BD-A5486B9C968B}">
            <xm:f>NOT(ISERROR(SEARCH("False",E367)))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E367</xm:sqref>
        </x14:conditionalFormatting>
        <x14:conditionalFormatting xmlns:xm="http://schemas.microsoft.com/office/excel/2006/main">
          <x14:cfRule type="containsText" priority="629" operator="containsText" id="{2557E8CD-7B37-4EA2-BA25-71B6CD2124B8}">
            <xm:f>NOT(ISERROR(SEARCH("Alóctona",E368)))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30" operator="containsText" id="{CAEB5886-EF80-4536-A62C-5C2ACFD9E646}">
            <xm:f>NOT(ISERROR(SEARCH("True",E368)))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31" operator="containsText" id="{32AC3EF5-747B-4267-970E-8CBB7FF64168}">
            <xm:f>NOT(ISERROR(SEARCH("False",E368)))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E368</xm:sqref>
        </x14:conditionalFormatting>
        <x14:conditionalFormatting xmlns:xm="http://schemas.microsoft.com/office/excel/2006/main">
          <x14:cfRule type="containsText" priority="626" operator="containsText" id="{C4EFB913-EABB-4404-A6A5-4E91D08868DC}">
            <xm:f>NOT(ISERROR(SEARCH("Alóctona",E369)))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27" operator="containsText" id="{6A63ED89-5150-495E-AB4F-ED540CD35418}">
            <xm:f>NOT(ISERROR(SEARCH("True",E369)))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28" operator="containsText" id="{5F3E53D2-7F06-4462-8C35-3D4A3A676E6C}">
            <xm:f>NOT(ISERROR(SEARCH("False",E369)))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E369</xm:sqref>
        </x14:conditionalFormatting>
        <x14:conditionalFormatting xmlns:xm="http://schemas.microsoft.com/office/excel/2006/main">
          <x14:cfRule type="containsText" priority="623" operator="containsText" id="{0013FC90-79CE-490F-B55E-C547259F05F5}">
            <xm:f>NOT(ISERROR(SEARCH("Alóctona",E370)))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24" operator="containsText" id="{D7ED3691-4295-467B-91D7-E23BAA9FAC80}">
            <xm:f>NOT(ISERROR(SEARCH("True",E370)))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25" operator="containsText" id="{BADB8891-66B0-42B8-AD99-00D364BD3C4D}">
            <xm:f>NOT(ISERROR(SEARCH("False",E370)))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E370</xm:sqref>
        </x14:conditionalFormatting>
        <x14:conditionalFormatting xmlns:xm="http://schemas.microsoft.com/office/excel/2006/main">
          <x14:cfRule type="containsText" priority="620" operator="containsText" id="{0C06AAE9-E399-43D4-960D-1B9D05AF5344}">
            <xm:f>NOT(ISERROR(SEARCH("Alóctona",E371)))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21" operator="containsText" id="{8E8C02E1-1543-43BB-8B25-3A79B2951C13}">
            <xm:f>NOT(ISERROR(SEARCH("True",E371)))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22" operator="containsText" id="{590A8315-A704-4EC6-88C1-EBBCBB58AB62}">
            <xm:f>NOT(ISERROR(SEARCH("False",E371)))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E371</xm:sqref>
        </x14:conditionalFormatting>
        <x14:conditionalFormatting xmlns:xm="http://schemas.microsoft.com/office/excel/2006/main">
          <x14:cfRule type="containsText" priority="617" operator="containsText" id="{207DDB6D-07AD-4B5B-9861-24E606957A89}">
            <xm:f>NOT(ISERROR(SEARCH("Alóctona",E372)))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18" operator="containsText" id="{6D62237A-68D0-490B-9A13-E10F6E7AC183}">
            <xm:f>NOT(ISERROR(SEARCH("True",E372)))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19" operator="containsText" id="{451DC22F-3F91-473D-A27F-848B6C37008F}">
            <xm:f>NOT(ISERROR(SEARCH("False",E372)))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E372</xm:sqref>
        </x14:conditionalFormatting>
        <x14:conditionalFormatting xmlns:xm="http://schemas.microsoft.com/office/excel/2006/main">
          <x14:cfRule type="containsText" priority="614" operator="containsText" id="{F92A574E-1309-4E44-9F83-1127022CF011}">
            <xm:f>NOT(ISERROR(SEARCH("Alóctona",E373)))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15" operator="containsText" id="{00FE327A-EAA5-4FA1-9ECE-D5522E62C081}">
            <xm:f>NOT(ISERROR(SEARCH("True",E373)))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16" operator="containsText" id="{89DA8933-62C2-4E4B-BB5C-59FBD9099A4F}">
            <xm:f>NOT(ISERROR(SEARCH("False",E373)))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E373</xm:sqref>
        </x14:conditionalFormatting>
        <x14:conditionalFormatting xmlns:xm="http://schemas.microsoft.com/office/excel/2006/main">
          <x14:cfRule type="containsText" priority="611" operator="containsText" id="{895A087E-9530-486D-8ED4-9996FE6B476E}">
            <xm:f>NOT(ISERROR(SEARCH("Alóctona",E374)))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12" operator="containsText" id="{57E02F15-97D4-4113-AC02-3DD778A6D586}">
            <xm:f>NOT(ISERROR(SEARCH("True",E374)))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13" operator="containsText" id="{F93B52D5-17D2-4A25-82FA-BB1F46006EB7}">
            <xm:f>NOT(ISERROR(SEARCH("False",E374)))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E374</xm:sqref>
        </x14:conditionalFormatting>
        <x14:conditionalFormatting xmlns:xm="http://schemas.microsoft.com/office/excel/2006/main">
          <x14:cfRule type="containsText" priority="608" operator="containsText" id="{0DF6936D-A0B0-47D5-A6DC-B68A429F4A6C}">
            <xm:f>NOT(ISERROR(SEARCH("Alóctona",E375)))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09" operator="containsText" id="{C50994D5-2F36-499B-B3AE-65DFE346F37A}">
            <xm:f>NOT(ISERROR(SEARCH("True",E375)))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10" operator="containsText" id="{AC1EC107-0D74-4164-8E86-E5B8248A1D5F}">
            <xm:f>NOT(ISERROR(SEARCH("False",E375)))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E375</xm:sqref>
        </x14:conditionalFormatting>
        <x14:conditionalFormatting xmlns:xm="http://schemas.microsoft.com/office/excel/2006/main">
          <x14:cfRule type="containsText" priority="605" operator="containsText" id="{A050262F-E97D-46DE-8821-81D4AD3BDDF2}">
            <xm:f>NOT(ISERROR(SEARCH("Alóctona",E376)))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06" operator="containsText" id="{F94DE8E1-0496-4C49-BF64-D1A71A07543A}">
            <xm:f>NOT(ISERROR(SEARCH("True",E376)))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07" operator="containsText" id="{E2EB3CC7-F100-40E6-A54F-5C54884CE1D8}">
            <xm:f>NOT(ISERROR(SEARCH("False",E376)))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E376</xm:sqref>
        </x14:conditionalFormatting>
        <x14:conditionalFormatting xmlns:xm="http://schemas.microsoft.com/office/excel/2006/main">
          <x14:cfRule type="containsText" priority="602" operator="containsText" id="{21C0EA67-B505-43AA-9329-0196E1E70D23}">
            <xm:f>NOT(ISERROR(SEARCH("Alóctona",E377)))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03" operator="containsText" id="{BC99659F-D6D6-4834-8C8C-B50140A821C4}">
            <xm:f>NOT(ISERROR(SEARCH("True",E377)))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04" operator="containsText" id="{970AA80B-4404-4473-8CD7-1275EAEF64B0}">
            <xm:f>NOT(ISERROR(SEARCH("False",E377)))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E377</xm:sqref>
        </x14:conditionalFormatting>
        <x14:conditionalFormatting xmlns:xm="http://schemas.microsoft.com/office/excel/2006/main">
          <x14:cfRule type="containsText" priority="599" operator="containsText" id="{4A2AF1A7-B23F-4A61-8C61-DA883A74DA45}">
            <xm:f>NOT(ISERROR(SEARCH("Alóctona",E378)))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600" operator="containsText" id="{D8872654-5541-40F2-B31D-61AF78622DA7}">
            <xm:f>NOT(ISERROR(SEARCH("True",E378)))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01" operator="containsText" id="{A35D2780-6C85-4F1A-881E-F5C8174E93DC}">
            <xm:f>NOT(ISERROR(SEARCH("False",E378)))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E378</xm:sqref>
        </x14:conditionalFormatting>
        <x14:conditionalFormatting xmlns:xm="http://schemas.microsoft.com/office/excel/2006/main">
          <x14:cfRule type="containsText" priority="596" operator="containsText" id="{73244487-B447-4305-ADA8-1D31A15DCD64}">
            <xm:f>NOT(ISERROR(SEARCH("Alóctona",E379)))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97" operator="containsText" id="{82B2CF9C-D16A-4E61-875F-0B78AA811A84}">
            <xm:f>NOT(ISERROR(SEARCH("True",E379)))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98" operator="containsText" id="{99BCD887-49AF-47DD-9D1A-4A8A4AD57D0C}">
            <xm:f>NOT(ISERROR(SEARCH("False",E379)))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E379</xm:sqref>
        </x14:conditionalFormatting>
        <x14:conditionalFormatting xmlns:xm="http://schemas.microsoft.com/office/excel/2006/main">
          <x14:cfRule type="containsText" priority="593" operator="containsText" id="{98C0867D-43E1-4A84-B69F-497CBC219C72}">
            <xm:f>NOT(ISERROR(SEARCH("Alóctona",E380)))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94" operator="containsText" id="{251AAFFD-B02C-4777-9F61-2D445F6A5D2D}">
            <xm:f>NOT(ISERROR(SEARCH("True",E380)))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95" operator="containsText" id="{04B9B1D9-D326-449A-827D-9CB5ECE028B9}">
            <xm:f>NOT(ISERROR(SEARCH("False",E380)))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E380</xm:sqref>
        </x14:conditionalFormatting>
        <x14:conditionalFormatting xmlns:xm="http://schemas.microsoft.com/office/excel/2006/main">
          <x14:cfRule type="containsText" priority="590" operator="containsText" id="{08A4C8D5-9E40-4A7D-8E9F-B7E3FE52FA20}">
            <xm:f>NOT(ISERROR(SEARCH("Alóctona",E381)))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91" operator="containsText" id="{F07E6A0E-A7FA-4062-BEAB-6501052D929B}">
            <xm:f>NOT(ISERROR(SEARCH("True",E381)))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92" operator="containsText" id="{25071A31-5E06-4403-B9C0-92BB78E85A0D}">
            <xm:f>NOT(ISERROR(SEARCH("False",E381)))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E381</xm:sqref>
        </x14:conditionalFormatting>
        <x14:conditionalFormatting xmlns:xm="http://schemas.microsoft.com/office/excel/2006/main">
          <x14:cfRule type="containsText" priority="587" operator="containsText" id="{E2BF6560-135A-4D6C-A9E3-F72555234D6F}">
            <xm:f>NOT(ISERROR(SEARCH("Alóctona",E382)))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88" operator="containsText" id="{0193AAD3-1F60-4179-9B05-E0866BD309BC}">
            <xm:f>NOT(ISERROR(SEARCH("True",E382)))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89" operator="containsText" id="{D5829EA3-1E38-44DF-B3FB-12FABF047162}">
            <xm:f>NOT(ISERROR(SEARCH("False",E382)))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E382</xm:sqref>
        </x14:conditionalFormatting>
        <x14:conditionalFormatting xmlns:xm="http://schemas.microsoft.com/office/excel/2006/main">
          <x14:cfRule type="containsText" priority="584" operator="containsText" id="{B2C7F497-CE4F-4440-92D5-A7F28AB349C4}">
            <xm:f>NOT(ISERROR(SEARCH("Alóctona",E383)))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85" operator="containsText" id="{F0E61388-FE91-453F-841B-4CF727BA5A80}">
            <xm:f>NOT(ISERROR(SEARCH("True",E383)))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86" operator="containsText" id="{E617E52A-C7E8-490A-88B3-9039BAD21F6D}">
            <xm:f>NOT(ISERROR(SEARCH("False",E383)))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E383</xm:sqref>
        </x14:conditionalFormatting>
        <x14:conditionalFormatting xmlns:xm="http://schemas.microsoft.com/office/excel/2006/main">
          <x14:cfRule type="containsText" priority="581" operator="containsText" id="{A2A2F804-5359-4F48-A08E-A389DAEB703F}">
            <xm:f>NOT(ISERROR(SEARCH("True",E384)))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82" operator="containsText" id="{A1078C26-83EB-4C0D-BAFA-6661A65BB7F5}">
            <xm:f>NOT(ISERROR(SEARCH("Alóctona",E384)))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83" operator="containsText" id="{94060382-C384-4FD8-A52D-2510C7D8D9FA}">
            <xm:f>NOT(ISERROR(SEARCH("False",E384)))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E384</xm:sqref>
        </x14:conditionalFormatting>
        <x14:conditionalFormatting xmlns:xm="http://schemas.microsoft.com/office/excel/2006/main">
          <x14:cfRule type="containsText" priority="578" operator="containsText" id="{4642E529-DE0C-48E5-8BFA-C83B4CD0D440}">
            <xm:f>NOT(ISERROR(SEARCH("True",E385)))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79" operator="containsText" id="{C995531F-2E49-4E0D-9E4C-539AA99B20FA}">
            <xm:f>NOT(ISERROR(SEARCH("Alóctona",E385)))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80" operator="containsText" id="{39B30C85-3690-4D39-86EE-8F93B85F06A4}">
            <xm:f>NOT(ISERROR(SEARCH("False",E385)))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E385</xm:sqref>
        </x14:conditionalFormatting>
        <x14:conditionalFormatting xmlns:xm="http://schemas.microsoft.com/office/excel/2006/main">
          <x14:cfRule type="containsText" priority="575" operator="containsText" id="{B5FA136D-176F-421F-85DA-9AF2B0636BEB}">
            <xm:f>NOT(ISERROR(SEARCH("True",E386)))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76" operator="containsText" id="{5FDE33E2-5122-455B-AD65-8989FAED9926}">
            <xm:f>NOT(ISERROR(SEARCH("Alóctona",E386)))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77" operator="containsText" id="{6E5EEBFC-22C3-40C3-8204-1850E4F411D6}">
            <xm:f>NOT(ISERROR(SEARCH("False",E386)))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E386</xm:sqref>
        </x14:conditionalFormatting>
        <x14:conditionalFormatting xmlns:xm="http://schemas.microsoft.com/office/excel/2006/main">
          <x14:cfRule type="containsText" priority="572" operator="containsText" id="{41383F65-9548-4CA7-8A7D-7F0D6755CC13}">
            <xm:f>NOT(ISERROR(SEARCH("True",E387)))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73" operator="containsText" id="{0F4B2289-B20A-4C5D-A8EE-C680012CC8A7}">
            <xm:f>NOT(ISERROR(SEARCH("Alóctona",E387)))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74" operator="containsText" id="{1F39B482-6399-4659-84F4-D8E197AF0F5D}">
            <xm:f>NOT(ISERROR(SEARCH("False",E387)))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E387</xm:sqref>
        </x14:conditionalFormatting>
        <x14:conditionalFormatting xmlns:xm="http://schemas.microsoft.com/office/excel/2006/main">
          <x14:cfRule type="containsText" priority="569" operator="containsText" id="{9B901B55-662C-47FA-8059-0695950D9D6F}">
            <xm:f>NOT(ISERROR(SEARCH("True",E388)))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70" operator="containsText" id="{F181C4BF-C55B-47D7-97E7-A258204EB3D1}">
            <xm:f>NOT(ISERROR(SEARCH("Alóctona",E388)))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71" operator="containsText" id="{D0560850-5427-4D03-8A43-020B4001D2BB}">
            <xm:f>NOT(ISERROR(SEARCH("False",E388)))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E388</xm:sqref>
        </x14:conditionalFormatting>
        <x14:conditionalFormatting xmlns:xm="http://schemas.microsoft.com/office/excel/2006/main">
          <x14:cfRule type="containsText" priority="566" operator="containsText" id="{ACDA4FD3-6E8A-4AD8-BEDB-7CECA9F56C34}">
            <xm:f>NOT(ISERROR(SEARCH("True",E389)))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67" operator="containsText" id="{3B5E4970-2E37-446F-9681-7680DDF4E3FB}">
            <xm:f>NOT(ISERROR(SEARCH("Alóctona",E389)))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68" operator="containsText" id="{01E0D050-F6C4-4418-ADC9-DB4C4C371F9B}">
            <xm:f>NOT(ISERROR(SEARCH("False",E389)))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E389:E390</xm:sqref>
        </x14:conditionalFormatting>
        <x14:conditionalFormatting xmlns:xm="http://schemas.microsoft.com/office/excel/2006/main">
          <x14:cfRule type="containsText" priority="563" operator="containsText" id="{0EC83D3D-EF03-41B8-BD45-878E3AD40B3D}">
            <xm:f>NOT(ISERROR(SEARCH("True",E391)))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64" operator="containsText" id="{40ECCE56-164A-4D7D-8402-43312DE0798E}">
            <xm:f>NOT(ISERROR(SEARCH("Alóctona",E391)))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65" operator="containsText" id="{8EF199FC-23AF-41FA-B39E-A604D4B7AC03}">
            <xm:f>NOT(ISERROR(SEARCH("False",E391)))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E391</xm:sqref>
        </x14:conditionalFormatting>
        <x14:conditionalFormatting xmlns:xm="http://schemas.microsoft.com/office/excel/2006/main">
          <x14:cfRule type="containsText" priority="559" operator="containsText" id="{503180C9-96B6-4699-B72E-B34DCD901349}">
            <xm:f>NOT(ISERROR(SEARCH("True",E392)))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60" operator="containsText" id="{C46F205F-5EBE-4F74-A30A-58400D5EF450}">
            <xm:f>NOT(ISERROR(SEARCH("Alóctona",E392)))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61" operator="containsText" id="{19AEC587-1264-4639-85A6-3738767F6A4B}">
            <xm:f>NOT(ISERROR(SEARCH("False",E392)))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E392</xm:sqref>
        </x14:conditionalFormatting>
        <x14:conditionalFormatting xmlns:xm="http://schemas.microsoft.com/office/excel/2006/main">
          <x14:cfRule type="containsText" priority="546" operator="containsText" id="{8747DA24-0D98-421F-AF6F-45A04D03DC85}">
            <xm:f>NOT(ISERROR(SEARCH("True",E393)))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48" operator="containsText" id="{62DD59BC-5BE7-43C9-9130-E0A51790C504}">
            <xm:f>NOT(ISERROR(SEARCH("False",E393)))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E393</xm:sqref>
        </x14:conditionalFormatting>
        <x14:conditionalFormatting xmlns:xm="http://schemas.microsoft.com/office/excel/2006/main">
          <x14:cfRule type="containsText" priority="547" operator="containsText" id="{C7F45DB6-BC8A-4B62-BCE4-DBDD655E4900}">
            <xm:f>NOT(ISERROR(SEARCH("Alóctona",E393)))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E393</xm:sqref>
        </x14:conditionalFormatting>
        <x14:conditionalFormatting xmlns:xm="http://schemas.microsoft.com/office/excel/2006/main">
          <x14:cfRule type="containsText" priority="543" operator="containsText" id="{C9DEEA9C-BD01-4DD7-88BF-B2C5D9C065FC}">
            <xm:f>NOT(ISERROR(SEARCH("True",E394)))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45" operator="containsText" id="{C9B2C1E9-C601-4212-8FDF-DE9C839C175B}">
            <xm:f>NOT(ISERROR(SEARCH("False",E394)))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E394</xm:sqref>
        </x14:conditionalFormatting>
        <x14:conditionalFormatting xmlns:xm="http://schemas.microsoft.com/office/excel/2006/main">
          <x14:cfRule type="containsText" priority="544" operator="containsText" id="{0CA536EF-855A-4D71-A6DB-A09A896D91C4}">
            <xm:f>NOT(ISERROR(SEARCH("Alóctona",E394)))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E394</xm:sqref>
        </x14:conditionalFormatting>
        <x14:conditionalFormatting xmlns:xm="http://schemas.microsoft.com/office/excel/2006/main">
          <x14:cfRule type="containsText" priority="540" operator="containsText" id="{CDA77396-7A62-4826-9FB9-371AEC98C858}">
            <xm:f>NOT(ISERROR(SEARCH("True",E395)))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42" operator="containsText" id="{36C7D71C-DF6F-424A-AFC7-309BCBC493E3}">
            <xm:f>NOT(ISERROR(SEARCH("False",E395)))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E395</xm:sqref>
        </x14:conditionalFormatting>
        <x14:conditionalFormatting xmlns:xm="http://schemas.microsoft.com/office/excel/2006/main">
          <x14:cfRule type="containsText" priority="541" operator="containsText" id="{C5B89207-105C-439A-92BB-64F0E8491A6E}">
            <xm:f>NOT(ISERROR(SEARCH("Alóctona",E395)))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E395</xm:sqref>
        </x14:conditionalFormatting>
        <x14:conditionalFormatting xmlns:xm="http://schemas.microsoft.com/office/excel/2006/main">
          <x14:cfRule type="containsText" priority="537" operator="containsText" id="{52246925-C38A-4256-88EB-C5B4804815DB}">
            <xm:f>NOT(ISERROR(SEARCH("True",E396)))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39" operator="containsText" id="{6C7C3EE5-40FD-4115-A63F-5589343C0F92}">
            <xm:f>NOT(ISERROR(SEARCH("False",E396)))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E396</xm:sqref>
        </x14:conditionalFormatting>
        <x14:conditionalFormatting xmlns:xm="http://schemas.microsoft.com/office/excel/2006/main">
          <x14:cfRule type="containsText" priority="538" operator="containsText" id="{DE1A7242-04B4-45EE-989C-89B172DAF045}">
            <xm:f>NOT(ISERROR(SEARCH("Alóctona",E396)))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E396</xm:sqref>
        </x14:conditionalFormatting>
        <x14:conditionalFormatting xmlns:xm="http://schemas.microsoft.com/office/excel/2006/main">
          <x14:cfRule type="containsText" priority="533" operator="containsText" id="{08C81579-04E0-49D3-8E9E-85A6520D3BF5}">
            <xm:f>NOT(ISERROR(SEARCH("True",E397)))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35" operator="containsText" id="{5C4D36A4-7BC3-405E-846C-0E2B584D8AD5}">
            <xm:f>NOT(ISERROR(SEARCH("False",E397)))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E397</xm:sqref>
        </x14:conditionalFormatting>
        <x14:conditionalFormatting xmlns:xm="http://schemas.microsoft.com/office/excel/2006/main">
          <x14:cfRule type="containsText" priority="534" operator="containsText" id="{6A95025E-A04B-49DD-9933-1072459C7E06}">
            <xm:f>NOT(ISERROR(SEARCH("Alóctona",E397)))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E397</xm:sqref>
        </x14:conditionalFormatting>
        <x14:conditionalFormatting xmlns:xm="http://schemas.microsoft.com/office/excel/2006/main">
          <x14:cfRule type="containsText" priority="530" operator="containsText" id="{5EA9421C-45FA-4505-B498-F8B1DE25FBBA}">
            <xm:f>NOT(ISERROR(SEARCH("True",E398)))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32" operator="containsText" id="{7112CF42-ADCC-4556-B62E-01507B07E5C6}">
            <xm:f>NOT(ISERROR(SEARCH("False",E398)))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E398</xm:sqref>
        </x14:conditionalFormatting>
        <x14:conditionalFormatting xmlns:xm="http://schemas.microsoft.com/office/excel/2006/main">
          <x14:cfRule type="containsText" priority="531" operator="containsText" id="{24176C0E-DFA8-4358-A207-9BA1580CB3AA}">
            <xm:f>NOT(ISERROR(SEARCH("Alóctona",E398)))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E398</xm:sqref>
        </x14:conditionalFormatting>
        <x14:conditionalFormatting xmlns:xm="http://schemas.microsoft.com/office/excel/2006/main">
          <x14:cfRule type="containsText" priority="527" operator="containsText" id="{786FACD4-8E56-4310-83ED-1F6C97494376}">
            <xm:f>NOT(ISERROR(SEARCH("Alóctona",E399)))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28" operator="containsText" id="{DD408CBF-761B-49DF-BAD4-5D9240FBB1AB}">
            <xm:f>NOT(ISERROR(SEARCH("True",E399)))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29" operator="containsText" id="{EA6D423D-9331-4CE7-87DB-0C9634D25064}">
            <xm:f>NOT(ISERROR(SEARCH("False",E399)))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E399</xm:sqref>
        </x14:conditionalFormatting>
        <x14:conditionalFormatting xmlns:xm="http://schemas.microsoft.com/office/excel/2006/main">
          <x14:cfRule type="containsText" priority="524" operator="containsText" id="{10DAC4E3-5952-4F78-8698-996A2C53EA26}">
            <xm:f>NOT(ISERROR(SEARCH("Alóctona",E400)))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25" operator="containsText" id="{090E1357-2714-4DD9-9833-FCDFB05102C7}">
            <xm:f>NOT(ISERROR(SEARCH("True",E400)))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26" operator="containsText" id="{E055C4A4-086E-4BB4-B5C2-BF27253D8318}">
            <xm:f>NOT(ISERROR(SEARCH("False",E400)))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E400:E401</xm:sqref>
        </x14:conditionalFormatting>
        <x14:conditionalFormatting xmlns:xm="http://schemas.microsoft.com/office/excel/2006/main">
          <x14:cfRule type="containsText" priority="521" operator="containsText" id="{C43E3E98-A098-4974-BD66-F2CEF5B4E3C3}">
            <xm:f>NOT(ISERROR(SEARCH("Alóctona",E402)))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22" operator="containsText" id="{F5A2BEA3-181B-4F99-8BB1-A56F7DF939FA}">
            <xm:f>NOT(ISERROR(SEARCH("True",E402)))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23" operator="containsText" id="{4956F056-4385-4B33-ADAD-F79D8F3A44EC}">
            <xm:f>NOT(ISERROR(SEARCH("False",E402)))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E402</xm:sqref>
        </x14:conditionalFormatting>
        <x14:conditionalFormatting xmlns:xm="http://schemas.microsoft.com/office/excel/2006/main">
          <x14:cfRule type="containsText" priority="518" operator="containsText" id="{3C8358AD-7ECC-474B-A038-D45FE35B6F65}">
            <xm:f>NOT(ISERROR(SEARCH("Alóctona",E403)))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19" operator="containsText" id="{642113D3-F859-4AB1-B207-DF601F2F3CAE}">
            <xm:f>NOT(ISERROR(SEARCH("True",E403)))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20" operator="containsText" id="{13DCE7FE-3FB5-4307-A780-241453DE5294}">
            <xm:f>NOT(ISERROR(SEARCH("False",E403)))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E403:E753</xm:sqref>
        </x14:conditionalFormatting>
        <x14:conditionalFormatting xmlns:xm="http://schemas.microsoft.com/office/excel/2006/main">
          <x14:cfRule type="containsText" priority="515" operator="containsText" id="{FDD0B490-84DF-4B20-8384-9E9FAF214B37}">
            <xm:f>NOT(ISERROR(SEARCH("Alóctona",E754)))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16" operator="containsText" id="{B815B50E-C78E-4DB4-885A-2FFACBE7CE04}">
            <xm:f>NOT(ISERROR(SEARCH("True",E754)))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17" operator="containsText" id="{80909E1F-E0AE-409B-9788-9214AD736BBA}">
            <xm:f>NOT(ISERROR(SEARCH("False",E754)))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E754:E758</xm:sqref>
        </x14:conditionalFormatting>
        <x14:conditionalFormatting xmlns:xm="http://schemas.microsoft.com/office/excel/2006/main">
          <x14:cfRule type="containsText" priority="512" operator="containsText" id="{26E42B8D-1FBD-4776-AB4D-BFD473650EC9}">
            <xm:f>NOT(ISERROR(SEARCH("Alóctona",E759)))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13" operator="containsText" id="{96BD6EC8-8CA0-4079-949C-A71EED211410}">
            <xm:f>NOT(ISERROR(SEARCH("True",E759)))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14" operator="containsText" id="{00E9A6C0-9674-4C39-8A90-5B2CCE316D23}">
            <xm:f>NOT(ISERROR(SEARCH("False",E759)))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E759</xm:sqref>
        </x14:conditionalFormatting>
        <x14:conditionalFormatting xmlns:xm="http://schemas.microsoft.com/office/excel/2006/main">
          <x14:cfRule type="containsText" priority="509" operator="containsText" id="{EC9FB14D-CAC3-4BDE-A2CB-9E03583BFF33}">
            <xm:f>NOT(ISERROR(SEARCH("Alóctona",E760)))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10" operator="containsText" id="{E38A9A8B-5AB9-4EEF-BEF3-968DB228E2AB}">
            <xm:f>NOT(ISERROR(SEARCH("True",E760)))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11" operator="containsText" id="{E0817AC5-9B00-4B6C-BC12-FE869FAC2E4D}">
            <xm:f>NOT(ISERROR(SEARCH("False",E760)))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E760</xm:sqref>
        </x14:conditionalFormatting>
        <x14:conditionalFormatting xmlns:xm="http://schemas.microsoft.com/office/excel/2006/main">
          <x14:cfRule type="containsText" priority="506" operator="containsText" id="{14B6CF03-7E83-4003-9F40-E24C1A4A6896}">
            <xm:f>NOT(ISERROR(SEARCH("Alóctona",E761)))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07" operator="containsText" id="{3687AB1A-5714-4FD0-98A9-4DDBE7F6F5DB}">
            <xm:f>NOT(ISERROR(SEARCH("True",E761)))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08" operator="containsText" id="{2954E2BA-3EBE-4347-9761-9B34DC943E7F}">
            <xm:f>NOT(ISERROR(SEARCH("False",E761)))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E761</xm:sqref>
        </x14:conditionalFormatting>
        <x14:conditionalFormatting xmlns:xm="http://schemas.microsoft.com/office/excel/2006/main">
          <x14:cfRule type="containsText" priority="503" operator="containsText" id="{0A8840A4-B634-4046-8D97-A8B6D89B3586}">
            <xm:f>NOT(ISERROR(SEARCH("Alóctona",E762)))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04" operator="containsText" id="{65588209-65B6-41D5-93BD-D4FB932A8BA4}">
            <xm:f>NOT(ISERROR(SEARCH("True",E762)))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05" operator="containsText" id="{CA15397D-F303-452C-8A94-BA626BF48CDC}">
            <xm:f>NOT(ISERROR(SEARCH("False",E762)))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E762</xm:sqref>
        </x14:conditionalFormatting>
        <x14:conditionalFormatting xmlns:xm="http://schemas.microsoft.com/office/excel/2006/main">
          <x14:cfRule type="containsText" priority="500" operator="containsText" id="{FAD66A91-1DA5-420C-B045-016F669C1257}">
            <xm:f>NOT(ISERROR(SEARCH("Alóctona",E763)))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501" operator="containsText" id="{3F052419-B223-4025-8879-F1A68B969EFC}">
            <xm:f>NOT(ISERROR(SEARCH("True",E763)))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02" operator="containsText" id="{AB66E13B-05E7-4C5C-BDF0-75A3292B2FEB}">
            <xm:f>NOT(ISERROR(SEARCH("False",E763)))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E763:E764</xm:sqref>
        </x14:conditionalFormatting>
        <x14:conditionalFormatting xmlns:xm="http://schemas.microsoft.com/office/excel/2006/main">
          <x14:cfRule type="containsText" priority="497" operator="containsText" id="{1A4545A0-D5EF-450F-8E79-316FA95F6822}">
            <xm:f>NOT(ISERROR(SEARCH("Alóctona",E765)))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98" operator="containsText" id="{29E552F4-0A34-416E-B326-E231FB6F89A4}">
            <xm:f>NOT(ISERROR(SEARCH("True",E765)))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99" operator="containsText" id="{F664AE13-D0A6-4509-A877-F791ED85EB3F}">
            <xm:f>NOT(ISERROR(SEARCH("False",E765)))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E765</xm:sqref>
        </x14:conditionalFormatting>
        <x14:conditionalFormatting xmlns:xm="http://schemas.microsoft.com/office/excel/2006/main">
          <x14:cfRule type="containsText" priority="494" operator="containsText" id="{3AAB913D-AD77-4AFF-BEBC-43FB56FDB597}">
            <xm:f>NOT(ISERROR(SEARCH("Alóctona",E766)))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95" operator="containsText" id="{2C895D5F-E1A5-456B-9BD0-9E6B65108AAB}">
            <xm:f>NOT(ISERROR(SEARCH("True",E766)))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96" operator="containsText" id="{AC78FB79-AE7E-4B2B-A462-D3FB71E3E160}">
            <xm:f>NOT(ISERROR(SEARCH("False",E766)))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E766</xm:sqref>
        </x14:conditionalFormatting>
        <x14:conditionalFormatting xmlns:xm="http://schemas.microsoft.com/office/excel/2006/main">
          <x14:cfRule type="containsText" priority="491" operator="containsText" id="{885DCFA2-D49E-4C9E-9054-768B316FF65A}">
            <xm:f>NOT(ISERROR(SEARCH("Alóctona",E767)))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92" operator="containsText" id="{B1E067AC-1650-42CC-BDEE-5BC2A53949D8}">
            <xm:f>NOT(ISERROR(SEARCH("True",E767)))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93" operator="containsText" id="{8A24F9C2-A844-449C-AF34-96660539CE20}">
            <xm:f>NOT(ISERROR(SEARCH("False",E767)))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E767:E769</xm:sqref>
        </x14:conditionalFormatting>
        <x14:conditionalFormatting xmlns:xm="http://schemas.microsoft.com/office/excel/2006/main">
          <x14:cfRule type="containsText" priority="488" operator="containsText" id="{3544D3C0-C512-4BF8-A525-1981DE1088ED}">
            <xm:f>NOT(ISERROR(SEARCH("Alóctona",E770)))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89" operator="containsText" id="{74A27B40-258D-4E0F-87AC-EEF5CE372DE2}">
            <xm:f>NOT(ISERROR(SEARCH("True",E770)))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90" operator="containsText" id="{B1785A03-52CE-4D0A-981C-75D8E91803F3}">
            <xm:f>NOT(ISERROR(SEARCH("False",E770)))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E770</xm:sqref>
        </x14:conditionalFormatting>
        <x14:conditionalFormatting xmlns:xm="http://schemas.microsoft.com/office/excel/2006/main">
          <x14:cfRule type="containsText" priority="485" operator="containsText" id="{C9DF4816-3D88-4BC2-A264-56AA65CCF5B0}">
            <xm:f>NOT(ISERROR(SEARCH("Alóctona",E771)))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86" operator="containsText" id="{494135C6-AE75-4661-BE42-EB5EA4E8FC46}">
            <xm:f>NOT(ISERROR(SEARCH("True",E771)))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87" operator="containsText" id="{90E7DE5C-40DF-43FC-B0FA-2E0F68CE1630}">
            <xm:f>NOT(ISERROR(SEARCH("False",E771)))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E771</xm:sqref>
        </x14:conditionalFormatting>
        <x14:conditionalFormatting xmlns:xm="http://schemas.microsoft.com/office/excel/2006/main">
          <x14:cfRule type="containsText" priority="479" operator="containsText" id="{BFAEC64D-4DCA-476E-BE20-F13D0136A700}">
            <xm:f>NOT(ISERROR(SEARCH("Alóctona",E772)))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80" operator="containsText" id="{FCB61DBF-3F4A-47B5-A746-54C5DC2DCA5A}">
            <xm:f>NOT(ISERROR(SEARCH("True",E772)))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81" operator="containsText" id="{8FEF8DA5-69F3-4CA1-81BE-A003D8E1F847}">
            <xm:f>NOT(ISERROR(SEARCH("False",E772)))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E772</xm:sqref>
        </x14:conditionalFormatting>
        <x14:conditionalFormatting xmlns:xm="http://schemas.microsoft.com/office/excel/2006/main">
          <x14:cfRule type="containsText" priority="476" operator="containsText" id="{23340E41-7CB8-4677-A66C-FFF61C295637}">
            <xm:f>NOT(ISERROR(SEARCH("Alóctona",E773)))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77" operator="containsText" id="{703D9391-E55A-4D25-BB36-C9FF1912F671}">
            <xm:f>NOT(ISERROR(SEARCH("True",E773)))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78" operator="containsText" id="{BAB50CEC-50EB-478F-86EF-3F7B18222311}">
            <xm:f>NOT(ISERROR(SEARCH("False",E773)))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E773</xm:sqref>
        </x14:conditionalFormatting>
        <x14:conditionalFormatting xmlns:xm="http://schemas.microsoft.com/office/excel/2006/main">
          <x14:cfRule type="containsText" priority="473" operator="containsText" id="{B8D86764-6A78-4663-BECB-744A4BFE8078}">
            <xm:f>NOT(ISERROR(SEARCH("Alóctona",E774)))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74" operator="containsText" id="{5C721A6E-657D-4EA3-9E38-8186D5028580}">
            <xm:f>NOT(ISERROR(SEARCH("True",E774)))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75" operator="containsText" id="{EC0FA6C9-D4FC-4A20-8E6C-ECAD20848E1D}">
            <xm:f>NOT(ISERROR(SEARCH("False",E774)))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E774</xm:sqref>
        </x14:conditionalFormatting>
        <x14:conditionalFormatting xmlns:xm="http://schemas.microsoft.com/office/excel/2006/main">
          <x14:cfRule type="containsText" priority="470" operator="containsText" id="{DBBD6CAF-9056-4B59-A42D-2FCCE68016E6}">
            <xm:f>NOT(ISERROR(SEARCH("Alóctona",E775)))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71" operator="containsText" id="{B1DD27B4-1AC2-411F-913B-394548A1B2D9}">
            <xm:f>NOT(ISERROR(SEARCH("True",E775)))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72" operator="containsText" id="{B45CE876-CBBE-4CE9-8490-DF693139E70B}">
            <xm:f>NOT(ISERROR(SEARCH("False",E775)))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E775</xm:sqref>
        </x14:conditionalFormatting>
        <x14:conditionalFormatting xmlns:xm="http://schemas.microsoft.com/office/excel/2006/main">
          <x14:cfRule type="containsText" priority="467" operator="containsText" id="{9D0A10B5-EB8C-41C5-9670-A4F5F92CBEE3}">
            <xm:f>NOT(ISERROR(SEARCH("Alóctona",E776)))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68" operator="containsText" id="{79AA3BF7-82FE-4735-B62B-A1E0F3AADF51}">
            <xm:f>NOT(ISERROR(SEARCH("True",E776)))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9" operator="containsText" id="{952FDB2E-CE3D-47E2-9CEF-177280DED2E0}">
            <xm:f>NOT(ISERROR(SEARCH("False",E776)))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E776:E777</xm:sqref>
        </x14:conditionalFormatting>
        <x14:conditionalFormatting xmlns:xm="http://schemas.microsoft.com/office/excel/2006/main">
          <x14:cfRule type="containsText" priority="464" operator="containsText" id="{C15AA9A5-D509-49DA-BD52-3CEED454BF6A}">
            <xm:f>NOT(ISERROR(SEARCH("Alóctona",E778)))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65" operator="containsText" id="{4F05D4DE-B5E9-40FE-A5D8-83095D702F4B}">
            <xm:f>NOT(ISERROR(SEARCH("True",E778)))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6" operator="containsText" id="{31165351-F05A-4A9A-82B4-8A12DD346EDE}">
            <xm:f>NOT(ISERROR(SEARCH("False",E778)))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E778:E779</xm:sqref>
        </x14:conditionalFormatting>
        <x14:conditionalFormatting xmlns:xm="http://schemas.microsoft.com/office/excel/2006/main">
          <x14:cfRule type="containsText" priority="461" operator="containsText" id="{BE06D547-FD3E-4D37-B815-F3AD001B5345}">
            <xm:f>NOT(ISERROR(SEARCH("Alóctona",E780)))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62" operator="containsText" id="{E54193FD-4965-45DD-895F-C07C6C1CD004}">
            <xm:f>NOT(ISERROR(SEARCH("True",E780)))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3" operator="containsText" id="{1BFB6F22-88D4-41F2-B099-5467110F3A86}">
            <xm:f>NOT(ISERROR(SEARCH("False",E780)))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E780</xm:sqref>
        </x14:conditionalFormatting>
        <x14:conditionalFormatting xmlns:xm="http://schemas.microsoft.com/office/excel/2006/main">
          <x14:cfRule type="containsText" priority="458" operator="containsText" id="{57116544-C93A-4646-812B-68C20DA3BC21}">
            <xm:f>NOT(ISERROR(SEARCH("Alóctona",E781)))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59" operator="containsText" id="{31183F05-A939-4496-BDA8-15985DB20DA7}">
            <xm:f>NOT(ISERROR(SEARCH("True",E781)))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0" operator="containsText" id="{F632EA17-805E-4C0E-8E91-E505A0026A1D}">
            <xm:f>NOT(ISERROR(SEARCH("False",E781)))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E781</xm:sqref>
        </x14:conditionalFormatting>
        <x14:conditionalFormatting xmlns:xm="http://schemas.microsoft.com/office/excel/2006/main">
          <x14:cfRule type="containsText" priority="455" operator="containsText" id="{00C78E7C-87CC-40EE-A70C-FB00E694C143}">
            <xm:f>NOT(ISERROR(SEARCH("Alóctona",E782)))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56" operator="containsText" id="{AA96F49C-609F-4E9D-91C4-451FE4EB3434}">
            <xm:f>NOT(ISERROR(SEARCH("True",E782)))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57" operator="containsText" id="{EDAB2666-F89B-42B5-9354-B2957FDF50AA}">
            <xm:f>NOT(ISERROR(SEARCH("False",E782)))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E782</xm:sqref>
        </x14:conditionalFormatting>
        <x14:conditionalFormatting xmlns:xm="http://schemas.microsoft.com/office/excel/2006/main">
          <x14:cfRule type="containsText" priority="452" operator="containsText" id="{696789B5-0794-4941-999D-2AB60180CB9F}">
            <xm:f>NOT(ISERROR(SEARCH("Alóctona",E783)))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53" operator="containsText" id="{9705D900-6B71-4654-8859-97D74907CCAA}">
            <xm:f>NOT(ISERROR(SEARCH("True",E783)))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54" operator="containsText" id="{4361120C-41E9-406B-B7CC-CE0B526601BA}">
            <xm:f>NOT(ISERROR(SEARCH("False",E783)))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E783</xm:sqref>
        </x14:conditionalFormatting>
        <x14:conditionalFormatting xmlns:xm="http://schemas.microsoft.com/office/excel/2006/main">
          <x14:cfRule type="containsText" priority="449" operator="containsText" id="{7C30FC41-AA02-417B-9DC9-EE84A99174C7}">
            <xm:f>NOT(ISERROR(SEARCH("Alóctona",E784)))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50" operator="containsText" id="{8616C17C-0C17-4CBA-AAA2-F80B707DDC01}">
            <xm:f>NOT(ISERROR(SEARCH("True",E784)))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51" operator="containsText" id="{FA8441FA-CA06-45F6-B409-BC3CCE280627}">
            <xm:f>NOT(ISERROR(SEARCH("False",E784)))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E784</xm:sqref>
        </x14:conditionalFormatting>
        <x14:conditionalFormatting xmlns:xm="http://schemas.microsoft.com/office/excel/2006/main">
          <x14:cfRule type="containsText" priority="446" operator="containsText" id="{ACBD61E2-2D6E-443A-9A98-3DFFE72A893E}">
            <xm:f>NOT(ISERROR(SEARCH("Alóctona",E785)))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47" operator="containsText" id="{46E9EB4D-33C4-4699-A72B-5D1ACDC5050D}">
            <xm:f>NOT(ISERROR(SEARCH("True",E785)))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48" operator="containsText" id="{2B53BCDE-5BC1-483B-92A5-3A0A9D835840}">
            <xm:f>NOT(ISERROR(SEARCH("False",E785)))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E785</xm:sqref>
        </x14:conditionalFormatting>
        <x14:conditionalFormatting xmlns:xm="http://schemas.microsoft.com/office/excel/2006/main">
          <x14:cfRule type="containsText" priority="443" operator="containsText" id="{F120DD29-F7A9-4907-BDCB-AE4EF7637764}">
            <xm:f>NOT(ISERROR(SEARCH("Alóctona",E786)))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44" operator="containsText" id="{0B887707-8B73-4FEE-8C41-15DAE707CF71}">
            <xm:f>NOT(ISERROR(SEARCH("True",E786)))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45" operator="containsText" id="{374257BF-3945-45B1-9632-6B8D8125A3D9}">
            <xm:f>NOT(ISERROR(SEARCH("False",E786)))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E786</xm:sqref>
        </x14:conditionalFormatting>
        <x14:conditionalFormatting xmlns:xm="http://schemas.microsoft.com/office/excel/2006/main">
          <x14:cfRule type="containsText" priority="440" operator="containsText" id="{CD485D1E-4BE9-482C-9525-E4F40929EC84}">
            <xm:f>NOT(ISERROR(SEARCH("Alóctona",E787)))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41" operator="containsText" id="{31E37500-FD9D-4CB0-9A62-7A1E57E7B227}">
            <xm:f>NOT(ISERROR(SEARCH("True",E787)))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42" operator="containsText" id="{CA823739-872F-4846-8EF0-D8489D34389E}">
            <xm:f>NOT(ISERROR(SEARCH("False",E787)))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E787:E819</xm:sqref>
        </x14:conditionalFormatting>
        <x14:conditionalFormatting xmlns:xm="http://schemas.microsoft.com/office/excel/2006/main">
          <x14:cfRule type="containsText" priority="437" operator="containsText" id="{9CFCD353-0A0D-4BCA-AC7E-EE894034DB64}">
            <xm:f>NOT(ISERROR(SEARCH("Alóctona",E820)))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38" operator="containsText" id="{7976E012-0CD5-4BD0-83DF-04D777B8D128}">
            <xm:f>NOT(ISERROR(SEARCH("True",E820)))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39" operator="containsText" id="{F0407A9A-E423-4FBB-BB5B-8CD663EB0956}">
            <xm:f>NOT(ISERROR(SEARCH("False",E820)))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E820:E867</xm:sqref>
        </x14:conditionalFormatting>
        <x14:conditionalFormatting xmlns:xm="http://schemas.microsoft.com/office/excel/2006/main">
          <x14:cfRule type="containsText" priority="434" operator="containsText" id="{C5732D87-0DE2-49E2-AA55-EE3117C68978}">
            <xm:f>NOT(ISERROR(SEARCH("Alóctona",E868)))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35" operator="containsText" id="{8D36BF68-EDE6-4E7C-AEBF-49B1E59A02E9}">
            <xm:f>NOT(ISERROR(SEARCH("True",E868)))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36" operator="containsText" id="{095A61E8-B6F7-4B32-A1BC-26899A4A05C5}">
            <xm:f>NOT(ISERROR(SEARCH("False",E868)))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E868:E872</xm:sqref>
        </x14:conditionalFormatting>
        <x14:conditionalFormatting xmlns:xm="http://schemas.microsoft.com/office/excel/2006/main">
          <x14:cfRule type="containsText" priority="431" operator="containsText" id="{1CDC593B-B504-457E-B029-75CE4D8404F2}">
            <xm:f>NOT(ISERROR(SEARCH("Alóctona",E873)))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32" operator="containsText" id="{9350BD3A-16CC-4A73-B487-00D7CF412EF4}">
            <xm:f>NOT(ISERROR(SEARCH("True",E873)))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33" operator="containsText" id="{FFD6AE0C-D2CD-437D-996F-F30737CA97EC}">
            <xm:f>NOT(ISERROR(SEARCH("False",E873)))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E873</xm:sqref>
        </x14:conditionalFormatting>
        <x14:conditionalFormatting xmlns:xm="http://schemas.microsoft.com/office/excel/2006/main">
          <x14:cfRule type="containsText" priority="428" operator="containsText" id="{0AD1C4D3-E18A-45BB-81CB-98BC635478E2}">
            <xm:f>NOT(ISERROR(SEARCH("Alóctona",E874)))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29" operator="containsText" id="{CB04EF44-1734-4E2C-8D97-CE77C8C05808}">
            <xm:f>NOT(ISERROR(SEARCH("True",E874)))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30" operator="containsText" id="{82D8200B-AE72-4D8B-9BCB-261A8623BAAF}">
            <xm:f>NOT(ISERROR(SEARCH("False",E874)))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E874</xm:sqref>
        </x14:conditionalFormatting>
        <x14:conditionalFormatting xmlns:xm="http://schemas.microsoft.com/office/excel/2006/main">
          <x14:cfRule type="containsText" priority="425" operator="containsText" id="{7D431C4E-FC36-4B2C-A42E-101366CACF10}">
            <xm:f>NOT(ISERROR(SEARCH("Alóctona",E875)))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26" operator="containsText" id="{0629EA8C-B70B-4CB6-A17F-783007F56330}">
            <xm:f>NOT(ISERROR(SEARCH("True",E875)))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27" operator="containsText" id="{F2ABEE50-9B9E-4B76-B25D-155D41310CB6}">
            <xm:f>NOT(ISERROR(SEARCH("False",E875)))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E875:E879</xm:sqref>
        </x14:conditionalFormatting>
        <x14:conditionalFormatting xmlns:xm="http://schemas.microsoft.com/office/excel/2006/main">
          <x14:cfRule type="containsText" priority="422" operator="containsText" id="{C5291BFD-3661-4EFB-9F89-12FDAD88D403}">
            <xm:f>NOT(ISERROR(SEARCH("Alóctona",E880)))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23" operator="containsText" id="{C190BA73-6FF0-4749-A093-FDACA75406D8}">
            <xm:f>NOT(ISERROR(SEARCH("True",E880)))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24" operator="containsText" id="{DEA0A9A8-0F00-4F4C-9A43-73F74D7A7021}">
            <xm:f>NOT(ISERROR(SEARCH("False",E880)))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E880</xm:sqref>
        </x14:conditionalFormatting>
        <x14:conditionalFormatting xmlns:xm="http://schemas.microsoft.com/office/excel/2006/main">
          <x14:cfRule type="containsText" priority="419" operator="containsText" id="{0F489A18-0C85-44EB-96CB-5FAFFC5662E1}">
            <xm:f>NOT(ISERROR(SEARCH("Alóctona",E881)))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20" operator="containsText" id="{829984ED-58D4-4E7A-921D-2C55C92A7E60}">
            <xm:f>NOT(ISERROR(SEARCH("True",E881)))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21" operator="containsText" id="{8B5BE3D6-80AC-4C25-818E-B6F8C3DC5B02}">
            <xm:f>NOT(ISERROR(SEARCH("False",E881)))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E881</xm:sqref>
        </x14:conditionalFormatting>
        <x14:conditionalFormatting xmlns:xm="http://schemas.microsoft.com/office/excel/2006/main">
          <x14:cfRule type="containsText" priority="416" operator="containsText" id="{D149520B-309E-48DE-AEA4-4A422193AFBE}">
            <xm:f>NOT(ISERROR(SEARCH("True",E882)))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18" operator="containsText" id="{1BF2A1C3-F513-4658-95D4-570C8655AF3F}">
            <xm:f>NOT(ISERROR(SEARCH("False",E882)))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E882</xm:sqref>
        </x14:conditionalFormatting>
        <x14:conditionalFormatting xmlns:xm="http://schemas.microsoft.com/office/excel/2006/main">
          <x14:cfRule type="containsText" priority="417" operator="containsText" id="{C2DFB8A1-CA9C-4FB7-87CF-46AB2A9F8D60}">
            <xm:f>NOT(ISERROR(SEARCH("Alóctona",E882)))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E882</xm:sqref>
        </x14:conditionalFormatting>
        <x14:conditionalFormatting xmlns:xm="http://schemas.microsoft.com/office/excel/2006/main">
          <x14:cfRule type="containsText" priority="412" operator="containsText" id="{6C31A4EB-F130-4EB3-94F7-A505B1DE24C5}">
            <xm:f>NOT(ISERROR(SEARCH("Alóctona",E883)))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13" operator="containsText" id="{0B116B5E-351D-49A6-BD1B-1E9455BC5456}">
            <xm:f>NOT(ISERROR(SEARCH("True",E883)))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14" operator="containsText" id="{A134A4E1-97AF-481C-9D39-0249EE2C809E}">
            <xm:f>NOT(ISERROR(SEARCH("False",E883)))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E883:E884</xm:sqref>
        </x14:conditionalFormatting>
        <x14:conditionalFormatting xmlns:xm="http://schemas.microsoft.com/office/excel/2006/main">
          <x14:cfRule type="containsText" priority="409" operator="containsText" id="{485951FC-D7A8-475E-B1BC-E9F3D7EFF188}">
            <xm:f>NOT(ISERROR(SEARCH("True",E885)))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11" operator="containsText" id="{7E2A6726-669A-47D5-9876-0F9EC76BF704}">
            <xm:f>NOT(ISERROR(SEARCH("False",E885)))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E885:E886</xm:sqref>
        </x14:conditionalFormatting>
        <x14:conditionalFormatting xmlns:xm="http://schemas.microsoft.com/office/excel/2006/main">
          <x14:cfRule type="containsText" priority="410" operator="containsText" id="{0BC123A6-FDE7-4AD9-9152-9F7F4B952327}">
            <xm:f>NOT(ISERROR(SEARCH("Alóctona",E885)))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E885:E886</xm:sqref>
        </x14:conditionalFormatting>
        <x14:conditionalFormatting xmlns:xm="http://schemas.microsoft.com/office/excel/2006/main">
          <x14:cfRule type="containsText" priority="405" operator="containsText" id="{2D2A84C4-D600-456C-9539-AFC4ADC7859D}">
            <xm:f>NOT(ISERROR(SEARCH("True",E887)))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07" operator="containsText" id="{44399D30-39D0-406E-BBF0-7442FBC81C71}">
            <xm:f>NOT(ISERROR(SEARCH("False",E887)))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E887</xm:sqref>
        </x14:conditionalFormatting>
        <x14:conditionalFormatting xmlns:xm="http://schemas.microsoft.com/office/excel/2006/main">
          <x14:cfRule type="containsText" priority="406" operator="containsText" id="{F31EB3CE-8FF1-4C82-AC55-9617ABCC81F6}">
            <xm:f>NOT(ISERROR(SEARCH("Alóctona",E887)))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E887</xm:sqref>
        </x14:conditionalFormatting>
        <x14:conditionalFormatting xmlns:xm="http://schemas.microsoft.com/office/excel/2006/main">
          <x14:cfRule type="containsText" priority="401" operator="containsText" id="{919B47FC-C378-4795-8C2F-3BB5EE2E9EF4}">
            <xm:f>NOT(ISERROR(SEARCH("True",E888)))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03" operator="containsText" id="{55E0C3AE-B879-4D25-871C-519763BCB4D1}">
            <xm:f>NOT(ISERROR(SEARCH("False",E888)))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E888</xm:sqref>
        </x14:conditionalFormatting>
        <x14:conditionalFormatting xmlns:xm="http://schemas.microsoft.com/office/excel/2006/main">
          <x14:cfRule type="containsText" priority="402" operator="containsText" id="{C19373AD-6848-492F-8CA3-DE6EB5BF8ECD}">
            <xm:f>NOT(ISERROR(SEARCH("Alóctona",E888)))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E888</xm:sqref>
        </x14:conditionalFormatting>
        <x14:conditionalFormatting xmlns:xm="http://schemas.microsoft.com/office/excel/2006/main">
          <x14:cfRule type="containsText" priority="397" operator="containsText" id="{8754EE49-F822-43B3-BE59-9B8A5577F6E3}">
            <xm:f>NOT(ISERROR(SEARCH("True",E889)))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99" operator="containsText" id="{AC51F76B-BCF3-4583-B8FB-B9B7CC1B6545}">
            <xm:f>NOT(ISERROR(SEARCH("False",E889)))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E889</xm:sqref>
        </x14:conditionalFormatting>
        <x14:conditionalFormatting xmlns:xm="http://schemas.microsoft.com/office/excel/2006/main">
          <x14:cfRule type="containsText" priority="398" operator="containsText" id="{460DEF07-8C62-433A-8D42-F458B1491F0E}">
            <xm:f>NOT(ISERROR(SEARCH("Alóctona",E889)))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E889</xm:sqref>
        </x14:conditionalFormatting>
        <x14:conditionalFormatting xmlns:xm="http://schemas.microsoft.com/office/excel/2006/main">
          <x14:cfRule type="containsText" priority="393" operator="containsText" id="{F635BF09-828D-40C7-8050-A390F9A52C2A}">
            <xm:f>NOT(ISERROR(SEARCH("True",E890)))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95" operator="containsText" id="{7F4062CA-7865-441A-989E-2D140E544A81}">
            <xm:f>NOT(ISERROR(SEARCH("False",E890)))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E890:E891</xm:sqref>
        </x14:conditionalFormatting>
        <x14:conditionalFormatting xmlns:xm="http://schemas.microsoft.com/office/excel/2006/main">
          <x14:cfRule type="containsText" priority="394" operator="containsText" id="{F762AACE-439D-458F-9D21-47D1697DE883}">
            <xm:f>NOT(ISERROR(SEARCH("Alóctona",E890)))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E890:E891</xm:sqref>
        </x14:conditionalFormatting>
        <x14:conditionalFormatting xmlns:xm="http://schemas.microsoft.com/office/excel/2006/main">
          <x14:cfRule type="containsText" priority="388" operator="containsText" id="{CDA58EB5-A361-469C-91AB-34BFAF2C8D04}">
            <xm:f>NOT(ISERROR(SEARCH("True",E892)))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90" operator="containsText" id="{4F55DDB2-E615-4A5A-B428-E6A67C1DE392}">
            <xm:f>NOT(ISERROR(SEARCH("False",E892)))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E892</xm:sqref>
        </x14:conditionalFormatting>
        <x14:conditionalFormatting xmlns:xm="http://schemas.microsoft.com/office/excel/2006/main">
          <x14:cfRule type="containsText" priority="389" operator="containsText" id="{12577112-7F70-4B8B-B465-5D25FC2A03F7}">
            <xm:f>NOT(ISERROR(SEARCH("Alóctona",E892)))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E892</xm:sqref>
        </x14:conditionalFormatting>
        <x14:conditionalFormatting xmlns:xm="http://schemas.microsoft.com/office/excel/2006/main">
          <x14:cfRule type="containsText" priority="384" operator="containsText" id="{ACBDF7AF-86BF-4372-BD05-410643C2CC6C}">
            <xm:f>NOT(ISERROR(SEARCH("True",E893)))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86" operator="containsText" id="{CE03F22F-B41B-4378-8DED-85B97800B621}">
            <xm:f>NOT(ISERROR(SEARCH("False",E893)))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E893</xm:sqref>
        </x14:conditionalFormatting>
        <x14:conditionalFormatting xmlns:xm="http://schemas.microsoft.com/office/excel/2006/main">
          <x14:cfRule type="containsText" priority="385" operator="containsText" id="{22F21458-B0FE-4879-9655-D9934A5E05EF}">
            <xm:f>NOT(ISERROR(SEARCH("Alóctona",E893)))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E893</xm:sqref>
        </x14:conditionalFormatting>
        <x14:conditionalFormatting xmlns:xm="http://schemas.microsoft.com/office/excel/2006/main">
          <x14:cfRule type="containsText" priority="380" operator="containsText" id="{6CDA656D-863C-4397-9706-1D271907E6F3}">
            <xm:f>NOT(ISERROR(SEARCH("True",E894)))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82" operator="containsText" id="{89E30C15-331E-40C4-B8D2-4D61FF0B4AE6}">
            <xm:f>NOT(ISERROR(SEARCH("False",E894)))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E894</xm:sqref>
        </x14:conditionalFormatting>
        <x14:conditionalFormatting xmlns:xm="http://schemas.microsoft.com/office/excel/2006/main">
          <x14:cfRule type="containsText" priority="381" operator="containsText" id="{49942098-E712-4CDE-A462-8E811556AE51}">
            <xm:f>NOT(ISERROR(SEARCH("Alóctona",E894)))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E894</xm:sqref>
        </x14:conditionalFormatting>
        <x14:conditionalFormatting xmlns:xm="http://schemas.microsoft.com/office/excel/2006/main">
          <x14:cfRule type="containsText" priority="376" operator="containsText" id="{534F301A-3328-4937-B841-BC035CD0E351}">
            <xm:f>NOT(ISERROR(SEARCH("Alóctona",E895)))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77" operator="containsText" id="{F26E00E0-2042-4B6C-A4C9-AC9EFC635ABC}">
            <xm:f>NOT(ISERROR(SEARCH("True",E895)))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78" operator="containsText" id="{E2075CA2-6A57-4ACC-B50A-20EF59296C5F}">
            <xm:f>NOT(ISERROR(SEARCH("False",E895)))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E895</xm:sqref>
        </x14:conditionalFormatting>
        <x14:conditionalFormatting xmlns:xm="http://schemas.microsoft.com/office/excel/2006/main">
          <x14:cfRule type="containsText" priority="373" operator="containsText" id="{5001C53E-F28B-493F-B6C3-5633572082C3}">
            <xm:f>NOT(ISERROR(SEARCH("Alóctona",E896)))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74" operator="containsText" id="{FC3F4BAE-A856-4410-9585-EBE994416825}">
            <xm:f>NOT(ISERROR(SEARCH("True",E896)))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75" operator="containsText" id="{5D42347D-79D2-43EA-A5C3-04B5507DEDF3}">
            <xm:f>NOT(ISERROR(SEARCH("False",E896)))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E896:F896</xm:sqref>
        </x14:conditionalFormatting>
        <x14:conditionalFormatting xmlns:xm="http://schemas.microsoft.com/office/excel/2006/main">
          <x14:cfRule type="containsText" priority="369" operator="containsText" id="{4967F900-25DE-4BB4-9C6E-8D695546DDB7}">
            <xm:f>NOT(ISERROR(SEARCH("Alóctona",E897)))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70" operator="containsText" id="{DC922150-B9D9-47CC-950C-3266C8A3139B}">
            <xm:f>NOT(ISERROR(SEARCH("Eliminar",E897)))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371" operator="containsText" id="{67E119EC-AD71-4184-AD2B-D266B327E992}">
            <xm:f>NOT(ISERROR(SEARCH("True",E897)))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72" operator="containsText" id="{4588D063-D948-4515-8171-CB4D5ED6A9EB}">
            <xm:f>NOT(ISERROR(SEARCH("False",E897)))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E897:F897</xm:sqref>
        </x14:conditionalFormatting>
        <x14:conditionalFormatting xmlns:xm="http://schemas.microsoft.com/office/excel/2006/main">
          <x14:cfRule type="containsText" priority="365" operator="containsText" id="{5E930E26-9854-4767-B52E-F805AF758A35}">
            <xm:f>NOT(ISERROR(SEARCH("Alóctona",E898)))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66" operator="containsText" id="{2B0B34CD-7047-4AFD-A1C9-40136864561A}">
            <xm:f>NOT(ISERROR(SEARCH("Eliminar",E898)))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367" operator="containsText" id="{4851F839-AA57-4EFC-B448-9C961332683E}">
            <xm:f>NOT(ISERROR(SEARCH("True",E898)))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68" operator="containsText" id="{7CF79704-CD1B-4164-8C34-D07FD44C3BCA}">
            <xm:f>NOT(ISERROR(SEARCH("False",E898)))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E898:F898</xm:sqref>
        </x14:conditionalFormatting>
        <x14:conditionalFormatting xmlns:xm="http://schemas.microsoft.com/office/excel/2006/main">
          <x14:cfRule type="containsText" priority="362" operator="containsText" id="{F3F711E4-29E6-45B2-B00E-FC7401341CD1}">
            <xm:f>NOT(ISERROR(SEARCH("Alóctona",E899)))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63" operator="containsText" id="{076F003E-F4A7-400F-8B06-293E2EC221C7}">
            <xm:f>NOT(ISERROR(SEARCH("True",E899)))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64" operator="containsText" id="{33980BE0-A02A-49BF-B276-289D38041878}">
            <xm:f>NOT(ISERROR(SEARCH("False",E899)))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E899</xm:sqref>
        </x14:conditionalFormatting>
        <x14:conditionalFormatting xmlns:xm="http://schemas.microsoft.com/office/excel/2006/main">
          <x14:cfRule type="containsText" priority="358" operator="containsText" id="{92C7463E-EF93-4707-8C87-2AADE39194F4}">
            <xm:f>NOT(ISERROR(SEARCH("Alóctona",E900)))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59" operator="containsText" id="{0BB6BEA2-ABE0-4B99-B1A3-A1CFDD2AF63C}">
            <xm:f>NOT(ISERROR(SEARCH("Eliminar",E900)))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360" operator="containsText" id="{B5A26065-3A61-44D5-B009-329DCCEBA98A}">
            <xm:f>NOT(ISERROR(SEARCH("True",E900)))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61" operator="containsText" id="{E3F6941E-6AC1-45BB-8FCA-BC888968FFBE}">
            <xm:f>NOT(ISERROR(SEARCH("False",E900)))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E900:F900</xm:sqref>
        </x14:conditionalFormatting>
        <x14:conditionalFormatting xmlns:xm="http://schemas.microsoft.com/office/excel/2006/main">
          <x14:cfRule type="containsText" priority="355" operator="containsText" id="{77471CB5-EE31-4F16-9E6C-841F5EA4EACE}">
            <xm:f>NOT(ISERROR(SEARCH("Alóctona",E901)))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56" operator="containsText" id="{FDA2796C-A44A-4AF8-9976-67EA69DE08BF}">
            <xm:f>NOT(ISERROR(SEARCH("True",E901)))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57" operator="containsText" id="{64CB8761-AA75-4FC9-AD6E-5AB1274C25BD}">
            <xm:f>NOT(ISERROR(SEARCH("False",E901)))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E901</xm:sqref>
        </x14:conditionalFormatting>
        <x14:conditionalFormatting xmlns:xm="http://schemas.microsoft.com/office/excel/2006/main">
          <x14:cfRule type="containsText" priority="352" operator="containsText" id="{8FAF7A7A-4B51-4A27-9074-799668C85E5D}">
            <xm:f>NOT(ISERROR(SEARCH("Alóctona",E902)))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53" operator="containsText" id="{F5B73F15-568D-465D-ACC6-E53BBD0F6FF3}">
            <xm:f>NOT(ISERROR(SEARCH("True",E902)))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54" operator="containsText" id="{C032FEC1-D6A7-4572-9586-DFDF1AFF2A7B}">
            <xm:f>NOT(ISERROR(SEARCH("False",E902)))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E902</xm:sqref>
        </x14:conditionalFormatting>
        <x14:conditionalFormatting xmlns:xm="http://schemas.microsoft.com/office/excel/2006/main">
          <x14:cfRule type="containsText" priority="349" operator="containsText" id="{6A2D883D-D011-43C9-A7C5-D433396E1952}">
            <xm:f>NOT(ISERROR(SEARCH("True",E903)))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51" operator="containsText" id="{E19F528D-30C9-41EC-9235-CA02EBA4DB75}">
            <xm:f>NOT(ISERROR(SEARCH("False",E903)))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E903</xm:sqref>
        </x14:conditionalFormatting>
        <x14:conditionalFormatting xmlns:xm="http://schemas.microsoft.com/office/excel/2006/main">
          <x14:cfRule type="containsText" priority="350" operator="containsText" id="{35E90215-9357-4DFE-A157-3BE1D3151D5C}">
            <xm:f>NOT(ISERROR(SEARCH("Alóctona",E903)))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E903</xm:sqref>
        </x14:conditionalFormatting>
        <x14:conditionalFormatting xmlns:xm="http://schemas.microsoft.com/office/excel/2006/main">
          <x14:cfRule type="containsText" priority="345" operator="containsText" id="{F9524BC0-B1BF-4628-9117-52812C638625}">
            <xm:f>NOT(ISERROR(SEARCH("Alóctona",E904)))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46" operator="containsText" id="{3FFC854E-FD48-43FE-98BC-49C478B9FB67}">
            <xm:f>NOT(ISERROR(SEARCH("True",E904)))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47" operator="containsText" id="{A2FA3F25-EBBA-4DD8-80A5-9A8E9B050652}">
            <xm:f>NOT(ISERROR(SEARCH("False",E904)))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E904</xm:sqref>
        </x14:conditionalFormatting>
        <x14:conditionalFormatting xmlns:xm="http://schemas.microsoft.com/office/excel/2006/main">
          <x14:cfRule type="containsText" priority="342" operator="containsText" id="{FAC9DD04-2A48-433C-A9C6-E4C9465A7C78}">
            <xm:f>NOT(ISERROR(SEARCH("True",E905)))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44" operator="containsText" id="{E78E856F-E1E1-4D45-B1B2-8FC8F4EBB6FD}">
            <xm:f>NOT(ISERROR(SEARCH("False",E905)))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E905:E907</xm:sqref>
        </x14:conditionalFormatting>
        <x14:conditionalFormatting xmlns:xm="http://schemas.microsoft.com/office/excel/2006/main">
          <x14:cfRule type="containsText" priority="343" operator="containsText" id="{6FFD954D-8C91-4715-AF3D-D8C8585DD4D4}">
            <xm:f>NOT(ISERROR(SEARCH("Alóctona",E905)))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E905:E907</xm:sqref>
        </x14:conditionalFormatting>
        <x14:conditionalFormatting xmlns:xm="http://schemas.microsoft.com/office/excel/2006/main">
          <x14:cfRule type="containsText" priority="339" operator="containsText" id="{8580B6F9-813A-4EFD-86BE-8A30AFE6D593}">
            <xm:f>NOT(ISERROR(SEARCH("Alóctona",E908)))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40" operator="containsText" id="{B95B59EB-E608-4669-A325-4C2284298FAF}">
            <xm:f>NOT(ISERROR(SEARCH("True",E908)))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41" operator="containsText" id="{5D75BAD3-ED51-4A6D-8084-5D81A07481E7}">
            <xm:f>NOT(ISERROR(SEARCH("False",E908)))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E908</xm:sqref>
        </x14:conditionalFormatting>
        <x14:conditionalFormatting xmlns:xm="http://schemas.microsoft.com/office/excel/2006/main">
          <x14:cfRule type="containsText" priority="336" operator="containsText" id="{B14D3849-3745-43AE-A020-DB952E9D2F94}">
            <xm:f>NOT(ISERROR(SEARCH("True",E909)))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38" operator="containsText" id="{BC67A76E-8F6E-4353-A988-F02599904A07}">
            <xm:f>NOT(ISERROR(SEARCH("False",E909)))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E909</xm:sqref>
        </x14:conditionalFormatting>
        <x14:conditionalFormatting xmlns:xm="http://schemas.microsoft.com/office/excel/2006/main">
          <x14:cfRule type="containsText" priority="337" operator="containsText" id="{72F9E0AE-58F3-4D30-89DF-6736E62EF8DC}">
            <xm:f>NOT(ISERROR(SEARCH("Alóctona",E909)))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E909</xm:sqref>
        </x14:conditionalFormatting>
        <x14:conditionalFormatting xmlns:xm="http://schemas.microsoft.com/office/excel/2006/main">
          <x14:cfRule type="containsText" priority="333" operator="containsText" id="{9209EE5A-87A7-4B51-99C3-F4FCE3C86367}">
            <xm:f>NOT(ISERROR(SEARCH("Alóctona",E910)))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34" operator="containsText" id="{FD62D277-39CC-4E08-9CCF-43DB78DFDB38}">
            <xm:f>NOT(ISERROR(SEARCH("True",E910)))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35" operator="containsText" id="{1836F4D1-A89C-43CA-A005-0DB60F728924}">
            <xm:f>NOT(ISERROR(SEARCH("False",E910)))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E910</xm:sqref>
        </x14:conditionalFormatting>
        <x14:conditionalFormatting xmlns:xm="http://schemas.microsoft.com/office/excel/2006/main">
          <x14:cfRule type="containsText" priority="330" operator="containsText" id="{2424BB76-0129-4D9F-93B0-8734021261D2}">
            <xm:f>NOT(ISERROR(SEARCH("True",E911)))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32" operator="containsText" id="{D01D8592-1E01-440F-883F-50B5B24114A3}">
            <xm:f>NOT(ISERROR(SEARCH("False",E911)))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E911</xm:sqref>
        </x14:conditionalFormatting>
        <x14:conditionalFormatting xmlns:xm="http://schemas.microsoft.com/office/excel/2006/main">
          <x14:cfRule type="containsText" priority="331" operator="containsText" id="{2010A469-EECF-4285-8970-377FCF55F091}">
            <xm:f>NOT(ISERROR(SEARCH("Alóctona",E911)))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E911</xm:sqref>
        </x14:conditionalFormatting>
        <x14:conditionalFormatting xmlns:xm="http://schemas.microsoft.com/office/excel/2006/main">
          <x14:cfRule type="containsText" priority="326" operator="containsText" id="{241F6BD2-7C4B-4E67-B95D-6EAA3E309A9A}">
            <xm:f>NOT(ISERROR(SEARCH("Alóctona",E912)))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27" operator="containsText" id="{3C98D1C0-77DC-4565-99DA-8E58758A65A3}">
            <xm:f>NOT(ISERROR(SEARCH("True",E912)))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28" operator="containsText" id="{E1A739DF-D832-4370-84DD-4C8CE4E09069}">
            <xm:f>NOT(ISERROR(SEARCH("False",E912)))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E912</xm:sqref>
        </x14:conditionalFormatting>
        <x14:conditionalFormatting xmlns:xm="http://schemas.microsoft.com/office/excel/2006/main">
          <x14:cfRule type="containsText" priority="323" operator="containsText" id="{5E3DC6FC-1CE7-417F-980D-7E9A1BA1ABD9}">
            <xm:f>NOT(ISERROR(SEARCH("Alóctona",E913)))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24" operator="containsText" id="{6994520D-3BDA-42C7-9D91-3FCB1F250E5C}">
            <xm:f>NOT(ISERROR(SEARCH("True",E913)))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25" operator="containsText" id="{9AB5F8B3-C14A-46C5-9B47-AAF5AF10B8EF}">
            <xm:f>NOT(ISERROR(SEARCH("False",E913)))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E913</xm:sqref>
        </x14:conditionalFormatting>
        <x14:conditionalFormatting xmlns:xm="http://schemas.microsoft.com/office/excel/2006/main">
          <x14:cfRule type="containsText" priority="320" operator="containsText" id="{D450FFBB-321F-4055-9D21-E10BD8B4D6C8}">
            <xm:f>NOT(ISERROR(SEARCH("Alóctona",E914)))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21" operator="containsText" id="{AAAD5278-F6E0-4437-89B4-1082038E316C}">
            <xm:f>NOT(ISERROR(SEARCH("True",E914)))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22" operator="containsText" id="{6741E02B-AB8D-4979-B83F-A628A709C90F}">
            <xm:f>NOT(ISERROR(SEARCH("False",E914)))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E914</xm:sqref>
        </x14:conditionalFormatting>
        <x14:conditionalFormatting xmlns:xm="http://schemas.microsoft.com/office/excel/2006/main">
          <x14:cfRule type="containsText" priority="317" operator="containsText" id="{0D576AB4-4460-442A-B932-603838E8BB41}">
            <xm:f>NOT(ISERROR(SEARCH("Alóctona",E915)))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318" operator="containsText" id="{6A6A642C-ACE6-4749-BF3F-96A4BFE470F5}">
            <xm:f>NOT(ISERROR(SEARCH("True",E915)))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19" operator="containsText" id="{64DEFBE1-1F68-40EA-A266-3F0FA70B558E}">
            <xm:f>NOT(ISERROR(SEARCH("False",E915)))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E915</xm:sqref>
        </x14:conditionalFormatting>
        <x14:conditionalFormatting xmlns:xm="http://schemas.microsoft.com/office/excel/2006/main">
          <x14:cfRule type="containsText" priority="314" operator="containsText" id="{A92E3917-8531-4B79-9C65-FAAA74041DEF}">
            <xm:f>NOT(ISERROR(SEARCH("True",E916)))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16" operator="containsText" id="{0481DF60-AF90-4479-8E74-A113325EF3FB}">
            <xm:f>NOT(ISERROR(SEARCH("False",E916)))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E916</xm:sqref>
        </x14:conditionalFormatting>
        <x14:conditionalFormatting xmlns:xm="http://schemas.microsoft.com/office/excel/2006/main">
          <x14:cfRule type="containsText" priority="315" operator="containsText" id="{B015AA95-C9F0-4416-8577-B776A28C4EF4}">
            <xm:f>NOT(ISERROR(SEARCH("Alóctona",E916)))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E916</xm:sqref>
        </x14:conditionalFormatting>
        <x14:conditionalFormatting xmlns:xm="http://schemas.microsoft.com/office/excel/2006/main">
          <x14:cfRule type="containsText" priority="310" operator="containsText" id="{1D8F7D79-E0EF-4896-A1F2-A47E0D58BA94}">
            <xm:f>NOT(ISERROR(SEARCH("True",E917)))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12" operator="containsText" id="{E2491109-38F5-4867-B079-14DB6056A55E}">
            <xm:f>NOT(ISERROR(SEARCH("False",E917)))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E917</xm:sqref>
        </x14:conditionalFormatting>
        <x14:conditionalFormatting xmlns:xm="http://schemas.microsoft.com/office/excel/2006/main">
          <x14:cfRule type="containsText" priority="311" operator="containsText" id="{9CEFFD5D-3552-49A5-8D41-C8A571289351}">
            <xm:f>NOT(ISERROR(SEARCH("Alóctona",E917)))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E917</xm:sqref>
        </x14:conditionalFormatting>
        <x14:conditionalFormatting xmlns:xm="http://schemas.microsoft.com/office/excel/2006/main">
          <x14:cfRule type="containsText" priority="306" operator="containsText" id="{2C4EF2A0-18EF-4525-9F18-16BE08C1F534}">
            <xm:f>NOT(ISERROR(SEARCH("True",E918)))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08" operator="containsText" id="{0E502ADC-D248-4B3F-A87A-7671ECEB2B9A}">
            <xm:f>NOT(ISERROR(SEARCH("False",E918)))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E918</xm:sqref>
        </x14:conditionalFormatting>
        <x14:conditionalFormatting xmlns:xm="http://schemas.microsoft.com/office/excel/2006/main">
          <x14:cfRule type="containsText" priority="307" operator="containsText" id="{28DEDF7A-F707-4B23-9FDD-841EA7390D8F}">
            <xm:f>NOT(ISERROR(SEARCH("Alóctona",E918)))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E918</xm:sqref>
        </x14:conditionalFormatting>
        <x14:conditionalFormatting xmlns:xm="http://schemas.microsoft.com/office/excel/2006/main">
          <x14:cfRule type="containsText" priority="302" operator="containsText" id="{0794A1C9-95CC-42D1-A5A3-D3D8B3647015}">
            <xm:f>NOT(ISERROR(SEARCH("True",E919)))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04" operator="containsText" id="{06A4E500-1E19-459A-9861-E2325DFA45D5}">
            <xm:f>NOT(ISERROR(SEARCH("False",E919)))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E919</xm:sqref>
        </x14:conditionalFormatting>
        <x14:conditionalFormatting xmlns:xm="http://schemas.microsoft.com/office/excel/2006/main">
          <x14:cfRule type="containsText" priority="303" operator="containsText" id="{1FC4733D-C2D6-4948-BC4D-FFB744CD9346}">
            <xm:f>NOT(ISERROR(SEARCH("Alóctona",E919)))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E919</xm:sqref>
        </x14:conditionalFormatting>
        <x14:conditionalFormatting xmlns:xm="http://schemas.microsoft.com/office/excel/2006/main">
          <x14:cfRule type="containsText" priority="298" operator="containsText" id="{C9316099-4F4A-4791-BE7B-B88DEC5A93FD}">
            <xm:f>NOT(ISERROR(SEARCH("True",E920)))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00" operator="containsText" id="{13BEA49B-8892-4BBD-AE22-9E485A361157}">
            <xm:f>NOT(ISERROR(SEARCH("False",E920)))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E920</xm:sqref>
        </x14:conditionalFormatting>
        <x14:conditionalFormatting xmlns:xm="http://schemas.microsoft.com/office/excel/2006/main">
          <x14:cfRule type="containsText" priority="299" operator="containsText" id="{3DE0F0B6-5456-4BEB-B018-744884470466}">
            <xm:f>NOT(ISERROR(SEARCH("Alóctona",E920)))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E920</xm:sqref>
        </x14:conditionalFormatting>
        <x14:conditionalFormatting xmlns:xm="http://schemas.microsoft.com/office/excel/2006/main">
          <x14:cfRule type="containsText" priority="296" operator="containsText" id="{1D2D1700-E7D6-440F-BC27-092A2F8A87AA}">
            <xm:f>NOT(ISERROR(SEARCH("Ibero-pirenaico",E920)))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E920</xm:sqref>
        </x14:conditionalFormatting>
        <x14:conditionalFormatting xmlns:xm="http://schemas.microsoft.com/office/excel/2006/main">
          <x14:cfRule type="containsText" priority="293" operator="containsText" id="{6A7C764C-4504-425B-8EB8-42D971CA14A8}">
            <xm:f>NOT(ISERROR(SEARCH("Alóctona",E921)))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94" operator="containsText" id="{4638F917-AC12-4E8A-97EB-467604703083}">
            <xm:f>NOT(ISERROR(SEARCH("True",E921)))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95" operator="containsText" id="{EC53B97D-C62D-4A4C-B0D6-9940B76AFE4E}">
            <xm:f>NOT(ISERROR(SEARCH("False",E921)))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E921</xm:sqref>
        </x14:conditionalFormatting>
        <x14:conditionalFormatting xmlns:xm="http://schemas.microsoft.com/office/excel/2006/main">
          <x14:cfRule type="containsText" priority="292" operator="containsText" id="{A0F77157-B49E-40A6-9438-836E892486EB}">
            <xm:f>NOT(ISERROR(SEARCH("Ibero-pirenaico",E921)))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E921</xm:sqref>
        </x14:conditionalFormatting>
        <x14:conditionalFormatting xmlns:xm="http://schemas.microsoft.com/office/excel/2006/main">
          <x14:cfRule type="containsText" priority="289" operator="containsText" id="{D9C0302C-AF97-4677-8952-DB0EA7E6DF6F}">
            <xm:f>NOT(ISERROR(SEARCH("Alóctona",E922)))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90" operator="containsText" id="{E64DDC43-3C7E-4096-9FA4-248BE68F1EAC}">
            <xm:f>NOT(ISERROR(SEARCH("True",E922)))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91" operator="containsText" id="{E1897210-C290-4165-99CA-16B18ADB58EF}">
            <xm:f>NOT(ISERROR(SEARCH("False",E922)))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E922</xm:sqref>
        </x14:conditionalFormatting>
        <x14:conditionalFormatting xmlns:xm="http://schemas.microsoft.com/office/excel/2006/main">
          <x14:cfRule type="containsText" priority="288" operator="containsText" id="{5E38C5FE-6C67-4F94-98C9-34693A3FDD12}">
            <xm:f>NOT(ISERROR(SEARCH("Ibero-pirenaico",E922)))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E922</xm:sqref>
        </x14:conditionalFormatting>
        <x14:conditionalFormatting xmlns:xm="http://schemas.microsoft.com/office/excel/2006/main">
          <x14:cfRule type="containsText" priority="285" operator="containsText" id="{0DCF6F00-BCAB-40AA-BEF0-5467645F5837}">
            <xm:f>NOT(ISERROR(SEARCH("Alóctona",E923)))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86" operator="containsText" id="{D5DEC976-149A-4BA7-A6BD-AA8BBFF1CE80}">
            <xm:f>NOT(ISERROR(SEARCH("True",E923)))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87" operator="containsText" id="{EDC3ADD6-923E-49B1-9DFC-BD2E5A819ED3}">
            <xm:f>NOT(ISERROR(SEARCH("False",E923)))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E923</xm:sqref>
        </x14:conditionalFormatting>
        <x14:conditionalFormatting xmlns:xm="http://schemas.microsoft.com/office/excel/2006/main">
          <x14:cfRule type="containsText" priority="284" operator="containsText" id="{14CDFCA3-92A5-4106-8621-CA0E6C4EE50F}">
            <xm:f>NOT(ISERROR(SEARCH("Ibero-pirenaico",E923)))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E923</xm:sqref>
        </x14:conditionalFormatting>
        <x14:conditionalFormatting xmlns:xm="http://schemas.microsoft.com/office/excel/2006/main">
          <x14:cfRule type="containsText" priority="281" operator="containsText" id="{B172356C-B821-4EF3-9ACE-C7BAC0B3F137}">
            <xm:f>NOT(ISERROR(SEARCH("Alóctona",E924)))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82" operator="containsText" id="{F383D01B-7A10-447F-999F-D92BA28CDF78}">
            <xm:f>NOT(ISERROR(SEARCH("True",E924)))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83" operator="containsText" id="{02631502-FEDD-43B5-A942-FB6DE267F4AB}">
            <xm:f>NOT(ISERROR(SEARCH("False",E924)))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E924</xm:sqref>
        </x14:conditionalFormatting>
        <x14:conditionalFormatting xmlns:xm="http://schemas.microsoft.com/office/excel/2006/main">
          <x14:cfRule type="containsText" priority="280" operator="containsText" id="{7468560E-B2F7-4C81-A5FA-E882C3FE2AB0}">
            <xm:f>NOT(ISERROR(SEARCH("Ibero-pirenaico",E924)))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E924</xm:sqref>
        </x14:conditionalFormatting>
        <x14:conditionalFormatting xmlns:xm="http://schemas.microsoft.com/office/excel/2006/main">
          <x14:cfRule type="containsText" priority="276" operator="containsText" id="{EB6B8C7E-7C6C-4CF6-9260-7A15EB588608}">
            <xm:f>NOT(ISERROR(SEARCH("Ibero-pirenaico",E925)))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77" operator="containsText" id="{243EB4B2-F647-40D0-B9E8-EDD247C9A7FE}">
            <xm:f>NOT(ISERROR(SEARCH("Alóctona",E925)))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78" operator="containsText" id="{A24E9C2C-7F3A-4C77-A210-4F10F0388E42}">
            <xm:f>NOT(ISERROR(SEARCH("True",E925)))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79" operator="containsText" id="{C8BDE568-F867-42FA-913B-0B5FD35AF972}">
            <xm:f>NOT(ISERROR(SEARCH("False",E925)))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E925:F925</xm:sqref>
        </x14:conditionalFormatting>
        <x14:conditionalFormatting xmlns:xm="http://schemas.microsoft.com/office/excel/2006/main">
          <x14:cfRule type="containsText" priority="273" operator="containsText" id="{9E2C9FC6-9B5C-413F-98FC-31722A40E001}">
            <xm:f>NOT(ISERROR(SEARCH("Alóctona",E926)))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74" operator="containsText" id="{58CDA694-397E-42FC-B923-0AA834511481}">
            <xm:f>NOT(ISERROR(SEARCH("True",E926)))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75" operator="containsText" id="{A8C2B28A-91D5-4C96-994F-08BA2C4D6C80}">
            <xm:f>NOT(ISERROR(SEARCH("False",E926)))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E926</xm:sqref>
        </x14:conditionalFormatting>
        <x14:conditionalFormatting xmlns:xm="http://schemas.microsoft.com/office/excel/2006/main">
          <x14:cfRule type="containsText" priority="272" operator="containsText" id="{3B56A47A-28F8-4C17-A3AE-E85F7D815208}">
            <xm:f>NOT(ISERROR(SEARCH("Ibero-pirenaico",E926)))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E926</xm:sqref>
        </x14:conditionalFormatting>
        <x14:conditionalFormatting xmlns:xm="http://schemas.microsoft.com/office/excel/2006/main">
          <x14:cfRule type="containsText" priority="269" operator="containsText" id="{FA398855-2290-41B2-8464-49C0A0798B95}">
            <xm:f>NOT(ISERROR(SEARCH("Alóctona",E927)))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70" operator="containsText" id="{CD0BA650-E27B-4990-82EB-9F58EFB9E3BD}">
            <xm:f>NOT(ISERROR(SEARCH("True",E927)))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71" operator="containsText" id="{17C577AE-6922-4140-9703-23AF1321A06D}">
            <xm:f>NOT(ISERROR(SEARCH("False",E927)))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E927</xm:sqref>
        </x14:conditionalFormatting>
        <x14:conditionalFormatting xmlns:xm="http://schemas.microsoft.com/office/excel/2006/main">
          <x14:cfRule type="containsText" priority="268" operator="containsText" id="{807FCD50-57EE-4BF4-A0EB-B109C09C4E14}">
            <xm:f>NOT(ISERROR(SEARCH("Ibero-pirenaico",E927)))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E927</xm:sqref>
        </x14:conditionalFormatting>
        <x14:conditionalFormatting xmlns:xm="http://schemas.microsoft.com/office/excel/2006/main">
          <x14:cfRule type="containsText" priority="265" operator="containsText" id="{90C2B054-25F9-48D8-B00A-3A583A644B95}">
            <xm:f>NOT(ISERROR(SEARCH("Alóctona",E928)))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66" operator="containsText" id="{1DC0A171-A356-42F9-9280-CC46AB88CAE6}">
            <xm:f>NOT(ISERROR(SEARCH("True",E928)))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67" operator="containsText" id="{33E4445C-AC63-48BD-A7D7-555B51B11FAC}">
            <xm:f>NOT(ISERROR(SEARCH("False",E928)))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E928</xm:sqref>
        </x14:conditionalFormatting>
        <x14:conditionalFormatting xmlns:xm="http://schemas.microsoft.com/office/excel/2006/main">
          <x14:cfRule type="containsText" priority="264" operator="containsText" id="{AB87080E-8F9E-4E73-AA1D-59405AE56F67}">
            <xm:f>NOT(ISERROR(SEARCH("Ibero-pirenaico",E928)))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E928</xm:sqref>
        </x14:conditionalFormatting>
        <x14:conditionalFormatting xmlns:xm="http://schemas.microsoft.com/office/excel/2006/main">
          <x14:cfRule type="containsText" priority="260" operator="containsText" id="{7205C239-492B-4393-9905-9CA31457B6B2}">
            <xm:f>NOT(ISERROR(SEARCH("Ibero-pirenaico",E929)))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61" operator="containsText" id="{E74F1CDB-1BAC-44BF-8054-BCD3DD80F645}">
            <xm:f>NOT(ISERROR(SEARCH("Alóctona",E929)))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62" operator="containsText" id="{6120CC8F-89A6-42AA-8C50-EB2638A06DF9}">
            <xm:f>NOT(ISERROR(SEARCH("True",E929)))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63" operator="containsText" id="{DE041A35-375B-4D07-9DCA-CBD2A57D4D66}">
            <xm:f>NOT(ISERROR(SEARCH("False",E929)))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E929:F929</xm:sqref>
        </x14:conditionalFormatting>
        <x14:conditionalFormatting xmlns:xm="http://schemas.microsoft.com/office/excel/2006/main">
          <x14:cfRule type="containsText" priority="257" operator="containsText" id="{E1DE4ABC-6656-485B-9168-3A23E585B576}">
            <xm:f>NOT(ISERROR(SEARCH("Alóctona",E930)))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58" operator="containsText" id="{D429DF76-B644-49D6-A3B4-9AC309D8F13E}">
            <xm:f>NOT(ISERROR(SEARCH("True",E930)))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59" operator="containsText" id="{8256A96E-2D42-4F11-912E-0D652CC465E7}">
            <xm:f>NOT(ISERROR(SEARCH("False",E930)))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E930</xm:sqref>
        </x14:conditionalFormatting>
        <x14:conditionalFormatting xmlns:xm="http://schemas.microsoft.com/office/excel/2006/main">
          <x14:cfRule type="containsText" priority="256" operator="containsText" id="{88D7F4DE-2A86-4B2A-9ADC-E88BA9AF856D}">
            <xm:f>NOT(ISERROR(SEARCH("Ibero-pirenaico",E930)))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E930</xm:sqref>
        </x14:conditionalFormatting>
        <x14:conditionalFormatting xmlns:xm="http://schemas.microsoft.com/office/excel/2006/main">
          <x14:cfRule type="containsText" priority="253" operator="containsText" id="{9A52005F-32F8-4BF6-95FD-686351510741}">
            <xm:f>NOT(ISERROR(SEARCH("Alóctona",E931)))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54" operator="containsText" id="{3673F32F-EE8C-431E-95E6-6A7172780C12}">
            <xm:f>NOT(ISERROR(SEARCH("True",E931)))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55" operator="containsText" id="{36664808-69D5-48E1-BC1D-92760C6BB4B8}">
            <xm:f>NOT(ISERROR(SEARCH("False",E931)))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E931</xm:sqref>
        </x14:conditionalFormatting>
        <x14:conditionalFormatting xmlns:xm="http://schemas.microsoft.com/office/excel/2006/main">
          <x14:cfRule type="containsText" priority="252" operator="containsText" id="{AC3705E4-207F-4F8D-B09B-BDF44DC1306D}">
            <xm:f>NOT(ISERROR(SEARCH("Ibero-pirenaico",E931)))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E931</xm:sqref>
        </x14:conditionalFormatting>
        <x14:conditionalFormatting xmlns:xm="http://schemas.microsoft.com/office/excel/2006/main">
          <x14:cfRule type="containsText" priority="249" operator="containsText" id="{6E03F31C-C083-4B6D-ADCD-058E8EF266A3}">
            <xm:f>NOT(ISERROR(SEARCH("Alóctona",E932)))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50" operator="containsText" id="{564F1F5D-3EF8-489F-B409-802E95A52847}">
            <xm:f>NOT(ISERROR(SEARCH("True",E932)))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51" operator="containsText" id="{329DD6EC-F8DF-425D-A7DC-06AACD2CD1B6}">
            <xm:f>NOT(ISERROR(SEARCH("False",E932)))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E932</xm:sqref>
        </x14:conditionalFormatting>
        <x14:conditionalFormatting xmlns:xm="http://schemas.microsoft.com/office/excel/2006/main">
          <x14:cfRule type="containsText" priority="248" operator="containsText" id="{47544B6E-41C1-4BE2-9A58-375BB580610C}">
            <xm:f>NOT(ISERROR(SEARCH("Ibero-pirenaico",E932)))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E932</xm:sqref>
        </x14:conditionalFormatting>
        <x14:conditionalFormatting xmlns:xm="http://schemas.microsoft.com/office/excel/2006/main">
          <x14:cfRule type="containsText" priority="245" operator="containsText" id="{2BD9DFB1-BCF4-4B54-80EE-569A24A75782}">
            <xm:f>NOT(ISERROR(SEARCH("Alóctona",E933)))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46" operator="containsText" id="{B2ED9FC1-A288-468A-BA15-3B82886DD421}">
            <xm:f>NOT(ISERROR(SEARCH("True",E933)))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47" operator="containsText" id="{C02D85A8-9560-4D44-A823-7BABA2839681}">
            <xm:f>NOT(ISERROR(SEARCH("False",E933)))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E933</xm:sqref>
        </x14:conditionalFormatting>
        <x14:conditionalFormatting xmlns:xm="http://schemas.microsoft.com/office/excel/2006/main">
          <x14:cfRule type="containsText" priority="244" operator="containsText" id="{3D4C6454-5155-43F9-B604-C2FBECA3816D}">
            <xm:f>NOT(ISERROR(SEARCH("Ibero-pirenaico",E933)))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E933</xm:sqref>
        </x14:conditionalFormatting>
        <x14:conditionalFormatting xmlns:xm="http://schemas.microsoft.com/office/excel/2006/main">
          <x14:cfRule type="containsText" priority="241" operator="containsText" id="{F961846F-A91C-4A3C-98D4-F2E0F5CE844E}">
            <xm:f>NOT(ISERROR(SEARCH("Alóctona",E934)))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42" operator="containsText" id="{0403138B-E359-4445-8864-04D4CA10BA3C}">
            <xm:f>NOT(ISERROR(SEARCH("True",E934)))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43" operator="containsText" id="{5D5441BE-2297-453B-B4E5-ADF0334FBD7F}">
            <xm:f>NOT(ISERROR(SEARCH("False",E934)))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E934</xm:sqref>
        </x14:conditionalFormatting>
        <x14:conditionalFormatting xmlns:xm="http://schemas.microsoft.com/office/excel/2006/main">
          <x14:cfRule type="containsText" priority="240" operator="containsText" id="{6035E119-682A-4D29-B55A-734780E1AAA0}">
            <xm:f>NOT(ISERROR(SEARCH("Ibero-pirenaico",E934)))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E934</xm:sqref>
        </x14:conditionalFormatting>
        <x14:conditionalFormatting xmlns:xm="http://schemas.microsoft.com/office/excel/2006/main">
          <x14:cfRule type="containsText" priority="237" operator="containsText" id="{BF2EBB14-F5B5-44A5-8736-FDD3FB691E19}">
            <xm:f>NOT(ISERROR(SEARCH("Alóctona",E935)))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38" operator="containsText" id="{76372898-7379-4A93-A104-AF8EB27F82BC}">
            <xm:f>NOT(ISERROR(SEARCH("True",E935)))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39" operator="containsText" id="{30D5BC43-CEB5-4842-A9B8-A49B56A934E4}">
            <xm:f>NOT(ISERROR(SEARCH("False",E935)))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E935</xm:sqref>
        </x14:conditionalFormatting>
        <x14:conditionalFormatting xmlns:xm="http://schemas.microsoft.com/office/excel/2006/main">
          <x14:cfRule type="containsText" priority="236" operator="containsText" id="{D6079F0C-E2E9-4865-B9C7-17D1B43D7DE8}">
            <xm:f>NOT(ISERROR(SEARCH("Ibero-pirenaico",E935)))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E935</xm:sqref>
        </x14:conditionalFormatting>
        <x14:conditionalFormatting xmlns:xm="http://schemas.microsoft.com/office/excel/2006/main">
          <x14:cfRule type="containsText" priority="232" operator="containsText" id="{493DAB53-9869-41DF-805F-F0C1D0AD5CEA}">
            <xm:f>NOT(ISERROR(SEARCH("Ibero-pirenaico",E936)))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33" operator="containsText" id="{BB3B8975-9EFB-4FA4-9510-4C17555F8331}">
            <xm:f>NOT(ISERROR(SEARCH("Alóctona",E936)))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34" operator="containsText" id="{10D5042D-4BA2-4F51-ABA4-7384835C2B5A}">
            <xm:f>NOT(ISERROR(SEARCH("True",E936)))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35" operator="containsText" id="{A014B846-D24E-4FDA-9819-9E3A8F7E44DF}">
            <xm:f>NOT(ISERROR(SEARCH("False",E936)))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E936:F936</xm:sqref>
        </x14:conditionalFormatting>
        <x14:conditionalFormatting xmlns:xm="http://schemas.microsoft.com/office/excel/2006/main">
          <x14:cfRule type="containsText" priority="229" operator="containsText" id="{BA4793B5-0E19-47E7-9E90-AEFBBC12DEB0}">
            <xm:f>NOT(ISERROR(SEARCH("Alóctona",E937)))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30" operator="containsText" id="{EAFA4107-D0A6-4155-AADE-E0D151EC435C}">
            <xm:f>NOT(ISERROR(SEARCH("True",E937)))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31" operator="containsText" id="{942DD6C1-A731-4803-BF31-AD60912FD11D}">
            <xm:f>NOT(ISERROR(SEARCH("False",E937)))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E937</xm:sqref>
        </x14:conditionalFormatting>
        <x14:conditionalFormatting xmlns:xm="http://schemas.microsoft.com/office/excel/2006/main">
          <x14:cfRule type="containsText" priority="228" operator="containsText" id="{7C4C5404-A328-416C-B291-81FDF74E6A71}">
            <xm:f>NOT(ISERROR(SEARCH("Ibero-pirenaico",E937)))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E937</xm:sqref>
        </x14:conditionalFormatting>
        <x14:conditionalFormatting xmlns:xm="http://schemas.microsoft.com/office/excel/2006/main">
          <x14:cfRule type="containsText" priority="225" operator="containsText" id="{7018695A-C48B-4077-B635-9BDC3BEB7EC9}">
            <xm:f>NOT(ISERROR(SEARCH("Alóctona",E938)))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26" operator="containsText" id="{A9253FA9-76E7-4D63-86E8-1B3D41570856}">
            <xm:f>NOT(ISERROR(SEARCH("True",E938)))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27" operator="containsText" id="{AF7D3D7A-9906-48BA-A83B-A297DE974F2A}">
            <xm:f>NOT(ISERROR(SEARCH("False",E938)))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E938:E939</xm:sqref>
        </x14:conditionalFormatting>
        <x14:conditionalFormatting xmlns:xm="http://schemas.microsoft.com/office/excel/2006/main">
          <x14:cfRule type="containsText" priority="224" operator="containsText" id="{8E9ABADE-9AB5-418E-8CE1-D6A6AD8B1362}">
            <xm:f>NOT(ISERROR(SEARCH("Ibero-pirenaico",E938)))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E938:E939</xm:sqref>
        </x14:conditionalFormatting>
        <x14:conditionalFormatting xmlns:xm="http://schemas.microsoft.com/office/excel/2006/main">
          <x14:cfRule type="containsText" priority="221" operator="containsText" id="{EF22D6CF-40BE-4757-965C-BE3E866D1BFF}">
            <xm:f>NOT(ISERROR(SEARCH("Alóctona",E940)))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22" operator="containsText" id="{3684B5FD-6D2B-490F-B61C-B08F2326FCB2}">
            <xm:f>NOT(ISERROR(SEARCH("True",E940)))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23" operator="containsText" id="{4902D9E0-BA5D-4835-90E7-EB1F9F2ADBC9}">
            <xm:f>NOT(ISERROR(SEARCH("False",E940)))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E940</xm:sqref>
        </x14:conditionalFormatting>
        <x14:conditionalFormatting xmlns:xm="http://schemas.microsoft.com/office/excel/2006/main">
          <x14:cfRule type="containsText" priority="220" operator="containsText" id="{2BC421BC-9F4D-476D-8BFA-B3E7A9A15BCB}">
            <xm:f>NOT(ISERROR(SEARCH("Ibero-pirenaico",E940)))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E940</xm:sqref>
        </x14:conditionalFormatting>
        <x14:conditionalFormatting xmlns:xm="http://schemas.microsoft.com/office/excel/2006/main">
          <x14:cfRule type="containsText" priority="216" operator="containsText" id="{5381459F-DC3F-42ED-97F2-8E4BCE7F8E2E}">
            <xm:f>NOT(ISERROR(SEARCH("Ibero-pirenaico",E941)))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17" operator="containsText" id="{ED400A26-789F-430B-94F1-53ED18F1551B}">
            <xm:f>NOT(ISERROR(SEARCH("Alóctona",E941)))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18" operator="containsText" id="{E2309B77-B83E-45F0-8E4F-21EC6C07FE04}">
            <xm:f>NOT(ISERROR(SEARCH("True",E941)))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19" operator="containsText" id="{768894A3-D87B-4831-AB36-C75F540BB3E3}">
            <xm:f>NOT(ISERROR(SEARCH("False",E941)))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E941:F941</xm:sqref>
        </x14:conditionalFormatting>
        <x14:conditionalFormatting xmlns:xm="http://schemas.microsoft.com/office/excel/2006/main">
          <x14:cfRule type="containsText" priority="212" operator="containsText" id="{5FEC71D1-284F-4048-AF80-26E17CE49A91}">
            <xm:f>NOT(ISERROR(SEARCH("Ibero-pirenaico",E942)))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13" operator="containsText" id="{12A8F0C5-EE34-4137-94F3-073E0ED87724}">
            <xm:f>NOT(ISERROR(SEARCH("Alóctona",E942)))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14" operator="containsText" id="{ECD15330-5A59-40EE-86D3-4E9C83CF9374}">
            <xm:f>NOT(ISERROR(SEARCH("True",E942)))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15" operator="containsText" id="{8A5416C7-F03B-4004-A020-EC56FFA286DD}">
            <xm:f>NOT(ISERROR(SEARCH("False",E942)))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E942:F943</xm:sqref>
        </x14:conditionalFormatting>
        <x14:conditionalFormatting xmlns:xm="http://schemas.microsoft.com/office/excel/2006/main">
          <x14:cfRule type="containsText" priority="209" operator="containsText" id="{4D538C53-72AD-4131-8511-F6F53DCE8414}">
            <xm:f>NOT(ISERROR(SEARCH("Alóctona",E944)))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10" operator="containsText" id="{AA00C0A9-967C-4C91-9186-C39D14F0A384}">
            <xm:f>NOT(ISERROR(SEARCH("True",E944)))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11" operator="containsText" id="{91DD1D81-50A8-430F-9BE3-DD26AE18F154}">
            <xm:f>NOT(ISERROR(SEARCH("False",E944)))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E944</xm:sqref>
        </x14:conditionalFormatting>
        <x14:conditionalFormatting xmlns:xm="http://schemas.microsoft.com/office/excel/2006/main">
          <x14:cfRule type="containsText" priority="208" operator="containsText" id="{AE60A721-E3E1-4609-9EBF-01D23D2D1F70}">
            <xm:f>NOT(ISERROR(SEARCH("Ibero-pirenaico",E944)))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E944</xm:sqref>
        </x14:conditionalFormatting>
        <x14:conditionalFormatting xmlns:xm="http://schemas.microsoft.com/office/excel/2006/main">
          <x14:cfRule type="containsText" priority="204" operator="containsText" id="{A16EB203-79CE-45C4-8793-698454840EA5}">
            <xm:f>NOT(ISERROR(SEARCH("Ibero-pirenaico",E945)))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05" operator="containsText" id="{20649447-3DA3-42D2-9D10-EA9D6CDA69C6}">
            <xm:f>NOT(ISERROR(SEARCH("Alóctona",E945)))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06" operator="containsText" id="{7A3B634E-AE92-4930-86A7-A6B538B1ED0D}">
            <xm:f>NOT(ISERROR(SEARCH("True",E945)))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07" operator="containsText" id="{4C1C740A-9BDB-487B-A739-E2308322F3CA}">
            <xm:f>NOT(ISERROR(SEARCH("False",E945)))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E945:F945</xm:sqref>
        </x14:conditionalFormatting>
        <x14:conditionalFormatting xmlns:xm="http://schemas.microsoft.com/office/excel/2006/main">
          <x14:cfRule type="containsText" priority="200" operator="containsText" id="{1A284288-90F8-4931-9EC9-91A394A00FF0}">
            <xm:f>NOT(ISERROR(SEARCH("Ibero-pirenaico",E946)))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201" operator="containsText" id="{7352DCCE-6662-4099-947D-AE1C84EAB7B1}">
            <xm:f>NOT(ISERROR(SEARCH("Alóctona",E946)))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202" operator="containsText" id="{15FFDD80-C84D-4AB8-9A50-66F5CB78F164}">
            <xm:f>NOT(ISERROR(SEARCH("True",E946)))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03" operator="containsText" id="{B94CCF0E-EC46-405F-B73C-2D7DFD1BF5D5}">
            <xm:f>NOT(ISERROR(SEARCH("False",E946)))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E946:F946</xm:sqref>
        </x14:conditionalFormatting>
        <x14:conditionalFormatting xmlns:xm="http://schemas.microsoft.com/office/excel/2006/main">
          <x14:cfRule type="containsText" priority="196" operator="containsText" id="{D884094C-18BF-465D-9521-48BF3D0BBAA5}">
            <xm:f>NOT(ISERROR(SEARCH("Ibero-pirenaico",E947)))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197" operator="containsText" id="{70E02B8F-72B3-4675-8E94-D6C933FD1850}">
            <xm:f>NOT(ISERROR(SEARCH("Alóctona",E947)))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98" operator="containsText" id="{C5051C06-C176-4A3B-B03F-FEF345EB698E}">
            <xm:f>NOT(ISERROR(SEARCH("True",E947)))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99" operator="containsText" id="{A4F8B219-EC71-4488-BE61-0A48781C534C}">
            <xm:f>NOT(ISERROR(SEARCH("False",E947)))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E947:F947</xm:sqref>
        </x14:conditionalFormatting>
        <x14:conditionalFormatting xmlns:xm="http://schemas.microsoft.com/office/excel/2006/main">
          <x14:cfRule type="containsText" priority="192" operator="containsText" id="{36547A7F-36C3-4685-8400-B27321C9EA51}">
            <xm:f>NOT(ISERROR(SEARCH("Ibero-pirenaico",E948)))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193" operator="containsText" id="{5CC42C2F-DCA1-4AD1-BD58-706CCA450A1A}">
            <xm:f>NOT(ISERROR(SEARCH("Alóctona",E948)))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94" operator="containsText" id="{05240DA3-B61B-4571-B4CB-578A76C0E56F}">
            <xm:f>NOT(ISERROR(SEARCH("True",E948)))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95" operator="containsText" id="{7CED5CED-4AEA-4B71-8920-308C04B31CEC}">
            <xm:f>NOT(ISERROR(SEARCH("False",E948)))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E948:F948</xm:sqref>
        </x14:conditionalFormatting>
        <x14:conditionalFormatting xmlns:xm="http://schemas.microsoft.com/office/excel/2006/main">
          <x14:cfRule type="containsText" priority="186" operator="containsText" id="{83D8B596-003A-43E4-8D68-21C284F36D80}">
            <xm:f>NOT(ISERROR(SEARCH("Alóctona",E949)))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87" operator="containsText" id="{9F77A07B-2EC5-4364-AF68-11236ED09D20}">
            <xm:f>NOT(ISERROR(SEARCH("True",E949)))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88" operator="containsText" id="{AAD515E7-3A57-4668-8C8B-CBD2772690CF}">
            <xm:f>NOT(ISERROR(SEARCH("False",E949)))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E949</xm:sqref>
        </x14:conditionalFormatting>
        <x14:conditionalFormatting xmlns:xm="http://schemas.microsoft.com/office/excel/2006/main">
          <x14:cfRule type="containsText" priority="185" operator="containsText" id="{5FD9D4BC-5C8E-466A-89A4-C3E4C1A27C35}">
            <xm:f>NOT(ISERROR(SEARCH("Ibero-pirenaico",E949)))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189" operator="containsText" id="{88CABC10-85A1-4AE0-8617-5E2E7CD7D7E9}">
            <xm:f>NOT(ISERROR(SEARCH("Alóctona",E949)))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90" operator="containsText" id="{FD41EF52-C84B-4758-A774-745E03D4B0A9}">
            <xm:f>NOT(ISERROR(SEARCH("True",E949)))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91" operator="containsText" id="{4E64BFE8-BAB2-42A1-AB99-DE7399D83B94}">
            <xm:f>NOT(ISERROR(SEARCH("False",E949)))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E949:F949</xm:sqref>
        </x14:conditionalFormatting>
        <x14:conditionalFormatting xmlns:xm="http://schemas.microsoft.com/office/excel/2006/main">
          <x14:cfRule type="containsText" priority="182" operator="containsText" id="{F5705361-8E4D-43FC-89BF-1867FEDD13FE}">
            <xm:f>NOT(ISERROR(SEARCH("True",E950)))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84" operator="containsText" id="{6A5F299E-849A-43DC-AA6A-0C2B8EA1E353}">
            <xm:f>NOT(ISERROR(SEARCH("False",E950)))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E950</xm:sqref>
        </x14:conditionalFormatting>
        <x14:conditionalFormatting xmlns:xm="http://schemas.microsoft.com/office/excel/2006/main">
          <x14:cfRule type="containsText" priority="183" operator="containsText" id="{6B3DF689-C242-46B6-B3F7-F91B90C37AD5}">
            <xm:f>NOT(ISERROR(SEARCH("Alóctona",E950)))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E950</xm:sqref>
        </x14:conditionalFormatting>
        <x14:conditionalFormatting xmlns:xm="http://schemas.microsoft.com/office/excel/2006/main">
          <x14:cfRule type="containsText" priority="180" operator="containsText" id="{34F429D3-51D4-4C0D-B338-B0BEBC479C97}">
            <xm:f>NOT(ISERROR(SEARCH("Ibero-pirenaico",E950)))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E950</xm:sqref>
        </x14:conditionalFormatting>
        <x14:conditionalFormatting xmlns:xm="http://schemas.microsoft.com/office/excel/2006/main">
          <x14:cfRule type="containsText" priority="177" operator="containsText" id="{1E4F1ED1-B0CF-44E3-8FE2-39BD2232D94F}">
            <xm:f>NOT(ISERROR(SEARCH("True",E951)))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79" operator="containsText" id="{0D39F47F-E519-4EF0-9D22-E66CE48F71BF}">
            <xm:f>NOT(ISERROR(SEARCH("False",E951)))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E951:E952</xm:sqref>
        </x14:conditionalFormatting>
        <x14:conditionalFormatting xmlns:xm="http://schemas.microsoft.com/office/excel/2006/main">
          <x14:cfRule type="containsText" priority="178" operator="containsText" id="{0608EED2-9EF5-4395-BF8F-7ABD3D079310}">
            <xm:f>NOT(ISERROR(SEARCH("Alóctona",E951)))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E951:E952</xm:sqref>
        </x14:conditionalFormatting>
        <x14:conditionalFormatting xmlns:xm="http://schemas.microsoft.com/office/excel/2006/main">
          <x14:cfRule type="containsText" priority="175" operator="containsText" id="{C5139765-8A06-47E4-8679-C566B3C58E3D}">
            <xm:f>NOT(ISERROR(SEARCH("Ibero-pirenaico",E951)))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E951:E952</xm:sqref>
        </x14:conditionalFormatting>
        <x14:conditionalFormatting xmlns:xm="http://schemas.microsoft.com/office/excel/2006/main">
          <x14:cfRule type="containsText" priority="170" operator="containsText" id="{B2406A00-CAD3-46EF-A1B2-84845F3AB152}">
            <xm:f>NOT(ISERROR(SEARCH("Ibero-pirenaico",E953)))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171" operator="containsText" id="{98CFE496-7C52-4CD5-A1DE-24D565793B76}">
            <xm:f>NOT(ISERROR(SEARCH("Alóctona",E953)))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172" operator="containsText" id="{68452CD9-5B43-42BC-A069-98E0ABDC721E}">
            <xm:f>NOT(ISERROR(SEARCH("True",E953)))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73" operator="containsText" id="{2B4FDF58-EE5A-46EC-B7FA-5126CDA03950}">
            <xm:f>NOT(ISERROR(SEARCH("False",E953)))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E953:F953</xm:sqref>
        </x14:conditionalFormatting>
        <x14:conditionalFormatting xmlns:xm="http://schemas.microsoft.com/office/excel/2006/main">
          <x14:cfRule type="containsText" priority="167" operator="containsText" id="{26F4B308-EEA5-4531-ACE1-78D856E16FDD}">
            <xm:f>NOT(ISERROR(SEARCH("True",E954)))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69" operator="containsText" id="{7B5579F5-E814-4BDE-B5AD-D2427D0A2E2E}">
            <xm:f>NOT(ISERROR(SEARCH("False",E954)))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E954:F954</xm:sqref>
        </x14:conditionalFormatting>
        <x14:conditionalFormatting xmlns:xm="http://schemas.microsoft.com/office/excel/2006/main">
          <x14:cfRule type="containsText" priority="168" operator="containsText" id="{D072E91C-6693-4986-857F-4BAD5645AB7F}">
            <xm:f>NOT(ISERROR(SEARCH("Alóctona",E954)))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E954:F954</xm:sqref>
        </x14:conditionalFormatting>
        <x14:conditionalFormatting xmlns:xm="http://schemas.microsoft.com/office/excel/2006/main">
          <x14:cfRule type="containsText" priority="165" operator="containsText" id="{D581D120-517A-4F9F-A0F7-7B26C3CC6AFD}">
            <xm:f>NOT(ISERROR(SEARCH("Ibero-pirenaico",E954)))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E954:F954</xm:sqref>
        </x14:conditionalFormatting>
        <x14:conditionalFormatting xmlns:xm="http://schemas.microsoft.com/office/excel/2006/main">
          <x14:cfRule type="containsText" priority="162" operator="containsText" id="{76734622-4798-4F34-B782-811F14686084}">
            <xm:f>NOT(ISERROR(SEARCH("True",E955)))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64" operator="containsText" id="{BDFA7FAF-CCAD-4C96-9B3E-871EFFB8CC39}">
            <xm:f>NOT(ISERROR(SEARCH("False",E955)))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E955</xm:sqref>
        </x14:conditionalFormatting>
        <x14:conditionalFormatting xmlns:xm="http://schemas.microsoft.com/office/excel/2006/main">
          <x14:cfRule type="containsText" priority="163" operator="containsText" id="{549E8BE8-AA2B-4B11-B8C7-754513CA7D14}">
            <xm:f>NOT(ISERROR(SEARCH("Alóctona",E955)))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E955</xm:sqref>
        </x14:conditionalFormatting>
        <x14:conditionalFormatting xmlns:xm="http://schemas.microsoft.com/office/excel/2006/main">
          <x14:cfRule type="containsText" priority="160" operator="containsText" id="{A3030BDF-2030-4C5F-B951-A8919C1D2EDB}">
            <xm:f>NOT(ISERROR(SEARCH("Ibero-pirenaico",E955)))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E955</xm:sqref>
        </x14:conditionalFormatting>
        <x14:conditionalFormatting xmlns:xm="http://schemas.microsoft.com/office/excel/2006/main">
          <x14:cfRule type="containsText" priority="157" operator="containsText" id="{CFDDBB9B-D802-475F-AB1D-05544FB302A8}">
            <xm:f>NOT(ISERROR(SEARCH("True",E956)))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59" operator="containsText" id="{790FCCB5-0AE3-4919-8F38-4EAEB3AA2FFF}">
            <xm:f>NOT(ISERROR(SEARCH("False",E956)))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E956:F956</xm:sqref>
        </x14:conditionalFormatting>
        <x14:conditionalFormatting xmlns:xm="http://schemas.microsoft.com/office/excel/2006/main">
          <x14:cfRule type="containsText" priority="158" operator="containsText" id="{35363346-D46C-4665-8977-2A55CD13E5C6}">
            <xm:f>NOT(ISERROR(SEARCH("Alóctona",E956)))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E956:F956</xm:sqref>
        </x14:conditionalFormatting>
        <x14:conditionalFormatting xmlns:xm="http://schemas.microsoft.com/office/excel/2006/main">
          <x14:cfRule type="containsText" priority="155" operator="containsText" id="{DB705859-B4AC-46D1-9456-DA4BA7423C9E}">
            <xm:f>NOT(ISERROR(SEARCH("Ibero-pirenaico",E956)))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E956:F956</xm:sqref>
        </x14:conditionalFormatting>
        <x14:conditionalFormatting xmlns:xm="http://schemas.microsoft.com/office/excel/2006/main">
          <x14:cfRule type="containsText" priority="152" operator="containsText" id="{BA0D41AF-206E-4D42-AC2D-CB6E40F13456}">
            <xm:f>NOT(ISERROR(SEARCH("True",E957)))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54" operator="containsText" id="{2A4F22B5-EAA7-4E53-94BD-A37B34826D95}">
            <xm:f>NOT(ISERROR(SEARCH("False",E957)))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E957:F957</xm:sqref>
        </x14:conditionalFormatting>
        <x14:conditionalFormatting xmlns:xm="http://schemas.microsoft.com/office/excel/2006/main">
          <x14:cfRule type="containsText" priority="153" operator="containsText" id="{002E95CB-C6BD-4280-B718-8A119AB2E283}">
            <xm:f>NOT(ISERROR(SEARCH("Alóctona",E957)))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E957:F957</xm:sqref>
        </x14:conditionalFormatting>
        <x14:conditionalFormatting xmlns:xm="http://schemas.microsoft.com/office/excel/2006/main">
          <x14:cfRule type="containsText" priority="150" operator="containsText" id="{74293927-3957-4620-8745-D72A16461461}">
            <xm:f>NOT(ISERROR(SEARCH("Ibero-pirenaico",E957)))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E957:F957</xm:sqref>
        </x14:conditionalFormatting>
        <x14:conditionalFormatting xmlns:xm="http://schemas.microsoft.com/office/excel/2006/main">
          <x14:cfRule type="containsText" priority="147" operator="containsText" id="{DEADC6AD-1CE5-4DA5-807F-12B943039271}">
            <xm:f>NOT(ISERROR(SEARCH("True",E958)))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49" operator="containsText" id="{D4567BB9-60A6-49DD-9457-55E2495E8BE2}">
            <xm:f>NOT(ISERROR(SEARCH("False",E958)))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E958:F958</xm:sqref>
        </x14:conditionalFormatting>
        <x14:conditionalFormatting xmlns:xm="http://schemas.microsoft.com/office/excel/2006/main">
          <x14:cfRule type="containsText" priority="148" operator="containsText" id="{0A936E3B-E78F-40FB-B5F8-7C8C815BABEE}">
            <xm:f>NOT(ISERROR(SEARCH("Alóctona",E958)))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E958:F958</xm:sqref>
        </x14:conditionalFormatting>
        <x14:conditionalFormatting xmlns:xm="http://schemas.microsoft.com/office/excel/2006/main">
          <x14:cfRule type="containsText" priority="145" operator="containsText" id="{8E4D96AB-25B7-44FD-9B5D-4A8CFBF9DAC9}">
            <xm:f>NOT(ISERROR(SEARCH("Ibero-pirenaico",E958)))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E958:F958</xm:sqref>
        </x14:conditionalFormatting>
        <x14:conditionalFormatting xmlns:xm="http://schemas.microsoft.com/office/excel/2006/main">
          <x14:cfRule type="containsText" priority="142" operator="containsText" id="{EED296D5-AA4A-4598-9564-5FC721957584}">
            <xm:f>NOT(ISERROR(SEARCH("True",E959)))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44" operator="containsText" id="{28129150-34CE-4BE7-B962-650D6DEC31F5}">
            <xm:f>NOT(ISERROR(SEARCH("False",E959)))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E959:F961</xm:sqref>
        </x14:conditionalFormatting>
        <x14:conditionalFormatting xmlns:xm="http://schemas.microsoft.com/office/excel/2006/main">
          <x14:cfRule type="containsText" priority="143" operator="containsText" id="{D9B5FE64-C58E-4DDD-9ACE-1A1C4BF0628C}">
            <xm:f>NOT(ISERROR(SEARCH("Alóctona",E959)))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E959:F961</xm:sqref>
        </x14:conditionalFormatting>
        <x14:conditionalFormatting xmlns:xm="http://schemas.microsoft.com/office/excel/2006/main">
          <x14:cfRule type="containsText" priority="140" operator="containsText" id="{0F22112F-E7E1-4F0A-955F-3D54204A1099}">
            <xm:f>NOT(ISERROR(SEARCH("Ibero-pirenaico",E959)))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E959:F961</xm:sqref>
        </x14:conditionalFormatting>
        <x14:conditionalFormatting xmlns:xm="http://schemas.microsoft.com/office/excel/2006/main">
          <x14:cfRule type="containsText" priority="137" operator="containsText" id="{2D9BA5AC-2942-4B5A-B6E9-12E5974FCD30}">
            <xm:f>NOT(ISERROR(SEARCH("True",E962)))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39" operator="containsText" id="{43756F00-1F77-44F2-97D0-DE062F7C3573}">
            <xm:f>NOT(ISERROR(SEARCH("False",E962)))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E962:F962</xm:sqref>
        </x14:conditionalFormatting>
        <x14:conditionalFormatting xmlns:xm="http://schemas.microsoft.com/office/excel/2006/main">
          <x14:cfRule type="containsText" priority="138" operator="containsText" id="{52267A91-D9BD-4CCA-A046-5F7F1418D324}">
            <xm:f>NOT(ISERROR(SEARCH("Alóctona",E962)))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E962:F962</xm:sqref>
        </x14:conditionalFormatting>
        <x14:conditionalFormatting xmlns:xm="http://schemas.microsoft.com/office/excel/2006/main">
          <x14:cfRule type="containsText" priority="135" operator="containsText" id="{259649A2-8BD3-4500-ABD9-2580187AC837}">
            <xm:f>NOT(ISERROR(SEARCH("Ibero-pirenaico",E962)))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E962:F962</xm:sqref>
        </x14:conditionalFormatting>
        <x14:conditionalFormatting xmlns:xm="http://schemas.microsoft.com/office/excel/2006/main">
          <x14:cfRule type="containsText" priority="132" operator="containsText" id="{025F50EF-2847-493D-9D04-66417DE3D8A3}">
            <xm:f>NOT(ISERROR(SEARCH("True",E963)))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34" operator="containsText" id="{49C6F39C-7FEA-43E8-BE85-1DA5B8559CEF}">
            <xm:f>NOT(ISERROR(SEARCH("False",E963)))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E963:F963</xm:sqref>
        </x14:conditionalFormatting>
        <x14:conditionalFormatting xmlns:xm="http://schemas.microsoft.com/office/excel/2006/main">
          <x14:cfRule type="containsText" priority="133" operator="containsText" id="{29D9A0AE-9DEA-44AF-A246-6C7483CFD412}">
            <xm:f>NOT(ISERROR(SEARCH("Alóctona",E963)))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E963:F963</xm:sqref>
        </x14:conditionalFormatting>
        <x14:conditionalFormatting xmlns:xm="http://schemas.microsoft.com/office/excel/2006/main">
          <x14:cfRule type="containsText" priority="130" operator="containsText" id="{AC3D19BB-B5A2-4066-9DE2-12A9BE739D8A}">
            <xm:f>NOT(ISERROR(SEARCH("Ibero-pirenaico",E963)))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E963:F963</xm:sqref>
        </x14:conditionalFormatting>
        <x14:conditionalFormatting xmlns:xm="http://schemas.microsoft.com/office/excel/2006/main">
          <x14:cfRule type="containsText" priority="126" operator="containsText" id="{72527BA3-9E9D-47EF-B5CF-F5C84503DF3B}">
            <xm:f>NOT(ISERROR(SEARCH("True",E964)))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28" operator="containsText" id="{758A9688-42A4-4102-802C-057D886AC84C}">
            <xm:f>NOT(ISERROR(SEARCH("False",E964)))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E964:F964</xm:sqref>
        </x14:conditionalFormatting>
        <x14:conditionalFormatting xmlns:xm="http://schemas.microsoft.com/office/excel/2006/main">
          <x14:cfRule type="containsText" priority="127" operator="containsText" id="{3047CDE2-5CAB-4324-9584-0B3E6AC52202}">
            <xm:f>NOT(ISERROR(SEARCH("Alóctona",E964)))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E964:F964</xm:sqref>
        </x14:conditionalFormatting>
        <x14:conditionalFormatting xmlns:xm="http://schemas.microsoft.com/office/excel/2006/main">
          <x14:cfRule type="containsText" priority="124" operator="containsText" id="{74A4DDCD-070B-47C7-833E-A5CBC7AF0D2A}">
            <xm:f>NOT(ISERROR(SEARCH("Ibero-pirenaico",E964)))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E964:F964</xm:sqref>
        </x14:conditionalFormatting>
        <x14:conditionalFormatting xmlns:xm="http://schemas.microsoft.com/office/excel/2006/main">
          <x14:cfRule type="containsText" priority="120" operator="containsText" id="{3835C2E6-2C94-4DF0-8FF4-DDB6B919E38F}">
            <xm:f>NOT(ISERROR(SEARCH("True",E965)))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22" operator="containsText" id="{355BCA2B-38ED-40BF-8CCE-E3E82D285750}">
            <xm:f>NOT(ISERROR(SEARCH("False",E965)))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E965:F965</xm:sqref>
        </x14:conditionalFormatting>
        <x14:conditionalFormatting xmlns:xm="http://schemas.microsoft.com/office/excel/2006/main">
          <x14:cfRule type="containsText" priority="121" operator="containsText" id="{405C8C4A-AADA-44BB-A0BE-68CEB2550045}">
            <xm:f>NOT(ISERROR(SEARCH("Alóctona",E965)))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E965:F965</xm:sqref>
        </x14:conditionalFormatting>
        <x14:conditionalFormatting xmlns:xm="http://schemas.microsoft.com/office/excel/2006/main">
          <x14:cfRule type="containsText" priority="118" operator="containsText" id="{47C9A838-AFED-4144-BA03-01EBF677AD79}">
            <xm:f>NOT(ISERROR(SEARCH("Ibero-pirenaico",E965)))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E965:F965</xm:sqref>
        </x14:conditionalFormatting>
        <x14:conditionalFormatting xmlns:xm="http://schemas.microsoft.com/office/excel/2006/main">
          <x14:cfRule type="containsText" priority="115" operator="containsText" id="{4D7ED154-A9AD-4038-AC5A-42450DAF5FF5}">
            <xm:f>NOT(ISERROR(SEARCH("True",E966)))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17" operator="containsText" id="{EF52F35B-6C77-46B8-B0F3-92D11B7D636D}">
            <xm:f>NOT(ISERROR(SEARCH("False",E966)))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E966:F966</xm:sqref>
        </x14:conditionalFormatting>
        <x14:conditionalFormatting xmlns:xm="http://schemas.microsoft.com/office/excel/2006/main">
          <x14:cfRule type="containsText" priority="116" operator="containsText" id="{1CA35E69-3EAD-4F2C-B653-F5150D00D43E}">
            <xm:f>NOT(ISERROR(SEARCH("Alóctona",E966)))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E966:F966</xm:sqref>
        </x14:conditionalFormatting>
        <x14:conditionalFormatting xmlns:xm="http://schemas.microsoft.com/office/excel/2006/main">
          <x14:cfRule type="containsText" priority="113" operator="containsText" id="{ECD6AA7A-8776-406A-8169-58E56EFCB39C}">
            <xm:f>NOT(ISERROR(SEARCH("Ibero-pirenaico",E966)))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E966:F966</xm:sqref>
        </x14:conditionalFormatting>
        <x14:conditionalFormatting xmlns:xm="http://schemas.microsoft.com/office/excel/2006/main">
          <x14:cfRule type="containsText" priority="110" operator="containsText" id="{23834080-FAC4-428E-8485-E9216855DB08}">
            <xm:f>NOT(ISERROR(SEARCH("True",E967)))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12" operator="containsText" id="{2AC09105-8628-41E4-B7DD-8C3ED04171D2}">
            <xm:f>NOT(ISERROR(SEARCH("False",E967)))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E967:F967</xm:sqref>
        </x14:conditionalFormatting>
        <x14:conditionalFormatting xmlns:xm="http://schemas.microsoft.com/office/excel/2006/main">
          <x14:cfRule type="containsText" priority="111" operator="containsText" id="{CE8787B2-16D1-46DC-A82F-7DF636DC8CF6}">
            <xm:f>NOT(ISERROR(SEARCH("Alóctona",E967)))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E967:F967</xm:sqref>
        </x14:conditionalFormatting>
        <x14:conditionalFormatting xmlns:xm="http://schemas.microsoft.com/office/excel/2006/main">
          <x14:cfRule type="containsText" priority="108" operator="containsText" id="{723B998E-56E4-4567-9C23-42AD0944DC05}">
            <xm:f>NOT(ISERROR(SEARCH("Ibero-pirenaico",E967)))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E967:F967</xm:sqref>
        </x14:conditionalFormatting>
        <x14:conditionalFormatting xmlns:xm="http://schemas.microsoft.com/office/excel/2006/main">
          <x14:cfRule type="containsText" priority="105" operator="containsText" id="{D5FF31A9-6F9B-40F4-BAA7-122916A8E821}">
            <xm:f>NOT(ISERROR(SEARCH("True",E968)))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7" operator="containsText" id="{6CE617DB-FB50-44B8-8982-1F6B474AACB4}">
            <xm:f>NOT(ISERROR(SEARCH("False",E968)))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E968:F968</xm:sqref>
        </x14:conditionalFormatting>
        <x14:conditionalFormatting xmlns:xm="http://schemas.microsoft.com/office/excel/2006/main">
          <x14:cfRule type="containsText" priority="106" operator="containsText" id="{5A30E0DD-4736-43CE-9081-CAF5EEE478DD}">
            <xm:f>NOT(ISERROR(SEARCH("Alóctona",E968)))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E968:F968</xm:sqref>
        </x14:conditionalFormatting>
        <x14:conditionalFormatting xmlns:xm="http://schemas.microsoft.com/office/excel/2006/main">
          <x14:cfRule type="containsText" priority="103" operator="containsText" id="{E734E24B-7DAD-4223-8510-3ABD700184E9}">
            <xm:f>NOT(ISERROR(SEARCH("Ibero-pirenaico",E968)))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E968:F968</xm:sqref>
        </x14:conditionalFormatting>
        <x14:conditionalFormatting xmlns:xm="http://schemas.microsoft.com/office/excel/2006/main">
          <x14:cfRule type="containsText" priority="100" operator="containsText" id="{1706C3DC-996C-4275-8C15-D9B9E9A6DD06}">
            <xm:f>NOT(ISERROR(SEARCH("True",E969)))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02" operator="containsText" id="{B47E2A87-C6BD-44C0-A601-0F73B569A8D8}">
            <xm:f>NOT(ISERROR(SEARCH("False",E969)))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E969:F969</xm:sqref>
        </x14:conditionalFormatting>
        <x14:conditionalFormatting xmlns:xm="http://schemas.microsoft.com/office/excel/2006/main">
          <x14:cfRule type="containsText" priority="101" operator="containsText" id="{281E4231-712C-4D32-98E2-D1C706A2B701}">
            <xm:f>NOT(ISERROR(SEARCH("Alóctona",E969)))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E969:F969</xm:sqref>
        </x14:conditionalFormatting>
        <x14:conditionalFormatting xmlns:xm="http://schemas.microsoft.com/office/excel/2006/main">
          <x14:cfRule type="containsText" priority="98" operator="containsText" id="{C07CD6B0-57C0-4716-A5A2-A654C407ED86}">
            <xm:f>NOT(ISERROR(SEARCH("Ibero-pirenaico",E969)))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E969:F969</xm:sqref>
        </x14:conditionalFormatting>
        <x14:conditionalFormatting xmlns:xm="http://schemas.microsoft.com/office/excel/2006/main">
          <x14:cfRule type="containsText" priority="94" operator="containsText" id="{BDEA2C10-E836-4C04-AB53-C9B00FB70370}">
            <xm:f>NOT(ISERROR(SEARCH("True",E970)))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6" operator="containsText" id="{B67FE76D-3AEC-44CC-B3C3-0B9C41380906}">
            <xm:f>NOT(ISERROR(SEARCH("False",E970)))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E970:F970</xm:sqref>
        </x14:conditionalFormatting>
        <x14:conditionalFormatting xmlns:xm="http://schemas.microsoft.com/office/excel/2006/main">
          <x14:cfRule type="containsText" priority="95" operator="containsText" id="{F0AB7689-7BC9-4127-8A46-1A78F39BCCAD}">
            <xm:f>NOT(ISERROR(SEARCH("Alóctona",E970)))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E970:F970</xm:sqref>
        </x14:conditionalFormatting>
        <x14:conditionalFormatting xmlns:xm="http://schemas.microsoft.com/office/excel/2006/main">
          <x14:cfRule type="containsText" priority="92" operator="containsText" id="{72ACC843-2A1D-4C48-8C66-8E34988BAD58}">
            <xm:f>NOT(ISERROR(SEARCH("Ibero-pirenaico",E970)))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E970:F970</xm:sqref>
        </x14:conditionalFormatting>
        <x14:conditionalFormatting xmlns:xm="http://schemas.microsoft.com/office/excel/2006/main">
          <x14:cfRule type="containsText" priority="89" operator="containsText" id="{D696D9AD-0D2D-45D7-9EB7-A6DA55EE389D}">
            <xm:f>NOT(ISERROR(SEARCH("True",E971)))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1" operator="containsText" id="{C6619D1A-EF66-4850-9260-B4F122AD0985}">
            <xm:f>NOT(ISERROR(SEARCH("False",E971)))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E971:F971</xm:sqref>
        </x14:conditionalFormatting>
        <x14:conditionalFormatting xmlns:xm="http://schemas.microsoft.com/office/excel/2006/main">
          <x14:cfRule type="containsText" priority="90" operator="containsText" id="{D6B36552-D19F-4E3F-89EF-8C7AE289C0FA}">
            <xm:f>NOT(ISERROR(SEARCH("Alóctona",E971)))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E971:F971</xm:sqref>
        </x14:conditionalFormatting>
        <x14:conditionalFormatting xmlns:xm="http://schemas.microsoft.com/office/excel/2006/main">
          <x14:cfRule type="containsText" priority="87" operator="containsText" id="{95043423-98F7-4492-A613-586C1EB118C3}">
            <xm:f>NOT(ISERROR(SEARCH("Ibero-pirenaico",E971)))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E971:F971</xm:sqref>
        </x14:conditionalFormatting>
        <x14:conditionalFormatting xmlns:xm="http://schemas.microsoft.com/office/excel/2006/main">
          <x14:cfRule type="containsText" priority="80" operator="containsText" id="{48B7F2E1-4171-49B4-98DF-6A1C9B4794EA}">
            <xm:f>NOT(ISERROR(SEARCH("Alóctona",E972)))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1" operator="containsText" id="{A02A27CF-160D-4A8A-A4D1-56F9F3F9B29C}">
            <xm:f>NOT(ISERROR(SEARCH("Eliminar",E972)))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82" operator="containsText" id="{025C7CAC-E738-48CB-848C-981D99759D84}">
            <xm:f>NOT(ISERROR(SEARCH("True",E972)))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3" operator="containsText" id="{1BC32F5B-51DD-473C-893D-AF508C46496E}">
            <xm:f>NOT(ISERROR(SEARCH("False",E972)))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E972:F972</xm:sqref>
        </x14:conditionalFormatting>
        <x14:conditionalFormatting xmlns:xm="http://schemas.microsoft.com/office/excel/2006/main">
          <x14:cfRule type="containsText" priority="79" operator="containsText" id="{DCC24EB0-1EAB-4102-B95A-D1C7BDCE3886}">
            <xm:f>NOT(ISERROR(SEARCH("Ibero-pirenaico",E972)))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84" operator="containsText" id="{4D0C50A9-06C6-40C6-8213-FD3C871AE0A1}">
            <xm:f>NOT(ISERROR(SEARCH("Alóctona",E972)))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85" operator="containsText" id="{C763470A-7FD9-4A7A-A783-5C18EE3CA5BB}">
            <xm:f>NOT(ISERROR(SEARCH("True",E972)))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86" operator="containsText" id="{8A4BCBED-15AE-4F2D-B166-E8B6A311D1B8}">
            <xm:f>NOT(ISERROR(SEARCH("False",E972)))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E972:F972</xm:sqref>
        </x14:conditionalFormatting>
        <x14:conditionalFormatting xmlns:xm="http://schemas.microsoft.com/office/excel/2006/main">
          <x14:cfRule type="containsText" priority="72" operator="containsText" id="{B5F54BA4-CE66-4680-B51C-8543AF5F8074}">
            <xm:f>NOT(ISERROR(SEARCH("Alóctona",E973)))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3" operator="containsText" id="{AD52602A-0C20-4B9C-8110-9D9203B7BDCE}">
            <xm:f>NOT(ISERROR(SEARCH("Eliminar",E973)))</xm:f>
            <xm:f>"Eliminar"</xm:f>
            <x14:dxf>
              <font>
                <color theme="0"/>
              </font>
              <fill>
                <patternFill>
                  <bgColor theme="1"/>
                </patternFill>
              </fill>
            </x14:dxf>
          </x14:cfRule>
          <x14:cfRule type="containsText" priority="74" operator="containsText" id="{E06280BD-3FA2-4DB5-A88F-7E77EAA02A61}">
            <xm:f>NOT(ISERROR(SEARCH("True",E973)))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5" operator="containsText" id="{CD805BEE-45CA-4464-A871-F94A763580AD}">
            <xm:f>NOT(ISERROR(SEARCH("False",E973)))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E973:F973</xm:sqref>
        </x14:conditionalFormatting>
        <x14:conditionalFormatting xmlns:xm="http://schemas.microsoft.com/office/excel/2006/main">
          <x14:cfRule type="containsText" priority="71" operator="containsText" id="{92FE7D61-40D5-4CD8-AF07-8C1A319C998E}">
            <xm:f>NOT(ISERROR(SEARCH("Ibero-pirenaico",E973)))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76" operator="containsText" id="{E1641D78-F4B9-471C-BD9B-5FA95D9023B4}">
            <xm:f>NOT(ISERROR(SEARCH("Alóctona",E973)))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77" operator="containsText" id="{B3813EDF-1EE7-4BE2-9CEE-AE92F677D3F5}">
            <xm:f>NOT(ISERROR(SEARCH("True",E973)))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8" operator="containsText" id="{A4A9AE73-928A-4F28-8986-AC49F367A8CD}">
            <xm:f>NOT(ISERROR(SEARCH("False",E973)))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E973:F973</xm:sqref>
        </x14:conditionalFormatting>
        <x14:conditionalFormatting xmlns:xm="http://schemas.microsoft.com/office/excel/2006/main">
          <x14:cfRule type="containsText" priority="68" operator="containsText" id="{0CADF885-C626-470F-85EF-562B68FFFAD5}">
            <xm:f>NOT(ISERROR(SEARCH("True",E974)))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70" operator="containsText" id="{3C87ECAD-679F-4589-8C67-8D6B5B3606B7}">
            <xm:f>NOT(ISERROR(SEARCH("False",E974)))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E974</xm:sqref>
        </x14:conditionalFormatting>
        <x14:conditionalFormatting xmlns:xm="http://schemas.microsoft.com/office/excel/2006/main">
          <x14:cfRule type="containsText" priority="69" operator="containsText" id="{970CB06C-252D-4024-8478-720B8306AFE3}">
            <xm:f>NOT(ISERROR(SEARCH("Alóctona",E974)))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E974</xm:sqref>
        </x14:conditionalFormatting>
        <x14:conditionalFormatting xmlns:xm="http://schemas.microsoft.com/office/excel/2006/main">
          <x14:cfRule type="containsText" priority="66" operator="containsText" id="{09A1E53A-3FF8-4253-819F-7F21A37C802B}">
            <xm:f>NOT(ISERROR(SEARCH("Ibero-pirenaico",E974)))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E974</xm:sqref>
        </x14:conditionalFormatting>
        <x14:conditionalFormatting xmlns:xm="http://schemas.microsoft.com/office/excel/2006/main">
          <x14:cfRule type="containsText" priority="63" operator="containsText" id="{66FC7774-4AAA-4CFC-B260-D7EA6E9F10E0}">
            <xm:f>NOT(ISERROR(SEARCH("True",E975)))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5" operator="containsText" id="{CBB9382F-8B71-40BD-8CEF-8BD48B2827EB}">
            <xm:f>NOT(ISERROR(SEARCH("False",E975)))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E975</xm:sqref>
        </x14:conditionalFormatting>
        <x14:conditionalFormatting xmlns:xm="http://schemas.microsoft.com/office/excel/2006/main">
          <x14:cfRule type="containsText" priority="64" operator="containsText" id="{E74751C8-8EA6-452D-8C29-D557FD84BC76}">
            <xm:f>NOT(ISERROR(SEARCH("Alóctona",E975)))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E975</xm:sqref>
        </x14:conditionalFormatting>
        <x14:conditionalFormatting xmlns:xm="http://schemas.microsoft.com/office/excel/2006/main">
          <x14:cfRule type="containsText" priority="61" operator="containsText" id="{1E01EA55-3428-4CD3-A30F-9FCFECA6A113}">
            <xm:f>NOT(ISERROR(SEARCH("Ibero-pirenaico",E975)))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E975</xm:sqref>
        </x14:conditionalFormatting>
        <x14:conditionalFormatting xmlns:xm="http://schemas.microsoft.com/office/excel/2006/main">
          <x14:cfRule type="containsText" priority="58" operator="containsText" id="{520E5EDD-AC2F-414E-9548-94666E537837}">
            <xm:f>NOT(ISERROR(SEARCH("True",E976)))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60" operator="containsText" id="{867296B4-97D7-4F55-A4C4-091AF523C818}">
            <xm:f>NOT(ISERROR(SEARCH("False",E976)))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E976</xm:sqref>
        </x14:conditionalFormatting>
        <x14:conditionalFormatting xmlns:xm="http://schemas.microsoft.com/office/excel/2006/main">
          <x14:cfRule type="containsText" priority="59" operator="containsText" id="{173D12EF-3082-4D86-B50E-C74850E6308D}">
            <xm:f>NOT(ISERROR(SEARCH("Alóctona",E976)))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E976</xm:sqref>
        </x14:conditionalFormatting>
        <x14:conditionalFormatting xmlns:xm="http://schemas.microsoft.com/office/excel/2006/main">
          <x14:cfRule type="containsText" priority="56" operator="containsText" id="{9CFA5B7E-B30E-4CE9-81F3-06E737296A53}">
            <xm:f>NOT(ISERROR(SEARCH("Ibero-pirenaico",E976)))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E976</xm:sqref>
        </x14:conditionalFormatting>
        <x14:conditionalFormatting xmlns:xm="http://schemas.microsoft.com/office/excel/2006/main">
          <x14:cfRule type="containsText" priority="53" operator="containsText" id="{50797303-D4FB-4C31-9C15-4C782A8292CE}">
            <xm:f>NOT(ISERROR(SEARCH("True",E977)))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5" operator="containsText" id="{806C8CB4-2B59-44B8-BED8-38C0606A7197}">
            <xm:f>NOT(ISERROR(SEARCH("False",E977)))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E977:F977</xm:sqref>
        </x14:conditionalFormatting>
        <x14:conditionalFormatting xmlns:xm="http://schemas.microsoft.com/office/excel/2006/main">
          <x14:cfRule type="containsText" priority="54" operator="containsText" id="{E2C0651F-041E-48F0-AF5A-0B3669477472}">
            <xm:f>NOT(ISERROR(SEARCH("Alóctona",E977)))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E977:F977</xm:sqref>
        </x14:conditionalFormatting>
        <x14:conditionalFormatting xmlns:xm="http://schemas.microsoft.com/office/excel/2006/main">
          <x14:cfRule type="containsText" priority="51" operator="containsText" id="{349F2A6F-78E0-43FA-BFF4-0AC101D6A5B3}">
            <xm:f>NOT(ISERROR(SEARCH("Ibero-pirenaico",E977)))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E977</xm:sqref>
        </x14:conditionalFormatting>
        <x14:conditionalFormatting xmlns:xm="http://schemas.microsoft.com/office/excel/2006/main">
          <x14:cfRule type="containsText" priority="47" operator="containsText" id="{F3432E10-DC26-4A55-AEAA-7B24DF30CB47}">
            <xm:f>NOT(ISERROR(SEARCH("Ibero-pirenaico",E978)))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48" operator="containsText" id="{66EB51CB-F742-45B4-9D08-F8F9E3A8A08B}">
            <xm:f>NOT(ISERROR(SEARCH("Alóctona",E978)))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9" operator="containsText" id="{08FB5D1D-74B3-410C-8F98-93E509B4DF06}">
            <xm:f>NOT(ISERROR(SEARCH("True",E978)))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0" operator="containsText" id="{0AC0136B-F32C-40D5-A5BF-6C56CEE4E332}">
            <xm:f>NOT(ISERROR(SEARCH("False",E978)))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E978:F978</xm:sqref>
        </x14:conditionalFormatting>
        <x14:conditionalFormatting xmlns:xm="http://schemas.microsoft.com/office/excel/2006/main">
          <x14:cfRule type="containsText" priority="43" operator="containsText" id="{6BA3E33A-3A80-4802-A0E3-958A985099F9}">
            <xm:f>NOT(ISERROR(SEARCH("Ibero-pirenaico",E979)))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14:cfRule type="containsText" priority="44" operator="containsText" id="{BDFEE682-0351-4FF6-BA24-096AD025FA21}">
            <xm:f>NOT(ISERROR(SEARCH("Alóctona",E979)))</xm:f>
            <xm:f>"Alóctona"</xm:f>
            <x14:dxf>
              <fill>
                <patternFill>
                  <bgColor rgb="FF00B0F0"/>
                </patternFill>
              </fill>
            </x14:dxf>
          </x14:cfRule>
          <x14:cfRule type="containsText" priority="45" operator="containsText" id="{FBA48C7E-0BB8-46B5-ABB9-E941B567BB8B}">
            <xm:f>NOT(ISERROR(SEARCH("True",E979)))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6" operator="containsText" id="{F2A0D304-3FB6-4B3A-B49C-27CDF8BB9FEB}">
            <xm:f>NOT(ISERROR(SEARCH("False",E979)))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E979:F979</xm:sqref>
        </x14:conditionalFormatting>
        <x14:conditionalFormatting xmlns:xm="http://schemas.microsoft.com/office/excel/2006/main">
          <x14:cfRule type="containsText" priority="40" operator="containsText" id="{DCD635D6-723B-46EE-A0C2-14E9D94FB4D7}">
            <xm:f>NOT(ISERROR(SEARCH("True",E980)))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42" operator="containsText" id="{EF23BC1D-DE9E-4345-8EEC-2B6A234DFE43}">
            <xm:f>NOT(ISERROR(SEARCH("False",E980)))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E980:F980</xm:sqref>
        </x14:conditionalFormatting>
        <x14:conditionalFormatting xmlns:xm="http://schemas.microsoft.com/office/excel/2006/main">
          <x14:cfRule type="containsText" priority="41" operator="containsText" id="{DFE346BD-0EC9-42DA-A1F3-73D4CC7D33B3}">
            <xm:f>NOT(ISERROR(SEARCH("Alóctona",E980)))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E980:F980</xm:sqref>
        </x14:conditionalFormatting>
        <x14:conditionalFormatting xmlns:xm="http://schemas.microsoft.com/office/excel/2006/main">
          <x14:cfRule type="containsText" priority="38" operator="containsText" id="{93A8D513-DCCE-437E-81F5-A889A43910BE}">
            <xm:f>NOT(ISERROR(SEARCH("Ibero-pirenaico",E980)))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E980</xm:sqref>
        </x14:conditionalFormatting>
        <x14:conditionalFormatting xmlns:xm="http://schemas.microsoft.com/office/excel/2006/main">
          <x14:cfRule type="containsText" priority="35" operator="containsText" id="{8D76E0ED-A45B-48C6-801E-295802F6DA65}">
            <xm:f>NOT(ISERROR(SEARCH("True",E981)))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7" operator="containsText" id="{3A8C2DFF-0BDA-46BB-B18B-193B312CE1E4}">
            <xm:f>NOT(ISERROR(SEARCH("False",E981)))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E981:F981</xm:sqref>
        </x14:conditionalFormatting>
        <x14:conditionalFormatting xmlns:xm="http://schemas.microsoft.com/office/excel/2006/main">
          <x14:cfRule type="containsText" priority="36" operator="containsText" id="{603AFD1A-45B8-43E9-A291-1B7519FFD642}">
            <xm:f>NOT(ISERROR(SEARCH("Alóctona",E981)))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E981:F981</xm:sqref>
        </x14:conditionalFormatting>
        <x14:conditionalFormatting xmlns:xm="http://schemas.microsoft.com/office/excel/2006/main">
          <x14:cfRule type="containsText" priority="34" operator="containsText" id="{823E9B7A-9EDB-4D78-994D-1CC34D40547A}">
            <xm:f>NOT(ISERROR(SEARCH("Ibero-pirenaico",E981)))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E981</xm:sqref>
        </x14:conditionalFormatting>
        <x14:conditionalFormatting xmlns:xm="http://schemas.microsoft.com/office/excel/2006/main">
          <x14:cfRule type="containsText" priority="31" operator="containsText" id="{020BEB21-A6C3-4D17-AE10-12C1E5966788}">
            <xm:f>NOT(ISERROR(SEARCH("True",E983)))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33" operator="containsText" id="{A5731CFD-BCFA-4464-A648-577A80331BC9}">
            <xm:f>NOT(ISERROR(SEARCH("False",E983)))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E983:F983</xm:sqref>
        </x14:conditionalFormatting>
        <x14:conditionalFormatting xmlns:xm="http://schemas.microsoft.com/office/excel/2006/main">
          <x14:cfRule type="containsText" priority="32" operator="containsText" id="{94FE3A49-9829-4D6A-B95F-AAE074C2A07D}">
            <xm:f>NOT(ISERROR(SEARCH("Alóctona",E983)))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E983:F983</xm:sqref>
        </x14:conditionalFormatting>
        <x14:conditionalFormatting xmlns:xm="http://schemas.microsoft.com/office/excel/2006/main">
          <x14:cfRule type="containsText" priority="30" operator="containsText" id="{889E3A8F-9A40-489E-80E7-5DA22AB58115}">
            <xm:f>NOT(ISERROR(SEARCH("Ibero-pirenaico",E983)))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E983</xm:sqref>
        </x14:conditionalFormatting>
        <x14:conditionalFormatting xmlns:xm="http://schemas.microsoft.com/office/excel/2006/main">
          <x14:cfRule type="containsText" priority="27" operator="containsText" id="{378C1098-B315-4C3C-8644-3A9B7E322D9E}">
            <xm:f>NOT(ISERROR(SEARCH("True",E982)))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9" operator="containsText" id="{2FC01FED-5247-4DC2-A1BB-A6EDA3B0650A}">
            <xm:f>NOT(ISERROR(SEARCH("False",E982)))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E982:F982</xm:sqref>
        </x14:conditionalFormatting>
        <x14:conditionalFormatting xmlns:xm="http://schemas.microsoft.com/office/excel/2006/main">
          <x14:cfRule type="containsText" priority="28" operator="containsText" id="{B7B297A7-EE0E-481E-8417-71645DF8BAA9}">
            <xm:f>NOT(ISERROR(SEARCH("Alóctona",E982)))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E982:F982</xm:sqref>
        </x14:conditionalFormatting>
        <x14:conditionalFormatting xmlns:xm="http://schemas.microsoft.com/office/excel/2006/main">
          <x14:cfRule type="containsText" priority="26" operator="containsText" id="{ECBE41AB-B6D2-411D-BDFA-9B3183019E38}">
            <xm:f>NOT(ISERROR(SEARCH("Ibero-pirenaico",E982)))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E982</xm:sqref>
        </x14:conditionalFormatting>
        <x14:conditionalFormatting xmlns:xm="http://schemas.microsoft.com/office/excel/2006/main">
          <x14:cfRule type="containsText" priority="23" operator="containsText" id="{3F3B570D-4BCA-494C-973F-66F764C74C5E}">
            <xm:f>NOT(ISERROR(SEARCH("True",E984)))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5" operator="containsText" id="{25A86DF5-5E53-467D-B18E-CEED903CEF9F}">
            <xm:f>NOT(ISERROR(SEARCH("False",E984)))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E984</xm:sqref>
        </x14:conditionalFormatting>
        <x14:conditionalFormatting xmlns:xm="http://schemas.microsoft.com/office/excel/2006/main">
          <x14:cfRule type="containsText" priority="24" operator="containsText" id="{E294A667-2781-475B-AE94-1D486756F26E}">
            <xm:f>NOT(ISERROR(SEARCH("Alóctona",E984)))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E984</xm:sqref>
        </x14:conditionalFormatting>
        <x14:conditionalFormatting xmlns:xm="http://schemas.microsoft.com/office/excel/2006/main">
          <x14:cfRule type="containsText" priority="21" operator="containsText" id="{0B15C9B2-311B-4D27-A734-F26602DDC4E5}">
            <xm:f>NOT(ISERROR(SEARCH("Ibero-pirenaico",E984)))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E984</xm:sqref>
        </x14:conditionalFormatting>
        <x14:conditionalFormatting xmlns:xm="http://schemas.microsoft.com/office/excel/2006/main">
          <x14:cfRule type="containsText" priority="18" operator="containsText" id="{B79E5A6D-3C2F-4E21-A024-57F02111A60B}">
            <xm:f>NOT(ISERROR(SEARCH("True",E985)))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20" operator="containsText" id="{8330D538-D4CF-4F9F-B3AD-6C69D12909F0}">
            <xm:f>NOT(ISERROR(SEARCH("False",E985)))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E985:F985</xm:sqref>
        </x14:conditionalFormatting>
        <x14:conditionalFormatting xmlns:xm="http://schemas.microsoft.com/office/excel/2006/main">
          <x14:cfRule type="containsText" priority="19" operator="containsText" id="{B13E1FCD-8D29-409A-B2EE-E63B9E408ACA}">
            <xm:f>NOT(ISERROR(SEARCH("Alóctona",E985)))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E985:F985</xm:sqref>
        </x14:conditionalFormatting>
        <x14:conditionalFormatting xmlns:xm="http://schemas.microsoft.com/office/excel/2006/main">
          <x14:cfRule type="containsText" priority="17" operator="containsText" id="{F2AE2846-60B4-491D-9587-E8A3F1496302}">
            <xm:f>NOT(ISERROR(SEARCH("Ibero-pirenaico",E985)))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E985</xm:sqref>
        </x14:conditionalFormatting>
        <x14:conditionalFormatting xmlns:xm="http://schemas.microsoft.com/office/excel/2006/main">
          <x14:cfRule type="containsText" priority="13" operator="containsText" id="{EB410E10-889E-4175-B320-ACE9FDFDAAC9}">
            <xm:f>NOT(ISERROR(SEARCH("True",E986)))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15" operator="containsText" id="{CF899A12-4C97-4A6A-8108-0CD4D91134E3}">
            <xm:f>NOT(ISERROR(SEARCH("False",E986)))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E986:F986</xm:sqref>
        </x14:conditionalFormatting>
        <x14:conditionalFormatting xmlns:xm="http://schemas.microsoft.com/office/excel/2006/main">
          <x14:cfRule type="containsText" priority="14" operator="containsText" id="{035AF195-14E5-4AFF-BC87-0094E61AD04C}">
            <xm:f>NOT(ISERROR(SEARCH("Alóctona",E986)))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E986:F986</xm:sqref>
        </x14:conditionalFormatting>
        <x14:conditionalFormatting xmlns:xm="http://schemas.microsoft.com/office/excel/2006/main">
          <x14:cfRule type="containsText" priority="11" operator="containsText" id="{9CE90CD1-9BE2-4C8A-83F9-313EF2FF3DD6}">
            <xm:f>NOT(ISERROR(SEARCH("Ibero-pirenaico",E986)))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E986</xm:sqref>
        </x14:conditionalFormatting>
        <x14:conditionalFormatting xmlns:xm="http://schemas.microsoft.com/office/excel/2006/main">
          <x14:cfRule type="containsText" priority="7" operator="containsText" id="{EA38B970-1CF1-4A1D-B9E5-398383E7E509}">
            <xm:f>NOT(ISERROR(SEARCH("True",E987)))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9" operator="containsText" id="{0233FEFB-2A56-4D9F-9D9A-D263E8E67285}">
            <xm:f>NOT(ISERROR(SEARCH("False",E987)))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E987:F987</xm:sqref>
        </x14:conditionalFormatting>
        <x14:conditionalFormatting xmlns:xm="http://schemas.microsoft.com/office/excel/2006/main">
          <x14:cfRule type="containsText" priority="8" operator="containsText" id="{6D8E4385-6CE4-4623-921E-C94A0FD4447D}">
            <xm:f>NOT(ISERROR(SEARCH("Alóctona",E987)))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E987:F987</xm:sqref>
        </x14:conditionalFormatting>
        <x14:conditionalFormatting xmlns:xm="http://schemas.microsoft.com/office/excel/2006/main">
          <x14:cfRule type="containsText" priority="6" operator="containsText" id="{BC5E818D-984C-4B56-89D1-ED200782833A}">
            <xm:f>NOT(ISERROR(SEARCH("Ibero-pirenaico",E987)))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E987</xm:sqref>
        </x14:conditionalFormatting>
        <x14:conditionalFormatting xmlns:xm="http://schemas.microsoft.com/office/excel/2006/main">
          <x14:cfRule type="containsText" priority="3" operator="containsText" id="{E3809FD9-009F-4433-B44E-A85359D6145F}">
            <xm:f>NOT(ISERROR(SEARCH("True",E988)))</xm:f>
            <xm:f>"True"</xm:f>
            <x14:dxf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1A9A89CC-1CFE-4462-9C9B-B208F37580AB}">
            <xm:f>NOT(ISERROR(SEARCH("False",E988)))</xm:f>
            <xm:f>"False"</xm:f>
            <x14:dxf>
              <fill>
                <patternFill>
                  <bgColor rgb="FFFF0000"/>
                </patternFill>
              </fill>
            </x14:dxf>
          </x14:cfRule>
          <xm:sqref>E988:F988</xm:sqref>
        </x14:conditionalFormatting>
        <x14:conditionalFormatting xmlns:xm="http://schemas.microsoft.com/office/excel/2006/main">
          <x14:cfRule type="containsText" priority="4" operator="containsText" id="{D9D2C053-3BF3-479A-91B8-37ADE2135C2E}">
            <xm:f>NOT(ISERROR(SEARCH("Alóctona",E988)))</xm:f>
            <xm:f>"Alóctona"</xm:f>
            <x14:dxf>
              <fill>
                <patternFill>
                  <bgColor rgb="FF00B0F0"/>
                </patternFill>
              </fill>
            </x14:dxf>
          </x14:cfRule>
          <xm:sqref>E988:F988</xm:sqref>
        </x14:conditionalFormatting>
        <x14:conditionalFormatting xmlns:xm="http://schemas.microsoft.com/office/excel/2006/main">
          <x14:cfRule type="containsText" priority="1" operator="containsText" id="{0B821639-E4C4-42B3-BD6F-D42D8BB62796}">
            <xm:f>NOT(ISERROR(SEARCH("Ibero-pirenaico",E988)))</xm:f>
            <xm:f>"Ibero-pirenaico"</xm:f>
            <x14:dxf>
              <fill>
                <patternFill>
                  <bgColor rgb="FF00B050"/>
                </patternFill>
              </fill>
            </x14:dxf>
          </x14:cfRule>
          <xm:sqref>E988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K7" sqref="K7"/>
    </sheetView>
  </sheetViews>
  <sheetFormatPr baseColWidth="10" defaultRowHeight="15.75" x14ac:dyDescent="0.25"/>
  <sheetData>
    <row r="1" spans="1:13" x14ac:dyDescent="0.25">
      <c r="A1" s="38" t="s">
        <v>5611</v>
      </c>
      <c r="B1" s="39"/>
      <c r="C1" s="39"/>
      <c r="D1" s="40"/>
      <c r="E1" s="38" t="s">
        <v>5612</v>
      </c>
      <c r="F1" s="39"/>
      <c r="G1" s="39"/>
      <c r="H1" s="40"/>
    </row>
    <row r="2" spans="1:13" x14ac:dyDescent="0.25">
      <c r="A2" s="10" t="s">
        <v>5404</v>
      </c>
      <c r="B2" s="11">
        <f>COUNTBLANK(Herlander!E2:E5568)</f>
        <v>0</v>
      </c>
      <c r="C2" s="11">
        <f>B2/(B2+B3+B4+B5)*100</f>
        <v>0</v>
      </c>
      <c r="D2" s="12" t="s">
        <v>5405</v>
      </c>
      <c r="E2" s="10" t="s">
        <v>5404</v>
      </c>
      <c r="F2" s="11">
        <f>COUNTBLANK('COMPOSITAE(II-III)'!E2:E633)</f>
        <v>0</v>
      </c>
      <c r="G2" s="11">
        <f>F2/(F2+F3+F4+F5)*100</f>
        <v>0</v>
      </c>
      <c r="H2" s="12" t="s">
        <v>5405</v>
      </c>
    </row>
    <row r="3" spans="1:13" ht="16.5" thickBot="1" x14ac:dyDescent="0.3">
      <c r="A3" s="10" t="s">
        <v>5406</v>
      </c>
      <c r="B3" s="11">
        <f>COUNTIF(Herlander!E2:E5568, "Alóctona")</f>
        <v>487</v>
      </c>
      <c r="C3" s="11">
        <f>B3/(B2+B3+B4+B5)*100</f>
        <v>8.9902159867085114</v>
      </c>
      <c r="D3" s="12" t="s">
        <v>5405</v>
      </c>
      <c r="E3" s="10" t="s">
        <v>5406</v>
      </c>
      <c r="F3" s="11">
        <f>COUNTIF('COMPOSITAE(II-III)'!E2:E633, "Alóctona")</f>
        <v>82</v>
      </c>
      <c r="G3" s="11">
        <f>F3/(F2+F3+F4+F5)*100</f>
        <v>13.621262458471762</v>
      </c>
      <c r="H3" s="12" t="s">
        <v>5405</v>
      </c>
    </row>
    <row r="4" spans="1:13" x14ac:dyDescent="0.25">
      <c r="A4" s="10" t="s">
        <v>5407</v>
      </c>
      <c r="B4" s="11">
        <f>COUNTIF(Herlander!E2:E5568, "True")</f>
        <v>1459</v>
      </c>
      <c r="C4" s="11">
        <f>B4/(B2+B3+B4+B5)*100</f>
        <v>26.933727155251987</v>
      </c>
      <c r="D4" s="12" t="s">
        <v>5405</v>
      </c>
      <c r="E4" s="10" t="s">
        <v>5407</v>
      </c>
      <c r="F4" s="11">
        <f>COUNTIF('COMPOSITAE(II-III)'!E2:E633, "True")</f>
        <v>156</v>
      </c>
      <c r="G4" s="11">
        <f>F4/(F2+F3+F4+F5)*100</f>
        <v>25.91362126245847</v>
      </c>
      <c r="H4" s="12" t="s">
        <v>5405</v>
      </c>
      <c r="J4" s="38" t="s">
        <v>5615</v>
      </c>
      <c r="K4" s="39"/>
      <c r="L4" s="39"/>
      <c r="M4" s="40"/>
    </row>
    <row r="5" spans="1:13" ht="16.5" thickBot="1" x14ac:dyDescent="0.3">
      <c r="A5" s="13" t="s">
        <v>5408</v>
      </c>
      <c r="B5" s="14">
        <f>COUNTIF(Herlander!E2:E5568, "False")</f>
        <v>3471</v>
      </c>
      <c r="C5" s="14">
        <f>B5/(B2+B3+B4+B5)*100</f>
        <v>64.076056858039507</v>
      </c>
      <c r="D5" s="15" t="s">
        <v>5405</v>
      </c>
      <c r="E5" s="13" t="s">
        <v>5408</v>
      </c>
      <c r="F5" s="14">
        <f>COUNTIF('COMPOSITAE(II-III)'!E2:E633, "False")</f>
        <v>364</v>
      </c>
      <c r="G5" s="14">
        <f>F5/(F2+F3+F4+F5)*100</f>
        <v>60.465116279069761</v>
      </c>
      <c r="H5" s="15" t="s">
        <v>5405</v>
      </c>
      <c r="J5" s="16" t="s">
        <v>5404</v>
      </c>
      <c r="K5" s="17">
        <f>SUM(B2+F2+B9+F9)</f>
        <v>0</v>
      </c>
      <c r="L5" s="17">
        <f>K5/(K5+K6+K7+K8)*100</f>
        <v>0</v>
      </c>
      <c r="M5" s="18" t="s">
        <v>5405</v>
      </c>
    </row>
    <row r="6" spans="1:13" x14ac:dyDescent="0.25">
      <c r="J6" s="16" t="s">
        <v>5406</v>
      </c>
      <c r="K6" s="17">
        <f t="shared" ref="K6:K8" si="0">SUM(B3+F3+B10+F10)</f>
        <v>679</v>
      </c>
      <c r="L6" s="17">
        <f>K6/(K5+K6+K7+K8)*100</f>
        <v>9.879237596391679</v>
      </c>
      <c r="M6" s="18" t="s">
        <v>5405</v>
      </c>
    </row>
    <row r="7" spans="1:13" ht="16.5" thickBot="1" x14ac:dyDescent="0.3">
      <c r="J7" s="16" t="s">
        <v>5407</v>
      </c>
      <c r="K7" s="17">
        <f t="shared" si="0"/>
        <v>1912</v>
      </c>
      <c r="L7" s="17">
        <f>K7/(K5+K6+K7+K8)*100</f>
        <v>27.819001891459333</v>
      </c>
      <c r="M7" s="18" t="s">
        <v>5405</v>
      </c>
    </row>
    <row r="8" spans="1:13" x14ac:dyDescent="0.25">
      <c r="A8" s="38" t="s">
        <v>5613</v>
      </c>
      <c r="B8" s="39"/>
      <c r="C8" s="39"/>
      <c r="D8" s="40"/>
      <c r="E8" s="38" t="s">
        <v>5614</v>
      </c>
      <c r="F8" s="39"/>
      <c r="G8" s="39"/>
      <c r="H8" s="40"/>
      <c r="J8" s="16" t="s">
        <v>5408</v>
      </c>
      <c r="K8" s="17">
        <f t="shared" si="0"/>
        <v>4282</v>
      </c>
      <c r="L8" s="17">
        <f>K8/(K5+K6+K7+K8)*100</f>
        <v>62.301760512148988</v>
      </c>
      <c r="M8" s="18" t="s">
        <v>5405</v>
      </c>
    </row>
    <row r="9" spans="1:13" ht="16.5" thickBot="1" x14ac:dyDescent="0.3">
      <c r="A9" s="10" t="s">
        <v>5404</v>
      </c>
      <c r="B9" s="11">
        <f>COUNTBLANK(GRAMINEAE!E2:E566)</f>
        <v>0</v>
      </c>
      <c r="C9" s="11">
        <f>B9/(B9+B10+B11+B12)*100</f>
        <v>0</v>
      </c>
      <c r="D9" s="12" t="s">
        <v>5405</v>
      </c>
      <c r="E9" s="10" t="s">
        <v>5404</v>
      </c>
      <c r="F9" s="11">
        <f>COUNTBLANK(OTROS_AÑADIDOS!E2:E304)</f>
        <v>0</v>
      </c>
      <c r="G9" s="11">
        <f>F9/(F9+F10+F11+F12)*100</f>
        <v>0</v>
      </c>
      <c r="H9" s="12" t="s">
        <v>5405</v>
      </c>
      <c r="J9" s="19" t="s">
        <v>5615</v>
      </c>
      <c r="K9" s="20">
        <f>SUM(K5:K8)</f>
        <v>6873</v>
      </c>
      <c r="L9" s="20">
        <f>SUM(L5:L8)</f>
        <v>100</v>
      </c>
      <c r="M9" s="21" t="s">
        <v>5405</v>
      </c>
    </row>
    <row r="10" spans="1:13" x14ac:dyDescent="0.25">
      <c r="A10" s="10" t="s">
        <v>5406</v>
      </c>
      <c r="B10" s="11">
        <f>COUNTIF(GRAMINEAE!E2:E566, "Alóctona")</f>
        <v>108</v>
      </c>
      <c r="C10" s="11">
        <f>B10/(B9+B10+B11+B12)*100</f>
        <v>19.565217391304348</v>
      </c>
      <c r="D10" s="12" t="s">
        <v>5405</v>
      </c>
      <c r="E10" s="10" t="s">
        <v>5406</v>
      </c>
      <c r="F10" s="11">
        <f>COUNTIF(OTROS_AÑADIDOS!E2:E304, "Alóctona")</f>
        <v>2</v>
      </c>
      <c r="G10" s="11">
        <f>F10/(F9+F10+F11+F12)*100</f>
        <v>0.66225165562913912</v>
      </c>
      <c r="H10" s="12" t="s">
        <v>5405</v>
      </c>
    </row>
    <row r="11" spans="1:13" x14ac:dyDescent="0.25">
      <c r="A11" s="10" t="s">
        <v>5407</v>
      </c>
      <c r="B11" s="11">
        <f>COUNTIF(GRAMINEAE!E2:E566, "True")</f>
        <v>90</v>
      </c>
      <c r="C11" s="11">
        <f>B11/(B9+B10+B11+B12)*100</f>
        <v>16.304347826086957</v>
      </c>
      <c r="D11" s="12" t="s">
        <v>5405</v>
      </c>
      <c r="E11" s="10" t="s">
        <v>5407</v>
      </c>
      <c r="F11" s="11">
        <f>COUNTIF(OTROS_AÑADIDOS!E2:E304, "True")</f>
        <v>207</v>
      </c>
      <c r="G11" s="11">
        <f>F11/(F9+F10+F11+F12)*100</f>
        <v>68.543046357615893</v>
      </c>
      <c r="H11" s="12" t="s">
        <v>5405</v>
      </c>
    </row>
    <row r="12" spans="1:13" ht="16.5" thickBot="1" x14ac:dyDescent="0.3">
      <c r="A12" s="13" t="s">
        <v>5408</v>
      </c>
      <c r="B12" s="14">
        <f>COUNTIF(GRAMINEAE!E2:E566, "False")</f>
        <v>354</v>
      </c>
      <c r="C12" s="14">
        <f>B12/(B9+B10+B11+B12)*100</f>
        <v>64.130434782608688</v>
      </c>
      <c r="D12" s="15" t="s">
        <v>5405</v>
      </c>
      <c r="E12" s="13" t="s">
        <v>5408</v>
      </c>
      <c r="F12" s="14">
        <f>COUNTIF(OTROS_AÑADIDOS!E2:E304, "False")</f>
        <v>93</v>
      </c>
      <c r="G12" s="14">
        <f>F12/(F9+F10+F11+F12)*100</f>
        <v>30.794701986754969</v>
      </c>
      <c r="H12" s="15" t="s">
        <v>5405</v>
      </c>
    </row>
    <row r="13" spans="1:13" x14ac:dyDescent="0.25">
      <c r="F13" t="s">
        <v>5596</v>
      </c>
    </row>
    <row r="16" spans="1:13" x14ac:dyDescent="0.25">
      <c r="A16" t="s">
        <v>6142</v>
      </c>
      <c r="C16">
        <f>K9</f>
        <v>6873</v>
      </c>
    </row>
    <row r="17" spans="1:3" x14ac:dyDescent="0.25">
      <c r="A17" t="s">
        <v>6145</v>
      </c>
      <c r="C17">
        <f>K7+K8</f>
        <v>6194</v>
      </c>
    </row>
    <row r="18" spans="1:3" x14ac:dyDescent="0.25">
      <c r="A18" t="s">
        <v>6143</v>
      </c>
      <c r="C18">
        <v>6345</v>
      </c>
    </row>
    <row r="19" spans="1:3" x14ac:dyDescent="0.25">
      <c r="A19" t="s">
        <v>6144</v>
      </c>
      <c r="C19">
        <v>5753</v>
      </c>
    </row>
  </sheetData>
  <mergeCells count="5">
    <mergeCell ref="A1:D1"/>
    <mergeCell ref="E1:H1"/>
    <mergeCell ref="A8:D8"/>
    <mergeCell ref="E8:H8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Herlander</vt:lpstr>
      <vt:lpstr>COMPOSITAE(II-III)</vt:lpstr>
      <vt:lpstr>GRAMINEAE</vt:lpstr>
      <vt:lpstr>OTROS_AÑADIDOS</vt:lpstr>
      <vt:lpstr>ELIMINADOS</vt:lpstr>
      <vt:lpstr>RECUENTOS</vt:lpstr>
    </vt:vector>
  </TitlesOfParts>
  <Company>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Moreno Saiz</dc:creator>
  <cp:lastModifiedBy>Ignacio</cp:lastModifiedBy>
  <dcterms:created xsi:type="dcterms:W3CDTF">2018-12-18T16:26:31Z</dcterms:created>
  <dcterms:modified xsi:type="dcterms:W3CDTF">2020-11-12T11:21:49Z</dcterms:modified>
</cp:coreProperties>
</file>