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Analysis\stability_analysis\data\cases\"/>
    </mc:Choice>
  </mc:AlternateContent>
  <xr:revisionPtr revIDLastSave="0" documentId="13_ncr:1_{0F4EDBF6-B067-46C6-BD72-717E0272F20C}" xr6:coauthVersionLast="47" xr6:coauthVersionMax="47" xr10:uidLastSave="{00000000-0000-0000-0000-000000000000}"/>
  <bookViews>
    <workbookView xWindow="-108" yWindow="-108" windowWidth="23256" windowHeight="12456" xr2:uid="{F5B77F4E-7F7E-4BC2-AB66-EDAA4A3DBABC}"/>
  </bookViews>
  <sheets>
    <sheet name="Loads" sheetId="7" r:id="rId1"/>
    <sheet name="Generators_old" sheetId="6" r:id="rId2"/>
    <sheet name="Generators" sheetId="1" r:id="rId3"/>
    <sheet name="Demand" sheetId="2" r:id="rId4"/>
    <sheet name="Loads_Regions" sheetId="3" r:id="rId5"/>
    <sheet name="Bus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N2" i="1"/>
  <c r="M2" i="1"/>
  <c r="C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D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0" i="1" l="1"/>
  <c r="I20" i="1" s="1"/>
  <c r="F4" i="1"/>
  <c r="I4" i="1" s="1"/>
  <c r="F3" i="1"/>
  <c r="I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I2" i="1"/>
  <c r="E2" i="6"/>
  <c r="H2" i="6"/>
  <c r="H29" i="6"/>
  <c r="E29" i="6"/>
  <c r="I29" i="6" s="1"/>
  <c r="D29" i="6"/>
  <c r="C29" i="6"/>
  <c r="E28" i="6"/>
  <c r="I28" i="6" s="1"/>
  <c r="D28" i="6"/>
  <c r="C28" i="6"/>
  <c r="I27" i="6"/>
  <c r="H27" i="6"/>
  <c r="E27" i="6"/>
  <c r="D27" i="6"/>
  <c r="C27" i="6"/>
  <c r="E26" i="6"/>
  <c r="I26" i="6" s="1"/>
  <c r="D26" i="6"/>
  <c r="C26" i="6"/>
  <c r="E25" i="6"/>
  <c r="I25" i="6" s="1"/>
  <c r="D25" i="6"/>
  <c r="C25" i="6"/>
  <c r="E24" i="6"/>
  <c r="H24" i="6" s="1"/>
  <c r="D24" i="6"/>
  <c r="C24" i="6"/>
  <c r="E23" i="6"/>
  <c r="I23" i="6" s="1"/>
  <c r="D23" i="6"/>
  <c r="C23" i="6"/>
  <c r="I22" i="6"/>
  <c r="H22" i="6"/>
  <c r="E22" i="6"/>
  <c r="D22" i="6"/>
  <c r="C22" i="6"/>
  <c r="E21" i="6"/>
  <c r="I21" i="6" s="1"/>
  <c r="D21" i="6"/>
  <c r="C21" i="6"/>
  <c r="E20" i="6"/>
  <c r="I20" i="6" s="1"/>
  <c r="D20" i="6"/>
  <c r="C20" i="6"/>
  <c r="E19" i="6"/>
  <c r="I19" i="6" s="1"/>
  <c r="D19" i="6"/>
  <c r="C19" i="6"/>
  <c r="E18" i="6"/>
  <c r="H18" i="6" s="1"/>
  <c r="D18" i="6"/>
  <c r="C18" i="6"/>
  <c r="I17" i="6"/>
  <c r="E17" i="6"/>
  <c r="H17" i="6" s="1"/>
  <c r="D17" i="6"/>
  <c r="C17" i="6"/>
  <c r="E16" i="6"/>
  <c r="I16" i="6" s="1"/>
  <c r="D16" i="6"/>
  <c r="C16" i="6"/>
  <c r="E15" i="6"/>
  <c r="I15" i="6" s="1"/>
  <c r="D15" i="6"/>
  <c r="C15" i="6"/>
  <c r="I14" i="6"/>
  <c r="H14" i="6"/>
  <c r="E14" i="6"/>
  <c r="D14" i="6"/>
  <c r="C14" i="6"/>
  <c r="E13" i="6"/>
  <c r="I13" i="6" s="1"/>
  <c r="D13" i="6"/>
  <c r="C13" i="6"/>
  <c r="E12" i="6"/>
  <c r="I12" i="6" s="1"/>
  <c r="D12" i="6"/>
  <c r="C12" i="6"/>
  <c r="E11" i="6"/>
  <c r="I11" i="6" s="1"/>
  <c r="D11" i="6"/>
  <c r="C11" i="6"/>
  <c r="E10" i="6"/>
  <c r="I10" i="6" s="1"/>
  <c r="D10" i="6"/>
  <c r="C10" i="6"/>
  <c r="I9" i="6"/>
  <c r="E9" i="6"/>
  <c r="H9" i="6" s="1"/>
  <c r="D9" i="6"/>
  <c r="C9" i="6"/>
  <c r="E8" i="6"/>
  <c r="I8" i="6" s="1"/>
  <c r="D8" i="6"/>
  <c r="C8" i="6"/>
  <c r="E7" i="6"/>
  <c r="H7" i="6" s="1"/>
  <c r="D7" i="6"/>
  <c r="C7" i="6"/>
  <c r="I6" i="6"/>
  <c r="H6" i="6"/>
  <c r="E6" i="6"/>
  <c r="D6" i="6"/>
  <c r="C6" i="6"/>
  <c r="E5" i="6"/>
  <c r="H5" i="6" s="1"/>
  <c r="D5" i="6"/>
  <c r="C5" i="6"/>
  <c r="E4" i="6"/>
  <c r="I4" i="6" s="1"/>
  <c r="D4" i="6"/>
  <c r="C4" i="6"/>
  <c r="E3" i="6"/>
  <c r="I3" i="6" s="1"/>
  <c r="D3" i="6"/>
  <c r="C3" i="6"/>
  <c r="I2" i="6"/>
  <c r="D2" i="6"/>
  <c r="C2" i="6"/>
  <c r="E4" i="1" l="1"/>
  <c r="H4" i="1"/>
  <c r="H20" i="1"/>
  <c r="E20" i="1"/>
  <c r="E3" i="1"/>
  <c r="H3" i="1"/>
  <c r="I5" i="6"/>
  <c r="H26" i="6"/>
  <c r="H15" i="6"/>
  <c r="I18" i="6"/>
  <c r="H23" i="6"/>
  <c r="H4" i="6"/>
  <c r="I7" i="6"/>
  <c r="H12" i="6"/>
  <c r="H20" i="6"/>
  <c r="H28" i="6"/>
  <c r="H3" i="6"/>
  <c r="H11" i="6"/>
  <c r="H19" i="6"/>
  <c r="H8" i="6"/>
  <c r="H16" i="6"/>
  <c r="H13" i="6"/>
  <c r="H21" i="6"/>
  <c r="I24" i="6"/>
  <c r="H10" i="6"/>
  <c r="H25" i="6"/>
</calcChain>
</file>

<file path=xl/sharedStrings.xml><?xml version="1.0" encoding="utf-8"?>
<sst xmlns="http://schemas.openxmlformats.org/spreadsheetml/2006/main" count="503" uniqueCount="163">
  <si>
    <t>Bus Name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</si>
  <si>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</si>
  <si>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</si>
  <si>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</si>
  <si>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</si>
  <si>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</si>
  <si>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</si>
  <si>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</si>
  <si>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</si>
  <si>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PeakLoad</t>
  </si>
  <si>
    <t>MinLoad</t>
  </si>
  <si>
    <t>Load_Participation_Factor</t>
  </si>
  <si>
    <t>Num</t>
  </si>
  <si>
    <t>Region</t>
  </si>
  <si>
    <t>Pmax_CIG</t>
  </si>
  <si>
    <t>Pmax_SG</t>
  </si>
  <si>
    <t>TWINBRCH</t>
  </si>
  <si>
    <t>LINCOLN</t>
  </si>
  <si>
    <t>DEERCRK</t>
  </si>
  <si>
    <t>DELAWARE</t>
  </si>
  <si>
    <t>ROCKHILL</t>
  </si>
  <si>
    <t>STERLING</t>
  </si>
  <si>
    <t>WEST END</t>
  </si>
  <si>
    <t>W.LANCST</t>
  </si>
  <si>
    <t>PHILO</t>
  </si>
  <si>
    <t>TORREY</t>
  </si>
  <si>
    <t>TIDD</t>
  </si>
  <si>
    <t>MUSKNGUM</t>
  </si>
  <si>
    <t>PORTSMTH</t>
  </si>
  <si>
    <t>HILLSBRO</t>
  </si>
  <si>
    <t>SARGENTS</t>
  </si>
  <si>
    <t>DARRAH</t>
  </si>
  <si>
    <t>TURNER</t>
  </si>
  <si>
    <t>CABINCRK</t>
  </si>
  <si>
    <t>BEAVERCK</t>
  </si>
  <si>
    <t>CLINCHRV</t>
  </si>
  <si>
    <t>HOLSTON</t>
  </si>
  <si>
    <t>SALTVLLE</t>
  </si>
  <si>
    <t>GLEN LYN</t>
  </si>
  <si>
    <t>ROANOKE</t>
  </si>
  <si>
    <t>REUSENS</t>
  </si>
  <si>
    <t>FIELDALE</t>
  </si>
  <si>
    <t>DANVILLE</t>
  </si>
  <si>
    <t>DEER CRK</t>
  </si>
  <si>
    <t>bus001</t>
  </si>
  <si>
    <t>bus002</t>
  </si>
  <si>
    <t>bus003</t>
  </si>
  <si>
    <t>bus004</t>
  </si>
  <si>
    <t>bus006</t>
  </si>
  <si>
    <t>bus007</t>
  </si>
  <si>
    <t>bus011</t>
  </si>
  <si>
    <t>bus012</t>
  </si>
  <si>
    <t>bus013</t>
  </si>
  <si>
    <t>bus014</t>
  </si>
  <si>
    <t>bus015</t>
  </si>
  <si>
    <t>bus016</t>
  </si>
  <si>
    <t>bus017</t>
  </si>
  <si>
    <t>bus018</t>
  </si>
  <si>
    <t>bus019</t>
  </si>
  <si>
    <t>bus020</t>
  </si>
  <si>
    <t>bus021</t>
  </si>
  <si>
    <t>bus022</t>
  </si>
  <si>
    <t>bus023</t>
  </si>
  <si>
    <t>bus027</t>
  </si>
  <si>
    <t>bus028</t>
  </si>
  <si>
    <t>bus029</t>
  </si>
  <si>
    <t>bus031</t>
  </si>
  <si>
    <t>bus032</t>
  </si>
  <si>
    <t>bus033</t>
  </si>
  <si>
    <t>bus034</t>
  </si>
  <si>
    <t>bus035</t>
  </si>
  <si>
    <t>bus036</t>
  </si>
  <si>
    <t>bus039</t>
  </si>
  <si>
    <t>bus040</t>
  </si>
  <si>
    <t>bus041</t>
  </si>
  <si>
    <t>bus042</t>
  </si>
  <si>
    <t>bus043</t>
  </si>
  <si>
    <t>bus044</t>
  </si>
  <si>
    <t>bus045</t>
  </si>
  <si>
    <t>bus046</t>
  </si>
  <si>
    <t>bus047</t>
  </si>
  <si>
    <t>bus048</t>
  </si>
  <si>
    <t>bus049</t>
  </si>
  <si>
    <t>bus050</t>
  </si>
  <si>
    <t>bus051</t>
  </si>
  <si>
    <t>bus052</t>
  </si>
  <si>
    <t>bus053</t>
  </si>
  <si>
    <t>bus054</t>
  </si>
  <si>
    <t>bus055</t>
  </si>
  <si>
    <t>bus056</t>
  </si>
  <si>
    <t>bus057</t>
  </si>
  <si>
    <t>bus058</t>
  </si>
  <si>
    <t>bus059</t>
  </si>
  <si>
    <t>bus060</t>
  </si>
  <si>
    <t>bus062</t>
  </si>
  <si>
    <t>bus066</t>
  </si>
  <si>
    <t>bus067</t>
  </si>
  <si>
    <t>bus070</t>
  </si>
  <si>
    <t>bus074</t>
  </si>
  <si>
    <t>bus075</t>
  </si>
  <si>
    <t>bus076</t>
  </si>
  <si>
    <t>bus077</t>
  </si>
  <si>
    <t>bus078</t>
  </si>
  <si>
    <t>bus079</t>
  </si>
  <si>
    <t>bus080</t>
  </si>
  <si>
    <t>bus082</t>
  </si>
  <si>
    <t>bus083</t>
  </si>
  <si>
    <t>bus084</t>
  </si>
  <si>
    <t>bus085</t>
  </si>
  <si>
    <t>bus086</t>
  </si>
  <si>
    <t>bus088</t>
  </si>
  <si>
    <t>bus090</t>
  </si>
  <si>
    <t>bus092</t>
  </si>
  <si>
    <t>bus093</t>
  </si>
  <si>
    <t>bus094</t>
  </si>
  <si>
    <t>bus095</t>
  </si>
  <si>
    <t>bus096</t>
  </si>
  <si>
    <t>bus097</t>
  </si>
  <si>
    <t>bus098</t>
  </si>
  <si>
    <t>bus100</t>
  </si>
  <si>
    <t>bus101</t>
  </si>
  <si>
    <t>bus102</t>
  </si>
  <si>
    <t>bus103</t>
  </si>
  <si>
    <t>bus104</t>
  </si>
  <si>
    <t>bus105</t>
  </si>
  <si>
    <t>bus106</t>
  </si>
  <si>
    <t>bus107</t>
  </si>
  <si>
    <t>bus108</t>
  </si>
  <si>
    <t>bus109</t>
  </si>
  <si>
    <t>bus110</t>
  </si>
  <si>
    <t>bus112</t>
  </si>
  <si>
    <t>bus114</t>
  </si>
  <si>
    <t>bus115</t>
  </si>
  <si>
    <t>bus117</t>
  </si>
  <si>
    <t>bus118</t>
  </si>
  <si>
    <t>R1</t>
  </si>
  <si>
    <t>R2</t>
  </si>
  <si>
    <t>R3</t>
  </si>
  <si>
    <t>bus005</t>
  </si>
  <si>
    <t>bus008</t>
  </si>
  <si>
    <t>bus024</t>
  </si>
  <si>
    <t>bus025</t>
  </si>
  <si>
    <t>bus026</t>
  </si>
  <si>
    <t>bus030</t>
  </si>
  <si>
    <t>bus037</t>
  </si>
  <si>
    <t>bus038</t>
  </si>
  <si>
    <t>bus061</t>
  </si>
  <si>
    <t>bus063</t>
  </si>
  <si>
    <t>bus064</t>
  </si>
  <si>
    <t>bus065</t>
  </si>
  <si>
    <t>bus068</t>
  </si>
  <si>
    <t>bus069</t>
  </si>
  <si>
    <t>bus071</t>
  </si>
  <si>
    <t>bus072</t>
  </si>
  <si>
    <t>bus073</t>
  </si>
  <si>
    <t>bus081</t>
  </si>
  <si>
    <t>bus089</t>
  </si>
  <si>
    <t>bus091</t>
  </si>
  <si>
    <t>bus099</t>
  </si>
  <si>
    <t>bus113</t>
  </si>
  <si>
    <t>BusName</t>
  </si>
  <si>
    <t>Pmin_SG</t>
  </si>
  <si>
    <t>Pmin_CIG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</si>
</sst>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3149-C812-47D2-BAD5-8CD63EEF3B49}">
  <dimension ref="A1:E92"/>
  <sheetViews>
    <sheetView tabSelected="1" workbookViewId="0">
      <selection activeCell="G7" sqref="G7"/>
    </sheetView>
  </sheetViews>
  <sheetFormatPr defaultRowHeight="14.4" x14ac:dyDescent="0.3"/>
  <sheetData>
    <row r="1" spans="1:5" x14ac:dyDescent="0.3">
      <c r="A1" s="1" t="s">
        <v>0</v>
      </c>
      <c r="B1" s="1" t="s">
        <v>11</v>
      </c>
      <c r="C1" s="1" t="s">
        <v>12</v>
      </c>
      <c r="D1" s="1" t="s">
        <v>13</v>
      </c>
      <c r="E1" s="1"/>
    </row>
    <row r="2" spans="1:5" x14ac:dyDescent="0.3">
      <c r="A2" t="s">
        <v>44</v>
      </c>
      <c r="B2">
        <v>1.5722889666666667E-2</v>
      </c>
      <c r="C2">
        <v>1</v>
      </c>
      <c r="D2">
        <v>1</v>
      </c>
    </row>
    <row r="3" spans="1:5" x14ac:dyDescent="0.3">
      <c r="A3" t="s">
        <v>45</v>
      </c>
      <c r="B3">
        <v>6.1654400000000003E-3</v>
      </c>
      <c r="C3">
        <v>2</v>
      </c>
      <c r="D3">
        <v>1</v>
      </c>
    </row>
    <row r="4" spans="1:5" x14ac:dyDescent="0.3">
      <c r="A4" t="s">
        <v>46</v>
      </c>
      <c r="B4">
        <v>1.2023044333333335E-2</v>
      </c>
      <c r="C4">
        <v>3</v>
      </c>
      <c r="D4">
        <v>1</v>
      </c>
    </row>
    <row r="5" spans="1:5" x14ac:dyDescent="0.3">
      <c r="A5" t="s">
        <v>47</v>
      </c>
      <c r="B5">
        <v>9.2496126666666671E-3</v>
      </c>
      <c r="C5">
        <v>4</v>
      </c>
      <c r="D5">
        <v>1</v>
      </c>
    </row>
    <row r="6" spans="1:5" x14ac:dyDescent="0.3">
      <c r="A6" t="s">
        <v>48</v>
      </c>
      <c r="B6">
        <v>1.6030725333333332E-2</v>
      </c>
      <c r="C6">
        <v>6</v>
      </c>
      <c r="D6">
        <v>1</v>
      </c>
    </row>
    <row r="7" spans="1:5" x14ac:dyDescent="0.3">
      <c r="A7" t="s">
        <v>49</v>
      </c>
      <c r="B7">
        <v>5.8576043333333329E-3</v>
      </c>
      <c r="C7">
        <v>7</v>
      </c>
      <c r="D7">
        <v>1</v>
      </c>
    </row>
    <row r="8" spans="1:5" x14ac:dyDescent="0.3">
      <c r="A8" t="s">
        <v>50</v>
      </c>
      <c r="B8">
        <v>2.158049266666667E-2</v>
      </c>
      <c r="C8">
        <v>11</v>
      </c>
      <c r="D8">
        <v>1</v>
      </c>
    </row>
    <row r="9" spans="1:5" x14ac:dyDescent="0.3">
      <c r="A9" t="s">
        <v>51</v>
      </c>
      <c r="B9">
        <v>1.4488639999999999E-2</v>
      </c>
      <c r="C9">
        <v>12</v>
      </c>
      <c r="D9">
        <v>1</v>
      </c>
    </row>
    <row r="10" spans="1:5" x14ac:dyDescent="0.3">
      <c r="A10" t="s">
        <v>52</v>
      </c>
      <c r="B10">
        <v>1.0480958E-2</v>
      </c>
      <c r="C10">
        <v>13</v>
      </c>
      <c r="D10">
        <v>1</v>
      </c>
    </row>
    <row r="11" spans="1:5" x14ac:dyDescent="0.3">
      <c r="A11" t="s">
        <v>53</v>
      </c>
      <c r="B11">
        <v>4.315518E-3</v>
      </c>
      <c r="C11">
        <v>14</v>
      </c>
      <c r="D11">
        <v>1</v>
      </c>
    </row>
    <row r="12" spans="1:5" x14ac:dyDescent="0.3">
      <c r="A12" t="s">
        <v>54</v>
      </c>
      <c r="B12">
        <v>2.7745933666666667E-2</v>
      </c>
      <c r="C12">
        <v>15</v>
      </c>
      <c r="D12">
        <v>1</v>
      </c>
    </row>
    <row r="13" spans="1:5" x14ac:dyDescent="0.3">
      <c r="A13" t="s">
        <v>55</v>
      </c>
      <c r="B13">
        <v>7.7075263333333333E-3</v>
      </c>
      <c r="C13">
        <v>16</v>
      </c>
      <c r="D13">
        <v>1</v>
      </c>
    </row>
    <row r="14" spans="1:5" x14ac:dyDescent="0.3">
      <c r="A14" t="s">
        <v>56</v>
      </c>
      <c r="B14">
        <v>3.3094816666666663E-3</v>
      </c>
      <c r="C14">
        <v>17</v>
      </c>
      <c r="D14">
        <v>1</v>
      </c>
    </row>
    <row r="15" spans="1:5" x14ac:dyDescent="0.3">
      <c r="A15" t="s">
        <v>57</v>
      </c>
      <c r="B15">
        <v>1.8496321E-2</v>
      </c>
      <c r="C15">
        <v>18</v>
      </c>
      <c r="D15">
        <v>1</v>
      </c>
    </row>
    <row r="16" spans="1:5" x14ac:dyDescent="0.3">
      <c r="A16" t="s">
        <v>58</v>
      </c>
      <c r="B16">
        <v>1.3872966333333334E-2</v>
      </c>
      <c r="C16">
        <v>19</v>
      </c>
      <c r="D16">
        <v>1</v>
      </c>
    </row>
    <row r="17" spans="1:4" x14ac:dyDescent="0.3">
      <c r="A17" t="s">
        <v>59</v>
      </c>
      <c r="B17">
        <v>5.5497673333333337E-3</v>
      </c>
      <c r="C17">
        <v>20</v>
      </c>
      <c r="D17">
        <v>1</v>
      </c>
    </row>
    <row r="18" spans="1:4" x14ac:dyDescent="0.3">
      <c r="A18" t="s">
        <v>60</v>
      </c>
      <c r="B18">
        <v>4.315518E-3</v>
      </c>
      <c r="C18">
        <v>21</v>
      </c>
      <c r="D18">
        <v>1</v>
      </c>
    </row>
    <row r="19" spans="1:4" x14ac:dyDescent="0.3">
      <c r="A19" t="s">
        <v>61</v>
      </c>
      <c r="B19">
        <v>3.0841726666666664E-3</v>
      </c>
      <c r="C19">
        <v>22</v>
      </c>
      <c r="D19">
        <v>1</v>
      </c>
    </row>
    <row r="20" spans="1:4" x14ac:dyDescent="0.3">
      <c r="A20" t="s">
        <v>62</v>
      </c>
      <c r="B20">
        <v>2.157759E-3</v>
      </c>
      <c r="C20">
        <v>23</v>
      </c>
      <c r="D20">
        <v>1</v>
      </c>
    </row>
    <row r="21" spans="1:4" x14ac:dyDescent="0.3">
      <c r="A21" t="s">
        <v>63</v>
      </c>
      <c r="B21">
        <v>1.9114898000000002E-2</v>
      </c>
      <c r="C21">
        <v>27</v>
      </c>
      <c r="D21">
        <v>1</v>
      </c>
    </row>
    <row r="22" spans="1:4" x14ac:dyDescent="0.3">
      <c r="A22" t="s">
        <v>64</v>
      </c>
      <c r="B22">
        <v>5.241930666666666E-3</v>
      </c>
      <c r="C22">
        <v>28</v>
      </c>
      <c r="D22">
        <v>1</v>
      </c>
    </row>
    <row r="23" spans="1:4" x14ac:dyDescent="0.3">
      <c r="A23" t="s">
        <v>65</v>
      </c>
      <c r="B23">
        <v>7.3996896666666664E-3</v>
      </c>
      <c r="C23">
        <v>29</v>
      </c>
      <c r="D23">
        <v>1</v>
      </c>
    </row>
    <row r="24" spans="1:4" x14ac:dyDescent="0.3">
      <c r="A24" t="s">
        <v>66</v>
      </c>
      <c r="B24">
        <v>1.3257293666666668E-2</v>
      </c>
      <c r="C24">
        <v>31</v>
      </c>
      <c r="D24">
        <v>1</v>
      </c>
    </row>
    <row r="25" spans="1:4" x14ac:dyDescent="0.3">
      <c r="A25" t="s">
        <v>67</v>
      </c>
      <c r="B25">
        <v>1.8188484333333334E-2</v>
      </c>
      <c r="C25">
        <v>32</v>
      </c>
      <c r="D25">
        <v>1</v>
      </c>
    </row>
    <row r="26" spans="1:4" x14ac:dyDescent="0.3">
      <c r="A26" t="s">
        <v>68</v>
      </c>
      <c r="B26">
        <v>4.4220463333333329E-3</v>
      </c>
      <c r="C26">
        <v>33</v>
      </c>
      <c r="D26">
        <v>2</v>
      </c>
    </row>
    <row r="27" spans="1:4" x14ac:dyDescent="0.3">
      <c r="A27" t="s">
        <v>69</v>
      </c>
      <c r="B27">
        <v>1.1341226333333334E-2</v>
      </c>
      <c r="C27">
        <v>34</v>
      </c>
      <c r="D27">
        <v>2</v>
      </c>
    </row>
    <row r="28" spans="1:4" x14ac:dyDescent="0.3">
      <c r="A28" t="s">
        <v>70</v>
      </c>
      <c r="B28">
        <v>6.3433366666666669E-3</v>
      </c>
      <c r="C28">
        <v>35</v>
      </c>
      <c r="D28">
        <v>2</v>
      </c>
    </row>
    <row r="29" spans="1:4" x14ac:dyDescent="0.3">
      <c r="A29" t="s">
        <v>71</v>
      </c>
      <c r="B29">
        <v>5.959440333333333E-3</v>
      </c>
      <c r="C29">
        <v>36</v>
      </c>
      <c r="D29">
        <v>2</v>
      </c>
    </row>
    <row r="30" spans="1:4" x14ac:dyDescent="0.3">
      <c r="A30" t="s">
        <v>72</v>
      </c>
      <c r="B30">
        <v>4.8892403333333336E-3</v>
      </c>
      <c r="C30">
        <v>37</v>
      </c>
      <c r="D30">
        <v>2</v>
      </c>
    </row>
    <row r="31" spans="1:4" x14ac:dyDescent="0.3">
      <c r="A31" t="s">
        <v>73</v>
      </c>
      <c r="B31">
        <v>3.583056333333333E-3</v>
      </c>
      <c r="C31">
        <v>40</v>
      </c>
      <c r="D31">
        <v>2</v>
      </c>
    </row>
    <row r="32" spans="1:4" x14ac:dyDescent="0.3">
      <c r="A32" t="s">
        <v>74</v>
      </c>
      <c r="B32">
        <v>6.7000696666666667E-3</v>
      </c>
      <c r="C32">
        <v>41</v>
      </c>
      <c r="D32">
        <v>2</v>
      </c>
    </row>
    <row r="33" spans="1:4" x14ac:dyDescent="0.3">
      <c r="A33" t="s">
        <v>75</v>
      </c>
      <c r="B33">
        <v>6.7000696666666667E-3</v>
      </c>
      <c r="C33">
        <v>42</v>
      </c>
      <c r="D33">
        <v>2</v>
      </c>
    </row>
    <row r="34" spans="1:4" x14ac:dyDescent="0.3">
      <c r="A34" t="s">
        <v>76</v>
      </c>
      <c r="B34">
        <v>3.2594936666666668E-3</v>
      </c>
      <c r="C34">
        <v>43</v>
      </c>
      <c r="D34">
        <v>2</v>
      </c>
    </row>
    <row r="35" spans="1:4" x14ac:dyDescent="0.3">
      <c r="A35" t="s">
        <v>77</v>
      </c>
      <c r="B35">
        <v>2.8973276666666666E-3</v>
      </c>
      <c r="C35">
        <v>44</v>
      </c>
      <c r="D35">
        <v>2</v>
      </c>
    </row>
    <row r="36" spans="1:4" x14ac:dyDescent="0.3">
      <c r="A36" t="s">
        <v>78</v>
      </c>
      <c r="B36">
        <v>9.5973973333333337E-3</v>
      </c>
      <c r="C36">
        <v>45</v>
      </c>
      <c r="D36">
        <v>2</v>
      </c>
    </row>
    <row r="37" spans="1:4" x14ac:dyDescent="0.3">
      <c r="A37" t="s">
        <v>79</v>
      </c>
      <c r="B37">
        <v>5.0703229999999998E-3</v>
      </c>
      <c r="C37">
        <v>46</v>
      </c>
      <c r="D37">
        <v>2</v>
      </c>
    </row>
    <row r="38" spans="1:4" x14ac:dyDescent="0.3">
      <c r="A38" t="s">
        <v>80</v>
      </c>
      <c r="B38">
        <v>6.1568206666666667E-3</v>
      </c>
      <c r="C38">
        <v>47</v>
      </c>
      <c r="D38">
        <v>2</v>
      </c>
    </row>
    <row r="39" spans="1:4" x14ac:dyDescent="0.3">
      <c r="A39" t="s">
        <v>81</v>
      </c>
      <c r="B39">
        <v>3.6216596666666669E-3</v>
      </c>
      <c r="C39">
        <v>48</v>
      </c>
      <c r="D39">
        <v>2</v>
      </c>
    </row>
    <row r="40" spans="1:4" x14ac:dyDescent="0.3">
      <c r="A40" t="s">
        <v>82</v>
      </c>
      <c r="B40">
        <v>1.5754218333333334E-2</v>
      </c>
      <c r="C40">
        <v>49</v>
      </c>
      <c r="D40">
        <v>2</v>
      </c>
    </row>
    <row r="41" spans="1:4" x14ac:dyDescent="0.3">
      <c r="A41" t="s">
        <v>83</v>
      </c>
      <c r="B41">
        <v>3.0784106666666665E-3</v>
      </c>
      <c r="C41">
        <v>50</v>
      </c>
      <c r="D41">
        <v>2</v>
      </c>
    </row>
    <row r="42" spans="1:4" x14ac:dyDescent="0.3">
      <c r="A42" t="s">
        <v>84</v>
      </c>
      <c r="B42">
        <v>3.0784106666666665E-3</v>
      </c>
      <c r="C42">
        <v>51</v>
      </c>
      <c r="D42">
        <v>2</v>
      </c>
    </row>
    <row r="43" spans="1:4" x14ac:dyDescent="0.3">
      <c r="A43" t="s">
        <v>85</v>
      </c>
      <c r="B43">
        <v>3.2594936666666668E-3</v>
      </c>
      <c r="C43">
        <v>52</v>
      </c>
      <c r="D43">
        <v>2</v>
      </c>
    </row>
    <row r="44" spans="1:4" x14ac:dyDescent="0.3">
      <c r="A44" t="s">
        <v>86</v>
      </c>
      <c r="B44">
        <v>4.1649083333333333E-3</v>
      </c>
      <c r="C44">
        <v>53</v>
      </c>
      <c r="D44">
        <v>2</v>
      </c>
    </row>
    <row r="45" spans="1:4" x14ac:dyDescent="0.3">
      <c r="A45" t="s">
        <v>87</v>
      </c>
      <c r="B45">
        <v>2.0462375333333335E-2</v>
      </c>
      <c r="C45">
        <v>54</v>
      </c>
      <c r="D45">
        <v>2</v>
      </c>
    </row>
    <row r="46" spans="1:4" x14ac:dyDescent="0.3">
      <c r="A46" t="s">
        <v>88</v>
      </c>
      <c r="B46">
        <v>1.1408227E-2</v>
      </c>
      <c r="C46">
        <v>55</v>
      </c>
      <c r="D46">
        <v>2</v>
      </c>
    </row>
    <row r="47" spans="1:4" x14ac:dyDescent="0.3">
      <c r="A47" t="s">
        <v>89</v>
      </c>
      <c r="B47">
        <v>1.5210969333333333E-2</v>
      </c>
      <c r="C47">
        <v>56</v>
      </c>
      <c r="D47">
        <v>2</v>
      </c>
    </row>
    <row r="48" spans="1:4" x14ac:dyDescent="0.3">
      <c r="A48" t="s">
        <v>90</v>
      </c>
      <c r="B48">
        <v>2.1729953333333332E-3</v>
      </c>
      <c r="C48">
        <v>57</v>
      </c>
      <c r="D48">
        <v>2</v>
      </c>
    </row>
    <row r="49" spans="1:4" x14ac:dyDescent="0.3">
      <c r="A49" t="s">
        <v>91</v>
      </c>
      <c r="B49">
        <v>2.1729953333333332E-3</v>
      </c>
      <c r="C49">
        <v>58</v>
      </c>
      <c r="D49">
        <v>2</v>
      </c>
    </row>
    <row r="50" spans="1:4" x14ac:dyDescent="0.3">
      <c r="A50" t="s">
        <v>92</v>
      </c>
      <c r="B50">
        <v>5.0159982333333332E-2</v>
      </c>
      <c r="C50">
        <v>59</v>
      </c>
      <c r="D50">
        <v>2</v>
      </c>
    </row>
    <row r="51" spans="1:4" x14ac:dyDescent="0.3">
      <c r="A51" t="s">
        <v>93</v>
      </c>
      <c r="B51">
        <v>1.4124471666666666E-2</v>
      </c>
      <c r="C51">
        <v>60</v>
      </c>
      <c r="D51">
        <v>2</v>
      </c>
    </row>
    <row r="52" spans="1:4" x14ac:dyDescent="0.3">
      <c r="A52" t="s">
        <v>94</v>
      </c>
      <c r="B52">
        <v>1.3943388666666667E-2</v>
      </c>
      <c r="C52">
        <v>62</v>
      </c>
      <c r="D52">
        <v>2</v>
      </c>
    </row>
    <row r="53" spans="1:4" x14ac:dyDescent="0.3">
      <c r="A53" t="s">
        <v>95</v>
      </c>
      <c r="B53">
        <v>7.0622356666666664E-3</v>
      </c>
      <c r="C53">
        <v>66</v>
      </c>
      <c r="D53">
        <v>2</v>
      </c>
    </row>
    <row r="54" spans="1:4" x14ac:dyDescent="0.3">
      <c r="A54" t="s">
        <v>96</v>
      </c>
      <c r="B54">
        <v>5.0703229999999998E-3</v>
      </c>
      <c r="C54">
        <v>67</v>
      </c>
      <c r="D54">
        <v>2</v>
      </c>
    </row>
    <row r="55" spans="1:4" x14ac:dyDescent="0.3">
      <c r="A55" t="s">
        <v>97</v>
      </c>
      <c r="B55">
        <v>1.9167171333333333E-2</v>
      </c>
      <c r="C55">
        <v>70</v>
      </c>
      <c r="D55">
        <v>1</v>
      </c>
    </row>
    <row r="56" spans="1:4" x14ac:dyDescent="0.3">
      <c r="A56" t="s">
        <v>98</v>
      </c>
      <c r="B56">
        <v>1.9747995666666667E-2</v>
      </c>
      <c r="C56">
        <v>74</v>
      </c>
      <c r="D56">
        <v>1</v>
      </c>
    </row>
    <row r="57" spans="1:4" x14ac:dyDescent="0.3">
      <c r="A57" t="s">
        <v>99</v>
      </c>
      <c r="B57">
        <v>1.3649349999999999E-2</v>
      </c>
      <c r="C57">
        <v>75</v>
      </c>
      <c r="D57">
        <v>1</v>
      </c>
    </row>
    <row r="58" spans="1:4" x14ac:dyDescent="0.3">
      <c r="A58" t="s">
        <v>100</v>
      </c>
      <c r="B58">
        <v>1.2313642333333333E-2</v>
      </c>
      <c r="C58">
        <v>76</v>
      </c>
      <c r="D58">
        <v>2</v>
      </c>
    </row>
    <row r="59" spans="1:4" x14ac:dyDescent="0.3">
      <c r="A59" t="s">
        <v>101</v>
      </c>
      <c r="B59">
        <v>1.1046061000000001E-2</v>
      </c>
      <c r="C59">
        <v>77</v>
      </c>
      <c r="D59">
        <v>2</v>
      </c>
    </row>
    <row r="60" spans="1:4" x14ac:dyDescent="0.3">
      <c r="A60" t="s">
        <v>102</v>
      </c>
      <c r="B60">
        <v>1.2856891E-2</v>
      </c>
      <c r="C60">
        <v>78</v>
      </c>
      <c r="D60">
        <v>2</v>
      </c>
    </row>
    <row r="61" spans="1:4" x14ac:dyDescent="0.3">
      <c r="A61" t="s">
        <v>103</v>
      </c>
      <c r="B61">
        <v>7.0622356666666664E-3</v>
      </c>
      <c r="C61">
        <v>79</v>
      </c>
      <c r="D61">
        <v>2</v>
      </c>
    </row>
    <row r="62" spans="1:4" x14ac:dyDescent="0.3">
      <c r="A62" t="s">
        <v>104</v>
      </c>
      <c r="B62">
        <v>2.3540786333333331E-2</v>
      </c>
      <c r="C62">
        <v>80</v>
      </c>
      <c r="D62">
        <v>2</v>
      </c>
    </row>
    <row r="63" spans="1:4" x14ac:dyDescent="0.3">
      <c r="A63" t="s">
        <v>105</v>
      </c>
      <c r="B63">
        <v>2.4205666000000001E-2</v>
      </c>
      <c r="C63">
        <v>82</v>
      </c>
      <c r="D63">
        <v>3</v>
      </c>
    </row>
    <row r="64" spans="1:4" x14ac:dyDescent="0.3">
      <c r="A64" t="s">
        <v>106</v>
      </c>
      <c r="B64">
        <v>8.9650620000000011E-3</v>
      </c>
      <c r="C64">
        <v>83</v>
      </c>
      <c r="D64">
        <v>3</v>
      </c>
    </row>
    <row r="65" spans="1:4" x14ac:dyDescent="0.3">
      <c r="A65" t="s">
        <v>107</v>
      </c>
      <c r="B65">
        <v>4.9307830000000002E-3</v>
      </c>
      <c r="C65">
        <v>84</v>
      </c>
      <c r="D65">
        <v>3</v>
      </c>
    </row>
    <row r="66" spans="1:4" x14ac:dyDescent="0.3">
      <c r="A66" t="s">
        <v>108</v>
      </c>
      <c r="B66">
        <v>1.0758073999999999E-2</v>
      </c>
      <c r="C66">
        <v>85</v>
      </c>
      <c r="D66">
        <v>3</v>
      </c>
    </row>
    <row r="67" spans="1:4" x14ac:dyDescent="0.3">
      <c r="A67" t="s">
        <v>109</v>
      </c>
      <c r="B67">
        <v>9.4133150000000002E-3</v>
      </c>
      <c r="C67">
        <v>86</v>
      </c>
      <c r="D67">
        <v>3</v>
      </c>
    </row>
    <row r="68" spans="1:4" x14ac:dyDescent="0.3">
      <c r="A68" t="s">
        <v>110</v>
      </c>
      <c r="B68">
        <v>2.1516147999999999E-2</v>
      </c>
      <c r="C68">
        <v>88</v>
      </c>
      <c r="D68">
        <v>3</v>
      </c>
    </row>
    <row r="69" spans="1:4" x14ac:dyDescent="0.3">
      <c r="A69" t="s">
        <v>111</v>
      </c>
      <c r="B69">
        <v>3.496374E-2</v>
      </c>
      <c r="C69">
        <v>90</v>
      </c>
      <c r="D69">
        <v>3</v>
      </c>
    </row>
    <row r="70" spans="1:4" x14ac:dyDescent="0.3">
      <c r="A70" t="s">
        <v>112</v>
      </c>
      <c r="B70">
        <v>2.9136448999999998E-2</v>
      </c>
      <c r="C70">
        <v>92</v>
      </c>
      <c r="D70">
        <v>3</v>
      </c>
    </row>
    <row r="71" spans="1:4" x14ac:dyDescent="0.3">
      <c r="A71" t="s">
        <v>113</v>
      </c>
      <c r="B71">
        <v>5.3790360000000002E-3</v>
      </c>
      <c r="C71">
        <v>93</v>
      </c>
      <c r="D71">
        <v>3</v>
      </c>
    </row>
    <row r="72" spans="1:4" x14ac:dyDescent="0.3">
      <c r="A72" t="s">
        <v>114</v>
      </c>
      <c r="B72">
        <v>1.3447592E-2</v>
      </c>
      <c r="C72">
        <v>94</v>
      </c>
      <c r="D72">
        <v>3</v>
      </c>
    </row>
    <row r="73" spans="1:4" x14ac:dyDescent="0.3">
      <c r="A73" t="s">
        <v>115</v>
      </c>
      <c r="B73">
        <v>1.882663E-2</v>
      </c>
      <c r="C73">
        <v>95</v>
      </c>
      <c r="D73">
        <v>3</v>
      </c>
    </row>
    <row r="74" spans="1:4" x14ac:dyDescent="0.3">
      <c r="A74" t="s">
        <v>116</v>
      </c>
      <c r="B74">
        <v>1.7033615999999998E-2</v>
      </c>
      <c r="C74">
        <v>96</v>
      </c>
      <c r="D74">
        <v>3</v>
      </c>
    </row>
    <row r="75" spans="1:4" x14ac:dyDescent="0.3">
      <c r="A75" t="s">
        <v>117</v>
      </c>
      <c r="B75">
        <v>2.7162450000000004E-3</v>
      </c>
      <c r="C75">
        <v>97</v>
      </c>
      <c r="D75">
        <v>2</v>
      </c>
    </row>
    <row r="76" spans="1:4" x14ac:dyDescent="0.3">
      <c r="A76" t="s">
        <v>118</v>
      </c>
      <c r="B76">
        <v>6.1568206666666667E-3</v>
      </c>
      <c r="C76">
        <v>98</v>
      </c>
      <c r="D76">
        <v>2</v>
      </c>
    </row>
    <row r="77" spans="1:4" x14ac:dyDescent="0.3">
      <c r="A77" t="s">
        <v>119</v>
      </c>
      <c r="B77">
        <v>1.6585363000000002E-2</v>
      </c>
      <c r="C77">
        <v>100</v>
      </c>
      <c r="D77">
        <v>3</v>
      </c>
    </row>
    <row r="78" spans="1:4" x14ac:dyDescent="0.3">
      <c r="A78" t="s">
        <v>120</v>
      </c>
      <c r="B78">
        <v>9.8615679999999994E-3</v>
      </c>
      <c r="C78">
        <v>101</v>
      </c>
      <c r="D78">
        <v>3</v>
      </c>
    </row>
    <row r="79" spans="1:4" x14ac:dyDescent="0.3">
      <c r="A79" t="s">
        <v>121</v>
      </c>
      <c r="B79">
        <v>2.2412650000000001E-3</v>
      </c>
      <c r="C79">
        <v>102</v>
      </c>
      <c r="D79">
        <v>3</v>
      </c>
    </row>
    <row r="80" spans="1:4" x14ac:dyDescent="0.3">
      <c r="A80" t="s">
        <v>122</v>
      </c>
      <c r="B80">
        <v>1.0309821E-2</v>
      </c>
      <c r="C80">
        <v>103</v>
      </c>
      <c r="D80">
        <v>3</v>
      </c>
    </row>
    <row r="81" spans="1:4" x14ac:dyDescent="0.3">
      <c r="A81" t="s">
        <v>123</v>
      </c>
      <c r="B81">
        <v>1.7033615999999998E-2</v>
      </c>
      <c r="C81">
        <v>104</v>
      </c>
      <c r="D81">
        <v>3</v>
      </c>
    </row>
    <row r="82" spans="1:4" x14ac:dyDescent="0.3">
      <c r="A82" t="s">
        <v>124</v>
      </c>
      <c r="B82">
        <v>1.3895844999999999E-2</v>
      </c>
      <c r="C82">
        <v>105</v>
      </c>
      <c r="D82">
        <v>3</v>
      </c>
    </row>
    <row r="83" spans="1:4" x14ac:dyDescent="0.3">
      <c r="A83" t="s">
        <v>125</v>
      </c>
      <c r="B83">
        <v>1.9274883E-2</v>
      </c>
      <c r="C83">
        <v>106</v>
      </c>
      <c r="D83">
        <v>3</v>
      </c>
    </row>
    <row r="84" spans="1:4" x14ac:dyDescent="0.3">
      <c r="A84" t="s">
        <v>126</v>
      </c>
      <c r="B84">
        <v>1.2384135999999999E-2</v>
      </c>
      <c r="C84">
        <v>107</v>
      </c>
      <c r="D84">
        <v>3</v>
      </c>
    </row>
    <row r="85" spans="1:4" x14ac:dyDescent="0.3">
      <c r="A85" t="s">
        <v>127</v>
      </c>
      <c r="B85">
        <v>8.9650600000000004E-4</v>
      </c>
      <c r="C85">
        <v>108</v>
      </c>
      <c r="D85">
        <v>3</v>
      </c>
    </row>
    <row r="86" spans="1:4" x14ac:dyDescent="0.3">
      <c r="A86" t="s">
        <v>128</v>
      </c>
      <c r="B86">
        <v>3.5860240000000002E-3</v>
      </c>
      <c r="C86">
        <v>109</v>
      </c>
      <c r="D86">
        <v>3</v>
      </c>
    </row>
    <row r="87" spans="1:4" x14ac:dyDescent="0.3">
      <c r="A87" t="s">
        <v>129</v>
      </c>
      <c r="B87">
        <v>1.7481869000000001E-2</v>
      </c>
      <c r="C87">
        <v>110</v>
      </c>
      <c r="D87">
        <v>3</v>
      </c>
    </row>
    <row r="88" spans="1:4" x14ac:dyDescent="0.3">
      <c r="A88" t="s">
        <v>130</v>
      </c>
      <c r="B88">
        <v>1.1206327E-2</v>
      </c>
      <c r="C88">
        <v>112</v>
      </c>
      <c r="D88">
        <v>3</v>
      </c>
    </row>
    <row r="89" spans="1:4" x14ac:dyDescent="0.3">
      <c r="A89" t="s">
        <v>131</v>
      </c>
      <c r="B89">
        <v>2.4655956666666669E-3</v>
      </c>
      <c r="C89">
        <v>114</v>
      </c>
      <c r="D89">
        <v>1</v>
      </c>
    </row>
    <row r="90" spans="1:4" x14ac:dyDescent="0.3">
      <c r="A90" t="s">
        <v>132</v>
      </c>
      <c r="B90">
        <v>6.781112666666666E-3</v>
      </c>
      <c r="C90">
        <v>115</v>
      </c>
      <c r="D90">
        <v>1</v>
      </c>
    </row>
    <row r="91" spans="1:4" x14ac:dyDescent="0.3">
      <c r="A91" t="s">
        <v>133</v>
      </c>
      <c r="B91">
        <v>6.1654400000000003E-3</v>
      </c>
      <c r="C91">
        <v>117</v>
      </c>
      <c r="D91">
        <v>1</v>
      </c>
    </row>
    <row r="92" spans="1:4" x14ac:dyDescent="0.3">
      <c r="A92" t="s">
        <v>134</v>
      </c>
      <c r="B92">
        <v>5.9757380000000004E-3</v>
      </c>
      <c r="C92">
        <v>118</v>
      </c>
      <c r="D92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3571-E13F-4F2E-8DF6-FF059C21E823}">
  <dimension ref="A1:L29"/>
  <sheetViews>
    <sheetView workbookViewId="0">
      <selection activeCell="E2" sqref="E2"/>
    </sheetView>
  </sheetViews>
  <sheetFormatPr defaultRowHeight="14.4" x14ac:dyDescent="0.3"/>
  <cols>
    <col min="3" max="3" width="15.44140625" customWidth="1"/>
    <col min="4" max="4" width="14.5546875" customWidth="1"/>
    <col min="5" max="5" width="13.44140625" customWidth="1"/>
  </cols>
  <sheetData>
    <row r="1" spans="1:12" x14ac:dyDescent="0.3">
      <c r="A1" s="1" t="s">
        <v>160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13</v>
      </c>
      <c r="K1" s="2" t="s">
        <v>15</v>
      </c>
      <c r="L1" s="2" t="s">
        <v>14</v>
      </c>
    </row>
    <row r="2" spans="1:12" x14ac:dyDescent="0.3">
      <c r="A2" t="s">
        <v>16</v>
      </c>
      <c r="B2">
        <v>12</v>
      </c>
      <c r="C2">
        <f>K2/0.8</f>
        <v>2126.2874999999999</v>
      </c>
      <c r="D2">
        <f>L2/0.8</f>
        <v>8.3249999999999993</v>
      </c>
      <c r="E2">
        <f>F2/0.8</f>
        <v>2134.6124999999997</v>
      </c>
      <c r="F2">
        <v>1707.69</v>
      </c>
      <c r="G2">
        <v>0</v>
      </c>
      <c r="H2">
        <f>E2*0.6</f>
        <v>1280.7674999999997</v>
      </c>
      <c r="I2">
        <f>-E2*0.4</f>
        <v>-853.84499999999991</v>
      </c>
      <c r="J2">
        <v>1</v>
      </c>
      <c r="K2">
        <v>1701.03</v>
      </c>
      <c r="L2">
        <v>6.66</v>
      </c>
    </row>
    <row r="3" spans="1:12" x14ac:dyDescent="0.3">
      <c r="A3" t="s">
        <v>17</v>
      </c>
      <c r="B3">
        <v>19</v>
      </c>
      <c r="C3">
        <f t="shared" ref="C3:D29" si="0">K3/0.8</f>
        <v>78.25</v>
      </c>
      <c r="D3">
        <f t="shared" si="0"/>
        <v>156</v>
      </c>
      <c r="E3">
        <f t="shared" ref="E3:E29" si="1">F3/0.8</f>
        <v>234.25</v>
      </c>
      <c r="F3">
        <v>187.4</v>
      </c>
      <c r="G3">
        <v>0</v>
      </c>
      <c r="H3">
        <f t="shared" ref="H3:H29" si="2">E3*0.6</f>
        <v>140.54999999999998</v>
      </c>
      <c r="I3">
        <f t="shared" ref="I3:I29" si="3">-E3*0.4</f>
        <v>-93.7</v>
      </c>
      <c r="J3">
        <v>1</v>
      </c>
      <c r="K3">
        <v>62.6</v>
      </c>
      <c r="L3">
        <v>124.8</v>
      </c>
    </row>
    <row r="4" spans="1:12" x14ac:dyDescent="0.3">
      <c r="A4" t="s">
        <v>18</v>
      </c>
      <c r="B4">
        <v>31</v>
      </c>
      <c r="C4">
        <f t="shared" si="0"/>
        <v>0</v>
      </c>
      <c r="D4">
        <f t="shared" si="0"/>
        <v>195.24999999999997</v>
      </c>
      <c r="E4">
        <f t="shared" si="1"/>
        <v>195.24999999999997</v>
      </c>
      <c r="F4">
        <v>156.19999999999999</v>
      </c>
      <c r="G4">
        <v>0</v>
      </c>
      <c r="H4">
        <f t="shared" si="2"/>
        <v>117.14999999999998</v>
      </c>
      <c r="I4">
        <f t="shared" si="3"/>
        <v>-78.099999999999994</v>
      </c>
      <c r="J4">
        <v>1</v>
      </c>
      <c r="K4">
        <v>0</v>
      </c>
      <c r="L4">
        <v>156.19999999999999</v>
      </c>
    </row>
    <row r="5" spans="1:12" x14ac:dyDescent="0.3">
      <c r="A5" t="s">
        <v>19</v>
      </c>
      <c r="B5">
        <v>32</v>
      </c>
      <c r="C5">
        <f t="shared" si="0"/>
        <v>1</v>
      </c>
      <c r="D5">
        <f t="shared" si="0"/>
        <v>939.51249999999993</v>
      </c>
      <c r="E5">
        <f t="shared" si="1"/>
        <v>940.51249999999993</v>
      </c>
      <c r="F5">
        <v>752.41</v>
      </c>
      <c r="G5">
        <v>0</v>
      </c>
      <c r="H5">
        <f t="shared" si="2"/>
        <v>564.30749999999989</v>
      </c>
      <c r="I5">
        <f t="shared" si="3"/>
        <v>-376.20499999999998</v>
      </c>
      <c r="J5">
        <v>1</v>
      </c>
      <c r="K5">
        <v>0.8</v>
      </c>
      <c r="L5">
        <v>751.61</v>
      </c>
    </row>
    <row r="6" spans="1:12" x14ac:dyDescent="0.3">
      <c r="A6" t="s">
        <v>20</v>
      </c>
      <c r="B6">
        <v>34</v>
      </c>
      <c r="C6">
        <f t="shared" si="0"/>
        <v>86.000000000000014</v>
      </c>
      <c r="D6">
        <f t="shared" si="0"/>
        <v>161.44999999999999</v>
      </c>
      <c r="E6">
        <f t="shared" si="1"/>
        <v>247.45</v>
      </c>
      <c r="F6">
        <v>197.96</v>
      </c>
      <c r="G6">
        <v>0</v>
      </c>
      <c r="H6">
        <f t="shared" si="2"/>
        <v>148.47</v>
      </c>
      <c r="I6">
        <f t="shared" si="3"/>
        <v>-98.98</v>
      </c>
      <c r="J6">
        <v>2</v>
      </c>
      <c r="K6">
        <v>68.800000000000011</v>
      </c>
      <c r="L6">
        <v>129.16</v>
      </c>
    </row>
    <row r="7" spans="1:12" x14ac:dyDescent="0.3">
      <c r="A7" t="s">
        <v>21</v>
      </c>
      <c r="B7">
        <v>36</v>
      </c>
      <c r="C7">
        <f t="shared" si="0"/>
        <v>251.26249999999999</v>
      </c>
      <c r="D7">
        <f t="shared" si="0"/>
        <v>74.375</v>
      </c>
      <c r="E7">
        <f t="shared" si="1"/>
        <v>325.63749999999999</v>
      </c>
      <c r="F7">
        <v>260.51</v>
      </c>
      <c r="G7">
        <v>0</v>
      </c>
      <c r="H7">
        <f t="shared" si="2"/>
        <v>195.38249999999999</v>
      </c>
      <c r="I7">
        <f t="shared" si="3"/>
        <v>-130.255</v>
      </c>
      <c r="J7">
        <v>2</v>
      </c>
      <c r="K7">
        <v>201.01</v>
      </c>
      <c r="L7">
        <v>59.5</v>
      </c>
    </row>
    <row r="8" spans="1:12" x14ac:dyDescent="0.3">
      <c r="A8" t="s">
        <v>22</v>
      </c>
      <c r="B8">
        <v>40</v>
      </c>
      <c r="C8">
        <f t="shared" si="0"/>
        <v>67.5</v>
      </c>
      <c r="D8">
        <f t="shared" si="0"/>
        <v>118.75</v>
      </c>
      <c r="E8">
        <f t="shared" si="1"/>
        <v>186.25</v>
      </c>
      <c r="F8">
        <v>149</v>
      </c>
      <c r="G8">
        <v>0</v>
      </c>
      <c r="H8">
        <f t="shared" si="2"/>
        <v>111.75</v>
      </c>
      <c r="I8">
        <f t="shared" si="3"/>
        <v>-74.5</v>
      </c>
      <c r="J8">
        <v>2</v>
      </c>
      <c r="K8">
        <v>54</v>
      </c>
      <c r="L8">
        <v>95</v>
      </c>
    </row>
    <row r="9" spans="1:12" x14ac:dyDescent="0.3">
      <c r="A9" t="s">
        <v>23</v>
      </c>
      <c r="B9">
        <v>46</v>
      </c>
      <c r="C9">
        <f t="shared" si="0"/>
        <v>307.82499999999999</v>
      </c>
      <c r="D9">
        <f t="shared" si="0"/>
        <v>305.5</v>
      </c>
      <c r="E9">
        <f t="shared" si="1"/>
        <v>613.32500000000005</v>
      </c>
      <c r="F9">
        <v>490.66</v>
      </c>
      <c r="G9">
        <v>0</v>
      </c>
      <c r="H9">
        <f t="shared" si="2"/>
        <v>367.995</v>
      </c>
      <c r="I9">
        <f t="shared" si="3"/>
        <v>-245.33000000000004</v>
      </c>
      <c r="J9">
        <v>2</v>
      </c>
      <c r="K9">
        <v>246.26</v>
      </c>
      <c r="L9">
        <v>244.4</v>
      </c>
    </row>
    <row r="10" spans="1:12" x14ac:dyDescent="0.3">
      <c r="A10" t="s">
        <v>24</v>
      </c>
      <c r="B10">
        <v>49</v>
      </c>
      <c r="C10">
        <f t="shared" si="0"/>
        <v>494.1875</v>
      </c>
      <c r="D10">
        <f t="shared" si="0"/>
        <v>438.71250000000003</v>
      </c>
      <c r="E10">
        <f t="shared" si="1"/>
        <v>932.89999999999986</v>
      </c>
      <c r="F10">
        <v>746.31999999999994</v>
      </c>
      <c r="G10">
        <v>0</v>
      </c>
      <c r="H10">
        <f t="shared" si="2"/>
        <v>559.7399999999999</v>
      </c>
      <c r="I10">
        <f t="shared" si="3"/>
        <v>-373.15999999999997</v>
      </c>
      <c r="J10">
        <v>2</v>
      </c>
      <c r="K10">
        <v>395.35</v>
      </c>
      <c r="L10">
        <v>350.97</v>
      </c>
    </row>
    <row r="11" spans="1:12" x14ac:dyDescent="0.3">
      <c r="A11" t="s">
        <v>25</v>
      </c>
      <c r="B11">
        <v>54</v>
      </c>
      <c r="C11">
        <f t="shared" si="0"/>
        <v>178</v>
      </c>
      <c r="D11">
        <f t="shared" si="0"/>
        <v>330.58750000000003</v>
      </c>
      <c r="E11">
        <f t="shared" si="1"/>
        <v>508.58749999999998</v>
      </c>
      <c r="F11">
        <v>406.87</v>
      </c>
      <c r="G11">
        <v>0</v>
      </c>
      <c r="H11">
        <f t="shared" si="2"/>
        <v>305.15249999999997</v>
      </c>
      <c r="I11">
        <f t="shared" si="3"/>
        <v>-203.435</v>
      </c>
      <c r="J11">
        <v>2</v>
      </c>
      <c r="K11">
        <v>142.4</v>
      </c>
      <c r="L11">
        <v>264.47000000000003</v>
      </c>
    </row>
    <row r="12" spans="1:12" x14ac:dyDescent="0.3">
      <c r="A12" t="s">
        <v>26</v>
      </c>
      <c r="B12">
        <v>59</v>
      </c>
      <c r="C12">
        <f t="shared" si="0"/>
        <v>3121.65</v>
      </c>
      <c r="D12">
        <f t="shared" si="0"/>
        <v>37.75</v>
      </c>
      <c r="E12">
        <f t="shared" si="1"/>
        <v>3159.3999999999996</v>
      </c>
      <c r="F12">
        <v>2527.52</v>
      </c>
      <c r="G12">
        <v>0</v>
      </c>
      <c r="H12">
        <f t="shared" si="2"/>
        <v>1895.6399999999996</v>
      </c>
      <c r="I12">
        <f t="shared" si="3"/>
        <v>-1263.76</v>
      </c>
      <c r="J12">
        <v>2</v>
      </c>
      <c r="K12">
        <v>2497.3200000000002</v>
      </c>
      <c r="L12">
        <v>30.2</v>
      </c>
    </row>
    <row r="13" spans="1:12" x14ac:dyDescent="0.3">
      <c r="A13" t="s">
        <v>27</v>
      </c>
      <c r="B13">
        <v>65</v>
      </c>
      <c r="C13">
        <f t="shared" si="0"/>
        <v>937.16250000000002</v>
      </c>
      <c r="D13">
        <f t="shared" si="0"/>
        <v>13.700000000000001</v>
      </c>
      <c r="E13">
        <f t="shared" si="1"/>
        <v>950.86250000000007</v>
      </c>
      <c r="F13">
        <v>760.69</v>
      </c>
      <c r="G13">
        <v>0</v>
      </c>
      <c r="H13">
        <f t="shared" si="2"/>
        <v>570.51750000000004</v>
      </c>
      <c r="I13">
        <f t="shared" si="3"/>
        <v>-380.34500000000003</v>
      </c>
      <c r="J13">
        <v>2</v>
      </c>
      <c r="K13">
        <v>749.73</v>
      </c>
      <c r="L13">
        <v>10.96</v>
      </c>
    </row>
    <row r="14" spans="1:12" x14ac:dyDescent="0.3">
      <c r="A14" t="s">
        <v>28</v>
      </c>
      <c r="B14">
        <v>70</v>
      </c>
      <c r="C14">
        <f t="shared" si="0"/>
        <v>400</v>
      </c>
      <c r="D14">
        <f t="shared" si="0"/>
        <v>4.7249999999999996</v>
      </c>
      <c r="E14">
        <f t="shared" si="1"/>
        <v>404.72499999999997</v>
      </c>
      <c r="F14">
        <v>323.77999999999997</v>
      </c>
      <c r="G14">
        <v>0</v>
      </c>
      <c r="H14">
        <f t="shared" si="2"/>
        <v>242.83499999999998</v>
      </c>
      <c r="I14">
        <f t="shared" si="3"/>
        <v>-161.88999999999999</v>
      </c>
      <c r="J14">
        <v>1</v>
      </c>
      <c r="K14">
        <v>320</v>
      </c>
      <c r="L14">
        <v>3.78</v>
      </c>
    </row>
    <row r="15" spans="1:12" x14ac:dyDescent="0.3">
      <c r="A15" t="s">
        <v>29</v>
      </c>
      <c r="B15">
        <v>72</v>
      </c>
      <c r="C15">
        <f t="shared" si="0"/>
        <v>406.25</v>
      </c>
      <c r="D15">
        <f t="shared" si="0"/>
        <v>36.049999999999997</v>
      </c>
      <c r="E15">
        <f t="shared" si="1"/>
        <v>442.29999999999995</v>
      </c>
      <c r="F15">
        <v>353.84</v>
      </c>
      <c r="G15">
        <v>0</v>
      </c>
      <c r="H15">
        <f t="shared" si="2"/>
        <v>265.37999999999994</v>
      </c>
      <c r="I15">
        <f t="shared" si="3"/>
        <v>-176.92</v>
      </c>
      <c r="J15">
        <v>1</v>
      </c>
      <c r="K15">
        <v>325</v>
      </c>
      <c r="L15">
        <v>28.84</v>
      </c>
    </row>
    <row r="16" spans="1:12" x14ac:dyDescent="0.3">
      <c r="A16" t="s">
        <v>30</v>
      </c>
      <c r="B16">
        <v>73</v>
      </c>
      <c r="C16">
        <f t="shared" si="0"/>
        <v>125</v>
      </c>
      <c r="D16">
        <f t="shared" si="0"/>
        <v>31.337499999999999</v>
      </c>
      <c r="E16">
        <f t="shared" si="1"/>
        <v>156.33749999999998</v>
      </c>
      <c r="F16">
        <v>125.07</v>
      </c>
      <c r="G16">
        <v>0</v>
      </c>
      <c r="H16">
        <f t="shared" si="2"/>
        <v>93.802499999999981</v>
      </c>
      <c r="I16">
        <f t="shared" si="3"/>
        <v>-62.534999999999997</v>
      </c>
      <c r="J16">
        <v>1</v>
      </c>
      <c r="K16">
        <v>100</v>
      </c>
      <c r="L16">
        <v>25.07</v>
      </c>
    </row>
    <row r="17" spans="1:12" x14ac:dyDescent="0.3">
      <c r="A17" t="s">
        <v>31</v>
      </c>
      <c r="B17">
        <v>76</v>
      </c>
      <c r="C17">
        <f t="shared" si="0"/>
        <v>1109.7124999999999</v>
      </c>
      <c r="D17">
        <f t="shared" si="0"/>
        <v>31.25</v>
      </c>
      <c r="E17">
        <f t="shared" si="1"/>
        <v>1140.9624999999999</v>
      </c>
      <c r="F17">
        <v>912.77</v>
      </c>
      <c r="G17">
        <v>0</v>
      </c>
      <c r="H17">
        <f t="shared" si="2"/>
        <v>684.57749999999987</v>
      </c>
      <c r="I17">
        <f t="shared" si="3"/>
        <v>-456.38499999999999</v>
      </c>
      <c r="J17">
        <v>2</v>
      </c>
      <c r="K17">
        <v>887.77</v>
      </c>
      <c r="L17">
        <v>25</v>
      </c>
    </row>
    <row r="18" spans="1:12" x14ac:dyDescent="0.3">
      <c r="A18" t="s">
        <v>32</v>
      </c>
      <c r="B18">
        <v>77</v>
      </c>
      <c r="C18">
        <f t="shared" si="0"/>
        <v>1991.6874999999998</v>
      </c>
      <c r="D18">
        <f t="shared" si="0"/>
        <v>4.5999999999999996</v>
      </c>
      <c r="E18">
        <f t="shared" si="1"/>
        <v>1996.2874999999999</v>
      </c>
      <c r="F18">
        <v>1597.03</v>
      </c>
      <c r="G18">
        <v>0</v>
      </c>
      <c r="H18">
        <f t="shared" si="2"/>
        <v>1197.7724999999998</v>
      </c>
      <c r="I18">
        <f t="shared" si="3"/>
        <v>-798.51499999999999</v>
      </c>
      <c r="J18">
        <v>2</v>
      </c>
      <c r="K18">
        <v>1593.35</v>
      </c>
      <c r="L18">
        <v>3.68</v>
      </c>
    </row>
    <row r="19" spans="1:12" x14ac:dyDescent="0.3">
      <c r="A19" t="s">
        <v>33</v>
      </c>
      <c r="B19">
        <v>80</v>
      </c>
      <c r="C19">
        <f t="shared" si="0"/>
        <v>3323.2249999999999</v>
      </c>
      <c r="D19">
        <f t="shared" si="0"/>
        <v>46.849999999999994</v>
      </c>
      <c r="E19">
        <f t="shared" si="1"/>
        <v>3370.0749999999998</v>
      </c>
      <c r="F19">
        <v>2696.06</v>
      </c>
      <c r="G19">
        <v>0</v>
      </c>
      <c r="H19">
        <f t="shared" si="2"/>
        <v>2022.0449999999998</v>
      </c>
      <c r="I19">
        <f t="shared" si="3"/>
        <v>-1348.03</v>
      </c>
      <c r="J19">
        <v>2</v>
      </c>
      <c r="K19">
        <v>2658.58</v>
      </c>
      <c r="L19">
        <v>37.479999999999997</v>
      </c>
    </row>
    <row r="20" spans="1:12" x14ac:dyDescent="0.3">
      <c r="A20" t="s">
        <v>34</v>
      </c>
      <c r="B20">
        <v>85</v>
      </c>
      <c r="C20">
        <f t="shared" si="0"/>
        <v>162.48750000000001</v>
      </c>
      <c r="D20">
        <f t="shared" si="0"/>
        <v>62.249999999999993</v>
      </c>
      <c r="E20">
        <f t="shared" si="1"/>
        <v>224.73749999999998</v>
      </c>
      <c r="F20">
        <v>179.79</v>
      </c>
      <c r="G20">
        <v>0</v>
      </c>
      <c r="H20">
        <f t="shared" si="2"/>
        <v>134.84249999999997</v>
      </c>
      <c r="I20">
        <f t="shared" si="3"/>
        <v>-89.894999999999996</v>
      </c>
      <c r="J20">
        <v>3</v>
      </c>
      <c r="K20">
        <v>129.99</v>
      </c>
      <c r="L20">
        <v>49.8</v>
      </c>
    </row>
    <row r="21" spans="1:12" x14ac:dyDescent="0.3">
      <c r="A21" t="s">
        <v>35</v>
      </c>
      <c r="B21">
        <v>89</v>
      </c>
      <c r="C21">
        <f t="shared" si="0"/>
        <v>1164.375</v>
      </c>
      <c r="D21">
        <f t="shared" si="0"/>
        <v>163.37499999999997</v>
      </c>
      <c r="E21">
        <f t="shared" si="1"/>
        <v>1327.75</v>
      </c>
      <c r="F21">
        <v>1062.2</v>
      </c>
      <c r="G21">
        <v>0</v>
      </c>
      <c r="H21">
        <f t="shared" si="2"/>
        <v>796.65</v>
      </c>
      <c r="I21">
        <f t="shared" si="3"/>
        <v>-531.1</v>
      </c>
      <c r="J21">
        <v>3</v>
      </c>
      <c r="K21">
        <v>931.5</v>
      </c>
      <c r="L21">
        <v>130.69999999999999</v>
      </c>
    </row>
    <row r="22" spans="1:12" x14ac:dyDescent="0.3">
      <c r="A22" t="s">
        <v>36</v>
      </c>
      <c r="B22">
        <v>90</v>
      </c>
      <c r="C22">
        <f t="shared" si="0"/>
        <v>113.66249999999998</v>
      </c>
      <c r="D22">
        <f t="shared" si="0"/>
        <v>635.875</v>
      </c>
      <c r="E22">
        <f t="shared" si="1"/>
        <v>749.53749999999991</v>
      </c>
      <c r="F22">
        <v>599.63</v>
      </c>
      <c r="G22">
        <v>0</v>
      </c>
      <c r="H22">
        <f t="shared" si="2"/>
        <v>449.72249999999991</v>
      </c>
      <c r="I22">
        <f t="shared" si="3"/>
        <v>-299.815</v>
      </c>
      <c r="J22">
        <v>3</v>
      </c>
      <c r="K22">
        <v>90.929999999999993</v>
      </c>
      <c r="L22">
        <v>508.7</v>
      </c>
    </row>
    <row r="23" spans="1:12" x14ac:dyDescent="0.3">
      <c r="A23" t="s">
        <v>37</v>
      </c>
      <c r="B23">
        <v>92</v>
      </c>
      <c r="C23">
        <f t="shared" si="0"/>
        <v>1090.125</v>
      </c>
      <c r="D23">
        <f t="shared" si="0"/>
        <v>649.07499999999993</v>
      </c>
      <c r="E23">
        <f t="shared" si="1"/>
        <v>1739.1999999999998</v>
      </c>
      <c r="F23">
        <v>1391.36</v>
      </c>
      <c r="G23">
        <v>0</v>
      </c>
      <c r="H23">
        <f t="shared" si="2"/>
        <v>1043.5199999999998</v>
      </c>
      <c r="I23">
        <f t="shared" si="3"/>
        <v>-695.68</v>
      </c>
      <c r="J23">
        <v>3</v>
      </c>
      <c r="K23">
        <v>872.1</v>
      </c>
      <c r="L23">
        <v>519.26</v>
      </c>
    </row>
    <row r="24" spans="1:12" x14ac:dyDescent="0.3">
      <c r="A24" t="s">
        <v>38</v>
      </c>
      <c r="B24">
        <v>100</v>
      </c>
      <c r="C24">
        <f t="shared" si="0"/>
        <v>1031.8999999999999</v>
      </c>
      <c r="D24">
        <f t="shared" si="0"/>
        <v>631.23749999999995</v>
      </c>
      <c r="E24">
        <f t="shared" si="1"/>
        <v>1663.1374999999998</v>
      </c>
      <c r="F24">
        <v>1330.51</v>
      </c>
      <c r="G24">
        <v>0</v>
      </c>
      <c r="H24">
        <f t="shared" si="2"/>
        <v>997.88249999999982</v>
      </c>
      <c r="I24">
        <f t="shared" si="3"/>
        <v>-665.255</v>
      </c>
      <c r="J24">
        <v>3</v>
      </c>
      <c r="K24">
        <v>825.52</v>
      </c>
      <c r="L24">
        <v>504.99</v>
      </c>
    </row>
    <row r="25" spans="1:12" x14ac:dyDescent="0.3">
      <c r="A25" t="s">
        <v>39</v>
      </c>
      <c r="B25">
        <v>105</v>
      </c>
      <c r="C25">
        <f t="shared" si="0"/>
        <v>132.8125</v>
      </c>
      <c r="D25">
        <f t="shared" si="0"/>
        <v>343.1</v>
      </c>
      <c r="E25">
        <f t="shared" si="1"/>
        <v>475.91250000000002</v>
      </c>
      <c r="F25">
        <v>380.73</v>
      </c>
      <c r="G25">
        <v>0</v>
      </c>
      <c r="H25">
        <f t="shared" si="2"/>
        <v>285.54750000000001</v>
      </c>
      <c r="I25">
        <f t="shared" si="3"/>
        <v>-190.36500000000001</v>
      </c>
      <c r="J25">
        <v>3</v>
      </c>
      <c r="K25">
        <v>106.25</v>
      </c>
      <c r="L25">
        <v>274.48</v>
      </c>
    </row>
    <row r="26" spans="1:12" x14ac:dyDescent="0.3">
      <c r="A26" t="s">
        <v>40</v>
      </c>
      <c r="B26">
        <v>107</v>
      </c>
      <c r="C26">
        <f t="shared" si="0"/>
        <v>1051.7375</v>
      </c>
      <c r="D26">
        <f t="shared" si="0"/>
        <v>373.75</v>
      </c>
      <c r="E26">
        <f t="shared" si="1"/>
        <v>1425.4875</v>
      </c>
      <c r="F26">
        <v>1140.3900000000001</v>
      </c>
      <c r="G26">
        <v>0</v>
      </c>
      <c r="H26">
        <f t="shared" si="2"/>
        <v>855.2924999999999</v>
      </c>
      <c r="I26">
        <f t="shared" si="3"/>
        <v>-570.19500000000005</v>
      </c>
      <c r="J26">
        <v>3</v>
      </c>
      <c r="K26">
        <v>841.39</v>
      </c>
      <c r="L26">
        <v>299</v>
      </c>
    </row>
    <row r="27" spans="1:12" x14ac:dyDescent="0.3">
      <c r="A27" t="s">
        <v>41</v>
      </c>
      <c r="B27">
        <v>110</v>
      </c>
      <c r="C27">
        <f t="shared" si="0"/>
        <v>0</v>
      </c>
      <c r="D27">
        <f t="shared" si="0"/>
        <v>317.375</v>
      </c>
      <c r="E27">
        <f t="shared" si="1"/>
        <v>317.375</v>
      </c>
      <c r="F27">
        <v>253.9</v>
      </c>
      <c r="G27">
        <v>0</v>
      </c>
      <c r="H27">
        <f t="shared" si="2"/>
        <v>190.42499999999998</v>
      </c>
      <c r="I27">
        <f t="shared" si="3"/>
        <v>-126.95</v>
      </c>
      <c r="J27">
        <v>3</v>
      </c>
      <c r="K27">
        <v>0</v>
      </c>
      <c r="L27">
        <v>253.9</v>
      </c>
    </row>
    <row r="28" spans="1:12" x14ac:dyDescent="0.3">
      <c r="A28" t="s">
        <v>42</v>
      </c>
      <c r="B28">
        <v>112</v>
      </c>
      <c r="C28">
        <f t="shared" si="0"/>
        <v>159.9375</v>
      </c>
      <c r="D28">
        <f t="shared" si="0"/>
        <v>219.75</v>
      </c>
      <c r="E28">
        <f t="shared" si="1"/>
        <v>379.6875</v>
      </c>
      <c r="F28">
        <v>303.75</v>
      </c>
      <c r="G28">
        <v>0</v>
      </c>
      <c r="H28">
        <f t="shared" si="2"/>
        <v>227.8125</v>
      </c>
      <c r="I28">
        <f t="shared" si="3"/>
        <v>-151.875</v>
      </c>
      <c r="J28">
        <v>3</v>
      </c>
      <c r="K28">
        <v>127.95</v>
      </c>
      <c r="L28">
        <v>175.8</v>
      </c>
    </row>
    <row r="29" spans="1:12" x14ac:dyDescent="0.3">
      <c r="A29" t="s">
        <v>43</v>
      </c>
      <c r="B29">
        <v>113</v>
      </c>
      <c r="C29">
        <f t="shared" si="0"/>
        <v>773.75</v>
      </c>
      <c r="D29">
        <f t="shared" si="0"/>
        <v>19.324999999999999</v>
      </c>
      <c r="E29">
        <f t="shared" si="1"/>
        <v>793.07500000000005</v>
      </c>
      <c r="F29">
        <v>634.46</v>
      </c>
      <c r="G29">
        <v>0</v>
      </c>
      <c r="H29">
        <f t="shared" si="2"/>
        <v>475.84500000000003</v>
      </c>
      <c r="I29">
        <f t="shared" si="3"/>
        <v>-317.23</v>
      </c>
      <c r="J29">
        <v>1</v>
      </c>
      <c r="K29">
        <v>619</v>
      </c>
      <c r="L29">
        <v>15.46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896-2B0C-48CA-BF87-846EA5F2012F}">
  <dimension ref="A1:N29"/>
  <sheetViews>
    <sheetView topLeftCell="F1" workbookViewId="0">
      <selection activeCell="O10" sqref="O10"/>
    </sheetView>
  </sheetViews>
  <sheetFormatPr defaultRowHeight="14.4" x14ac:dyDescent="0.3"/>
  <cols>
    <col min="3" max="3" width="15.44140625" customWidth="1"/>
    <col min="4" max="4" width="14.5546875" customWidth="1"/>
    <col min="5" max="5" width="13.44140625" customWidth="1"/>
  </cols>
  <sheetData>
    <row r="1" spans="1:14" x14ac:dyDescent="0.3">
      <c r="A1" s="1" t="s">
        <v>160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13</v>
      </c>
      <c r="K1" s="2" t="s">
        <v>15</v>
      </c>
      <c r="L1" s="2" t="s">
        <v>14</v>
      </c>
      <c r="M1" s="4" t="s">
        <v>161</v>
      </c>
      <c r="N1" s="4" t="s">
        <v>162</v>
      </c>
    </row>
    <row r="2" spans="1:14" x14ac:dyDescent="0.3">
      <c r="A2" t="s">
        <v>16</v>
      </c>
      <c r="B2">
        <v>12</v>
      </c>
      <c r="C2">
        <f>K2/0.95</f>
        <v>1790.5578947368422</v>
      </c>
      <c r="D2">
        <f>L2/0.95</f>
        <v>7.0105263157894742</v>
      </c>
      <c r="E2">
        <f>F2/0.95</f>
        <v>1797.5684210526317</v>
      </c>
      <c r="F2">
        <v>1707.69</v>
      </c>
      <c r="G2">
        <f>E2*0.2</f>
        <v>359.51368421052638</v>
      </c>
      <c r="H2">
        <f>F2*0.33</f>
        <v>563.53770000000009</v>
      </c>
      <c r="I2">
        <f>-F2*0.33</f>
        <v>-563.53770000000009</v>
      </c>
      <c r="J2">
        <v>1</v>
      </c>
      <c r="K2">
        <v>1701.03</v>
      </c>
      <c r="L2">
        <v>6.66</v>
      </c>
      <c r="M2">
        <f>C2*0.2</f>
        <v>358.11157894736846</v>
      </c>
      <c r="N2">
        <f>D2*0.2</f>
        <v>1.402105263157895</v>
      </c>
    </row>
    <row r="3" spans="1:14" x14ac:dyDescent="0.3">
      <c r="A3" t="s">
        <v>17</v>
      </c>
      <c r="B3">
        <v>19</v>
      </c>
      <c r="C3">
        <f t="shared" ref="C3:C29" si="0">K3/0.95</f>
        <v>65.894736842105274</v>
      </c>
      <c r="D3">
        <f t="shared" ref="D3:D29" si="1">L3/0.95</f>
        <v>131.36842105263159</v>
      </c>
      <c r="E3">
        <f>F3/0.95</f>
        <v>197.26315789473685</v>
      </c>
      <c r="F3" s="3">
        <f>187.4</f>
        <v>187.4</v>
      </c>
      <c r="G3">
        <f t="shared" ref="G3:G29" si="2">E3*0.2</f>
        <v>39.452631578947376</v>
      </c>
      <c r="H3">
        <f t="shared" ref="H3:H29" si="3">F3*0.33</f>
        <v>61.842000000000006</v>
      </c>
      <c r="I3">
        <f t="shared" ref="I3:I29" si="4">-F3*0.33</f>
        <v>-61.842000000000006</v>
      </c>
      <c r="J3">
        <v>1</v>
      </c>
      <c r="K3">
        <v>62.6</v>
      </c>
      <c r="L3">
        <v>124.8</v>
      </c>
      <c r="M3">
        <f t="shared" ref="M3:M29" si="5">C3*0.2</f>
        <v>13.178947368421056</v>
      </c>
      <c r="N3">
        <f t="shared" ref="N3:N29" si="6">D3*0.2</f>
        <v>26.273684210526319</v>
      </c>
    </row>
    <row r="4" spans="1:14" x14ac:dyDescent="0.3">
      <c r="A4" t="s">
        <v>18</v>
      </c>
      <c r="B4">
        <v>31</v>
      </c>
      <c r="C4">
        <f t="shared" si="0"/>
        <v>0</v>
      </c>
      <c r="D4">
        <f t="shared" si="1"/>
        <v>164.42105263157893</v>
      </c>
      <c r="E4">
        <f t="shared" ref="E4:E29" si="7">F4/0.95</f>
        <v>164.42105263157893</v>
      </c>
      <c r="F4" s="3">
        <f>156.2</f>
        <v>156.19999999999999</v>
      </c>
      <c r="G4">
        <f t="shared" si="2"/>
        <v>32.88421052631579</v>
      </c>
      <c r="H4">
        <f t="shared" si="3"/>
        <v>51.545999999999999</v>
      </c>
      <c r="I4">
        <f t="shared" si="4"/>
        <v>-51.545999999999999</v>
      </c>
      <c r="J4">
        <v>1</v>
      </c>
      <c r="K4">
        <v>0</v>
      </c>
      <c r="L4">
        <v>156.19999999999999</v>
      </c>
      <c r="M4">
        <f t="shared" si="5"/>
        <v>0</v>
      </c>
      <c r="N4">
        <f t="shared" si="6"/>
        <v>32.88421052631579</v>
      </c>
    </row>
    <row r="5" spans="1:14" x14ac:dyDescent="0.3">
      <c r="A5" t="s">
        <v>19</v>
      </c>
      <c r="B5">
        <v>32</v>
      </c>
      <c r="C5">
        <f t="shared" si="0"/>
        <v>0.8421052631578948</v>
      </c>
      <c r="D5">
        <f t="shared" si="1"/>
        <v>791.16842105263163</v>
      </c>
      <c r="E5">
        <f t="shared" si="7"/>
        <v>792.01052631578943</v>
      </c>
      <c r="F5">
        <v>752.41</v>
      </c>
      <c r="G5">
        <f t="shared" si="2"/>
        <v>158.40210526315789</v>
      </c>
      <c r="H5">
        <f t="shared" si="3"/>
        <v>248.2953</v>
      </c>
      <c r="I5">
        <f t="shared" si="4"/>
        <v>-248.2953</v>
      </c>
      <c r="J5">
        <v>1</v>
      </c>
      <c r="K5">
        <v>0.8</v>
      </c>
      <c r="L5">
        <v>751.61</v>
      </c>
      <c r="M5">
        <f t="shared" si="5"/>
        <v>0.16842105263157897</v>
      </c>
      <c r="N5">
        <f t="shared" si="6"/>
        <v>158.23368421052635</v>
      </c>
    </row>
    <row r="6" spans="1:14" x14ac:dyDescent="0.3">
      <c r="A6" t="s">
        <v>20</v>
      </c>
      <c r="B6">
        <v>34</v>
      </c>
      <c r="C6">
        <f t="shared" si="0"/>
        <v>72.421052631578959</v>
      </c>
      <c r="D6">
        <f t="shared" si="1"/>
        <v>135.95789473684212</v>
      </c>
      <c r="E6">
        <f t="shared" si="7"/>
        <v>208.37894736842108</v>
      </c>
      <c r="F6">
        <v>197.96</v>
      </c>
      <c r="G6">
        <f t="shared" si="2"/>
        <v>41.675789473684219</v>
      </c>
      <c r="H6">
        <f t="shared" si="3"/>
        <v>65.326800000000006</v>
      </c>
      <c r="I6">
        <f t="shared" si="4"/>
        <v>-65.326800000000006</v>
      </c>
      <c r="J6">
        <v>2</v>
      </c>
      <c r="K6">
        <v>68.800000000000011</v>
      </c>
      <c r="L6">
        <v>129.16</v>
      </c>
      <c r="M6">
        <f t="shared" si="5"/>
        <v>14.484210526315792</v>
      </c>
      <c r="N6">
        <f t="shared" si="6"/>
        <v>27.191578947368427</v>
      </c>
    </row>
    <row r="7" spans="1:14" x14ac:dyDescent="0.3">
      <c r="A7" t="s">
        <v>21</v>
      </c>
      <c r="B7">
        <v>36</v>
      </c>
      <c r="C7">
        <f t="shared" si="0"/>
        <v>211.58947368421053</v>
      </c>
      <c r="D7">
        <f t="shared" si="1"/>
        <v>62.631578947368425</v>
      </c>
      <c r="E7">
        <f t="shared" si="7"/>
        <v>274.22105263157897</v>
      </c>
      <c r="F7">
        <v>260.51</v>
      </c>
      <c r="G7">
        <f t="shared" si="2"/>
        <v>54.844210526315798</v>
      </c>
      <c r="H7">
        <f t="shared" si="3"/>
        <v>85.968299999999999</v>
      </c>
      <c r="I7">
        <f t="shared" si="4"/>
        <v>-85.968299999999999</v>
      </c>
      <c r="J7">
        <v>2</v>
      </c>
      <c r="K7">
        <v>201.01</v>
      </c>
      <c r="L7">
        <v>59.5</v>
      </c>
      <c r="M7">
        <f t="shared" si="5"/>
        <v>42.317894736842106</v>
      </c>
      <c r="N7">
        <f t="shared" si="6"/>
        <v>12.526315789473685</v>
      </c>
    </row>
    <row r="8" spans="1:14" x14ac:dyDescent="0.3">
      <c r="A8" t="s">
        <v>22</v>
      </c>
      <c r="B8">
        <v>40</v>
      </c>
      <c r="C8">
        <f t="shared" si="0"/>
        <v>56.842105263157897</v>
      </c>
      <c r="D8">
        <f t="shared" si="1"/>
        <v>100</v>
      </c>
      <c r="E8">
        <f t="shared" si="7"/>
        <v>156.84210526315789</v>
      </c>
      <c r="F8">
        <v>149</v>
      </c>
      <c r="G8">
        <f t="shared" si="2"/>
        <v>31.368421052631579</v>
      </c>
      <c r="H8">
        <f t="shared" si="3"/>
        <v>49.17</v>
      </c>
      <c r="I8">
        <f t="shared" si="4"/>
        <v>-49.17</v>
      </c>
      <c r="J8">
        <v>2</v>
      </c>
      <c r="K8">
        <v>54</v>
      </c>
      <c r="L8">
        <v>95</v>
      </c>
      <c r="M8">
        <f t="shared" si="5"/>
        <v>11.368421052631581</v>
      </c>
      <c r="N8">
        <f t="shared" si="6"/>
        <v>20</v>
      </c>
    </row>
    <row r="9" spans="1:14" x14ac:dyDescent="0.3">
      <c r="A9" t="s">
        <v>23</v>
      </c>
      <c r="B9">
        <v>46</v>
      </c>
      <c r="C9">
        <f t="shared" si="0"/>
        <v>259.22105263157897</v>
      </c>
      <c r="D9">
        <f t="shared" si="1"/>
        <v>257.26315789473688</v>
      </c>
      <c r="E9">
        <f t="shared" si="7"/>
        <v>516.48421052631579</v>
      </c>
      <c r="F9">
        <v>490.66</v>
      </c>
      <c r="G9">
        <f t="shared" si="2"/>
        <v>103.29684210526317</v>
      </c>
      <c r="H9">
        <f t="shared" si="3"/>
        <v>161.91780000000003</v>
      </c>
      <c r="I9">
        <f t="shared" si="4"/>
        <v>-161.91780000000003</v>
      </c>
      <c r="J9">
        <v>2</v>
      </c>
      <c r="K9">
        <v>246.26</v>
      </c>
      <c r="L9">
        <v>244.4</v>
      </c>
      <c r="M9">
        <f t="shared" si="5"/>
        <v>51.844210526315798</v>
      </c>
      <c r="N9">
        <f t="shared" si="6"/>
        <v>51.452631578947376</v>
      </c>
    </row>
    <row r="10" spans="1:14" x14ac:dyDescent="0.3">
      <c r="A10" t="s">
        <v>24</v>
      </c>
      <c r="B10">
        <v>49</v>
      </c>
      <c r="C10">
        <f t="shared" si="0"/>
        <v>416.15789473684214</v>
      </c>
      <c r="D10">
        <f t="shared" si="1"/>
        <v>369.44210526315794</v>
      </c>
      <c r="E10">
        <f t="shared" si="7"/>
        <v>785.6</v>
      </c>
      <c r="F10">
        <v>746.31999999999994</v>
      </c>
      <c r="G10">
        <f t="shared" si="2"/>
        <v>157.12</v>
      </c>
      <c r="H10">
        <f t="shared" si="3"/>
        <v>246.28559999999999</v>
      </c>
      <c r="I10">
        <f t="shared" si="4"/>
        <v>-246.28559999999999</v>
      </c>
      <c r="J10">
        <v>2</v>
      </c>
      <c r="K10">
        <v>395.35</v>
      </c>
      <c r="L10">
        <v>350.97</v>
      </c>
      <c r="M10">
        <f t="shared" si="5"/>
        <v>83.231578947368433</v>
      </c>
      <c r="N10">
        <f t="shared" si="6"/>
        <v>73.888421052631585</v>
      </c>
    </row>
    <row r="11" spans="1:14" x14ac:dyDescent="0.3">
      <c r="A11" t="s">
        <v>25</v>
      </c>
      <c r="B11">
        <v>54</v>
      </c>
      <c r="C11">
        <f t="shared" si="0"/>
        <v>149.89473684210529</v>
      </c>
      <c r="D11">
        <f t="shared" si="1"/>
        <v>278.38947368421054</v>
      </c>
      <c r="E11">
        <f t="shared" si="7"/>
        <v>428.2842105263158</v>
      </c>
      <c r="F11">
        <v>406.87</v>
      </c>
      <c r="G11">
        <f t="shared" si="2"/>
        <v>85.656842105263166</v>
      </c>
      <c r="H11">
        <f t="shared" si="3"/>
        <v>134.2671</v>
      </c>
      <c r="I11">
        <f t="shared" si="4"/>
        <v>-134.2671</v>
      </c>
      <c r="J11">
        <v>2</v>
      </c>
      <c r="K11">
        <v>142.4</v>
      </c>
      <c r="L11">
        <v>264.47000000000003</v>
      </c>
      <c r="M11">
        <f t="shared" si="5"/>
        <v>29.978947368421061</v>
      </c>
      <c r="N11">
        <f t="shared" si="6"/>
        <v>55.677894736842113</v>
      </c>
    </row>
    <row r="12" spans="1:14" x14ac:dyDescent="0.3">
      <c r="A12" t="s">
        <v>26</v>
      </c>
      <c r="B12">
        <v>59</v>
      </c>
      <c r="C12">
        <f t="shared" si="0"/>
        <v>2628.7578947368424</v>
      </c>
      <c r="D12">
        <f t="shared" si="1"/>
        <v>31.789473684210527</v>
      </c>
      <c r="E12">
        <f t="shared" si="7"/>
        <v>2660.5473684210529</v>
      </c>
      <c r="F12">
        <v>2527.52</v>
      </c>
      <c r="G12">
        <f t="shared" si="2"/>
        <v>532.10947368421057</v>
      </c>
      <c r="H12">
        <f t="shared" si="3"/>
        <v>834.08159999999998</v>
      </c>
      <c r="I12">
        <f t="shared" si="4"/>
        <v>-834.08159999999998</v>
      </c>
      <c r="J12">
        <v>2</v>
      </c>
      <c r="K12">
        <v>2497.3200000000002</v>
      </c>
      <c r="L12">
        <v>30.2</v>
      </c>
      <c r="M12">
        <f t="shared" si="5"/>
        <v>525.75157894736856</v>
      </c>
      <c r="N12">
        <f t="shared" si="6"/>
        <v>6.3578947368421055</v>
      </c>
    </row>
    <row r="13" spans="1:14" x14ac:dyDescent="0.3">
      <c r="A13" t="s">
        <v>27</v>
      </c>
      <c r="B13">
        <v>65</v>
      </c>
      <c r="C13">
        <f t="shared" si="0"/>
        <v>789.18947368421061</v>
      </c>
      <c r="D13">
        <f t="shared" si="1"/>
        <v>11.53684210526316</v>
      </c>
      <c r="E13">
        <f t="shared" si="7"/>
        <v>800.7263157894738</v>
      </c>
      <c r="F13">
        <v>760.69</v>
      </c>
      <c r="G13">
        <f t="shared" si="2"/>
        <v>160.14526315789476</v>
      </c>
      <c r="H13">
        <f t="shared" si="3"/>
        <v>251.02770000000004</v>
      </c>
      <c r="I13">
        <f t="shared" si="4"/>
        <v>-251.02770000000004</v>
      </c>
      <c r="J13">
        <v>2</v>
      </c>
      <c r="K13">
        <v>749.73</v>
      </c>
      <c r="L13">
        <v>10.96</v>
      </c>
      <c r="M13">
        <f t="shared" si="5"/>
        <v>157.83789473684214</v>
      </c>
      <c r="N13">
        <f t="shared" si="6"/>
        <v>2.3073684210526322</v>
      </c>
    </row>
    <row r="14" spans="1:14" x14ac:dyDescent="0.3">
      <c r="A14" t="s">
        <v>28</v>
      </c>
      <c r="B14">
        <v>70</v>
      </c>
      <c r="C14">
        <f t="shared" si="0"/>
        <v>336.84210526315792</v>
      </c>
      <c r="D14">
        <f t="shared" si="1"/>
        <v>3.9789473684210526</v>
      </c>
      <c r="E14">
        <f t="shared" si="7"/>
        <v>340.82105263157894</v>
      </c>
      <c r="F14">
        <v>323.77999999999997</v>
      </c>
      <c r="G14">
        <f t="shared" si="2"/>
        <v>68.164210526315784</v>
      </c>
      <c r="H14">
        <f t="shared" si="3"/>
        <v>106.84739999999999</v>
      </c>
      <c r="I14">
        <f t="shared" si="4"/>
        <v>-106.84739999999999</v>
      </c>
      <c r="J14">
        <v>1</v>
      </c>
      <c r="K14">
        <v>320</v>
      </c>
      <c r="L14">
        <v>3.78</v>
      </c>
      <c r="M14">
        <f t="shared" si="5"/>
        <v>67.368421052631589</v>
      </c>
      <c r="N14">
        <f t="shared" si="6"/>
        <v>0.7957894736842106</v>
      </c>
    </row>
    <row r="15" spans="1:14" x14ac:dyDescent="0.3">
      <c r="A15" t="s">
        <v>29</v>
      </c>
      <c r="B15">
        <v>72</v>
      </c>
      <c r="C15">
        <f t="shared" si="0"/>
        <v>342.10526315789474</v>
      </c>
      <c r="D15">
        <f t="shared" si="1"/>
        <v>30.357894736842105</v>
      </c>
      <c r="E15">
        <f t="shared" si="7"/>
        <v>372.46315789473681</v>
      </c>
      <c r="F15">
        <v>353.84</v>
      </c>
      <c r="G15">
        <f t="shared" si="2"/>
        <v>74.492631578947368</v>
      </c>
      <c r="H15">
        <f t="shared" si="3"/>
        <v>116.7672</v>
      </c>
      <c r="I15">
        <f t="shared" si="4"/>
        <v>-116.7672</v>
      </c>
      <c r="J15">
        <v>1</v>
      </c>
      <c r="K15">
        <v>325</v>
      </c>
      <c r="L15">
        <v>28.84</v>
      </c>
      <c r="M15">
        <f t="shared" si="5"/>
        <v>68.421052631578945</v>
      </c>
      <c r="N15">
        <f t="shared" si="6"/>
        <v>6.0715789473684216</v>
      </c>
    </row>
    <row r="16" spans="1:14" x14ac:dyDescent="0.3">
      <c r="A16" t="s">
        <v>30</v>
      </c>
      <c r="B16">
        <v>73</v>
      </c>
      <c r="C16">
        <f t="shared" si="0"/>
        <v>105.26315789473685</v>
      </c>
      <c r="D16">
        <f t="shared" si="1"/>
        <v>26.389473684210529</v>
      </c>
      <c r="E16">
        <f t="shared" si="7"/>
        <v>131.65263157894736</v>
      </c>
      <c r="F16">
        <v>125.07</v>
      </c>
      <c r="G16">
        <f t="shared" si="2"/>
        <v>26.330526315789474</v>
      </c>
      <c r="H16">
        <f t="shared" si="3"/>
        <v>41.273099999999999</v>
      </c>
      <c r="I16">
        <f t="shared" si="4"/>
        <v>-41.273099999999999</v>
      </c>
      <c r="J16">
        <v>1</v>
      </c>
      <c r="K16">
        <v>100</v>
      </c>
      <c r="L16">
        <v>25.07</v>
      </c>
      <c r="M16">
        <f t="shared" si="5"/>
        <v>21.05263157894737</v>
      </c>
      <c r="N16">
        <f t="shared" si="6"/>
        <v>5.2778947368421063</v>
      </c>
    </row>
    <row r="17" spans="1:14" x14ac:dyDescent="0.3">
      <c r="A17" t="s">
        <v>31</v>
      </c>
      <c r="B17">
        <v>76</v>
      </c>
      <c r="C17">
        <f t="shared" si="0"/>
        <v>934.49473684210534</v>
      </c>
      <c r="D17">
        <f t="shared" si="1"/>
        <v>26.315789473684212</v>
      </c>
      <c r="E17">
        <f t="shared" si="7"/>
        <v>960.8105263157895</v>
      </c>
      <c r="F17">
        <v>912.77</v>
      </c>
      <c r="G17">
        <f t="shared" si="2"/>
        <v>192.16210526315791</v>
      </c>
      <c r="H17">
        <f t="shared" si="3"/>
        <v>301.21410000000003</v>
      </c>
      <c r="I17">
        <f t="shared" si="4"/>
        <v>-301.21410000000003</v>
      </c>
      <c r="J17">
        <v>2</v>
      </c>
      <c r="K17">
        <v>887.77</v>
      </c>
      <c r="L17">
        <v>25</v>
      </c>
      <c r="M17">
        <f t="shared" si="5"/>
        <v>186.89894736842109</v>
      </c>
      <c r="N17">
        <f t="shared" si="6"/>
        <v>5.2631578947368425</v>
      </c>
    </row>
    <row r="18" spans="1:14" x14ac:dyDescent="0.3">
      <c r="A18" t="s">
        <v>32</v>
      </c>
      <c r="B18">
        <v>77</v>
      </c>
      <c r="C18">
        <f t="shared" si="0"/>
        <v>1677.2105263157894</v>
      </c>
      <c r="D18">
        <f t="shared" si="1"/>
        <v>3.8736842105263163</v>
      </c>
      <c r="E18">
        <f t="shared" si="7"/>
        <v>1681.0842105263159</v>
      </c>
      <c r="F18">
        <v>1597.03</v>
      </c>
      <c r="G18">
        <f t="shared" si="2"/>
        <v>336.2168421052632</v>
      </c>
      <c r="H18">
        <f t="shared" si="3"/>
        <v>527.01990000000001</v>
      </c>
      <c r="I18">
        <f t="shared" si="4"/>
        <v>-527.01990000000001</v>
      </c>
      <c r="J18">
        <v>2</v>
      </c>
      <c r="K18">
        <v>1593.35</v>
      </c>
      <c r="L18">
        <v>3.68</v>
      </c>
      <c r="M18">
        <f t="shared" si="5"/>
        <v>335.44210526315788</v>
      </c>
      <c r="N18">
        <f t="shared" si="6"/>
        <v>0.77473684210526328</v>
      </c>
    </row>
    <row r="19" spans="1:14" x14ac:dyDescent="0.3">
      <c r="A19" t="s">
        <v>33</v>
      </c>
      <c r="B19">
        <v>80</v>
      </c>
      <c r="C19">
        <f t="shared" si="0"/>
        <v>2798.5052631578947</v>
      </c>
      <c r="D19">
        <f t="shared" si="1"/>
        <v>39.452631578947368</v>
      </c>
      <c r="E19">
        <f t="shared" si="7"/>
        <v>2837.9578947368423</v>
      </c>
      <c r="F19">
        <v>2696.06</v>
      </c>
      <c r="G19">
        <f t="shared" si="2"/>
        <v>567.59157894736848</v>
      </c>
      <c r="H19">
        <f t="shared" si="3"/>
        <v>889.69979999999998</v>
      </c>
      <c r="I19">
        <f t="shared" si="4"/>
        <v>-889.69979999999998</v>
      </c>
      <c r="J19">
        <v>2</v>
      </c>
      <c r="K19">
        <v>2658.58</v>
      </c>
      <c r="L19">
        <v>37.479999999999997</v>
      </c>
      <c r="M19">
        <f t="shared" si="5"/>
        <v>559.70105263157893</v>
      </c>
      <c r="N19">
        <f t="shared" si="6"/>
        <v>7.8905263157894741</v>
      </c>
    </row>
    <row r="20" spans="1:14" x14ac:dyDescent="0.3">
      <c r="A20" t="s">
        <v>34</v>
      </c>
      <c r="B20">
        <v>85</v>
      </c>
      <c r="C20">
        <f t="shared" si="0"/>
        <v>136.83157894736843</v>
      </c>
      <c r="D20">
        <f t="shared" si="1"/>
        <v>52.421052631578945</v>
      </c>
      <c r="E20">
        <f t="shared" si="7"/>
        <v>189.25263157894736</v>
      </c>
      <c r="F20" s="3">
        <f>179.79</f>
        <v>179.79</v>
      </c>
      <c r="G20">
        <f t="shared" si="2"/>
        <v>37.850526315789473</v>
      </c>
      <c r="H20">
        <f t="shared" si="3"/>
        <v>59.3307</v>
      </c>
      <c r="I20">
        <f t="shared" si="4"/>
        <v>-59.3307</v>
      </c>
      <c r="J20">
        <v>3</v>
      </c>
      <c r="K20">
        <v>129.99</v>
      </c>
      <c r="L20">
        <v>49.8</v>
      </c>
      <c r="M20">
        <f t="shared" si="5"/>
        <v>27.366315789473688</v>
      </c>
      <c r="N20">
        <f t="shared" si="6"/>
        <v>10.48421052631579</v>
      </c>
    </row>
    <row r="21" spans="1:14" x14ac:dyDescent="0.3">
      <c r="A21" t="s">
        <v>35</v>
      </c>
      <c r="B21">
        <v>89</v>
      </c>
      <c r="C21">
        <f t="shared" si="0"/>
        <v>980.52631578947376</v>
      </c>
      <c r="D21">
        <f t="shared" si="1"/>
        <v>137.57894736842104</v>
      </c>
      <c r="E21">
        <f t="shared" si="7"/>
        <v>1118.1052631578948</v>
      </c>
      <c r="F21">
        <v>1062.2</v>
      </c>
      <c r="G21">
        <f t="shared" si="2"/>
        <v>223.62105263157898</v>
      </c>
      <c r="H21">
        <f t="shared" si="3"/>
        <v>350.52600000000001</v>
      </c>
      <c r="I21">
        <f t="shared" si="4"/>
        <v>-350.52600000000001</v>
      </c>
      <c r="J21">
        <v>3</v>
      </c>
      <c r="K21">
        <v>931.5</v>
      </c>
      <c r="L21">
        <v>130.69999999999999</v>
      </c>
      <c r="M21">
        <f t="shared" si="5"/>
        <v>196.10526315789477</v>
      </c>
      <c r="N21">
        <f t="shared" si="6"/>
        <v>27.515789473684208</v>
      </c>
    </row>
    <row r="22" spans="1:14" x14ac:dyDescent="0.3">
      <c r="A22" t="s">
        <v>36</v>
      </c>
      <c r="B22">
        <v>90</v>
      </c>
      <c r="C22">
        <f t="shared" si="0"/>
        <v>95.715789473684211</v>
      </c>
      <c r="D22">
        <f t="shared" si="1"/>
        <v>535.47368421052636</v>
      </c>
      <c r="E22">
        <f t="shared" si="7"/>
        <v>631.1894736842105</v>
      </c>
      <c r="F22">
        <v>599.63</v>
      </c>
      <c r="G22">
        <f t="shared" si="2"/>
        <v>126.23789473684211</v>
      </c>
      <c r="H22">
        <f t="shared" si="3"/>
        <v>197.87790000000001</v>
      </c>
      <c r="I22">
        <f t="shared" si="4"/>
        <v>-197.87790000000001</v>
      </c>
      <c r="J22">
        <v>3</v>
      </c>
      <c r="K22">
        <v>90.929999999999993</v>
      </c>
      <c r="L22">
        <v>508.7</v>
      </c>
      <c r="M22">
        <f t="shared" si="5"/>
        <v>19.143157894736841</v>
      </c>
      <c r="N22">
        <f t="shared" si="6"/>
        <v>107.09473684210528</v>
      </c>
    </row>
    <row r="23" spans="1:14" x14ac:dyDescent="0.3">
      <c r="A23" t="s">
        <v>37</v>
      </c>
      <c r="B23">
        <v>92</v>
      </c>
      <c r="C23">
        <f t="shared" si="0"/>
        <v>918.00000000000011</v>
      </c>
      <c r="D23">
        <f t="shared" si="1"/>
        <v>546.58947368421059</v>
      </c>
      <c r="E23">
        <f t="shared" si="7"/>
        <v>1464.5894736842106</v>
      </c>
      <c r="F23">
        <v>1391.36</v>
      </c>
      <c r="G23">
        <f t="shared" si="2"/>
        <v>292.91789473684213</v>
      </c>
      <c r="H23">
        <f t="shared" si="3"/>
        <v>459.14879999999999</v>
      </c>
      <c r="I23">
        <f t="shared" si="4"/>
        <v>-459.14879999999999</v>
      </c>
      <c r="J23">
        <v>3</v>
      </c>
      <c r="K23">
        <v>872.1</v>
      </c>
      <c r="L23">
        <v>519.26</v>
      </c>
      <c r="M23">
        <f t="shared" si="5"/>
        <v>183.60000000000002</v>
      </c>
      <c r="N23">
        <f t="shared" si="6"/>
        <v>109.31789473684212</v>
      </c>
    </row>
    <row r="24" spans="1:14" x14ac:dyDescent="0.3">
      <c r="A24" t="s">
        <v>38</v>
      </c>
      <c r="B24">
        <v>100</v>
      </c>
      <c r="C24">
        <f t="shared" si="0"/>
        <v>868.96842105263158</v>
      </c>
      <c r="D24">
        <f t="shared" si="1"/>
        <v>531.56842105263161</v>
      </c>
      <c r="E24">
        <f t="shared" si="7"/>
        <v>1400.5368421052633</v>
      </c>
      <c r="F24">
        <v>1330.51</v>
      </c>
      <c r="G24">
        <f t="shared" si="2"/>
        <v>280.10736842105268</v>
      </c>
      <c r="H24">
        <f t="shared" si="3"/>
        <v>439.06830000000002</v>
      </c>
      <c r="I24">
        <f t="shared" si="4"/>
        <v>-439.06830000000002</v>
      </c>
      <c r="J24">
        <v>3</v>
      </c>
      <c r="K24">
        <v>825.52</v>
      </c>
      <c r="L24">
        <v>504.99</v>
      </c>
      <c r="M24">
        <f t="shared" si="5"/>
        <v>173.79368421052632</v>
      </c>
      <c r="N24">
        <f t="shared" si="6"/>
        <v>106.31368421052633</v>
      </c>
    </row>
    <row r="25" spans="1:14" x14ac:dyDescent="0.3">
      <c r="A25" t="s">
        <v>39</v>
      </c>
      <c r="B25">
        <v>105</v>
      </c>
      <c r="C25">
        <f t="shared" si="0"/>
        <v>111.8421052631579</v>
      </c>
      <c r="D25">
        <f t="shared" si="1"/>
        <v>288.92631578947373</v>
      </c>
      <c r="E25">
        <f t="shared" si="7"/>
        <v>400.7684210526316</v>
      </c>
      <c r="F25">
        <v>380.73</v>
      </c>
      <c r="G25">
        <f t="shared" si="2"/>
        <v>80.153684210526322</v>
      </c>
      <c r="H25">
        <f t="shared" si="3"/>
        <v>125.64090000000002</v>
      </c>
      <c r="I25">
        <f t="shared" si="4"/>
        <v>-125.64090000000002</v>
      </c>
      <c r="J25">
        <v>3</v>
      </c>
      <c r="K25">
        <v>106.25</v>
      </c>
      <c r="L25">
        <v>274.48</v>
      </c>
      <c r="M25">
        <f t="shared" si="5"/>
        <v>22.368421052631582</v>
      </c>
      <c r="N25">
        <f t="shared" si="6"/>
        <v>57.785263157894747</v>
      </c>
    </row>
    <row r="26" spans="1:14" x14ac:dyDescent="0.3">
      <c r="A26" t="s">
        <v>40</v>
      </c>
      <c r="B26">
        <v>107</v>
      </c>
      <c r="C26">
        <f t="shared" si="0"/>
        <v>885.67368421052629</v>
      </c>
      <c r="D26">
        <f t="shared" si="1"/>
        <v>314.73684210526318</v>
      </c>
      <c r="E26">
        <f t="shared" si="7"/>
        <v>1200.4105263157896</v>
      </c>
      <c r="F26">
        <v>1140.3900000000001</v>
      </c>
      <c r="G26">
        <f t="shared" si="2"/>
        <v>240.08210526315793</v>
      </c>
      <c r="H26">
        <f t="shared" si="3"/>
        <v>376.32870000000003</v>
      </c>
      <c r="I26">
        <f t="shared" si="4"/>
        <v>-376.32870000000003</v>
      </c>
      <c r="J26">
        <v>3</v>
      </c>
      <c r="K26">
        <v>841.39</v>
      </c>
      <c r="L26">
        <v>299</v>
      </c>
      <c r="M26">
        <f t="shared" si="5"/>
        <v>177.13473684210527</v>
      </c>
      <c r="N26">
        <f t="shared" si="6"/>
        <v>62.947368421052637</v>
      </c>
    </row>
    <row r="27" spans="1:14" x14ac:dyDescent="0.3">
      <c r="A27" t="s">
        <v>41</v>
      </c>
      <c r="B27">
        <v>110</v>
      </c>
      <c r="C27">
        <f t="shared" si="0"/>
        <v>0</v>
      </c>
      <c r="D27">
        <f t="shared" si="1"/>
        <v>267.26315789473688</v>
      </c>
      <c r="E27">
        <f t="shared" si="7"/>
        <v>267.26315789473688</v>
      </c>
      <c r="F27">
        <v>253.9</v>
      </c>
      <c r="G27">
        <f t="shared" si="2"/>
        <v>53.452631578947376</v>
      </c>
      <c r="H27">
        <f t="shared" si="3"/>
        <v>83.787000000000006</v>
      </c>
      <c r="I27">
        <f t="shared" si="4"/>
        <v>-83.787000000000006</v>
      </c>
      <c r="J27">
        <v>3</v>
      </c>
      <c r="K27">
        <v>0</v>
      </c>
      <c r="L27">
        <v>253.9</v>
      </c>
      <c r="M27">
        <f t="shared" si="5"/>
        <v>0</v>
      </c>
      <c r="N27">
        <f t="shared" si="6"/>
        <v>53.452631578947376</v>
      </c>
    </row>
    <row r="28" spans="1:14" x14ac:dyDescent="0.3">
      <c r="A28" t="s">
        <v>42</v>
      </c>
      <c r="B28">
        <v>112</v>
      </c>
      <c r="C28">
        <f t="shared" si="0"/>
        <v>134.68421052631581</v>
      </c>
      <c r="D28">
        <f t="shared" si="1"/>
        <v>185.0526315789474</v>
      </c>
      <c r="E28">
        <f t="shared" si="7"/>
        <v>319.73684210526318</v>
      </c>
      <c r="F28">
        <v>303.75</v>
      </c>
      <c r="G28">
        <f t="shared" si="2"/>
        <v>63.947368421052637</v>
      </c>
      <c r="H28">
        <f t="shared" si="3"/>
        <v>100.23750000000001</v>
      </c>
      <c r="I28">
        <f t="shared" si="4"/>
        <v>-100.23750000000001</v>
      </c>
      <c r="J28">
        <v>3</v>
      </c>
      <c r="K28">
        <v>127.95</v>
      </c>
      <c r="L28">
        <v>175.8</v>
      </c>
      <c r="M28">
        <f t="shared" si="5"/>
        <v>26.936842105263164</v>
      </c>
      <c r="N28">
        <f t="shared" si="6"/>
        <v>37.010526315789484</v>
      </c>
    </row>
    <row r="29" spans="1:14" x14ac:dyDescent="0.3">
      <c r="A29" t="s">
        <v>43</v>
      </c>
      <c r="B29">
        <v>113</v>
      </c>
      <c r="C29">
        <f t="shared" si="0"/>
        <v>651.57894736842104</v>
      </c>
      <c r="D29">
        <f t="shared" si="1"/>
        <v>16.273684210526316</v>
      </c>
      <c r="E29">
        <f t="shared" si="7"/>
        <v>667.85263157894747</v>
      </c>
      <c r="F29">
        <v>634.46</v>
      </c>
      <c r="G29">
        <f t="shared" si="2"/>
        <v>133.57052631578949</v>
      </c>
      <c r="H29">
        <f t="shared" si="3"/>
        <v>209.37180000000004</v>
      </c>
      <c r="I29">
        <f t="shared" si="4"/>
        <v>-209.37180000000004</v>
      </c>
      <c r="J29">
        <v>1</v>
      </c>
      <c r="K29">
        <v>619</v>
      </c>
      <c r="L29">
        <v>15.46</v>
      </c>
      <c r="M29">
        <f t="shared" si="5"/>
        <v>130.31578947368422</v>
      </c>
      <c r="N29">
        <f t="shared" si="6"/>
        <v>3.2547368421052632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3C8-B0FD-432F-A10D-A4681A0DE583}">
  <dimension ref="A1:C4"/>
  <sheetViews>
    <sheetView workbookViewId="0">
      <selection activeCell="K18" sqref="K18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13</v>
      </c>
    </row>
    <row r="2" spans="1:3" x14ac:dyDescent="0.3">
      <c r="A2">
        <v>3738.4350927508381</v>
      </c>
      <c r="B2">
        <v>1704.0438370184049</v>
      </c>
      <c r="C2">
        <v>1</v>
      </c>
    </row>
    <row r="3" spans="1:3" x14ac:dyDescent="0.3">
      <c r="A3">
        <v>2407.7424704040081</v>
      </c>
      <c r="B3">
        <v>596.66064997488832</v>
      </c>
      <c r="C3">
        <v>2</v>
      </c>
    </row>
    <row r="4" spans="1:3" x14ac:dyDescent="0.3">
      <c r="A4">
        <v>4106.2046060095618</v>
      </c>
      <c r="B4">
        <v>1331.3923090559531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0E4-2011-40C6-B022-5CECB5A542D3}">
  <dimension ref="A1:D92"/>
  <sheetViews>
    <sheetView workbookViewId="0">
      <selection activeCell="I26" sqref="I26"/>
    </sheetView>
  </sheetViews>
  <sheetFormatPr defaultRowHeight="14.4" x14ac:dyDescent="0.3"/>
  <sheetData>
    <row r="1" spans="1:4" x14ac:dyDescent="0.3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3">
      <c r="A2" t="s">
        <v>44</v>
      </c>
      <c r="B2">
        <v>4.7168669000000003E-2</v>
      </c>
      <c r="C2">
        <v>1</v>
      </c>
      <c r="D2">
        <v>1</v>
      </c>
    </row>
    <row r="3" spans="1:4" x14ac:dyDescent="0.3">
      <c r="A3" t="s">
        <v>45</v>
      </c>
      <c r="B3">
        <v>1.849632E-2</v>
      </c>
      <c r="C3">
        <v>2</v>
      </c>
      <c r="D3">
        <v>1</v>
      </c>
    </row>
    <row r="4" spans="1:4" x14ac:dyDescent="0.3">
      <c r="A4" t="s">
        <v>46</v>
      </c>
      <c r="B4">
        <v>3.6069133000000003E-2</v>
      </c>
      <c r="C4">
        <v>3</v>
      </c>
      <c r="D4">
        <v>1</v>
      </c>
    </row>
    <row r="5" spans="1:4" x14ac:dyDescent="0.3">
      <c r="A5" t="s">
        <v>47</v>
      </c>
      <c r="B5">
        <v>2.7748838000000001E-2</v>
      </c>
      <c r="C5">
        <v>4</v>
      </c>
      <c r="D5">
        <v>1</v>
      </c>
    </row>
    <row r="6" spans="1:4" x14ac:dyDescent="0.3">
      <c r="A6" t="s">
        <v>48</v>
      </c>
      <c r="B6">
        <v>4.8092176E-2</v>
      </c>
      <c r="C6">
        <v>6</v>
      </c>
      <c r="D6">
        <v>1</v>
      </c>
    </row>
    <row r="7" spans="1:4" x14ac:dyDescent="0.3">
      <c r="A7" t="s">
        <v>49</v>
      </c>
      <c r="B7">
        <v>1.7572813E-2</v>
      </c>
      <c r="C7">
        <v>7</v>
      </c>
      <c r="D7">
        <v>1</v>
      </c>
    </row>
    <row r="8" spans="1:4" x14ac:dyDescent="0.3">
      <c r="A8" t="s">
        <v>50</v>
      </c>
      <c r="B8">
        <v>6.4741478000000005E-2</v>
      </c>
      <c r="C8">
        <v>11</v>
      </c>
      <c r="D8">
        <v>1</v>
      </c>
    </row>
    <row r="9" spans="1:4" x14ac:dyDescent="0.3">
      <c r="A9" t="s">
        <v>51</v>
      </c>
      <c r="B9">
        <v>4.3465919999999998E-2</v>
      </c>
      <c r="C9">
        <v>12</v>
      </c>
      <c r="D9">
        <v>1</v>
      </c>
    </row>
    <row r="10" spans="1:4" x14ac:dyDescent="0.3">
      <c r="A10" t="s">
        <v>52</v>
      </c>
      <c r="B10">
        <v>3.1442874000000003E-2</v>
      </c>
      <c r="C10">
        <v>13</v>
      </c>
      <c r="D10">
        <v>1</v>
      </c>
    </row>
    <row r="11" spans="1:4" x14ac:dyDescent="0.3">
      <c r="A11" t="s">
        <v>53</v>
      </c>
      <c r="B11">
        <v>1.2946554000000001E-2</v>
      </c>
      <c r="C11">
        <v>14</v>
      </c>
      <c r="D11">
        <v>1</v>
      </c>
    </row>
    <row r="12" spans="1:4" x14ac:dyDescent="0.3">
      <c r="A12" t="s">
        <v>54</v>
      </c>
      <c r="B12">
        <v>8.3237801E-2</v>
      </c>
      <c r="C12">
        <v>15</v>
      </c>
      <c r="D12">
        <v>1</v>
      </c>
    </row>
    <row r="13" spans="1:4" x14ac:dyDescent="0.3">
      <c r="A13" t="s">
        <v>55</v>
      </c>
      <c r="B13">
        <v>2.3122579000000001E-2</v>
      </c>
      <c r="C13">
        <v>16</v>
      </c>
      <c r="D13">
        <v>1</v>
      </c>
    </row>
    <row r="14" spans="1:4" x14ac:dyDescent="0.3">
      <c r="A14" t="s">
        <v>56</v>
      </c>
      <c r="B14">
        <v>9.9284449999999993E-3</v>
      </c>
      <c r="C14">
        <v>17</v>
      </c>
      <c r="D14">
        <v>1</v>
      </c>
    </row>
    <row r="15" spans="1:4" x14ac:dyDescent="0.3">
      <c r="A15" t="s">
        <v>57</v>
      </c>
      <c r="B15">
        <v>5.5488963000000002E-2</v>
      </c>
      <c r="C15">
        <v>18</v>
      </c>
      <c r="D15">
        <v>1</v>
      </c>
    </row>
    <row r="16" spans="1:4" x14ac:dyDescent="0.3">
      <c r="A16" t="s">
        <v>58</v>
      </c>
      <c r="B16">
        <v>4.1618899000000001E-2</v>
      </c>
      <c r="C16">
        <v>19</v>
      </c>
      <c r="D16">
        <v>1</v>
      </c>
    </row>
    <row r="17" spans="1:4" x14ac:dyDescent="0.3">
      <c r="A17" t="s">
        <v>59</v>
      </c>
      <c r="B17">
        <v>1.6649302000000001E-2</v>
      </c>
      <c r="C17">
        <v>20</v>
      </c>
      <c r="D17">
        <v>1</v>
      </c>
    </row>
    <row r="18" spans="1:4" x14ac:dyDescent="0.3">
      <c r="A18" t="s">
        <v>60</v>
      </c>
      <c r="B18">
        <v>1.2946554000000001E-2</v>
      </c>
      <c r="C18">
        <v>21</v>
      </c>
      <c r="D18">
        <v>1</v>
      </c>
    </row>
    <row r="19" spans="1:4" x14ac:dyDescent="0.3">
      <c r="A19" t="s">
        <v>61</v>
      </c>
      <c r="B19">
        <v>9.2525179999999995E-3</v>
      </c>
      <c r="C19">
        <v>22</v>
      </c>
      <c r="D19">
        <v>1</v>
      </c>
    </row>
    <row r="20" spans="1:4" x14ac:dyDescent="0.3">
      <c r="A20" t="s">
        <v>62</v>
      </c>
      <c r="B20">
        <v>6.4732770000000004E-3</v>
      </c>
      <c r="C20">
        <v>23</v>
      </c>
      <c r="D20">
        <v>1</v>
      </c>
    </row>
    <row r="21" spans="1:4" x14ac:dyDescent="0.3">
      <c r="A21" t="s">
        <v>63</v>
      </c>
      <c r="B21">
        <v>5.7344694000000002E-2</v>
      </c>
      <c r="C21">
        <v>27</v>
      </c>
      <c r="D21">
        <v>1</v>
      </c>
    </row>
    <row r="22" spans="1:4" x14ac:dyDescent="0.3">
      <c r="A22" t="s">
        <v>64</v>
      </c>
      <c r="B22">
        <v>1.5725791999999999E-2</v>
      </c>
      <c r="C22">
        <v>28</v>
      </c>
      <c r="D22">
        <v>1</v>
      </c>
    </row>
    <row r="23" spans="1:4" x14ac:dyDescent="0.3">
      <c r="A23" t="s">
        <v>65</v>
      </c>
      <c r="B23">
        <v>2.2199068999999998E-2</v>
      </c>
      <c r="C23">
        <v>29</v>
      </c>
      <c r="D23">
        <v>1</v>
      </c>
    </row>
    <row r="24" spans="1:4" x14ac:dyDescent="0.3">
      <c r="A24" t="s">
        <v>66</v>
      </c>
      <c r="B24">
        <v>3.9771881000000002E-2</v>
      </c>
      <c r="C24">
        <v>31</v>
      </c>
      <c r="D24">
        <v>1</v>
      </c>
    </row>
    <row r="25" spans="1:4" x14ac:dyDescent="0.3">
      <c r="A25" t="s">
        <v>67</v>
      </c>
      <c r="B25">
        <v>5.4565453E-2</v>
      </c>
      <c r="C25">
        <v>32</v>
      </c>
      <c r="D25">
        <v>1</v>
      </c>
    </row>
    <row r="26" spans="1:4" x14ac:dyDescent="0.3">
      <c r="A26" t="s">
        <v>68</v>
      </c>
      <c r="B26">
        <v>1.3266139E-2</v>
      </c>
      <c r="C26">
        <v>33</v>
      </c>
      <c r="D26">
        <v>2</v>
      </c>
    </row>
    <row r="27" spans="1:4" x14ac:dyDescent="0.3">
      <c r="A27" t="s">
        <v>69</v>
      </c>
      <c r="B27">
        <v>3.4023679000000001E-2</v>
      </c>
      <c r="C27">
        <v>34</v>
      </c>
      <c r="D27">
        <v>2</v>
      </c>
    </row>
    <row r="28" spans="1:4" x14ac:dyDescent="0.3">
      <c r="A28" t="s">
        <v>70</v>
      </c>
      <c r="B28">
        <v>1.903001E-2</v>
      </c>
      <c r="C28">
        <v>35</v>
      </c>
      <c r="D28">
        <v>2</v>
      </c>
    </row>
    <row r="29" spans="1:4" x14ac:dyDescent="0.3">
      <c r="A29" t="s">
        <v>71</v>
      </c>
      <c r="B29">
        <v>1.7878320999999999E-2</v>
      </c>
      <c r="C29">
        <v>36</v>
      </c>
      <c r="D29">
        <v>2</v>
      </c>
    </row>
    <row r="30" spans="1:4" x14ac:dyDescent="0.3">
      <c r="A30" t="s">
        <v>72</v>
      </c>
      <c r="B30">
        <v>1.4667721E-2</v>
      </c>
      <c r="C30">
        <v>37</v>
      </c>
      <c r="D30">
        <v>2</v>
      </c>
    </row>
    <row r="31" spans="1:4" x14ac:dyDescent="0.3">
      <c r="A31" t="s">
        <v>73</v>
      </c>
      <c r="B31">
        <v>1.0749168999999999E-2</v>
      </c>
      <c r="C31">
        <v>40</v>
      </c>
      <c r="D31">
        <v>2</v>
      </c>
    </row>
    <row r="32" spans="1:4" x14ac:dyDescent="0.3">
      <c r="A32" t="s">
        <v>74</v>
      </c>
      <c r="B32">
        <v>2.0100209000000001E-2</v>
      </c>
      <c r="C32">
        <v>41</v>
      </c>
      <c r="D32">
        <v>2</v>
      </c>
    </row>
    <row r="33" spans="1:4" x14ac:dyDescent="0.3">
      <c r="A33" t="s">
        <v>75</v>
      </c>
      <c r="B33">
        <v>2.0100209000000001E-2</v>
      </c>
      <c r="C33">
        <v>42</v>
      </c>
      <c r="D33">
        <v>2</v>
      </c>
    </row>
    <row r="34" spans="1:4" x14ac:dyDescent="0.3">
      <c r="A34" t="s">
        <v>76</v>
      </c>
      <c r="B34">
        <v>9.7784810000000003E-3</v>
      </c>
      <c r="C34">
        <v>43</v>
      </c>
      <c r="D34">
        <v>2</v>
      </c>
    </row>
    <row r="35" spans="1:4" x14ac:dyDescent="0.3">
      <c r="A35" t="s">
        <v>77</v>
      </c>
      <c r="B35">
        <v>8.6919830000000003E-3</v>
      </c>
      <c r="C35">
        <v>44</v>
      </c>
      <c r="D35">
        <v>2</v>
      </c>
    </row>
    <row r="36" spans="1:4" x14ac:dyDescent="0.3">
      <c r="A36" t="s">
        <v>78</v>
      </c>
      <c r="B36">
        <v>2.8792192000000001E-2</v>
      </c>
      <c r="C36">
        <v>45</v>
      </c>
      <c r="D36">
        <v>2</v>
      </c>
    </row>
    <row r="37" spans="1:4" x14ac:dyDescent="0.3">
      <c r="A37" t="s">
        <v>79</v>
      </c>
      <c r="B37">
        <v>1.5210969E-2</v>
      </c>
      <c r="C37">
        <v>46</v>
      </c>
      <c r="D37">
        <v>2</v>
      </c>
    </row>
    <row r="38" spans="1:4" x14ac:dyDescent="0.3">
      <c r="A38" t="s">
        <v>80</v>
      </c>
      <c r="B38">
        <v>1.8470462E-2</v>
      </c>
      <c r="C38">
        <v>47</v>
      </c>
      <c r="D38">
        <v>2</v>
      </c>
    </row>
    <row r="39" spans="1:4" x14ac:dyDescent="0.3">
      <c r="A39" t="s">
        <v>81</v>
      </c>
      <c r="B39">
        <v>1.0864979E-2</v>
      </c>
      <c r="C39">
        <v>48</v>
      </c>
      <c r="D39">
        <v>2</v>
      </c>
    </row>
    <row r="40" spans="1:4" x14ac:dyDescent="0.3">
      <c r="A40" t="s">
        <v>82</v>
      </c>
      <c r="B40">
        <v>4.7262655000000001E-2</v>
      </c>
      <c r="C40">
        <v>49</v>
      </c>
      <c r="D40">
        <v>2</v>
      </c>
    </row>
    <row r="41" spans="1:4" x14ac:dyDescent="0.3">
      <c r="A41" t="s">
        <v>83</v>
      </c>
      <c r="B41">
        <v>9.2352319999999995E-3</v>
      </c>
      <c r="C41">
        <v>50</v>
      </c>
      <c r="D41">
        <v>2</v>
      </c>
    </row>
    <row r="42" spans="1:4" x14ac:dyDescent="0.3">
      <c r="A42" t="s">
        <v>84</v>
      </c>
      <c r="B42">
        <v>9.2352319999999995E-3</v>
      </c>
      <c r="C42">
        <v>51</v>
      </c>
      <c r="D42">
        <v>2</v>
      </c>
    </row>
    <row r="43" spans="1:4" x14ac:dyDescent="0.3">
      <c r="A43" t="s">
        <v>85</v>
      </c>
      <c r="B43">
        <v>9.7784810000000003E-3</v>
      </c>
      <c r="C43">
        <v>52</v>
      </c>
      <c r="D43">
        <v>2</v>
      </c>
    </row>
    <row r="44" spans="1:4" x14ac:dyDescent="0.3">
      <c r="A44" t="s">
        <v>86</v>
      </c>
      <c r="B44">
        <v>1.2494725E-2</v>
      </c>
      <c r="C44">
        <v>53</v>
      </c>
      <c r="D44">
        <v>2</v>
      </c>
    </row>
    <row r="45" spans="1:4" x14ac:dyDescent="0.3">
      <c r="A45" t="s">
        <v>87</v>
      </c>
      <c r="B45">
        <v>6.1387126E-2</v>
      </c>
      <c r="C45">
        <v>54</v>
      </c>
      <c r="D45">
        <v>2</v>
      </c>
    </row>
    <row r="46" spans="1:4" x14ac:dyDescent="0.3">
      <c r="A46" t="s">
        <v>88</v>
      </c>
      <c r="B46">
        <v>3.4224681E-2</v>
      </c>
      <c r="C46">
        <v>55</v>
      </c>
      <c r="D46">
        <v>2</v>
      </c>
    </row>
    <row r="47" spans="1:4" x14ac:dyDescent="0.3">
      <c r="A47" t="s">
        <v>89</v>
      </c>
      <c r="B47">
        <v>4.5632908E-2</v>
      </c>
      <c r="C47">
        <v>56</v>
      </c>
      <c r="D47">
        <v>2</v>
      </c>
    </row>
    <row r="48" spans="1:4" x14ac:dyDescent="0.3">
      <c r="A48" t="s">
        <v>90</v>
      </c>
      <c r="B48">
        <v>6.5189860000000001E-3</v>
      </c>
      <c r="C48">
        <v>57</v>
      </c>
      <c r="D48">
        <v>2</v>
      </c>
    </row>
    <row r="49" spans="1:4" x14ac:dyDescent="0.3">
      <c r="A49" t="s">
        <v>91</v>
      </c>
      <c r="B49">
        <v>6.5189860000000001E-3</v>
      </c>
      <c r="C49">
        <v>58</v>
      </c>
      <c r="D49">
        <v>2</v>
      </c>
    </row>
    <row r="50" spans="1:4" x14ac:dyDescent="0.3">
      <c r="A50" t="s">
        <v>92</v>
      </c>
      <c r="B50">
        <v>0.150479947</v>
      </c>
      <c r="C50">
        <v>59</v>
      </c>
      <c r="D50">
        <v>2</v>
      </c>
    </row>
    <row r="51" spans="1:4" x14ac:dyDescent="0.3">
      <c r="A51" t="s">
        <v>93</v>
      </c>
      <c r="B51">
        <v>4.2373414999999998E-2</v>
      </c>
      <c r="C51">
        <v>60</v>
      </c>
      <c r="D51">
        <v>2</v>
      </c>
    </row>
    <row r="52" spans="1:4" x14ac:dyDescent="0.3">
      <c r="A52" t="s">
        <v>94</v>
      </c>
      <c r="B52">
        <v>4.1830166000000002E-2</v>
      </c>
      <c r="C52">
        <v>62</v>
      </c>
      <c r="D52">
        <v>2</v>
      </c>
    </row>
    <row r="53" spans="1:4" x14ac:dyDescent="0.3">
      <c r="A53" t="s">
        <v>95</v>
      </c>
      <c r="B53">
        <v>2.1186706999999999E-2</v>
      </c>
      <c r="C53">
        <v>66</v>
      </c>
      <c r="D53">
        <v>2</v>
      </c>
    </row>
    <row r="54" spans="1:4" x14ac:dyDescent="0.3">
      <c r="A54" t="s">
        <v>96</v>
      </c>
      <c r="B54">
        <v>1.5210969E-2</v>
      </c>
      <c r="C54">
        <v>67</v>
      </c>
      <c r="D54">
        <v>2</v>
      </c>
    </row>
    <row r="55" spans="1:4" x14ac:dyDescent="0.3">
      <c r="A55" t="s">
        <v>97</v>
      </c>
      <c r="B55">
        <v>5.7501513999999997E-2</v>
      </c>
      <c r="C55">
        <v>70</v>
      </c>
      <c r="D55">
        <v>1</v>
      </c>
    </row>
    <row r="56" spans="1:4" x14ac:dyDescent="0.3">
      <c r="A56" t="s">
        <v>98</v>
      </c>
      <c r="B56">
        <v>5.9243986999999998E-2</v>
      </c>
      <c r="C56">
        <v>74</v>
      </c>
      <c r="D56">
        <v>1</v>
      </c>
    </row>
    <row r="57" spans="1:4" x14ac:dyDescent="0.3">
      <c r="A57" t="s">
        <v>99</v>
      </c>
      <c r="B57">
        <v>4.094805E-2</v>
      </c>
      <c r="C57">
        <v>75</v>
      </c>
      <c r="D57">
        <v>1</v>
      </c>
    </row>
    <row r="58" spans="1:4" x14ac:dyDescent="0.3">
      <c r="A58" t="s">
        <v>100</v>
      </c>
      <c r="B58">
        <v>3.6940926999999998E-2</v>
      </c>
      <c r="C58">
        <v>76</v>
      </c>
      <c r="D58">
        <v>2</v>
      </c>
    </row>
    <row r="59" spans="1:4" x14ac:dyDescent="0.3">
      <c r="A59" t="s">
        <v>101</v>
      </c>
      <c r="B59">
        <v>3.3138183000000002E-2</v>
      </c>
      <c r="C59">
        <v>77</v>
      </c>
      <c r="D59">
        <v>2</v>
      </c>
    </row>
    <row r="60" spans="1:4" x14ac:dyDescent="0.3">
      <c r="A60" t="s">
        <v>102</v>
      </c>
      <c r="B60">
        <v>3.8570673E-2</v>
      </c>
      <c r="C60">
        <v>78</v>
      </c>
      <c r="D60">
        <v>2</v>
      </c>
    </row>
    <row r="61" spans="1:4" x14ac:dyDescent="0.3">
      <c r="A61" t="s">
        <v>103</v>
      </c>
      <c r="B61">
        <v>2.1186706999999999E-2</v>
      </c>
      <c r="C61">
        <v>79</v>
      </c>
      <c r="D61">
        <v>2</v>
      </c>
    </row>
    <row r="62" spans="1:4" x14ac:dyDescent="0.3">
      <c r="A62" t="s">
        <v>104</v>
      </c>
      <c r="B62">
        <v>7.0622358999999996E-2</v>
      </c>
      <c r="C62">
        <v>80</v>
      </c>
      <c r="D62">
        <v>2</v>
      </c>
    </row>
    <row r="63" spans="1:4" x14ac:dyDescent="0.3">
      <c r="A63" t="s">
        <v>105</v>
      </c>
      <c r="B63">
        <v>7.2616998000000002E-2</v>
      </c>
      <c r="C63">
        <v>82</v>
      </c>
      <c r="D63">
        <v>3</v>
      </c>
    </row>
    <row r="64" spans="1:4" x14ac:dyDescent="0.3">
      <c r="A64" t="s">
        <v>106</v>
      </c>
      <c r="B64">
        <v>2.6895186000000001E-2</v>
      </c>
      <c r="C64">
        <v>83</v>
      </c>
      <c r="D64">
        <v>3</v>
      </c>
    </row>
    <row r="65" spans="1:4" x14ac:dyDescent="0.3">
      <c r="A65" t="s">
        <v>107</v>
      </c>
      <c r="B65">
        <v>1.4792349E-2</v>
      </c>
      <c r="C65">
        <v>84</v>
      </c>
      <c r="D65">
        <v>3</v>
      </c>
    </row>
    <row r="66" spans="1:4" x14ac:dyDescent="0.3">
      <c r="A66" t="s">
        <v>108</v>
      </c>
      <c r="B66">
        <v>3.2274221999999998E-2</v>
      </c>
      <c r="C66">
        <v>85</v>
      </c>
      <c r="D66">
        <v>3</v>
      </c>
    </row>
    <row r="67" spans="1:4" x14ac:dyDescent="0.3">
      <c r="A67" t="s">
        <v>109</v>
      </c>
      <c r="B67">
        <v>2.8239944999999999E-2</v>
      </c>
      <c r="C67">
        <v>86</v>
      </c>
      <c r="D67">
        <v>3</v>
      </c>
    </row>
    <row r="68" spans="1:4" x14ac:dyDescent="0.3">
      <c r="A68" t="s">
        <v>110</v>
      </c>
      <c r="B68">
        <v>6.4548443999999996E-2</v>
      </c>
      <c r="C68">
        <v>88</v>
      </c>
      <c r="D68">
        <v>3</v>
      </c>
    </row>
    <row r="69" spans="1:4" x14ac:dyDescent="0.3">
      <c r="A69" t="s">
        <v>111</v>
      </c>
      <c r="B69">
        <v>0.10489121999999999</v>
      </c>
      <c r="C69">
        <v>90</v>
      </c>
      <c r="D69">
        <v>3</v>
      </c>
    </row>
    <row r="70" spans="1:4" x14ac:dyDescent="0.3">
      <c r="A70" t="s">
        <v>112</v>
      </c>
      <c r="B70">
        <v>8.7409346999999998E-2</v>
      </c>
      <c r="C70">
        <v>92</v>
      </c>
      <c r="D70">
        <v>3</v>
      </c>
    </row>
    <row r="71" spans="1:4" x14ac:dyDescent="0.3">
      <c r="A71" t="s">
        <v>113</v>
      </c>
      <c r="B71">
        <v>1.6137108000000001E-2</v>
      </c>
      <c r="C71">
        <v>93</v>
      </c>
      <c r="D71">
        <v>3</v>
      </c>
    </row>
    <row r="72" spans="1:4" x14ac:dyDescent="0.3">
      <c r="A72" t="s">
        <v>114</v>
      </c>
      <c r="B72">
        <v>4.0342775999999997E-2</v>
      </c>
      <c r="C72">
        <v>94</v>
      </c>
      <c r="D72">
        <v>3</v>
      </c>
    </row>
    <row r="73" spans="1:4" x14ac:dyDescent="0.3">
      <c r="A73" t="s">
        <v>115</v>
      </c>
      <c r="B73">
        <v>5.6479889999999998E-2</v>
      </c>
      <c r="C73">
        <v>95</v>
      </c>
      <c r="D73">
        <v>3</v>
      </c>
    </row>
    <row r="74" spans="1:4" x14ac:dyDescent="0.3">
      <c r="A74" t="s">
        <v>116</v>
      </c>
      <c r="B74">
        <v>5.1100847999999997E-2</v>
      </c>
      <c r="C74">
        <v>96</v>
      </c>
      <c r="D74">
        <v>3</v>
      </c>
    </row>
    <row r="75" spans="1:4" x14ac:dyDescent="0.3">
      <c r="A75" t="s">
        <v>117</v>
      </c>
      <c r="B75">
        <v>8.1487350000000007E-3</v>
      </c>
      <c r="C75">
        <v>97</v>
      </c>
      <c r="D75">
        <v>2</v>
      </c>
    </row>
    <row r="76" spans="1:4" x14ac:dyDescent="0.3">
      <c r="A76" t="s">
        <v>118</v>
      </c>
      <c r="B76">
        <v>1.8470462E-2</v>
      </c>
      <c r="C76">
        <v>98</v>
      </c>
      <c r="D76">
        <v>2</v>
      </c>
    </row>
    <row r="77" spans="1:4" x14ac:dyDescent="0.3">
      <c r="A77" t="s">
        <v>119</v>
      </c>
      <c r="B77">
        <v>4.9756089000000003E-2</v>
      </c>
      <c r="C77">
        <v>100</v>
      </c>
      <c r="D77">
        <v>3</v>
      </c>
    </row>
    <row r="78" spans="1:4" x14ac:dyDescent="0.3">
      <c r="A78" t="s">
        <v>120</v>
      </c>
      <c r="B78">
        <v>2.9584704E-2</v>
      </c>
      <c r="C78">
        <v>101</v>
      </c>
      <c r="D78">
        <v>3</v>
      </c>
    </row>
    <row r="79" spans="1:4" x14ac:dyDescent="0.3">
      <c r="A79" t="s">
        <v>121</v>
      </c>
      <c r="B79">
        <v>6.7237950000000003E-3</v>
      </c>
      <c r="C79">
        <v>102</v>
      </c>
      <c r="D79">
        <v>3</v>
      </c>
    </row>
    <row r="80" spans="1:4" x14ac:dyDescent="0.3">
      <c r="A80" t="s">
        <v>122</v>
      </c>
      <c r="B80">
        <v>3.0929463000000001E-2</v>
      </c>
      <c r="C80">
        <v>103</v>
      </c>
      <c r="D80">
        <v>3</v>
      </c>
    </row>
    <row r="81" spans="1:4" x14ac:dyDescent="0.3">
      <c r="A81" t="s">
        <v>123</v>
      </c>
      <c r="B81">
        <v>5.1100847999999997E-2</v>
      </c>
      <c r="C81">
        <v>104</v>
      </c>
      <c r="D81">
        <v>3</v>
      </c>
    </row>
    <row r="82" spans="1:4" x14ac:dyDescent="0.3">
      <c r="A82" t="s">
        <v>124</v>
      </c>
      <c r="B82">
        <v>4.1687534999999998E-2</v>
      </c>
      <c r="C82">
        <v>105</v>
      </c>
      <c r="D82">
        <v>3</v>
      </c>
    </row>
    <row r="83" spans="1:4" x14ac:dyDescent="0.3">
      <c r="A83" t="s">
        <v>125</v>
      </c>
      <c r="B83">
        <v>5.7824648999999999E-2</v>
      </c>
      <c r="C83">
        <v>106</v>
      </c>
      <c r="D83">
        <v>3</v>
      </c>
    </row>
    <row r="84" spans="1:4" x14ac:dyDescent="0.3">
      <c r="A84" t="s">
        <v>126</v>
      </c>
      <c r="B84">
        <v>3.7152407999999998E-2</v>
      </c>
      <c r="C84">
        <v>107</v>
      </c>
      <c r="D84">
        <v>3</v>
      </c>
    </row>
    <row r="85" spans="1:4" x14ac:dyDescent="0.3">
      <c r="A85" t="s">
        <v>127</v>
      </c>
      <c r="B85">
        <v>2.6895180000000001E-3</v>
      </c>
      <c r="C85">
        <v>108</v>
      </c>
      <c r="D85">
        <v>3</v>
      </c>
    </row>
    <row r="86" spans="1:4" x14ac:dyDescent="0.3">
      <c r="A86" t="s">
        <v>128</v>
      </c>
      <c r="B86">
        <v>1.0758072E-2</v>
      </c>
      <c r="C86">
        <v>109</v>
      </c>
      <c r="D86">
        <v>3</v>
      </c>
    </row>
    <row r="87" spans="1:4" x14ac:dyDescent="0.3">
      <c r="A87" t="s">
        <v>129</v>
      </c>
      <c r="B87">
        <v>5.2445606999999998E-2</v>
      </c>
      <c r="C87">
        <v>110</v>
      </c>
      <c r="D87">
        <v>3</v>
      </c>
    </row>
    <row r="88" spans="1:4" x14ac:dyDescent="0.3">
      <c r="A88" t="s">
        <v>130</v>
      </c>
      <c r="B88">
        <v>3.3618980999999999E-2</v>
      </c>
      <c r="C88">
        <v>112</v>
      </c>
      <c r="D88">
        <v>3</v>
      </c>
    </row>
    <row r="89" spans="1:4" x14ac:dyDescent="0.3">
      <c r="A89" t="s">
        <v>131</v>
      </c>
      <c r="B89">
        <v>7.3967870000000002E-3</v>
      </c>
      <c r="C89">
        <v>114</v>
      </c>
      <c r="D89">
        <v>1</v>
      </c>
    </row>
    <row r="90" spans="1:4" x14ac:dyDescent="0.3">
      <c r="A90" t="s">
        <v>132</v>
      </c>
      <c r="B90">
        <v>2.0343337999999999E-2</v>
      </c>
      <c r="C90">
        <v>115</v>
      </c>
      <c r="D90">
        <v>1</v>
      </c>
    </row>
    <row r="91" spans="1:4" x14ac:dyDescent="0.3">
      <c r="A91" t="s">
        <v>133</v>
      </c>
      <c r="B91">
        <v>1.849632E-2</v>
      </c>
      <c r="C91">
        <v>117</v>
      </c>
      <c r="D91">
        <v>1</v>
      </c>
    </row>
    <row r="92" spans="1:4" x14ac:dyDescent="0.3">
      <c r="A92" t="s">
        <v>134</v>
      </c>
      <c r="B92">
        <v>1.7927214E-2</v>
      </c>
      <c r="C92">
        <v>118</v>
      </c>
      <c r="D92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9CFB-C38E-4566-B443-1C5220AAB272}">
  <dimension ref="A1:B114"/>
  <sheetViews>
    <sheetView topLeftCell="A97" workbookViewId="0">
      <selection activeCell="O106" sqref="O106"/>
    </sheetView>
  </sheetViews>
  <sheetFormatPr defaultRowHeight="14.4" x14ac:dyDescent="0.3"/>
  <sheetData>
    <row r="1" spans="1:2" x14ac:dyDescent="0.3">
      <c r="A1" s="1" t="s">
        <v>0</v>
      </c>
      <c r="B1" s="1" t="s">
        <v>13</v>
      </c>
    </row>
    <row r="2" spans="1:2" x14ac:dyDescent="0.3">
      <c r="A2" t="s">
        <v>44</v>
      </c>
      <c r="B2" t="s">
        <v>135</v>
      </c>
    </row>
    <row r="3" spans="1:2" x14ac:dyDescent="0.3">
      <c r="A3" t="s">
        <v>45</v>
      </c>
      <c r="B3" t="s">
        <v>135</v>
      </c>
    </row>
    <row r="4" spans="1:2" x14ac:dyDescent="0.3">
      <c r="A4" t="s">
        <v>46</v>
      </c>
      <c r="B4" t="s">
        <v>135</v>
      </c>
    </row>
    <row r="5" spans="1:2" x14ac:dyDescent="0.3">
      <c r="A5" t="s">
        <v>47</v>
      </c>
      <c r="B5" t="s">
        <v>135</v>
      </c>
    </row>
    <row r="6" spans="1:2" x14ac:dyDescent="0.3">
      <c r="A6" t="s">
        <v>138</v>
      </c>
      <c r="B6" t="s">
        <v>135</v>
      </c>
    </row>
    <row r="7" spans="1:2" x14ac:dyDescent="0.3">
      <c r="A7" t="s">
        <v>48</v>
      </c>
      <c r="B7" t="s">
        <v>135</v>
      </c>
    </row>
    <row r="8" spans="1:2" x14ac:dyDescent="0.3">
      <c r="A8" t="s">
        <v>49</v>
      </c>
      <c r="B8" t="s">
        <v>135</v>
      </c>
    </row>
    <row r="9" spans="1:2" x14ac:dyDescent="0.3">
      <c r="A9" t="s">
        <v>139</v>
      </c>
      <c r="B9" t="s">
        <v>135</v>
      </c>
    </row>
    <row r="10" spans="1:2" x14ac:dyDescent="0.3">
      <c r="A10" t="s">
        <v>50</v>
      </c>
      <c r="B10" t="s">
        <v>135</v>
      </c>
    </row>
    <row r="11" spans="1:2" x14ac:dyDescent="0.3">
      <c r="A11" t="s">
        <v>51</v>
      </c>
      <c r="B11" t="s">
        <v>135</v>
      </c>
    </row>
    <row r="12" spans="1:2" x14ac:dyDescent="0.3">
      <c r="A12" t="s">
        <v>52</v>
      </c>
      <c r="B12" t="s">
        <v>135</v>
      </c>
    </row>
    <row r="13" spans="1:2" x14ac:dyDescent="0.3">
      <c r="A13" t="s">
        <v>53</v>
      </c>
      <c r="B13" t="s">
        <v>135</v>
      </c>
    </row>
    <row r="14" spans="1:2" x14ac:dyDescent="0.3">
      <c r="A14" t="s">
        <v>54</v>
      </c>
      <c r="B14" t="s">
        <v>135</v>
      </c>
    </row>
    <row r="15" spans="1:2" x14ac:dyDescent="0.3">
      <c r="A15" t="s">
        <v>55</v>
      </c>
      <c r="B15" t="s">
        <v>135</v>
      </c>
    </row>
    <row r="16" spans="1:2" x14ac:dyDescent="0.3">
      <c r="A16" t="s">
        <v>56</v>
      </c>
      <c r="B16" t="s">
        <v>135</v>
      </c>
    </row>
    <row r="17" spans="1:2" x14ac:dyDescent="0.3">
      <c r="A17" t="s">
        <v>57</v>
      </c>
      <c r="B17" t="s">
        <v>135</v>
      </c>
    </row>
    <row r="18" spans="1:2" x14ac:dyDescent="0.3">
      <c r="A18" t="s">
        <v>58</v>
      </c>
      <c r="B18" t="s">
        <v>135</v>
      </c>
    </row>
    <row r="19" spans="1:2" x14ac:dyDescent="0.3">
      <c r="A19" t="s">
        <v>59</v>
      </c>
      <c r="B19" t="s">
        <v>135</v>
      </c>
    </row>
    <row r="20" spans="1:2" x14ac:dyDescent="0.3">
      <c r="A20" t="s">
        <v>60</v>
      </c>
      <c r="B20" t="s">
        <v>135</v>
      </c>
    </row>
    <row r="21" spans="1:2" x14ac:dyDescent="0.3">
      <c r="A21" t="s">
        <v>61</v>
      </c>
      <c r="B21" t="s">
        <v>135</v>
      </c>
    </row>
    <row r="22" spans="1:2" x14ac:dyDescent="0.3">
      <c r="A22" t="s">
        <v>62</v>
      </c>
      <c r="B22" t="s">
        <v>135</v>
      </c>
    </row>
    <row r="23" spans="1:2" x14ac:dyDescent="0.3">
      <c r="A23" t="s">
        <v>140</v>
      </c>
      <c r="B23" t="s">
        <v>135</v>
      </c>
    </row>
    <row r="24" spans="1:2" x14ac:dyDescent="0.3">
      <c r="A24" t="s">
        <v>141</v>
      </c>
      <c r="B24" t="s">
        <v>135</v>
      </c>
    </row>
    <row r="25" spans="1:2" x14ac:dyDescent="0.3">
      <c r="A25" t="s">
        <v>142</v>
      </c>
      <c r="B25" t="s">
        <v>135</v>
      </c>
    </row>
    <row r="26" spans="1:2" x14ac:dyDescent="0.3">
      <c r="A26" t="s">
        <v>63</v>
      </c>
      <c r="B26" t="s">
        <v>135</v>
      </c>
    </row>
    <row r="27" spans="1:2" x14ac:dyDescent="0.3">
      <c r="A27" t="s">
        <v>64</v>
      </c>
      <c r="B27" t="s">
        <v>135</v>
      </c>
    </row>
    <row r="28" spans="1:2" x14ac:dyDescent="0.3">
      <c r="A28" t="s">
        <v>65</v>
      </c>
      <c r="B28" t="s">
        <v>135</v>
      </c>
    </row>
    <row r="29" spans="1:2" x14ac:dyDescent="0.3">
      <c r="A29" t="s">
        <v>143</v>
      </c>
      <c r="B29" t="s">
        <v>135</v>
      </c>
    </row>
    <row r="30" spans="1:2" x14ac:dyDescent="0.3">
      <c r="A30" t="s">
        <v>66</v>
      </c>
      <c r="B30" t="s">
        <v>135</v>
      </c>
    </row>
    <row r="31" spans="1:2" x14ac:dyDescent="0.3">
      <c r="A31" t="s">
        <v>67</v>
      </c>
      <c r="B31" t="s">
        <v>135</v>
      </c>
    </row>
    <row r="32" spans="1:2" x14ac:dyDescent="0.3">
      <c r="A32" t="s">
        <v>68</v>
      </c>
      <c r="B32" t="s">
        <v>136</v>
      </c>
    </row>
    <row r="33" spans="1:2" x14ac:dyDescent="0.3">
      <c r="A33" t="s">
        <v>69</v>
      </c>
      <c r="B33" t="s">
        <v>136</v>
      </c>
    </row>
    <row r="34" spans="1:2" x14ac:dyDescent="0.3">
      <c r="A34" t="s">
        <v>70</v>
      </c>
      <c r="B34" t="s">
        <v>136</v>
      </c>
    </row>
    <row r="35" spans="1:2" x14ac:dyDescent="0.3">
      <c r="A35" t="s">
        <v>71</v>
      </c>
      <c r="B35" t="s">
        <v>136</v>
      </c>
    </row>
    <row r="36" spans="1:2" x14ac:dyDescent="0.3">
      <c r="A36" t="s">
        <v>144</v>
      </c>
      <c r="B36" t="s">
        <v>136</v>
      </c>
    </row>
    <row r="37" spans="1:2" x14ac:dyDescent="0.3">
      <c r="A37" t="s">
        <v>145</v>
      </c>
      <c r="B37" t="s">
        <v>136</v>
      </c>
    </row>
    <row r="38" spans="1:2" x14ac:dyDescent="0.3">
      <c r="A38" t="s">
        <v>72</v>
      </c>
      <c r="B38" t="s">
        <v>136</v>
      </c>
    </row>
    <row r="39" spans="1:2" x14ac:dyDescent="0.3">
      <c r="A39" t="s">
        <v>73</v>
      </c>
      <c r="B39" t="s">
        <v>136</v>
      </c>
    </row>
    <row r="40" spans="1:2" x14ac:dyDescent="0.3">
      <c r="A40" t="s">
        <v>74</v>
      </c>
      <c r="B40" t="s">
        <v>136</v>
      </c>
    </row>
    <row r="41" spans="1:2" x14ac:dyDescent="0.3">
      <c r="A41" t="s">
        <v>75</v>
      </c>
      <c r="B41" t="s">
        <v>136</v>
      </c>
    </row>
    <row r="42" spans="1:2" x14ac:dyDescent="0.3">
      <c r="A42" t="s">
        <v>76</v>
      </c>
      <c r="B42" t="s">
        <v>136</v>
      </c>
    </row>
    <row r="43" spans="1:2" x14ac:dyDescent="0.3">
      <c r="A43" t="s">
        <v>77</v>
      </c>
      <c r="B43" t="s">
        <v>136</v>
      </c>
    </row>
    <row r="44" spans="1:2" x14ac:dyDescent="0.3">
      <c r="A44" t="s">
        <v>78</v>
      </c>
      <c r="B44" t="s">
        <v>136</v>
      </c>
    </row>
    <row r="45" spans="1:2" x14ac:dyDescent="0.3">
      <c r="A45" t="s">
        <v>79</v>
      </c>
      <c r="B45" t="s">
        <v>136</v>
      </c>
    </row>
    <row r="46" spans="1:2" x14ac:dyDescent="0.3">
      <c r="A46" t="s">
        <v>80</v>
      </c>
      <c r="B46" t="s">
        <v>136</v>
      </c>
    </row>
    <row r="47" spans="1:2" x14ac:dyDescent="0.3">
      <c r="A47" t="s">
        <v>81</v>
      </c>
      <c r="B47" t="s">
        <v>136</v>
      </c>
    </row>
    <row r="48" spans="1:2" x14ac:dyDescent="0.3">
      <c r="A48" t="s">
        <v>82</v>
      </c>
      <c r="B48" t="s">
        <v>136</v>
      </c>
    </row>
    <row r="49" spans="1:2" x14ac:dyDescent="0.3">
      <c r="A49" t="s">
        <v>83</v>
      </c>
      <c r="B49" t="s">
        <v>136</v>
      </c>
    </row>
    <row r="50" spans="1:2" x14ac:dyDescent="0.3">
      <c r="A50" t="s">
        <v>84</v>
      </c>
      <c r="B50" t="s">
        <v>136</v>
      </c>
    </row>
    <row r="51" spans="1:2" x14ac:dyDescent="0.3">
      <c r="A51" t="s">
        <v>85</v>
      </c>
      <c r="B51" t="s">
        <v>136</v>
      </c>
    </row>
    <row r="52" spans="1:2" x14ac:dyDescent="0.3">
      <c r="A52" t="s">
        <v>86</v>
      </c>
      <c r="B52" t="s">
        <v>136</v>
      </c>
    </row>
    <row r="53" spans="1:2" x14ac:dyDescent="0.3">
      <c r="A53" t="s">
        <v>87</v>
      </c>
      <c r="B53" t="s">
        <v>136</v>
      </c>
    </row>
    <row r="54" spans="1:2" x14ac:dyDescent="0.3">
      <c r="A54" t="s">
        <v>88</v>
      </c>
      <c r="B54" t="s">
        <v>136</v>
      </c>
    </row>
    <row r="55" spans="1:2" x14ac:dyDescent="0.3">
      <c r="A55" t="s">
        <v>89</v>
      </c>
      <c r="B55" t="s">
        <v>136</v>
      </c>
    </row>
    <row r="56" spans="1:2" x14ac:dyDescent="0.3">
      <c r="A56" t="s">
        <v>90</v>
      </c>
      <c r="B56" t="s">
        <v>136</v>
      </c>
    </row>
    <row r="57" spans="1:2" x14ac:dyDescent="0.3">
      <c r="A57" t="s">
        <v>91</v>
      </c>
      <c r="B57" t="s">
        <v>136</v>
      </c>
    </row>
    <row r="58" spans="1:2" x14ac:dyDescent="0.3">
      <c r="A58" t="s">
        <v>92</v>
      </c>
      <c r="B58" t="s">
        <v>136</v>
      </c>
    </row>
    <row r="59" spans="1:2" x14ac:dyDescent="0.3">
      <c r="A59" t="s">
        <v>93</v>
      </c>
      <c r="B59" t="s">
        <v>136</v>
      </c>
    </row>
    <row r="60" spans="1:2" x14ac:dyDescent="0.3">
      <c r="A60" t="s">
        <v>146</v>
      </c>
      <c r="B60" t="s">
        <v>136</v>
      </c>
    </row>
    <row r="61" spans="1:2" x14ac:dyDescent="0.3">
      <c r="A61" t="s">
        <v>94</v>
      </c>
      <c r="B61" t="s">
        <v>136</v>
      </c>
    </row>
    <row r="62" spans="1:2" x14ac:dyDescent="0.3">
      <c r="A62" t="s">
        <v>147</v>
      </c>
      <c r="B62" t="s">
        <v>136</v>
      </c>
    </row>
    <row r="63" spans="1:2" x14ac:dyDescent="0.3">
      <c r="A63" t="s">
        <v>148</v>
      </c>
      <c r="B63" t="s">
        <v>136</v>
      </c>
    </row>
    <row r="64" spans="1:2" x14ac:dyDescent="0.3">
      <c r="A64" t="s">
        <v>149</v>
      </c>
      <c r="B64" t="s">
        <v>136</v>
      </c>
    </row>
    <row r="65" spans="1:2" x14ac:dyDescent="0.3">
      <c r="A65" t="s">
        <v>95</v>
      </c>
      <c r="B65" t="s">
        <v>136</v>
      </c>
    </row>
    <row r="66" spans="1:2" x14ac:dyDescent="0.3">
      <c r="A66" t="s">
        <v>96</v>
      </c>
      <c r="B66" t="s">
        <v>136</v>
      </c>
    </row>
    <row r="67" spans="1:2" x14ac:dyDescent="0.3">
      <c r="A67" t="s">
        <v>150</v>
      </c>
      <c r="B67" t="s">
        <v>136</v>
      </c>
    </row>
    <row r="68" spans="1:2" x14ac:dyDescent="0.3">
      <c r="A68" t="s">
        <v>151</v>
      </c>
      <c r="B68" t="s">
        <v>136</v>
      </c>
    </row>
    <row r="69" spans="1:2" x14ac:dyDescent="0.3">
      <c r="A69" t="s">
        <v>97</v>
      </c>
      <c r="B69" t="s">
        <v>135</v>
      </c>
    </row>
    <row r="70" spans="1:2" x14ac:dyDescent="0.3">
      <c r="A70" t="s">
        <v>152</v>
      </c>
      <c r="B70" t="s">
        <v>135</v>
      </c>
    </row>
    <row r="71" spans="1:2" x14ac:dyDescent="0.3">
      <c r="A71" t="s">
        <v>153</v>
      </c>
      <c r="B71" t="s">
        <v>135</v>
      </c>
    </row>
    <row r="72" spans="1:2" x14ac:dyDescent="0.3">
      <c r="A72" t="s">
        <v>154</v>
      </c>
      <c r="B72" t="s">
        <v>135</v>
      </c>
    </row>
    <row r="73" spans="1:2" x14ac:dyDescent="0.3">
      <c r="A73" t="s">
        <v>98</v>
      </c>
      <c r="B73" t="s">
        <v>135</v>
      </c>
    </row>
    <row r="74" spans="1:2" x14ac:dyDescent="0.3">
      <c r="A74" t="s">
        <v>99</v>
      </c>
      <c r="B74" t="s">
        <v>135</v>
      </c>
    </row>
    <row r="75" spans="1:2" x14ac:dyDescent="0.3">
      <c r="A75" t="s">
        <v>100</v>
      </c>
      <c r="B75" t="s">
        <v>136</v>
      </c>
    </row>
    <row r="76" spans="1:2" x14ac:dyDescent="0.3">
      <c r="A76" t="s">
        <v>101</v>
      </c>
      <c r="B76" t="s">
        <v>136</v>
      </c>
    </row>
    <row r="77" spans="1:2" x14ac:dyDescent="0.3">
      <c r="A77" t="s">
        <v>102</v>
      </c>
      <c r="B77" t="s">
        <v>136</v>
      </c>
    </row>
    <row r="78" spans="1:2" x14ac:dyDescent="0.3">
      <c r="A78" t="s">
        <v>103</v>
      </c>
      <c r="B78" t="s">
        <v>136</v>
      </c>
    </row>
    <row r="79" spans="1:2" x14ac:dyDescent="0.3">
      <c r="A79" t="s">
        <v>104</v>
      </c>
      <c r="B79" t="s">
        <v>136</v>
      </c>
    </row>
    <row r="80" spans="1:2" x14ac:dyDescent="0.3">
      <c r="A80" t="s">
        <v>155</v>
      </c>
      <c r="B80" t="s">
        <v>136</v>
      </c>
    </row>
    <row r="81" spans="1:2" x14ac:dyDescent="0.3">
      <c r="A81" t="s">
        <v>105</v>
      </c>
      <c r="B81" t="s">
        <v>137</v>
      </c>
    </row>
    <row r="82" spans="1:2" x14ac:dyDescent="0.3">
      <c r="A82" t="s">
        <v>106</v>
      </c>
      <c r="B82" t="s">
        <v>137</v>
      </c>
    </row>
    <row r="83" spans="1:2" x14ac:dyDescent="0.3">
      <c r="A83" t="s">
        <v>107</v>
      </c>
      <c r="B83" t="s">
        <v>137</v>
      </c>
    </row>
    <row r="84" spans="1:2" x14ac:dyDescent="0.3">
      <c r="A84" t="s">
        <v>108</v>
      </c>
      <c r="B84" t="s">
        <v>137</v>
      </c>
    </row>
    <row r="85" spans="1:2" x14ac:dyDescent="0.3">
      <c r="A85" t="s">
        <v>109</v>
      </c>
      <c r="B85" t="s">
        <v>137</v>
      </c>
    </row>
    <row r="86" spans="1:2" x14ac:dyDescent="0.3">
      <c r="A86" t="s">
        <v>110</v>
      </c>
      <c r="B86" t="s">
        <v>137</v>
      </c>
    </row>
    <row r="87" spans="1:2" x14ac:dyDescent="0.3">
      <c r="A87" t="s">
        <v>156</v>
      </c>
      <c r="B87" t="s">
        <v>137</v>
      </c>
    </row>
    <row r="88" spans="1:2" x14ac:dyDescent="0.3">
      <c r="A88" t="s">
        <v>111</v>
      </c>
      <c r="B88" t="s">
        <v>137</v>
      </c>
    </row>
    <row r="89" spans="1:2" x14ac:dyDescent="0.3">
      <c r="A89" t="s">
        <v>157</v>
      </c>
      <c r="B89" t="s">
        <v>137</v>
      </c>
    </row>
    <row r="90" spans="1:2" x14ac:dyDescent="0.3">
      <c r="A90" t="s">
        <v>112</v>
      </c>
      <c r="B90" t="s">
        <v>137</v>
      </c>
    </row>
    <row r="91" spans="1:2" x14ac:dyDescent="0.3">
      <c r="A91" t="s">
        <v>113</v>
      </c>
      <c r="B91" t="s">
        <v>137</v>
      </c>
    </row>
    <row r="92" spans="1:2" x14ac:dyDescent="0.3">
      <c r="A92" t="s">
        <v>114</v>
      </c>
      <c r="B92" t="s">
        <v>137</v>
      </c>
    </row>
    <row r="93" spans="1:2" x14ac:dyDescent="0.3">
      <c r="A93" t="s">
        <v>115</v>
      </c>
      <c r="B93" t="s">
        <v>137</v>
      </c>
    </row>
    <row r="94" spans="1:2" x14ac:dyDescent="0.3">
      <c r="A94" t="s">
        <v>116</v>
      </c>
      <c r="B94" t="s">
        <v>137</v>
      </c>
    </row>
    <row r="95" spans="1:2" x14ac:dyDescent="0.3">
      <c r="A95" t="s">
        <v>117</v>
      </c>
      <c r="B95" t="s">
        <v>136</v>
      </c>
    </row>
    <row r="96" spans="1:2" x14ac:dyDescent="0.3">
      <c r="A96" t="s">
        <v>118</v>
      </c>
      <c r="B96" t="s">
        <v>136</v>
      </c>
    </row>
    <row r="97" spans="1:2" x14ac:dyDescent="0.3">
      <c r="A97" t="s">
        <v>158</v>
      </c>
      <c r="B97" t="s">
        <v>136</v>
      </c>
    </row>
    <row r="98" spans="1:2" x14ac:dyDescent="0.3">
      <c r="A98" t="s">
        <v>119</v>
      </c>
      <c r="B98" t="s">
        <v>137</v>
      </c>
    </row>
    <row r="99" spans="1:2" x14ac:dyDescent="0.3">
      <c r="A99" t="s">
        <v>120</v>
      </c>
      <c r="B99" t="s">
        <v>137</v>
      </c>
    </row>
    <row r="100" spans="1:2" x14ac:dyDescent="0.3">
      <c r="A100" t="s">
        <v>121</v>
      </c>
      <c r="B100" t="s">
        <v>137</v>
      </c>
    </row>
    <row r="101" spans="1:2" x14ac:dyDescent="0.3">
      <c r="A101" t="s">
        <v>122</v>
      </c>
      <c r="B101" t="s">
        <v>137</v>
      </c>
    </row>
    <row r="102" spans="1:2" x14ac:dyDescent="0.3">
      <c r="A102" t="s">
        <v>123</v>
      </c>
      <c r="B102" t="s">
        <v>137</v>
      </c>
    </row>
    <row r="103" spans="1:2" x14ac:dyDescent="0.3">
      <c r="A103" t="s">
        <v>124</v>
      </c>
      <c r="B103" t="s">
        <v>137</v>
      </c>
    </row>
    <row r="104" spans="1:2" x14ac:dyDescent="0.3">
      <c r="A104" t="s">
        <v>125</v>
      </c>
      <c r="B104" t="s">
        <v>137</v>
      </c>
    </row>
    <row r="105" spans="1:2" x14ac:dyDescent="0.3">
      <c r="A105" t="s">
        <v>126</v>
      </c>
      <c r="B105" t="s">
        <v>137</v>
      </c>
    </row>
    <row r="106" spans="1:2" x14ac:dyDescent="0.3">
      <c r="A106" t="s">
        <v>127</v>
      </c>
      <c r="B106" t="s">
        <v>137</v>
      </c>
    </row>
    <row r="107" spans="1:2" x14ac:dyDescent="0.3">
      <c r="A107" t="s">
        <v>128</v>
      </c>
      <c r="B107" t="s">
        <v>137</v>
      </c>
    </row>
    <row r="108" spans="1:2" x14ac:dyDescent="0.3">
      <c r="A108" t="s">
        <v>129</v>
      </c>
      <c r="B108" t="s">
        <v>137</v>
      </c>
    </row>
    <row r="109" spans="1:2" x14ac:dyDescent="0.3">
      <c r="A109" t="s">
        <v>130</v>
      </c>
      <c r="B109" t="s">
        <v>137</v>
      </c>
    </row>
    <row r="110" spans="1:2" x14ac:dyDescent="0.3">
      <c r="A110" t="s">
        <v>159</v>
      </c>
      <c r="B110" t="s">
        <v>135</v>
      </c>
    </row>
    <row r="111" spans="1:2" x14ac:dyDescent="0.3">
      <c r="A111" t="s">
        <v>131</v>
      </c>
      <c r="B111" t="s">
        <v>135</v>
      </c>
    </row>
    <row r="112" spans="1:2" x14ac:dyDescent="0.3">
      <c r="A112" t="s">
        <v>132</v>
      </c>
      <c r="B112" t="s">
        <v>135</v>
      </c>
    </row>
    <row r="113" spans="1:2" x14ac:dyDescent="0.3">
      <c r="A113" t="s">
        <v>133</v>
      </c>
      <c r="B113" t="s">
        <v>135</v>
      </c>
    </row>
    <row r="114" spans="1:2" x14ac:dyDescent="0.3">
      <c r="A114" t="s">
        <v>134</v>
      </c>
      <c r="B11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Loads</vt:lpstr>
      <vt:lpstr>Generators_old</vt:lpstr>
      <vt:lpstr>Generators</vt:lpstr>
      <vt:lpstr>Demand</vt:lpstr>
      <vt:lpstr>Loads_Regions</vt:lpstr>
      <vt:lpstr>Buses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2023-11-29T14:18:59Z</dcterms:created>
  <dcterms:modified xsi:type="dcterms:W3CDTF">2024-01-22T12:24:51Z</dcterms:modified>
</cp:coreProperties>
</file>