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0380" yWindow="0" windowWidth="20360" windowHeight="17560" tabRatio="500" activeTab="1"/>
  </bookViews>
  <sheets>
    <sheet name="工作表1" sheetId="1" r:id="rId1"/>
    <sheet name="工作表11" sheetId="11" r:id="rId2"/>
    <sheet name="工作表3" sheetId="3" r:id="rId3"/>
    <sheet name="sheet 1" sheetId="4" r:id="rId4"/>
    <sheet name="工作表6" sheetId="6" r:id="rId5"/>
    <sheet name="工作表7" sheetId="7" r:id="rId6"/>
    <sheet name="工作表8" sheetId="8" r:id="rId7"/>
    <sheet name="工作表9" sheetId="9" r:id="rId8"/>
    <sheet name="工作表10" sheetId="10" r:id="rId9"/>
    <sheet name="工作表12" sheetId="12" r:id="rId10"/>
  </sheets>
  <definedNames>
    <definedName name="solver_eng" localSheetId="3" hidden="1">1</definedName>
    <definedName name="solver_eng" localSheetId="0" hidden="1">1</definedName>
    <definedName name="solver_lin" localSheetId="3" hidden="1">2</definedName>
    <definedName name="solver_lin" localSheetId="0" hidden="1">2</definedName>
    <definedName name="solver_neg" localSheetId="3" hidden="1">1</definedName>
    <definedName name="solver_neg" localSheetId="0" hidden="1">1</definedName>
    <definedName name="solver_num" localSheetId="3" hidden="1">0</definedName>
    <definedName name="solver_num" localSheetId="0" hidden="1">0</definedName>
    <definedName name="solver_opt" localSheetId="3" hidden="1">'sheet 1'!$B$1</definedName>
    <definedName name="solver_opt" localSheetId="0" hidden="1">工作表1!$W$30</definedName>
    <definedName name="solver_typ" localSheetId="3" hidden="1">1</definedName>
    <definedName name="solver_typ" localSheetId="0" hidden="1">1</definedName>
    <definedName name="solver_val" localSheetId="3" hidden="1">0</definedName>
    <definedName name="solver_val" localSheetId="0" hidden="1">0</definedName>
    <definedName name="solver_ver" localSheetId="3" hidden="1">2</definedName>
    <definedName name="solver_ver" localSheetId="0" hidden="1">2</definedName>
  </definedNames>
  <calcPr calcId="140000"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G25" i="11" l="1"/>
  <c r="G27" i="11"/>
  <c r="J26" i="11"/>
  <c r="J27" i="11"/>
  <c r="I26" i="11"/>
  <c r="I27" i="11"/>
  <c r="H26" i="11"/>
  <c r="H27" i="11"/>
  <c r="G26" i="11"/>
  <c r="I25" i="11"/>
  <c r="J25" i="11"/>
  <c r="H25" i="11"/>
  <c r="W36" i="11"/>
  <c r="W35" i="11"/>
  <c r="V35" i="11"/>
  <c r="W34" i="11"/>
  <c r="V34" i="11"/>
  <c r="U34" i="11"/>
  <c r="W33" i="11"/>
  <c r="V33" i="11"/>
  <c r="U33" i="11"/>
  <c r="T33" i="11"/>
  <c r="W32" i="11"/>
  <c r="V32" i="11"/>
  <c r="U32" i="11"/>
  <c r="T32" i="11"/>
  <c r="S32" i="11"/>
  <c r="W31" i="11"/>
  <c r="V31" i="11"/>
  <c r="U31" i="11"/>
  <c r="T31" i="11"/>
  <c r="S31" i="11"/>
  <c r="R31" i="11"/>
  <c r="W30" i="11"/>
  <c r="V30" i="11"/>
  <c r="U30" i="11"/>
  <c r="T30" i="11"/>
  <c r="S30" i="11"/>
  <c r="R30" i="11"/>
  <c r="Q30" i="11"/>
  <c r="O29" i="11"/>
  <c r="W29" i="11"/>
  <c r="V29" i="11"/>
  <c r="U29" i="11"/>
  <c r="T29" i="11"/>
  <c r="S29" i="11"/>
  <c r="R29" i="11"/>
  <c r="Q29" i="11"/>
  <c r="P29" i="11"/>
  <c r="V25" i="10"/>
  <c r="P25" i="10"/>
  <c r="J25" i="10"/>
  <c r="A25" i="10"/>
  <c r="F31" i="10"/>
  <c r="F30" i="10"/>
  <c r="P31" i="10"/>
  <c r="P30" i="10"/>
  <c r="Y6" i="10"/>
  <c r="Y5" i="10"/>
  <c r="Y4" i="10"/>
  <c r="Y3" i="10"/>
  <c r="Y2" i="10"/>
  <c r="S6" i="10"/>
  <c r="S5" i="10"/>
  <c r="S4" i="10"/>
  <c r="S3" i="10"/>
  <c r="S2" i="10"/>
  <c r="M6" i="10"/>
  <c r="M5" i="10"/>
  <c r="M4" i="10"/>
  <c r="M3" i="10"/>
  <c r="M2" i="10"/>
  <c r="D6" i="10"/>
  <c r="D5" i="10"/>
  <c r="D4" i="10"/>
  <c r="D3" i="10"/>
  <c r="D2" i="10"/>
  <c r="G12" i="9"/>
  <c r="G13" i="9"/>
  <c r="G14" i="9"/>
  <c r="G15" i="9"/>
  <c r="G16" i="9"/>
  <c r="F16" i="9"/>
  <c r="F15" i="9"/>
  <c r="F14" i="9"/>
  <c r="F13" i="9"/>
  <c r="F12" i="9"/>
  <c r="G4" i="9"/>
  <c r="G5" i="9"/>
  <c r="G6" i="9"/>
  <c r="G7" i="9"/>
  <c r="G8" i="9"/>
  <c r="F8" i="9"/>
  <c r="F7" i="9"/>
  <c r="F6" i="9"/>
  <c r="F5" i="9"/>
  <c r="F4" i="9"/>
  <c r="G26" i="8"/>
  <c r="G27" i="8"/>
  <c r="G28" i="8"/>
  <c r="G29" i="8"/>
  <c r="G30" i="8"/>
  <c r="F29" i="8"/>
  <c r="F30" i="8"/>
  <c r="F28" i="8"/>
  <c r="F27" i="8"/>
  <c r="F26" i="8"/>
  <c r="G22" i="8"/>
  <c r="G21" i="8"/>
  <c r="G20" i="8"/>
  <c r="G19" i="8"/>
  <c r="G18" i="8"/>
  <c r="F22" i="8"/>
  <c r="F21" i="8"/>
  <c r="F20" i="8"/>
  <c r="F19" i="8"/>
  <c r="F18" i="8"/>
  <c r="I6" i="8"/>
  <c r="I5" i="8"/>
  <c r="I4" i="8"/>
  <c r="I3" i="8"/>
  <c r="I2" i="8"/>
  <c r="F6" i="8"/>
  <c r="F5" i="8"/>
  <c r="F4" i="8"/>
  <c r="F3" i="8"/>
  <c r="F2" i="8"/>
  <c r="H13" i="8"/>
  <c r="H12" i="8"/>
  <c r="H11" i="8"/>
  <c r="H10" i="8"/>
  <c r="H9" i="8"/>
  <c r="E13" i="8"/>
  <c r="E12" i="8"/>
  <c r="E10" i="8"/>
  <c r="E11" i="8"/>
  <c r="E9" i="8"/>
  <c r="E3" i="7"/>
  <c r="E4" i="7"/>
  <c r="E5" i="7"/>
  <c r="E6" i="7"/>
  <c r="E2" i="7"/>
  <c r="D3" i="7"/>
  <c r="D4" i="7"/>
  <c r="D5" i="7"/>
  <c r="D6" i="7"/>
  <c r="D2" i="7"/>
  <c r="E4" i="6"/>
  <c r="E5" i="6"/>
  <c r="E6" i="6"/>
  <c r="E7" i="6"/>
  <c r="E3" i="6"/>
  <c r="D4" i="6"/>
  <c r="D5" i="6"/>
  <c r="D6" i="6"/>
  <c r="D7" i="6"/>
  <c r="D3" i="6"/>
  <c r="F3" i="4"/>
  <c r="F4" i="4"/>
  <c r="F5" i="4"/>
  <c r="F6" i="4"/>
  <c r="F2" i="4"/>
  <c r="E3" i="4"/>
  <c r="E4" i="4"/>
  <c r="E5" i="4"/>
  <c r="E6" i="4"/>
  <c r="E2" i="4"/>
  <c r="AA28" i="1"/>
  <c r="Z28" i="1"/>
  <c r="Y28" i="1"/>
  <c r="X28" i="1"/>
  <c r="W28" i="1"/>
  <c r="AA4" i="1"/>
  <c r="AA5" i="1"/>
  <c r="AA6" i="1"/>
  <c r="AA7" i="1"/>
  <c r="AA8" i="1"/>
  <c r="AA9" i="1"/>
  <c r="AA10" i="1"/>
  <c r="AA11" i="1"/>
  <c r="AA12" i="1"/>
  <c r="AA13" i="1"/>
  <c r="AA14" i="1"/>
  <c r="AA15" i="1"/>
  <c r="AA16" i="1"/>
  <c r="AA17" i="1"/>
  <c r="AA18" i="1"/>
  <c r="AA19" i="1"/>
  <c r="AA20" i="1"/>
  <c r="AA21" i="1"/>
  <c r="AA22" i="1"/>
  <c r="AA23" i="1"/>
  <c r="AA24" i="1"/>
  <c r="AA25" i="1"/>
  <c r="AA3" i="1"/>
  <c r="Z4" i="1"/>
  <c r="Z5" i="1"/>
  <c r="Z6" i="1"/>
  <c r="Z7" i="1"/>
  <c r="Z8" i="1"/>
  <c r="Z9" i="1"/>
  <c r="Z10" i="1"/>
  <c r="Z11" i="1"/>
  <c r="Z12" i="1"/>
  <c r="Z13" i="1"/>
  <c r="Z14" i="1"/>
  <c r="Z15" i="1"/>
  <c r="Z16" i="1"/>
  <c r="Z17" i="1"/>
  <c r="Z18" i="1"/>
  <c r="Z19" i="1"/>
  <c r="Z20" i="1"/>
  <c r="Z21" i="1"/>
  <c r="Z22" i="1"/>
  <c r="Z23" i="1"/>
  <c r="Z24" i="1"/>
  <c r="Z25" i="1"/>
  <c r="Z3" i="1"/>
  <c r="Y4" i="1"/>
  <c r="Y5" i="1"/>
  <c r="Y6" i="1"/>
  <c r="Y7" i="1"/>
  <c r="Y8" i="1"/>
  <c r="Y9" i="1"/>
  <c r="Y10" i="1"/>
  <c r="Y11" i="1"/>
  <c r="Y12" i="1"/>
  <c r="Y13" i="1"/>
  <c r="Y14" i="1"/>
  <c r="Y15" i="1"/>
  <c r="Y16" i="1"/>
  <c r="Y17" i="1"/>
  <c r="Y18" i="1"/>
  <c r="Y19" i="1"/>
  <c r="Y20" i="1"/>
  <c r="Y21" i="1"/>
  <c r="Y22" i="1"/>
  <c r="Y23" i="1"/>
  <c r="Y24" i="1"/>
  <c r="Y25" i="1"/>
  <c r="Y3" i="1"/>
  <c r="X4" i="1"/>
  <c r="X5" i="1"/>
  <c r="X6" i="1"/>
  <c r="X7" i="1"/>
  <c r="X8" i="1"/>
  <c r="X9" i="1"/>
  <c r="X10" i="1"/>
  <c r="X11" i="1"/>
  <c r="X12" i="1"/>
  <c r="X13" i="1"/>
  <c r="X14" i="1"/>
  <c r="X15" i="1"/>
  <c r="X16" i="1"/>
  <c r="X17" i="1"/>
  <c r="X18" i="1"/>
  <c r="X19" i="1"/>
  <c r="X20" i="1"/>
  <c r="X21" i="1"/>
  <c r="X22" i="1"/>
  <c r="X23" i="1"/>
  <c r="X24" i="1"/>
  <c r="X25" i="1"/>
  <c r="X3" i="1"/>
  <c r="W4" i="1"/>
  <c r="W5" i="1"/>
  <c r="W6" i="1"/>
  <c r="W7" i="1"/>
  <c r="W8" i="1"/>
  <c r="W9" i="1"/>
  <c r="W10" i="1"/>
  <c r="W11" i="1"/>
  <c r="W12" i="1"/>
  <c r="W13" i="1"/>
  <c r="W14" i="1"/>
  <c r="W15" i="1"/>
  <c r="W16" i="1"/>
  <c r="W17" i="1"/>
  <c r="W18" i="1"/>
  <c r="W19" i="1"/>
  <c r="W20" i="1"/>
  <c r="W21" i="1"/>
  <c r="W22" i="1"/>
  <c r="W23" i="1"/>
  <c r="W24" i="1"/>
  <c r="W25" i="1"/>
  <c r="W3" i="1"/>
  <c r="X27" i="1"/>
  <c r="Y27" i="1"/>
  <c r="Z27" i="1"/>
  <c r="AA27" i="1"/>
  <c r="X26" i="1"/>
  <c r="Y26" i="1"/>
  <c r="Z26" i="1"/>
  <c r="AA26" i="1"/>
  <c r="W27" i="1"/>
  <c r="W26" i="1"/>
  <c r="P27" i="1"/>
  <c r="O27" i="1"/>
  <c r="N27" i="1"/>
  <c r="M27" i="1"/>
  <c r="L27" i="1"/>
  <c r="J27" i="1"/>
  <c r="I27" i="1"/>
  <c r="H27" i="1"/>
  <c r="G27" i="1"/>
  <c r="F27" i="1"/>
  <c r="E27" i="1"/>
  <c r="D27" i="1"/>
  <c r="C27" i="1"/>
  <c r="B27" i="1"/>
  <c r="P26" i="1"/>
  <c r="O26" i="1"/>
  <c r="N26" i="1"/>
  <c r="M26" i="1"/>
  <c r="L26" i="1"/>
  <c r="J26" i="1"/>
  <c r="I26" i="1"/>
  <c r="H26" i="1"/>
  <c r="G26" i="1"/>
  <c r="F26" i="1"/>
  <c r="E26" i="1"/>
  <c r="D26" i="1"/>
  <c r="C26" i="1"/>
  <c r="B26" i="1"/>
</calcChain>
</file>

<file path=xl/sharedStrings.xml><?xml version="1.0" encoding="utf-8"?>
<sst xmlns="http://schemas.openxmlformats.org/spreadsheetml/2006/main" count="423" uniqueCount="159">
  <si>
    <t>I like using this system</t>
  </si>
  <si>
    <t>I like using this system</t>
    <phoneticPr fontId="1" type="noConversion"/>
  </si>
  <si>
    <t>I understood the benefit of using the contextual conditions</t>
    <phoneticPr fontId="1" type="noConversion"/>
  </si>
  <si>
    <t>I am satisfied with the provided contextual explanations.</t>
    <phoneticPr fontId="1" type="noConversion"/>
  </si>
  <si>
    <t>I believe that the contextual explanations are useful.</t>
    <phoneticPr fontId="1" type="noConversion"/>
  </si>
  <si>
    <t>The contextual explanations provided by this system are clear.</t>
    <phoneticPr fontId="1" type="noConversion"/>
  </si>
  <si>
    <t>The system is effective in helping me to complete the scenario.</t>
    <phoneticPr fontId="1" type="noConversion"/>
  </si>
  <si>
    <t>Which system do you prefer?</t>
  </si>
  <si>
    <t>Which system suggest more appropriate clothes?</t>
  </si>
  <si>
    <t>Context-aware recommender system</t>
  </si>
  <si>
    <t>Non-context-aware recommender system</t>
  </si>
  <si>
    <t>Context-aware RS</t>
    <phoneticPr fontId="1" type="noConversion"/>
  </si>
  <si>
    <t>non context-aware RS</t>
    <phoneticPr fontId="1" type="noConversion"/>
  </si>
  <si>
    <t>MEAN</t>
    <phoneticPr fontId="1" type="noConversion"/>
  </si>
  <si>
    <t>STDEV</t>
    <phoneticPr fontId="1" type="noConversion"/>
  </si>
  <si>
    <t>It was easy to find the information I needed.</t>
    <phoneticPr fontId="1" type="noConversion"/>
  </si>
  <si>
    <t>Diff: It was easy to find the information I needed.</t>
    <phoneticPr fontId="1" type="noConversion"/>
  </si>
  <si>
    <t>Diff: The system is effective in helping me to complete the scenario.</t>
    <phoneticPr fontId="1" type="noConversion"/>
  </si>
  <si>
    <t>Diff: I like using this system</t>
    <phoneticPr fontId="1" type="noConversion"/>
  </si>
  <si>
    <t>Critiquing cycle</t>
    <phoneticPr fontId="1" type="noConversion"/>
  </si>
  <si>
    <t>Diff:  Critiquing cycle</t>
    <phoneticPr fontId="1" type="noConversion"/>
  </si>
  <si>
    <t>Completion time</t>
    <phoneticPr fontId="1" type="noConversion"/>
  </si>
  <si>
    <t>Diff: Completion time</t>
    <phoneticPr fontId="1" type="noConversion"/>
  </si>
  <si>
    <t>mean</t>
  </si>
  <si>
    <t>mean</t>
    <phoneticPr fontId="1" type="noConversion"/>
  </si>
  <si>
    <t>CW</t>
  </si>
  <si>
    <t>CW</t>
    <phoneticPr fontId="1" type="noConversion"/>
  </si>
  <si>
    <t>NCW</t>
  </si>
  <si>
    <t>NCW</t>
    <phoneticPr fontId="1" type="noConversion"/>
  </si>
  <si>
    <t>stdev</t>
  </si>
  <si>
    <t>stdev</t>
    <phoneticPr fontId="1" type="noConversion"/>
  </si>
  <si>
    <t>p value</t>
  </si>
  <si>
    <t>p value</t>
    <phoneticPr fontId="1" type="noConversion"/>
  </si>
  <si>
    <t>It was easy to find the information I needed.</t>
  </si>
  <si>
    <t>It was easy to find the information I needed.</t>
    <phoneticPr fontId="1" type="noConversion"/>
  </si>
  <si>
    <t>The system is effective in helping me to complete the scenario.</t>
  </si>
  <si>
    <t>The system is effective in helping me to complete the scenario.</t>
    <phoneticPr fontId="1" type="noConversion"/>
  </si>
  <si>
    <t>I like using this system</t>
    <phoneticPr fontId="1" type="noConversion"/>
  </si>
  <si>
    <t>Critiquing cycle</t>
  </si>
  <si>
    <t>Critiquing cycle</t>
    <phoneticPr fontId="1" type="noConversion"/>
  </si>
  <si>
    <t>Critiquing cycle</t>
    <phoneticPr fontId="1" type="noConversion"/>
  </si>
  <si>
    <t>Completion time</t>
  </si>
  <si>
    <t>Completion time</t>
    <phoneticPr fontId="1" type="noConversion"/>
  </si>
  <si>
    <t>Completion time</t>
    <phoneticPr fontId="1" type="noConversion"/>
  </si>
  <si>
    <t>Decision Effort</t>
    <phoneticPr fontId="1" type="noConversion"/>
  </si>
  <si>
    <t>Prediction Accuracy</t>
    <phoneticPr fontId="1" type="noConversion"/>
  </si>
  <si>
    <t>CW</t>
    <phoneticPr fontId="1" type="noConversion"/>
  </si>
  <si>
    <t>NCW</t>
    <phoneticPr fontId="1" type="noConversion"/>
  </si>
  <si>
    <t xml:space="preserve">It was easy to find the information I needed. </t>
  </si>
  <si>
    <t xml:space="preserve">It was easy to find the information I needed. </t>
    <phoneticPr fontId="1" type="noConversion"/>
  </si>
  <si>
    <t>NCW: The system is effective in helping me to complete the scenario.</t>
    <phoneticPr fontId="1" type="noConversion"/>
  </si>
  <si>
    <t>Value</t>
    <phoneticPr fontId="1" type="noConversion"/>
  </si>
  <si>
    <t>CW</t>
    <phoneticPr fontId="1" type="noConversion"/>
  </si>
  <si>
    <t>NCW</t>
    <phoneticPr fontId="1" type="noConversion"/>
  </si>
  <si>
    <t>CW: The system is effective in helping me to complete the scenario.</t>
    <phoneticPr fontId="1" type="noConversion"/>
  </si>
  <si>
    <t>Height1</t>
  </si>
  <si>
    <t>Height1</t>
    <phoneticPr fontId="1" type="noConversion"/>
  </si>
  <si>
    <t>Height2</t>
  </si>
  <si>
    <t>Height2</t>
    <phoneticPr fontId="1" type="noConversion"/>
  </si>
  <si>
    <t>Height3</t>
  </si>
  <si>
    <t>Height3</t>
    <phoneticPr fontId="1" type="noConversion"/>
  </si>
  <si>
    <t>Bottom Whisker</t>
  </si>
  <si>
    <t>Bottom Whisker</t>
    <phoneticPr fontId="1" type="noConversion"/>
  </si>
  <si>
    <t>Top Whisker</t>
  </si>
  <si>
    <t>Top Whisker</t>
    <phoneticPr fontId="1" type="noConversion"/>
  </si>
  <si>
    <t>Q1</t>
  </si>
  <si>
    <t>Q1</t>
    <phoneticPr fontId="1" type="noConversion"/>
  </si>
  <si>
    <t>Med - Q1</t>
  </si>
  <si>
    <t>Med - Q1</t>
    <phoneticPr fontId="1" type="noConversion"/>
  </si>
  <si>
    <t>Q3 - Med</t>
  </si>
  <si>
    <t>Q3 - Med</t>
    <phoneticPr fontId="1" type="noConversion"/>
  </si>
  <si>
    <t>Q1 - Min</t>
  </si>
  <si>
    <t>Q1 - Min</t>
    <phoneticPr fontId="1" type="noConversion"/>
  </si>
  <si>
    <t>Max - Q3</t>
  </si>
  <si>
    <t>Max - Q3</t>
    <phoneticPr fontId="1" type="noConversion"/>
  </si>
  <si>
    <t>Critiquing cycle (NCW)</t>
    <phoneticPr fontId="1" type="noConversion"/>
  </si>
  <si>
    <t>Min</t>
  </si>
  <si>
    <t>Min</t>
    <phoneticPr fontId="1" type="noConversion"/>
  </si>
  <si>
    <t>Med</t>
  </si>
  <si>
    <t>Med</t>
    <phoneticPr fontId="1" type="noConversion"/>
  </si>
  <si>
    <t>Q3</t>
  </si>
  <si>
    <t>Q3</t>
    <phoneticPr fontId="1" type="noConversion"/>
  </si>
  <si>
    <t>Max</t>
  </si>
  <si>
    <t>Max</t>
    <phoneticPr fontId="1" type="noConversion"/>
  </si>
  <si>
    <t>NCW</t>
    <phoneticPr fontId="1" type="noConversion"/>
  </si>
  <si>
    <t>Data for Chart</t>
  </si>
  <si>
    <t>Data for Chart</t>
    <phoneticPr fontId="1" type="noConversion"/>
  </si>
  <si>
    <t>Summary of Data</t>
    <phoneticPr fontId="1" type="noConversion"/>
  </si>
  <si>
    <t>Q1</t>
    <phoneticPr fontId="1" type="noConversion"/>
  </si>
  <si>
    <t>Max - Q3</t>
    <phoneticPr fontId="1" type="noConversion"/>
  </si>
  <si>
    <t>Q1 - Min</t>
    <phoneticPr fontId="1" type="noConversion"/>
  </si>
  <si>
    <t>Completion time NCW</t>
    <phoneticPr fontId="1" type="noConversion"/>
  </si>
  <si>
    <t>I understood the benefit of using the contextual conditions</t>
    <phoneticPr fontId="1" type="noConversion"/>
  </si>
  <si>
    <t>CW</t>
    <phoneticPr fontId="1" type="noConversion"/>
  </si>
  <si>
    <t>NCW</t>
    <phoneticPr fontId="1" type="noConversion"/>
  </si>
  <si>
    <t>Critiquing cycle (CW)</t>
    <phoneticPr fontId="1" type="noConversion"/>
  </si>
  <si>
    <t>Completion time CW</t>
    <phoneticPr fontId="1" type="noConversion"/>
  </si>
  <si>
    <t>I am satisfied with the provided contextual explanations.</t>
  </si>
  <si>
    <t>I am satisfied with the provided contextual explanations.</t>
    <phoneticPr fontId="1" type="noConversion"/>
  </si>
  <si>
    <t>I believe that the contextual explanations are useful.</t>
  </si>
  <si>
    <t>I believe that the contextual explanations are useful.</t>
    <phoneticPr fontId="1" type="noConversion"/>
  </si>
  <si>
    <t>The contextual explanations provided by this system are clear.</t>
  </si>
  <si>
    <t>The contextual explanations provided by this system are clear.</t>
    <phoneticPr fontId="1" type="noConversion"/>
  </si>
  <si>
    <t>The contextual explanations provided by this system are clear.</t>
    <phoneticPr fontId="1" type="noConversion"/>
  </si>
  <si>
    <t>I understood the benefit of using the contextual conditions</t>
    <phoneticPr fontId="1" type="noConversion"/>
  </si>
  <si>
    <t>I am satisfied with the provided contextual explanations.</t>
    <phoneticPr fontId="1" type="noConversion"/>
  </si>
  <si>
    <t>count</t>
    <phoneticPr fontId="1" type="noConversion"/>
  </si>
  <si>
    <t>count</t>
    <phoneticPr fontId="1" type="noConversion"/>
  </si>
  <si>
    <t>count</t>
    <phoneticPr fontId="1" type="noConversion"/>
  </si>
  <si>
    <t>I believe that the contextual explanations are useful.</t>
    <phoneticPr fontId="1" type="noConversion"/>
  </si>
  <si>
    <t>Timestamp</t>
  </si>
  <si>
    <t>Primary profession</t>
  </si>
  <si>
    <t>Age</t>
  </si>
  <si>
    <t>I understood the benefit of using the contextual conditions.</t>
  </si>
  <si>
    <t>Student</t>
  </si>
  <si>
    <t>student</t>
  </si>
  <si>
    <t>student - info</t>
  </si>
  <si>
    <t>student-informatic</t>
  </si>
  <si>
    <t>phd student</t>
  </si>
  <si>
    <t>Software Engineer</t>
  </si>
  <si>
    <t>Software Enginner</t>
  </si>
  <si>
    <t>46s</t>
  </si>
  <si>
    <t>teacher</t>
  </si>
  <si>
    <t>psychologist</t>
  </si>
  <si>
    <t>Freelance</t>
  </si>
  <si>
    <t>1m17s</t>
  </si>
  <si>
    <t>accuracy</t>
    <phoneticPr fontId="1" type="noConversion"/>
  </si>
  <si>
    <t>decision effort</t>
    <phoneticPr fontId="1" type="noConversion"/>
  </si>
  <si>
    <t>satisfactory</t>
    <phoneticPr fontId="1" type="noConversion"/>
  </si>
  <si>
    <t xml:space="preserve">context </t>
    <phoneticPr fontId="1" type="noConversion"/>
  </si>
  <si>
    <t>system accuracy has little influence on the general satisfaction of the system</t>
    <phoneticPr fontId="1" type="noConversion"/>
  </si>
  <si>
    <t>higher ratings for system effectiveness were correlated with higher satisfaction of the system</t>
    <phoneticPr fontId="1" type="noConversion"/>
  </si>
  <si>
    <t>I understood the benefit of using the contextual conditions.</t>
    <phoneticPr fontId="1" type="noConversion"/>
  </si>
  <si>
    <t xml:space="preserve">the perceived benefits of using contextual conditions was not related to the general satisfaction of the current system. It was also not related to the quality and the general satisfaction of the current system's explanation. So it can be suggested that user's preference of using context conditions is stable.  </t>
    <phoneticPr fontId="1" type="noConversion"/>
  </si>
  <si>
    <t>larger critiquing cycles were correlated with longer compeltion time</t>
    <phoneticPr fontId="1" type="noConversion"/>
  </si>
  <si>
    <t>the length of critiquing cycle and completion time were not correlated with the general satisfaction of the system</t>
    <phoneticPr fontId="1" type="noConversion"/>
  </si>
  <si>
    <t>Decision Effort</t>
  </si>
  <si>
    <t>System Preference</t>
  </si>
  <si>
    <t>EoU</t>
  </si>
  <si>
    <t>E</t>
  </si>
  <si>
    <t>SS</t>
  </si>
  <si>
    <t>CB</t>
  </si>
  <si>
    <t>ES</t>
  </si>
  <si>
    <t>EU</t>
  </si>
  <si>
    <t>EQ</t>
  </si>
  <si>
    <t>CC</t>
  </si>
  <si>
    <t>CT</t>
  </si>
  <si>
    <t>Ease of Use</t>
  </si>
  <si>
    <t>Effectiveness</t>
  </si>
  <si>
    <t>System Satisfaction</t>
  </si>
  <si>
    <t>Context Benefits</t>
  </si>
  <si>
    <t>Explanation Satisfaction</t>
  </si>
  <si>
    <t>Explanation Usefulness</t>
  </si>
  <si>
    <t>Explanation Clearness</t>
  </si>
  <si>
    <t>Critiquing Cycle</t>
  </si>
  <si>
    <t>Completion Time</t>
  </si>
  <si>
    <t>average</t>
    <phoneticPr fontId="1" type="noConversion"/>
  </si>
  <si>
    <t>std</t>
    <phoneticPr fontId="1" type="noConversion"/>
  </si>
  <si>
    <t>ztestet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</si>
</sst>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Red]\(0.00\)"/>
    <numFmt numFmtId="177" formatCode="0.00_ "/>
    <numFmt numFmtId="178" formatCode="0.00000_ "/>
    <numFmt numFmtId="182" formatCode="0.00000E+00;\_x0000_"/>
  </numFmts>
  <fonts count="11" x14ac:knownFonts="1">
    <font>
      <sz val="12"/>
      <color theme="1"/>
      <name val="宋体"/>
      <family val="2"/>
      <charset val="134"/>
      <scheme val="minor"/>
    </font>
    <font>
      <sz val="9"/>
      <name val="宋体"/>
      <family val="2"/>
      <charset val="134"/>
      <scheme val="minor"/>
    </font>
    <font>
      <sz val="13"/>
      <color theme="1"/>
      <name val="Arial"/>
    </font>
    <font>
      <sz val="13"/>
      <color rgb="FF000000"/>
      <name val="Arial"/>
    </font>
    <font>
      <u/>
      <sz val="12"/>
      <color theme="10"/>
      <name val="宋体"/>
      <family val="2"/>
      <charset val="134"/>
      <scheme val="minor"/>
    </font>
    <font>
      <u/>
      <sz val="12"/>
      <color theme="11"/>
      <name val="宋体"/>
      <family val="2"/>
      <charset val="134"/>
      <scheme val="minor"/>
    </font>
    <font>
      <sz val="12"/>
      <color rgb="FF3F3F76"/>
      <name val="宋体"/>
      <family val="2"/>
      <charset val="134"/>
      <scheme val="minor"/>
    </font>
    <font>
      <sz val="12"/>
      <color rgb="FFFF0000"/>
      <name val="宋体"/>
      <family val="2"/>
      <charset val="134"/>
      <scheme val="minor"/>
    </font>
    <font>
      <sz val="12"/>
      <color rgb="FF000000"/>
      <name val="宋体"/>
      <family val="3"/>
      <charset val="134"/>
      <scheme val="minor"/>
    </font>
    <font>
      <sz val="15"/>
      <color rgb="FF000000"/>
      <name val="Arial"/>
    </font>
    <font>
      <sz val="15"/>
      <color rgb="FFFF0000"/>
      <name val="Arial"/>
    </font>
  </fonts>
  <fills count="9">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9" tint="0.39997558519241921"/>
        <bgColor indexed="64"/>
      </patternFill>
    </fill>
    <fill>
      <patternFill patternType="solid">
        <fgColor rgb="FFFABF8F"/>
        <bgColor rgb="FF000000"/>
      </patternFill>
    </fill>
    <fill>
      <patternFill patternType="solid">
        <fgColor theme="7" tint="0.39997558519241921"/>
        <bgColor indexed="64"/>
      </patternFill>
    </fill>
    <fill>
      <patternFill patternType="solid">
        <fgColor theme="6" tint="0.39997558519241921"/>
        <bgColor indexed="64"/>
      </patternFill>
    </fill>
    <fill>
      <patternFill patternType="solid">
        <fgColor theme="3" tint="0.39997558519241921"/>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3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2" borderId="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5">
    <xf numFmtId="0" fontId="0" fillId="0" borderId="0" xfId="0"/>
    <xf numFmtId="0" fontId="0" fillId="0" borderId="0" xfId="0" applyAlignment="1">
      <alignment wrapText="1" shrinkToFit="1"/>
    </xf>
    <xf numFmtId="0" fontId="2" fillId="0" borderId="0" xfId="0" applyFont="1"/>
    <xf numFmtId="0" fontId="3" fillId="0" borderId="0" xfId="0" applyFont="1" applyAlignment="1">
      <alignment wrapText="1"/>
    </xf>
    <xf numFmtId="0" fontId="2" fillId="0" borderId="0" xfId="0" applyFont="1" applyAlignment="1">
      <alignment wrapText="1"/>
    </xf>
    <xf numFmtId="176" fontId="0" fillId="0" borderId="0" xfId="0" applyNumberFormat="1"/>
    <xf numFmtId="176" fontId="2" fillId="0" borderId="0" xfId="0" applyNumberFormat="1" applyFont="1"/>
    <xf numFmtId="177" fontId="0" fillId="0" borderId="0" xfId="0" applyNumberFormat="1"/>
    <xf numFmtId="177" fontId="2" fillId="0" borderId="0" xfId="0" applyNumberFormat="1" applyFont="1"/>
    <xf numFmtId="178" fontId="0" fillId="0" borderId="0" xfId="0" applyNumberFormat="1"/>
    <xf numFmtId="178" fontId="2" fillId="0" borderId="0" xfId="0" applyNumberFormat="1" applyFont="1"/>
    <xf numFmtId="178" fontId="7" fillId="0" borderId="0" xfId="0" applyNumberFormat="1" applyFont="1"/>
    <xf numFmtId="0" fontId="7"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177" fontId="8" fillId="0" borderId="0" xfId="0" applyNumberFormat="1" applyFont="1"/>
    <xf numFmtId="176" fontId="8" fillId="0" borderId="0" xfId="0" applyNumberFormat="1" applyFont="1"/>
    <xf numFmtId="0" fontId="8" fillId="0" borderId="0" xfId="0" applyFont="1" applyAlignment="1">
      <alignment wrapText="1" shrinkToFit="1"/>
    </xf>
    <xf numFmtId="0" fontId="0" fillId="0" borderId="0" xfId="0" applyAlignment="1">
      <alignment horizontal="center" vertical="center" wrapText="1"/>
    </xf>
    <xf numFmtId="0" fontId="3" fillId="0" borderId="0" xfId="0" applyFont="1"/>
    <xf numFmtId="0" fontId="0" fillId="3" borderId="0" xfId="0" applyFill="1"/>
    <xf numFmtId="0" fontId="0" fillId="4" borderId="0" xfId="0" applyFill="1"/>
    <xf numFmtId="0" fontId="8" fillId="5" borderId="0" xfId="0" applyFont="1" applyFill="1"/>
    <xf numFmtId="0" fontId="6" fillId="2" borderId="1" xfId="21" applyAlignment="1">
      <alignment wrapText="1" shrinkToFit="1"/>
    </xf>
    <xf numFmtId="0" fontId="6" fillId="2" borderId="0" xfId="21" applyBorder="1" applyAlignment="1">
      <alignment wrapText="1" shrinkToFit="1"/>
    </xf>
    <xf numFmtId="22" fontId="0" fillId="0" borderId="0" xfId="0" applyNumberFormat="1"/>
    <xf numFmtId="0" fontId="0" fillId="4" borderId="0" xfId="0" applyFill="1" applyAlignment="1">
      <alignment wrapText="1"/>
    </xf>
    <xf numFmtId="0" fontId="0" fillId="6" borderId="0" xfId="0" applyFill="1" applyAlignment="1">
      <alignment wrapText="1"/>
    </xf>
    <xf numFmtId="0" fontId="0" fillId="6" borderId="0" xfId="0" applyFill="1"/>
    <xf numFmtId="0" fontId="0" fillId="7" borderId="0" xfId="0" applyFill="1" applyAlignment="1">
      <alignment wrapText="1"/>
    </xf>
    <xf numFmtId="0" fontId="0" fillId="7" borderId="0" xfId="0" applyFill="1"/>
    <xf numFmtId="0" fontId="0" fillId="8" borderId="0" xfId="0" applyFill="1" applyAlignment="1">
      <alignment wrapText="1"/>
    </xf>
    <xf numFmtId="0" fontId="0" fillId="8" borderId="0" xfId="0" applyFill="1"/>
    <xf numFmtId="0" fontId="0" fillId="4" borderId="0" xfId="0" applyFill="1" applyAlignment="1"/>
    <xf numFmtId="0" fontId="0" fillId="6" borderId="0" xfId="0" applyFill="1" applyAlignment="1"/>
    <xf numFmtId="0" fontId="0" fillId="7" borderId="0" xfId="0" applyFill="1" applyAlignment="1"/>
    <xf numFmtId="0" fontId="0" fillId="0" borderId="0" xfId="0" applyAlignment="1"/>
    <xf numFmtId="0" fontId="0" fillId="8" borderId="0" xfId="0" applyFill="1" applyAlignment="1"/>
    <xf numFmtId="0" fontId="9" fillId="0" borderId="0" xfId="0" applyFont="1"/>
    <xf numFmtId="0" fontId="10" fillId="0" borderId="0" xfId="0" applyFont="1"/>
    <xf numFmtId="49" fontId="0" fillId="0" borderId="0" xfId="0" applyNumberFormat="1"/>
    <xf numFmtId="0" fontId="0" fillId="0" borderId="0" xfId="0" applyAlignment="1">
      <alignment horizontal="center"/>
    </xf>
    <xf numFmtId="0" fontId="0" fillId="0" borderId="0" xfId="0" applyAlignment="1">
      <alignment horizontal="center" vertical="center" wrapText="1"/>
    </xf>
    <xf numFmtId="182" fontId="0" fillId="0" borderId="0" xfId="0" applyNumberFormat="1"/>
  </cellXfs>
  <cellStyles count="234">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3" builtinId="9" hidden="1"/>
    <cellStyle name="访问过的超链接" xfId="25" builtinId="9" hidden="1"/>
    <cellStyle name="访问过的超链接" xfId="27" builtinId="9" hidden="1"/>
    <cellStyle name="访问过的超链接" xfId="29" builtinId="9" hidden="1"/>
    <cellStyle name="访问过的超链接" xfId="31"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访问过的超链接" xfId="65" builtinId="9" hidden="1"/>
    <cellStyle name="访问过的超链接" xfId="67" builtinId="9" hidden="1"/>
    <cellStyle name="访问过的超链接" xfId="69" builtinId="9" hidden="1"/>
    <cellStyle name="访问过的超链接" xfId="71" builtinId="9" hidden="1"/>
    <cellStyle name="访问过的超链接" xfId="73" builtinId="9" hidden="1"/>
    <cellStyle name="访问过的超链接" xfId="75" builtinId="9" hidden="1"/>
    <cellStyle name="访问过的超链接" xfId="77" builtinId="9" hidden="1"/>
    <cellStyle name="访问过的超链接" xfId="79" builtinId="9" hidden="1"/>
    <cellStyle name="访问过的超链接" xfId="81" builtinId="9" hidden="1"/>
    <cellStyle name="访问过的超链接" xfId="83" builtinId="9" hidden="1"/>
    <cellStyle name="访问过的超链接" xfId="85" builtinId="9" hidden="1"/>
    <cellStyle name="访问过的超链接" xfId="87" builtinId="9" hidden="1"/>
    <cellStyle name="访问过的超链接" xfId="89" builtinId="9" hidden="1"/>
    <cellStyle name="访问过的超链接" xfId="91" builtinId="9" hidden="1"/>
    <cellStyle name="访问过的超链接" xfId="93" builtinId="9" hidden="1"/>
    <cellStyle name="访问过的超链接" xfId="95" builtinId="9" hidden="1"/>
    <cellStyle name="访问过的超链接" xfId="97" builtinId="9" hidden="1"/>
    <cellStyle name="访问过的超链接" xfId="99" builtinId="9" hidden="1"/>
    <cellStyle name="访问过的超链接" xfId="101" builtinId="9" hidden="1"/>
    <cellStyle name="访问过的超链接" xfId="103" builtinId="9" hidden="1"/>
    <cellStyle name="访问过的超链接" xfId="105" builtinId="9" hidden="1"/>
    <cellStyle name="访问过的超链接" xfId="107" builtinId="9" hidden="1"/>
    <cellStyle name="访问过的超链接" xfId="109" builtinId="9" hidden="1"/>
    <cellStyle name="访问过的超链接" xfId="111" builtinId="9" hidden="1"/>
    <cellStyle name="访问过的超链接" xfId="113" builtinId="9" hidden="1"/>
    <cellStyle name="访问过的超链接" xfId="115" builtinId="9" hidden="1"/>
    <cellStyle name="访问过的超链接" xfId="117" builtinId="9" hidden="1"/>
    <cellStyle name="访问过的超链接" xfId="119" builtinId="9" hidden="1"/>
    <cellStyle name="访问过的超链接" xfId="121" builtinId="9" hidden="1"/>
    <cellStyle name="访问过的超链接" xfId="123" builtinId="9" hidden="1"/>
    <cellStyle name="访问过的超链接" xfId="125" builtinId="9" hidden="1"/>
    <cellStyle name="访问过的超链接" xfId="127" builtinId="9" hidden="1"/>
    <cellStyle name="访问过的超链接" xfId="129" builtinId="9" hidden="1"/>
    <cellStyle name="访问过的超链接" xfId="131" builtinId="9" hidden="1"/>
    <cellStyle name="访问过的超链接" xfId="133" builtinId="9" hidden="1"/>
    <cellStyle name="访问过的超链接" xfId="135" builtinId="9" hidden="1"/>
    <cellStyle name="访问过的超链接" xfId="137" builtinId="9" hidden="1"/>
    <cellStyle name="访问过的超链接" xfId="139" builtinId="9" hidden="1"/>
    <cellStyle name="访问过的超链接" xfId="141" builtinId="9" hidden="1"/>
    <cellStyle name="访问过的超链接" xfId="143" builtinId="9" hidden="1"/>
    <cellStyle name="访问过的超链接" xfId="145" builtinId="9" hidden="1"/>
    <cellStyle name="访问过的超链接" xfId="147" builtinId="9" hidden="1"/>
    <cellStyle name="访问过的超链接" xfId="149" builtinId="9" hidden="1"/>
    <cellStyle name="访问过的超链接" xfId="151" builtinId="9" hidden="1"/>
    <cellStyle name="访问过的超链接" xfId="153" builtinId="9" hidden="1"/>
    <cellStyle name="访问过的超链接" xfId="155" builtinId="9" hidden="1"/>
    <cellStyle name="访问过的超链接" xfId="157" builtinId="9" hidden="1"/>
    <cellStyle name="访问过的超链接" xfId="159" builtinId="9" hidden="1"/>
    <cellStyle name="访问过的超链接" xfId="161" builtinId="9" hidden="1"/>
    <cellStyle name="访问过的超链接" xfId="163" builtinId="9" hidden="1"/>
    <cellStyle name="访问过的超链接" xfId="165" builtinId="9" hidden="1"/>
    <cellStyle name="访问过的超链接" xfId="167" builtinId="9" hidden="1"/>
    <cellStyle name="访问过的超链接" xfId="169" builtinId="9" hidden="1"/>
    <cellStyle name="访问过的超链接" xfId="171" builtinId="9" hidden="1"/>
    <cellStyle name="访问过的超链接" xfId="173" builtinId="9" hidden="1"/>
    <cellStyle name="访问过的超链接" xfId="175" builtinId="9" hidden="1"/>
    <cellStyle name="访问过的超链接" xfId="177" builtinId="9" hidden="1"/>
    <cellStyle name="访问过的超链接" xfId="179" builtinId="9" hidden="1"/>
    <cellStyle name="访问过的超链接" xfId="181" builtinId="9" hidden="1"/>
    <cellStyle name="访问过的超链接" xfId="183" builtinId="9" hidden="1"/>
    <cellStyle name="访问过的超链接" xfId="185" builtinId="9" hidden="1"/>
    <cellStyle name="访问过的超链接" xfId="187" builtinId="9" hidden="1"/>
    <cellStyle name="访问过的超链接" xfId="189" builtinId="9" hidden="1"/>
    <cellStyle name="访问过的超链接" xfId="191" builtinId="9" hidden="1"/>
    <cellStyle name="访问过的超链接" xfId="193" builtinId="9" hidden="1"/>
    <cellStyle name="访问过的超链接" xfId="195" builtinId="9" hidden="1"/>
    <cellStyle name="访问过的超链接" xfId="197" builtinId="9" hidden="1"/>
    <cellStyle name="访问过的超链接" xfId="199" builtinId="9" hidden="1"/>
    <cellStyle name="访问过的超链接" xfId="201" builtinId="9" hidden="1"/>
    <cellStyle name="访问过的超链接" xfId="203" builtinId="9" hidden="1"/>
    <cellStyle name="访问过的超链接" xfId="205" builtinId="9" hidden="1"/>
    <cellStyle name="访问过的超链接" xfId="207" builtinId="9" hidden="1"/>
    <cellStyle name="访问过的超链接" xfId="209" builtinId="9" hidden="1"/>
    <cellStyle name="访问过的超链接" xfId="211" builtinId="9" hidden="1"/>
    <cellStyle name="访问过的超链接" xfId="213" builtinId="9" hidden="1"/>
    <cellStyle name="访问过的超链接" xfId="215" builtinId="9" hidden="1"/>
    <cellStyle name="访问过的超链接" xfId="217" builtinId="9" hidden="1"/>
    <cellStyle name="访问过的超链接" xfId="219" builtinId="9" hidden="1"/>
    <cellStyle name="访问过的超链接" xfId="221" builtinId="9" hidden="1"/>
    <cellStyle name="访问过的超链接" xfId="223" builtinId="9" hidden="1"/>
    <cellStyle name="访问过的超链接" xfId="225" builtinId="9" hidden="1"/>
    <cellStyle name="访问过的超链接" xfId="227" builtinId="9" hidden="1"/>
    <cellStyle name="访问过的超链接" xfId="229" builtinId="9" hidden="1"/>
    <cellStyle name="访问过的超链接" xfId="231" builtinId="9" hidden="1"/>
    <cellStyle name="访问过的超链接" xfId="233" builtinId="9" hidden="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输入" xfId="21" builtinId="2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 1'!$E$1</c:f>
              <c:strCache>
                <c:ptCount val="1"/>
                <c:pt idx="0">
                  <c:v>CW</c:v>
                </c:pt>
              </c:strCache>
            </c:strRef>
          </c:tx>
          <c:spPr>
            <a:solidFill>
              <a:schemeClr val="tx1">
                <a:lumMod val="75000"/>
                <a:lumOff val="25000"/>
              </a:schemeClr>
            </a:solidFill>
          </c:spPr>
          <c:invertIfNegative val="0"/>
          <c:val>
            <c:numRef>
              <c:f>'sheet 1'!$E$2:$E$6</c:f>
              <c:numCache>
                <c:formatCode>General</c:formatCode>
                <c:ptCount val="5"/>
                <c:pt idx="0">
                  <c:v>0.0</c:v>
                </c:pt>
                <c:pt idx="1">
                  <c:v>0.0</c:v>
                </c:pt>
                <c:pt idx="2">
                  <c:v>9.0</c:v>
                </c:pt>
                <c:pt idx="3">
                  <c:v>6.0</c:v>
                </c:pt>
                <c:pt idx="4">
                  <c:v>6.0</c:v>
                </c:pt>
              </c:numCache>
            </c:numRef>
          </c:val>
        </c:ser>
        <c:ser>
          <c:idx val="1"/>
          <c:order val="1"/>
          <c:tx>
            <c:strRef>
              <c:f>'sheet 1'!$F$1</c:f>
              <c:strCache>
                <c:ptCount val="1"/>
                <c:pt idx="0">
                  <c:v>NCW</c:v>
                </c:pt>
              </c:strCache>
            </c:strRef>
          </c:tx>
          <c:spPr>
            <a:solidFill>
              <a:srgbClr val="E46C0A"/>
            </a:solidFill>
          </c:spPr>
          <c:invertIfNegative val="0"/>
          <c:val>
            <c:numRef>
              <c:f>'sheet 1'!$F$2:$F$6</c:f>
              <c:numCache>
                <c:formatCode>General</c:formatCode>
                <c:ptCount val="5"/>
                <c:pt idx="0">
                  <c:v>0.0</c:v>
                </c:pt>
                <c:pt idx="1">
                  <c:v>4.0</c:v>
                </c:pt>
                <c:pt idx="2">
                  <c:v>6.0</c:v>
                </c:pt>
                <c:pt idx="3">
                  <c:v>5.0</c:v>
                </c:pt>
                <c:pt idx="4">
                  <c:v>7.0</c:v>
                </c:pt>
              </c:numCache>
            </c:numRef>
          </c:val>
        </c:ser>
        <c:dLbls>
          <c:showLegendKey val="0"/>
          <c:showVal val="0"/>
          <c:showCatName val="0"/>
          <c:showSerName val="0"/>
          <c:showPercent val="0"/>
          <c:showBubbleSize val="0"/>
        </c:dLbls>
        <c:gapWidth val="150"/>
        <c:axId val="548966232"/>
        <c:axId val="548974552"/>
      </c:barChart>
      <c:catAx>
        <c:axId val="548966232"/>
        <c:scaling>
          <c:orientation val="minMax"/>
        </c:scaling>
        <c:delete val="0"/>
        <c:axPos val="b"/>
        <c:majorTickMark val="out"/>
        <c:minorTickMark val="none"/>
        <c:tickLblPos val="nextTo"/>
        <c:crossAx val="548974552"/>
        <c:crosses val="autoZero"/>
        <c:auto val="1"/>
        <c:lblAlgn val="ctr"/>
        <c:lblOffset val="100"/>
        <c:noMultiLvlLbl val="0"/>
      </c:catAx>
      <c:valAx>
        <c:axId val="548974552"/>
        <c:scaling>
          <c:orientation val="minMax"/>
        </c:scaling>
        <c:delete val="0"/>
        <c:axPos val="l"/>
        <c:majorGridlines/>
        <c:numFmt formatCode="General" sourceLinked="1"/>
        <c:majorTickMark val="out"/>
        <c:minorTickMark val="none"/>
        <c:tickLblPos val="nextTo"/>
        <c:crossAx val="5489662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工作表10!$K$1</c:f>
              <c:strCache>
                <c:ptCount val="1"/>
                <c:pt idx="0">
                  <c:v>I am satisfied with the provided contextual explanations.</c:v>
                </c:pt>
              </c:strCache>
            </c:strRef>
          </c:tx>
          <c:spPr>
            <a:solidFill>
              <a:srgbClr val="E46C0A"/>
            </a:solidFill>
          </c:spPr>
          <c:invertIfNegative val="0"/>
          <c:val>
            <c:numRef>
              <c:f>工作表10!$M$2:$M$6</c:f>
              <c:numCache>
                <c:formatCode>General</c:formatCode>
                <c:ptCount val="5"/>
                <c:pt idx="0">
                  <c:v>0.0</c:v>
                </c:pt>
                <c:pt idx="1">
                  <c:v>0.0</c:v>
                </c:pt>
                <c:pt idx="2">
                  <c:v>4.0</c:v>
                </c:pt>
                <c:pt idx="3">
                  <c:v>13.0</c:v>
                </c:pt>
                <c:pt idx="4">
                  <c:v>6.0</c:v>
                </c:pt>
              </c:numCache>
            </c:numRef>
          </c:val>
        </c:ser>
        <c:dLbls>
          <c:showLegendKey val="0"/>
          <c:showVal val="0"/>
          <c:showCatName val="0"/>
          <c:showSerName val="0"/>
          <c:showPercent val="0"/>
          <c:showBubbleSize val="0"/>
        </c:dLbls>
        <c:gapWidth val="150"/>
        <c:axId val="549196376"/>
        <c:axId val="549199384"/>
      </c:barChart>
      <c:catAx>
        <c:axId val="549196376"/>
        <c:scaling>
          <c:orientation val="minMax"/>
        </c:scaling>
        <c:delete val="0"/>
        <c:axPos val="b"/>
        <c:majorTickMark val="out"/>
        <c:minorTickMark val="none"/>
        <c:tickLblPos val="nextTo"/>
        <c:crossAx val="549199384"/>
        <c:crosses val="autoZero"/>
        <c:auto val="1"/>
        <c:lblAlgn val="ctr"/>
        <c:lblOffset val="100"/>
        <c:noMultiLvlLbl val="0"/>
      </c:catAx>
      <c:valAx>
        <c:axId val="549199384"/>
        <c:scaling>
          <c:orientation val="minMax"/>
        </c:scaling>
        <c:delete val="0"/>
        <c:axPos val="l"/>
        <c:majorGridlines/>
        <c:numFmt formatCode="General" sourceLinked="1"/>
        <c:majorTickMark val="out"/>
        <c:minorTickMark val="none"/>
        <c:tickLblPos val="nextTo"/>
        <c:crossAx val="549196376"/>
        <c:crosses val="autoZero"/>
        <c:crossBetween val="between"/>
      </c:valAx>
    </c:plotArea>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工作表10!$S$1</c:f>
              <c:strCache>
                <c:ptCount val="1"/>
                <c:pt idx="0">
                  <c:v>count</c:v>
                </c:pt>
              </c:strCache>
            </c:strRef>
          </c:tx>
          <c:spPr>
            <a:solidFill>
              <a:srgbClr val="E46C0A"/>
            </a:solidFill>
          </c:spPr>
          <c:invertIfNegative val="0"/>
          <c:val>
            <c:numRef>
              <c:f>工作表10!$S$2:$S$6</c:f>
              <c:numCache>
                <c:formatCode>General</c:formatCode>
                <c:ptCount val="5"/>
                <c:pt idx="0">
                  <c:v>0.0</c:v>
                </c:pt>
                <c:pt idx="1">
                  <c:v>0.0</c:v>
                </c:pt>
                <c:pt idx="2">
                  <c:v>4.0</c:v>
                </c:pt>
                <c:pt idx="3">
                  <c:v>8.0</c:v>
                </c:pt>
                <c:pt idx="4">
                  <c:v>11.0</c:v>
                </c:pt>
              </c:numCache>
            </c:numRef>
          </c:val>
        </c:ser>
        <c:dLbls>
          <c:showLegendKey val="0"/>
          <c:showVal val="0"/>
          <c:showCatName val="0"/>
          <c:showSerName val="0"/>
          <c:showPercent val="0"/>
          <c:showBubbleSize val="0"/>
        </c:dLbls>
        <c:gapWidth val="150"/>
        <c:axId val="549222056"/>
        <c:axId val="549225064"/>
      </c:barChart>
      <c:catAx>
        <c:axId val="549222056"/>
        <c:scaling>
          <c:orientation val="minMax"/>
        </c:scaling>
        <c:delete val="0"/>
        <c:axPos val="b"/>
        <c:majorTickMark val="out"/>
        <c:minorTickMark val="none"/>
        <c:tickLblPos val="nextTo"/>
        <c:crossAx val="549225064"/>
        <c:crosses val="autoZero"/>
        <c:auto val="1"/>
        <c:lblAlgn val="ctr"/>
        <c:lblOffset val="100"/>
        <c:noMultiLvlLbl val="0"/>
      </c:catAx>
      <c:valAx>
        <c:axId val="549225064"/>
        <c:scaling>
          <c:orientation val="minMax"/>
        </c:scaling>
        <c:delete val="0"/>
        <c:axPos val="l"/>
        <c:majorGridlines/>
        <c:numFmt formatCode="General" sourceLinked="1"/>
        <c:majorTickMark val="out"/>
        <c:minorTickMark val="none"/>
        <c:tickLblPos val="nextTo"/>
        <c:crossAx val="549222056"/>
        <c:crosses val="autoZero"/>
        <c:crossBetween val="between"/>
      </c:valAx>
    </c:plotArea>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工作表10!$X$1</c:f>
              <c:strCache>
                <c:ptCount val="1"/>
                <c:pt idx="0">
                  <c:v>The contextual explanations provided by this system are clear.</c:v>
                </c:pt>
              </c:strCache>
            </c:strRef>
          </c:tx>
          <c:spPr>
            <a:solidFill>
              <a:srgbClr val="E46C0A"/>
            </a:solidFill>
          </c:spPr>
          <c:invertIfNegative val="0"/>
          <c:val>
            <c:numRef>
              <c:f>工作表10!$Y$2:$Y$6</c:f>
              <c:numCache>
                <c:formatCode>General</c:formatCode>
                <c:ptCount val="5"/>
                <c:pt idx="0">
                  <c:v>0.0</c:v>
                </c:pt>
                <c:pt idx="1">
                  <c:v>0.0</c:v>
                </c:pt>
                <c:pt idx="2">
                  <c:v>5.0</c:v>
                </c:pt>
                <c:pt idx="3">
                  <c:v>4.0</c:v>
                </c:pt>
                <c:pt idx="4">
                  <c:v>14.0</c:v>
                </c:pt>
              </c:numCache>
            </c:numRef>
          </c:val>
        </c:ser>
        <c:dLbls>
          <c:showLegendKey val="0"/>
          <c:showVal val="0"/>
          <c:showCatName val="0"/>
          <c:showSerName val="0"/>
          <c:showPercent val="0"/>
          <c:showBubbleSize val="0"/>
        </c:dLbls>
        <c:gapWidth val="150"/>
        <c:axId val="549247784"/>
        <c:axId val="549250792"/>
      </c:barChart>
      <c:catAx>
        <c:axId val="549247784"/>
        <c:scaling>
          <c:orientation val="minMax"/>
        </c:scaling>
        <c:delete val="0"/>
        <c:axPos val="b"/>
        <c:majorTickMark val="out"/>
        <c:minorTickMark val="none"/>
        <c:tickLblPos val="nextTo"/>
        <c:crossAx val="549250792"/>
        <c:crosses val="autoZero"/>
        <c:auto val="1"/>
        <c:lblAlgn val="ctr"/>
        <c:lblOffset val="100"/>
        <c:noMultiLvlLbl val="0"/>
      </c:catAx>
      <c:valAx>
        <c:axId val="549250792"/>
        <c:scaling>
          <c:orientation val="minMax"/>
        </c:scaling>
        <c:delete val="0"/>
        <c:axPos val="l"/>
        <c:majorGridlines/>
        <c:numFmt formatCode="General" sourceLinked="1"/>
        <c:majorTickMark val="out"/>
        <c:minorTickMark val="none"/>
        <c:tickLblPos val="nextTo"/>
        <c:crossAx val="549247784"/>
        <c:crosses val="autoZero"/>
        <c:crossBetween val="between"/>
      </c:valAx>
    </c:plotArea>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cat>
            <c:strRef>
              <c:f>工作表10!$E$30:$E$31</c:f>
              <c:strCache>
                <c:ptCount val="2"/>
                <c:pt idx="0">
                  <c:v>CW</c:v>
                </c:pt>
                <c:pt idx="1">
                  <c:v>NCW</c:v>
                </c:pt>
              </c:strCache>
            </c:strRef>
          </c:cat>
          <c:val>
            <c:numRef>
              <c:f>工作表10!$F$30:$F$31</c:f>
              <c:numCache>
                <c:formatCode>General</c:formatCode>
                <c:ptCount val="2"/>
                <c:pt idx="0">
                  <c:v>21.0</c:v>
                </c:pt>
                <c:pt idx="1">
                  <c:v>2.0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cat>
            <c:strRef>
              <c:f>工作表10!$O$30:$O$31</c:f>
              <c:strCache>
                <c:ptCount val="2"/>
                <c:pt idx="0">
                  <c:v>CW</c:v>
                </c:pt>
                <c:pt idx="1">
                  <c:v>NCW</c:v>
                </c:pt>
              </c:strCache>
            </c:strRef>
          </c:cat>
          <c:val>
            <c:numRef>
              <c:f>工作表10!$P$30:$P$31</c:f>
              <c:numCache>
                <c:formatCode>General</c:formatCode>
                <c:ptCount val="2"/>
                <c:pt idx="0">
                  <c:v>20.0</c:v>
                </c:pt>
                <c:pt idx="1">
                  <c:v>3.0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pieChart>
        <c:varyColors val="1"/>
        <c:ser>
          <c:idx val="0"/>
          <c:order val="0"/>
          <c:tx>
            <c:strRef>
              <c:f>工作表10!$D$1</c:f>
              <c:strCache>
                <c:ptCount val="1"/>
                <c:pt idx="0">
                  <c:v>count</c:v>
                </c:pt>
              </c:strCache>
            </c:strRef>
          </c:tx>
          <c:cat>
            <c:numRef>
              <c:f>工作表10!$C$2:$C$6</c:f>
              <c:numCache>
                <c:formatCode>@</c:formatCode>
                <c:ptCount val="5"/>
                <c:pt idx="0">
                  <c:v>1.0</c:v>
                </c:pt>
                <c:pt idx="1">
                  <c:v>2.0</c:v>
                </c:pt>
                <c:pt idx="2">
                  <c:v>3.0</c:v>
                </c:pt>
                <c:pt idx="3">
                  <c:v>4.0</c:v>
                </c:pt>
                <c:pt idx="4">
                  <c:v>5.0</c:v>
                </c:pt>
              </c:numCache>
            </c:numRef>
          </c:cat>
          <c:val>
            <c:numRef>
              <c:f>工作表10!$D$2:$D$6</c:f>
              <c:numCache>
                <c:formatCode>General</c:formatCode>
                <c:ptCount val="5"/>
                <c:pt idx="0">
                  <c:v>0.0</c:v>
                </c:pt>
                <c:pt idx="1">
                  <c:v>0.0</c:v>
                </c:pt>
                <c:pt idx="2">
                  <c:v>2.0</c:v>
                </c:pt>
                <c:pt idx="3">
                  <c:v>7.0</c:v>
                </c:pt>
                <c:pt idx="4">
                  <c:v>14.0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pieChart>
        <c:varyColors val="1"/>
        <c:ser>
          <c:idx val="0"/>
          <c:order val="0"/>
          <c:tx>
            <c:strRef>
              <c:f>工作表10!$M$1</c:f>
              <c:strCache>
                <c:ptCount val="1"/>
                <c:pt idx="0">
                  <c:v>count</c:v>
                </c:pt>
              </c:strCache>
            </c:strRef>
          </c:tx>
          <c:cat>
            <c:numRef>
              <c:f>工作表10!$L$2:$L$6</c:f>
              <c:numCache>
                <c:formatCode>@</c:formatCode>
                <c:ptCount val="5"/>
                <c:pt idx="0">
                  <c:v>1.0</c:v>
                </c:pt>
                <c:pt idx="1">
                  <c:v>2.0</c:v>
                </c:pt>
                <c:pt idx="2">
                  <c:v>3.0</c:v>
                </c:pt>
                <c:pt idx="3">
                  <c:v>4.0</c:v>
                </c:pt>
                <c:pt idx="4">
                  <c:v>5.0</c:v>
                </c:pt>
              </c:numCache>
            </c:numRef>
          </c:cat>
          <c:val>
            <c:numRef>
              <c:f>工作表10!$M$2:$M$6</c:f>
              <c:numCache>
                <c:formatCode>General</c:formatCode>
                <c:ptCount val="5"/>
                <c:pt idx="0">
                  <c:v>0.0</c:v>
                </c:pt>
                <c:pt idx="1">
                  <c:v>0.0</c:v>
                </c:pt>
                <c:pt idx="2">
                  <c:v>4.0</c:v>
                </c:pt>
                <c:pt idx="3">
                  <c:v>13.0</c:v>
                </c:pt>
                <c:pt idx="4">
                  <c:v>6.0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pieChart>
        <c:varyColors val="1"/>
        <c:ser>
          <c:idx val="0"/>
          <c:order val="0"/>
          <c:tx>
            <c:strRef>
              <c:f>工作表10!$S$1</c:f>
              <c:strCache>
                <c:ptCount val="1"/>
                <c:pt idx="0">
                  <c:v>count</c:v>
                </c:pt>
              </c:strCache>
            </c:strRef>
          </c:tx>
          <c:cat>
            <c:numRef>
              <c:f>工作表10!$R$2:$R$6</c:f>
              <c:numCache>
                <c:formatCode>General</c:formatCode>
                <c:ptCount val="5"/>
                <c:pt idx="0">
                  <c:v>1.0</c:v>
                </c:pt>
                <c:pt idx="1">
                  <c:v>2.0</c:v>
                </c:pt>
                <c:pt idx="2">
                  <c:v>3.0</c:v>
                </c:pt>
                <c:pt idx="3">
                  <c:v>4.0</c:v>
                </c:pt>
                <c:pt idx="4">
                  <c:v>5.0</c:v>
                </c:pt>
              </c:numCache>
            </c:numRef>
          </c:cat>
          <c:val>
            <c:numRef>
              <c:f>工作表10!$S$2:$S$6</c:f>
              <c:numCache>
                <c:formatCode>General</c:formatCode>
                <c:ptCount val="5"/>
                <c:pt idx="0">
                  <c:v>0.0</c:v>
                </c:pt>
                <c:pt idx="1">
                  <c:v>0.0</c:v>
                </c:pt>
                <c:pt idx="2">
                  <c:v>4.0</c:v>
                </c:pt>
                <c:pt idx="3">
                  <c:v>8.0</c:v>
                </c:pt>
                <c:pt idx="4">
                  <c:v>11.0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pieChart>
        <c:varyColors val="1"/>
        <c:ser>
          <c:idx val="0"/>
          <c:order val="0"/>
          <c:tx>
            <c:strRef>
              <c:f>工作表10!$Y$1</c:f>
              <c:strCache>
                <c:ptCount val="1"/>
                <c:pt idx="0">
                  <c:v>count</c:v>
                </c:pt>
              </c:strCache>
            </c:strRef>
          </c:tx>
          <c:cat>
            <c:numRef>
              <c:f>工作表10!$X$2:$X$6</c:f>
              <c:numCache>
                <c:formatCode>General</c:formatCode>
                <c:ptCount val="5"/>
                <c:pt idx="0">
                  <c:v>1.0</c:v>
                </c:pt>
                <c:pt idx="1">
                  <c:v>2.0</c:v>
                </c:pt>
                <c:pt idx="2">
                  <c:v>3.0</c:v>
                </c:pt>
                <c:pt idx="3">
                  <c:v>4.0</c:v>
                </c:pt>
                <c:pt idx="4">
                  <c:v>5.0</c:v>
                </c:pt>
              </c:numCache>
            </c:numRef>
          </c:cat>
          <c:val>
            <c:numRef>
              <c:f>工作表10!$Y$2:$Y$6</c:f>
              <c:numCache>
                <c:formatCode>General</c:formatCode>
                <c:ptCount val="5"/>
                <c:pt idx="0">
                  <c:v>0.0</c:v>
                </c:pt>
                <c:pt idx="1">
                  <c:v>0.0</c:v>
                </c:pt>
                <c:pt idx="2">
                  <c:v>5.0</c:v>
                </c:pt>
                <c:pt idx="3">
                  <c:v>4.0</c:v>
                </c:pt>
                <c:pt idx="4">
                  <c:v>14.0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tx>
            <c:strRef>
              <c:f>'sheet 1'!$E$1</c:f>
              <c:strCache>
                <c:ptCount val="1"/>
                <c:pt idx="0">
                  <c:v>CW</c:v>
                </c:pt>
              </c:strCache>
            </c:strRef>
          </c:tx>
          <c:val>
            <c:numRef>
              <c:f>'sheet 1'!$E$2:$E$6</c:f>
              <c:numCache>
                <c:formatCode>General</c:formatCode>
                <c:ptCount val="5"/>
                <c:pt idx="0">
                  <c:v>0.0</c:v>
                </c:pt>
                <c:pt idx="1">
                  <c:v>0.0</c:v>
                </c:pt>
                <c:pt idx="2">
                  <c:v>9.0</c:v>
                </c:pt>
                <c:pt idx="3">
                  <c:v>6.0</c:v>
                </c:pt>
                <c:pt idx="4">
                  <c:v>6.0</c:v>
                </c:pt>
              </c:numCache>
            </c:numRef>
          </c:val>
        </c:ser>
        <c:ser>
          <c:idx val="1"/>
          <c:order val="1"/>
          <c:tx>
            <c:strRef>
              <c:f>'sheet 1'!$F$1</c:f>
              <c:strCache>
                <c:ptCount val="1"/>
                <c:pt idx="0">
                  <c:v>NCW</c:v>
                </c:pt>
              </c:strCache>
            </c:strRef>
          </c:tx>
          <c:val>
            <c:numRef>
              <c:f>'sheet 1'!$F$2:$F$6</c:f>
              <c:numCache>
                <c:formatCode>General</c:formatCode>
                <c:ptCount val="5"/>
                <c:pt idx="0">
                  <c:v>0.0</c:v>
                </c:pt>
                <c:pt idx="1">
                  <c:v>4.0</c:v>
                </c:pt>
                <c:pt idx="2">
                  <c:v>6.0</c:v>
                </c:pt>
                <c:pt idx="3">
                  <c:v>5.0</c:v>
                </c:pt>
                <c:pt idx="4">
                  <c:v>7.0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a:pPr>
          <a:endParaRPr lang="zh-CN"/>
        </a:p>
      </c:tx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工作表6!$D$2</c:f>
              <c:strCache>
                <c:ptCount val="1"/>
                <c:pt idx="0">
                  <c:v>CW</c:v>
                </c:pt>
              </c:strCache>
            </c:strRef>
          </c:tx>
          <c:spPr>
            <a:solidFill>
              <a:schemeClr val="tx1">
                <a:lumMod val="75000"/>
                <a:lumOff val="25000"/>
              </a:schemeClr>
            </a:solidFill>
          </c:spPr>
          <c:invertIfNegative val="0"/>
          <c:val>
            <c:numRef>
              <c:f>工作表6!$D$3:$D$7</c:f>
              <c:numCache>
                <c:formatCode>General</c:formatCode>
                <c:ptCount val="5"/>
                <c:pt idx="0">
                  <c:v>0.0</c:v>
                </c:pt>
                <c:pt idx="1">
                  <c:v>0.0</c:v>
                </c:pt>
                <c:pt idx="2">
                  <c:v>2.0</c:v>
                </c:pt>
                <c:pt idx="3">
                  <c:v>12.0</c:v>
                </c:pt>
                <c:pt idx="4">
                  <c:v>7.0</c:v>
                </c:pt>
              </c:numCache>
            </c:numRef>
          </c:val>
        </c:ser>
        <c:ser>
          <c:idx val="1"/>
          <c:order val="1"/>
          <c:tx>
            <c:strRef>
              <c:f>工作表6!$E$2</c:f>
              <c:strCache>
                <c:ptCount val="1"/>
                <c:pt idx="0">
                  <c:v>NCW</c:v>
                </c:pt>
              </c:strCache>
            </c:strRef>
          </c:tx>
          <c:spPr>
            <a:solidFill>
              <a:srgbClr val="FF6600"/>
            </a:solidFill>
          </c:spPr>
          <c:invertIfNegative val="0"/>
          <c:val>
            <c:numRef>
              <c:f>工作表6!$E$3:$E$7</c:f>
              <c:numCache>
                <c:formatCode>General</c:formatCode>
                <c:ptCount val="5"/>
                <c:pt idx="0">
                  <c:v>0.0</c:v>
                </c:pt>
                <c:pt idx="1">
                  <c:v>1.0</c:v>
                </c:pt>
                <c:pt idx="2">
                  <c:v>8.0</c:v>
                </c:pt>
                <c:pt idx="3">
                  <c:v>6.0</c:v>
                </c:pt>
                <c:pt idx="4">
                  <c:v>6.0</c:v>
                </c:pt>
              </c:numCache>
            </c:numRef>
          </c:val>
        </c:ser>
        <c:dLbls>
          <c:showLegendKey val="0"/>
          <c:showVal val="0"/>
          <c:showCatName val="0"/>
          <c:showSerName val="0"/>
          <c:showPercent val="0"/>
          <c:showBubbleSize val="0"/>
        </c:dLbls>
        <c:gapWidth val="150"/>
        <c:axId val="549027976"/>
        <c:axId val="549030952"/>
      </c:barChart>
      <c:catAx>
        <c:axId val="549027976"/>
        <c:scaling>
          <c:orientation val="minMax"/>
        </c:scaling>
        <c:delete val="0"/>
        <c:axPos val="b"/>
        <c:majorTickMark val="out"/>
        <c:minorTickMark val="none"/>
        <c:tickLblPos val="nextTo"/>
        <c:crossAx val="549030952"/>
        <c:crosses val="autoZero"/>
        <c:auto val="1"/>
        <c:lblAlgn val="ctr"/>
        <c:lblOffset val="100"/>
        <c:noMultiLvlLbl val="0"/>
      </c:catAx>
      <c:valAx>
        <c:axId val="549030952"/>
        <c:scaling>
          <c:orientation val="minMax"/>
        </c:scaling>
        <c:delete val="0"/>
        <c:axPos val="l"/>
        <c:majorGridlines/>
        <c:numFmt formatCode="General" sourceLinked="1"/>
        <c:majorTickMark val="out"/>
        <c:minorTickMark val="none"/>
        <c:tickLblPos val="nextTo"/>
        <c:crossAx val="54902797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val>
            <c:numRef>
              <c:f>工作表6!$D$3:$D$7</c:f>
              <c:numCache>
                <c:formatCode>General</c:formatCode>
                <c:ptCount val="5"/>
                <c:pt idx="0">
                  <c:v>0.0</c:v>
                </c:pt>
                <c:pt idx="1">
                  <c:v>0.0</c:v>
                </c:pt>
                <c:pt idx="2">
                  <c:v>2.0</c:v>
                </c:pt>
                <c:pt idx="3">
                  <c:v>12.0</c:v>
                </c:pt>
                <c:pt idx="4">
                  <c:v>7.0</c:v>
                </c:pt>
              </c:numCache>
            </c:numRef>
          </c:val>
        </c:ser>
        <c:ser>
          <c:idx val="1"/>
          <c:order val="1"/>
          <c:val>
            <c:numRef>
              <c:f>工作表6!$E$3:$E$7</c:f>
              <c:numCache>
                <c:formatCode>General</c:formatCode>
                <c:ptCount val="5"/>
                <c:pt idx="0">
                  <c:v>0.0</c:v>
                </c:pt>
                <c:pt idx="1">
                  <c:v>1.0</c:v>
                </c:pt>
                <c:pt idx="2">
                  <c:v>8.0</c:v>
                </c:pt>
                <c:pt idx="3">
                  <c:v>6.0</c:v>
                </c:pt>
                <c:pt idx="4">
                  <c:v>6.0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a:pPr>
          <a:endParaRPr lang="zh-CN"/>
        </a:p>
      </c:txPr>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tx>
            <c:strRef>
              <c:f>工作表7!$D$1</c:f>
              <c:strCache>
                <c:ptCount val="1"/>
                <c:pt idx="0">
                  <c:v>CW</c:v>
                </c:pt>
              </c:strCache>
            </c:strRef>
          </c:tx>
          <c:val>
            <c:numRef>
              <c:f>工作表7!$D$2:$D$6</c:f>
              <c:numCache>
                <c:formatCode>General</c:formatCode>
                <c:ptCount val="5"/>
                <c:pt idx="0">
                  <c:v>0.0</c:v>
                </c:pt>
                <c:pt idx="1">
                  <c:v>0.0</c:v>
                </c:pt>
                <c:pt idx="2">
                  <c:v>2.0</c:v>
                </c:pt>
                <c:pt idx="3">
                  <c:v>13.0</c:v>
                </c:pt>
                <c:pt idx="4">
                  <c:v>6.0</c:v>
                </c:pt>
              </c:numCache>
            </c:numRef>
          </c:val>
        </c:ser>
        <c:ser>
          <c:idx val="1"/>
          <c:order val="1"/>
          <c:tx>
            <c:strRef>
              <c:f>工作表7!$E$1</c:f>
              <c:strCache>
                <c:ptCount val="1"/>
                <c:pt idx="0">
                  <c:v>NCW</c:v>
                </c:pt>
              </c:strCache>
            </c:strRef>
          </c:tx>
          <c:val>
            <c:numRef>
              <c:f>工作表7!$E$2:$E$6</c:f>
              <c:numCache>
                <c:formatCode>General</c:formatCode>
                <c:ptCount val="5"/>
                <c:pt idx="0">
                  <c:v>1.0</c:v>
                </c:pt>
                <c:pt idx="1">
                  <c:v>1.0</c:v>
                </c:pt>
                <c:pt idx="2">
                  <c:v>10.0</c:v>
                </c:pt>
                <c:pt idx="3">
                  <c:v>6.0</c:v>
                </c:pt>
                <c:pt idx="4">
                  <c:v>3.0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a:pPr>
          <a:endParaRPr lang="zh-CN"/>
        </a:p>
      </c:txPr>
    </c:legend>
    <c:plotVisOnly val="1"/>
    <c:dispBlanksAs val="gap"/>
    <c:showDLblsOverMax val="0"/>
  </c:chart>
  <c:printSettings>
    <c:headerFooter/>
    <c:pageMargins b="1.0" l="0.75" r="0.75" t="1.0" header="0.5" footer="0.5"/>
    <c:pageSetup paperSize="0" orientation="portrait" horizontalDpi="0"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工作表7!$D$1</c:f>
              <c:strCache>
                <c:ptCount val="1"/>
                <c:pt idx="0">
                  <c:v>CW</c:v>
                </c:pt>
              </c:strCache>
            </c:strRef>
          </c:tx>
          <c:spPr>
            <a:solidFill>
              <a:schemeClr val="tx1">
                <a:lumMod val="75000"/>
                <a:lumOff val="25000"/>
              </a:schemeClr>
            </a:solidFill>
          </c:spPr>
          <c:invertIfNegative val="0"/>
          <c:val>
            <c:numRef>
              <c:f>工作表7!$D$2:$D$6</c:f>
              <c:numCache>
                <c:formatCode>General</c:formatCode>
                <c:ptCount val="5"/>
                <c:pt idx="0">
                  <c:v>0.0</c:v>
                </c:pt>
                <c:pt idx="1">
                  <c:v>0.0</c:v>
                </c:pt>
                <c:pt idx="2">
                  <c:v>2.0</c:v>
                </c:pt>
                <c:pt idx="3">
                  <c:v>13.0</c:v>
                </c:pt>
                <c:pt idx="4">
                  <c:v>6.0</c:v>
                </c:pt>
              </c:numCache>
            </c:numRef>
          </c:val>
        </c:ser>
        <c:ser>
          <c:idx val="1"/>
          <c:order val="1"/>
          <c:tx>
            <c:strRef>
              <c:f>工作表7!$E$1</c:f>
              <c:strCache>
                <c:ptCount val="1"/>
                <c:pt idx="0">
                  <c:v>NCW</c:v>
                </c:pt>
              </c:strCache>
            </c:strRef>
          </c:tx>
          <c:spPr>
            <a:solidFill>
              <a:schemeClr val="accent6">
                <a:lumMod val="75000"/>
              </a:schemeClr>
            </a:solidFill>
          </c:spPr>
          <c:invertIfNegative val="0"/>
          <c:val>
            <c:numRef>
              <c:f>工作表7!$E$2:$E$6</c:f>
              <c:numCache>
                <c:formatCode>General</c:formatCode>
                <c:ptCount val="5"/>
                <c:pt idx="0">
                  <c:v>1.0</c:v>
                </c:pt>
                <c:pt idx="1">
                  <c:v>1.0</c:v>
                </c:pt>
                <c:pt idx="2">
                  <c:v>10.0</c:v>
                </c:pt>
                <c:pt idx="3">
                  <c:v>6.0</c:v>
                </c:pt>
                <c:pt idx="4">
                  <c:v>3.0</c:v>
                </c:pt>
              </c:numCache>
            </c:numRef>
          </c:val>
        </c:ser>
        <c:dLbls>
          <c:showLegendKey val="0"/>
          <c:showVal val="0"/>
          <c:showCatName val="0"/>
          <c:showSerName val="0"/>
          <c:showPercent val="0"/>
          <c:showBubbleSize val="0"/>
        </c:dLbls>
        <c:gapWidth val="150"/>
        <c:axId val="638176824"/>
        <c:axId val="638179736"/>
      </c:barChart>
      <c:catAx>
        <c:axId val="638176824"/>
        <c:scaling>
          <c:orientation val="minMax"/>
        </c:scaling>
        <c:delete val="0"/>
        <c:axPos val="b"/>
        <c:majorTickMark val="out"/>
        <c:minorTickMark val="none"/>
        <c:tickLblPos val="nextTo"/>
        <c:crossAx val="638179736"/>
        <c:crosses val="autoZero"/>
        <c:auto val="1"/>
        <c:lblAlgn val="ctr"/>
        <c:lblOffset val="100"/>
        <c:noMultiLvlLbl val="0"/>
      </c:catAx>
      <c:valAx>
        <c:axId val="638179736"/>
        <c:scaling>
          <c:orientation val="minMax"/>
        </c:scaling>
        <c:delete val="0"/>
        <c:axPos val="l"/>
        <c:majorGridlines/>
        <c:numFmt formatCode="General" sourceLinked="1"/>
        <c:majorTickMark val="out"/>
        <c:minorTickMark val="none"/>
        <c:tickLblPos val="nextTo"/>
        <c:crossAx val="6381768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tx>
            <c:strRef>
              <c:f>工作表8!$E$26</c:f>
              <c:strCache>
                <c:ptCount val="1"/>
                <c:pt idx="0">
                  <c:v>Height1</c:v>
                </c:pt>
              </c:strCache>
            </c:strRef>
          </c:tx>
          <c:spPr>
            <a:noFill/>
            <a:ln>
              <a:noFill/>
            </a:ln>
          </c:spPr>
          <c:invertIfNegative val="0"/>
          <c:errBars>
            <c:errBarType val="minus"/>
            <c:errValType val="cust"/>
            <c:noEndCap val="0"/>
            <c:plus>
              <c:numLit>
                <c:formatCode>General</c:formatCode>
                <c:ptCount val="1"/>
                <c:pt idx="0">
                  <c:v>1.0</c:v>
                </c:pt>
              </c:numLit>
            </c:plus>
            <c:minus>
              <c:numRef>
                <c:f>工作表8!$F$30:$G$30</c:f>
                <c:numCache>
                  <c:formatCode>General</c:formatCode>
                  <c:ptCount val="2"/>
                  <c:pt idx="0">
                    <c:v>1.0</c:v>
                  </c:pt>
                  <c:pt idx="1">
                    <c:v>2.0</c:v>
                  </c:pt>
                </c:numCache>
              </c:numRef>
            </c:minus>
            <c:spPr>
              <a:ln w="15875"/>
            </c:spPr>
          </c:errBars>
          <c:cat>
            <c:strRef>
              <c:f>工作表8!$F$25:$G$25</c:f>
              <c:strCache>
                <c:ptCount val="2"/>
                <c:pt idx="0">
                  <c:v>CW</c:v>
                </c:pt>
                <c:pt idx="1">
                  <c:v>NCW</c:v>
                </c:pt>
              </c:strCache>
            </c:strRef>
          </c:cat>
          <c:val>
            <c:numRef>
              <c:f>工作表8!$F$26:$G$26</c:f>
              <c:numCache>
                <c:formatCode>General</c:formatCode>
                <c:ptCount val="2"/>
                <c:pt idx="0">
                  <c:v>1.0</c:v>
                </c:pt>
                <c:pt idx="1">
                  <c:v>2.0</c:v>
                </c:pt>
              </c:numCache>
            </c:numRef>
          </c:val>
        </c:ser>
        <c:ser>
          <c:idx val="1"/>
          <c:order val="1"/>
          <c:tx>
            <c:strRef>
              <c:f>工作表8!$E$27</c:f>
              <c:strCache>
                <c:ptCount val="1"/>
                <c:pt idx="0">
                  <c:v>Height2</c:v>
                </c:pt>
              </c:strCache>
            </c:strRef>
          </c:tx>
          <c:spPr>
            <a:solidFill>
              <a:schemeClr val="tx1">
                <a:lumMod val="75000"/>
                <a:lumOff val="25000"/>
              </a:schemeClr>
            </a:solidFill>
            <a:ln>
              <a:noFill/>
            </a:ln>
          </c:spPr>
          <c:invertIfNegative val="0"/>
          <c:cat>
            <c:strRef>
              <c:f>工作表8!$F$25:$G$25</c:f>
              <c:strCache>
                <c:ptCount val="2"/>
                <c:pt idx="0">
                  <c:v>CW</c:v>
                </c:pt>
                <c:pt idx="1">
                  <c:v>NCW</c:v>
                </c:pt>
              </c:strCache>
            </c:strRef>
          </c:cat>
          <c:val>
            <c:numRef>
              <c:f>工作表8!$F$27:$G$27</c:f>
              <c:numCache>
                <c:formatCode>General</c:formatCode>
                <c:ptCount val="2"/>
                <c:pt idx="0">
                  <c:v>2.0</c:v>
                </c:pt>
                <c:pt idx="1">
                  <c:v>1.0</c:v>
                </c:pt>
              </c:numCache>
            </c:numRef>
          </c:val>
        </c:ser>
        <c:ser>
          <c:idx val="2"/>
          <c:order val="2"/>
          <c:tx>
            <c:strRef>
              <c:f>工作表8!$E$28</c:f>
              <c:strCache>
                <c:ptCount val="1"/>
                <c:pt idx="0">
                  <c:v>Height3</c:v>
                </c:pt>
              </c:strCache>
            </c:strRef>
          </c:tx>
          <c:spPr>
            <a:solidFill>
              <a:schemeClr val="accent6">
                <a:lumMod val="75000"/>
              </a:schemeClr>
            </a:solidFill>
            <a:ln>
              <a:noFill/>
            </a:ln>
          </c:spPr>
          <c:invertIfNegative val="0"/>
          <c:errBars>
            <c:errBarType val="plus"/>
            <c:errValType val="cust"/>
            <c:noEndCap val="0"/>
            <c:plus>
              <c:numRef>
                <c:f>工作表8!$F$29:$G$29</c:f>
                <c:numCache>
                  <c:formatCode>General</c:formatCode>
                  <c:ptCount val="2"/>
                  <c:pt idx="0">
                    <c:v>6.0</c:v>
                  </c:pt>
                  <c:pt idx="1">
                    <c:v>4.5</c:v>
                  </c:pt>
                </c:numCache>
              </c:numRef>
            </c:plus>
            <c:minus>
              <c:numLit>
                <c:formatCode>General</c:formatCode>
                <c:ptCount val="1"/>
                <c:pt idx="0">
                  <c:v>1.0</c:v>
                </c:pt>
              </c:numLit>
            </c:minus>
            <c:spPr>
              <a:noFill/>
              <a:ln w="15875" cap="flat" cmpd="sng" algn="ctr">
                <a:solidFill>
                  <a:schemeClr val="dk1">
                    <a:shade val="95000"/>
                    <a:satMod val="105000"/>
                  </a:schemeClr>
                </a:solidFill>
                <a:prstDash val="solid"/>
              </a:ln>
              <a:effectLst/>
            </c:spPr>
          </c:errBars>
          <c:cat>
            <c:strRef>
              <c:f>工作表8!$F$25:$G$25</c:f>
              <c:strCache>
                <c:ptCount val="2"/>
                <c:pt idx="0">
                  <c:v>CW</c:v>
                </c:pt>
                <c:pt idx="1">
                  <c:v>NCW</c:v>
                </c:pt>
              </c:strCache>
            </c:strRef>
          </c:cat>
          <c:val>
            <c:numRef>
              <c:f>工作表8!$F$28:$G$28</c:f>
              <c:numCache>
                <c:formatCode>General</c:formatCode>
                <c:ptCount val="2"/>
                <c:pt idx="0">
                  <c:v>1.0</c:v>
                </c:pt>
                <c:pt idx="1">
                  <c:v>1.5</c:v>
                </c:pt>
              </c:numCache>
            </c:numRef>
          </c:val>
        </c:ser>
        <c:dLbls>
          <c:showLegendKey val="0"/>
          <c:showVal val="0"/>
          <c:showCatName val="0"/>
          <c:showSerName val="0"/>
          <c:showPercent val="0"/>
          <c:showBubbleSize val="0"/>
        </c:dLbls>
        <c:gapWidth val="150"/>
        <c:overlap val="100"/>
        <c:axId val="549081016"/>
        <c:axId val="549084136"/>
      </c:barChart>
      <c:catAx>
        <c:axId val="549081016"/>
        <c:scaling>
          <c:orientation val="minMax"/>
        </c:scaling>
        <c:delete val="0"/>
        <c:axPos val="b"/>
        <c:majorTickMark val="out"/>
        <c:minorTickMark val="none"/>
        <c:tickLblPos val="nextTo"/>
        <c:crossAx val="549084136"/>
        <c:crosses val="autoZero"/>
        <c:auto val="1"/>
        <c:lblAlgn val="ctr"/>
        <c:lblOffset val="100"/>
        <c:noMultiLvlLbl val="0"/>
      </c:catAx>
      <c:valAx>
        <c:axId val="549084136"/>
        <c:scaling>
          <c:orientation val="minMax"/>
        </c:scaling>
        <c:delete val="0"/>
        <c:axPos val="l"/>
        <c:majorGridlines/>
        <c:numFmt formatCode="General" sourceLinked="1"/>
        <c:majorTickMark val="out"/>
        <c:minorTickMark val="none"/>
        <c:tickLblPos val="nextTo"/>
        <c:crossAx val="549081016"/>
        <c:crosses val="autoZero"/>
        <c:crossBetween val="between"/>
      </c:valAx>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tx>
            <c:strRef>
              <c:f>工作表9!$E$12</c:f>
              <c:strCache>
                <c:ptCount val="1"/>
                <c:pt idx="0">
                  <c:v>Height1</c:v>
                </c:pt>
              </c:strCache>
            </c:strRef>
          </c:tx>
          <c:spPr>
            <a:noFill/>
            <a:ln>
              <a:noFill/>
            </a:ln>
          </c:spPr>
          <c:invertIfNegative val="0"/>
          <c:errBars>
            <c:errBarType val="minus"/>
            <c:errValType val="cust"/>
            <c:noEndCap val="0"/>
            <c:plus>
              <c:numLit>
                <c:formatCode>General</c:formatCode>
                <c:ptCount val="1"/>
                <c:pt idx="0">
                  <c:v>1.0</c:v>
                </c:pt>
              </c:numLit>
            </c:plus>
            <c:minus>
              <c:numRef>
                <c:f>工作表9!$F$16:$G$16</c:f>
                <c:numCache>
                  <c:formatCode>General</c:formatCode>
                  <c:ptCount val="2"/>
                  <c:pt idx="0">
                    <c:v>50.5</c:v>
                  </c:pt>
                  <c:pt idx="1">
                    <c:v>54.0</c:v>
                  </c:pt>
                </c:numCache>
              </c:numRef>
            </c:minus>
            <c:spPr>
              <a:ln w="15875"/>
            </c:spPr>
          </c:errBars>
          <c:cat>
            <c:strRef>
              <c:f>工作表9!$F$11:$G$11</c:f>
              <c:strCache>
                <c:ptCount val="2"/>
                <c:pt idx="0">
                  <c:v>CW</c:v>
                </c:pt>
                <c:pt idx="1">
                  <c:v>NCW</c:v>
                </c:pt>
              </c:strCache>
            </c:strRef>
          </c:cat>
          <c:val>
            <c:numRef>
              <c:f>工作表9!$F$12:$G$12</c:f>
              <c:numCache>
                <c:formatCode>General</c:formatCode>
                <c:ptCount val="2"/>
                <c:pt idx="0">
                  <c:v>76.5</c:v>
                </c:pt>
                <c:pt idx="1">
                  <c:v>72.0</c:v>
                </c:pt>
              </c:numCache>
            </c:numRef>
          </c:val>
        </c:ser>
        <c:ser>
          <c:idx val="1"/>
          <c:order val="1"/>
          <c:tx>
            <c:strRef>
              <c:f>工作表9!$E$13</c:f>
              <c:strCache>
                <c:ptCount val="1"/>
                <c:pt idx="0">
                  <c:v>Height2</c:v>
                </c:pt>
              </c:strCache>
            </c:strRef>
          </c:tx>
          <c:spPr>
            <a:solidFill>
              <a:schemeClr val="tx1">
                <a:lumMod val="75000"/>
                <a:lumOff val="25000"/>
              </a:schemeClr>
            </a:solidFill>
            <a:ln>
              <a:noFill/>
            </a:ln>
          </c:spPr>
          <c:invertIfNegative val="0"/>
          <c:cat>
            <c:strRef>
              <c:f>工作表9!$F$11:$G$11</c:f>
              <c:strCache>
                <c:ptCount val="2"/>
                <c:pt idx="0">
                  <c:v>CW</c:v>
                </c:pt>
                <c:pt idx="1">
                  <c:v>NCW</c:v>
                </c:pt>
              </c:strCache>
            </c:strRef>
          </c:cat>
          <c:val>
            <c:numRef>
              <c:f>工作表9!$F$13:$G$13</c:f>
              <c:numCache>
                <c:formatCode>General</c:formatCode>
                <c:ptCount val="2"/>
                <c:pt idx="0">
                  <c:v>32.5</c:v>
                </c:pt>
                <c:pt idx="1">
                  <c:v>9.0</c:v>
                </c:pt>
              </c:numCache>
            </c:numRef>
          </c:val>
        </c:ser>
        <c:ser>
          <c:idx val="2"/>
          <c:order val="2"/>
          <c:tx>
            <c:strRef>
              <c:f>工作表9!$E$14</c:f>
              <c:strCache>
                <c:ptCount val="1"/>
                <c:pt idx="0">
                  <c:v>Height3</c:v>
                </c:pt>
              </c:strCache>
            </c:strRef>
          </c:tx>
          <c:spPr>
            <a:solidFill>
              <a:schemeClr val="accent6">
                <a:lumMod val="75000"/>
              </a:schemeClr>
            </a:solidFill>
            <a:ln>
              <a:noFill/>
            </a:ln>
          </c:spPr>
          <c:invertIfNegative val="0"/>
          <c:errBars>
            <c:errBarType val="plus"/>
            <c:errValType val="cust"/>
            <c:noEndCap val="0"/>
            <c:plus>
              <c:numRef>
                <c:f>工作表9!$F$15:$G$15</c:f>
                <c:numCache>
                  <c:formatCode>General</c:formatCode>
                  <c:ptCount val="2"/>
                  <c:pt idx="0">
                    <c:v>172.0</c:v>
                  </c:pt>
                  <c:pt idx="1">
                    <c:v>138.5</c:v>
                  </c:pt>
                </c:numCache>
              </c:numRef>
            </c:plus>
            <c:minus>
              <c:numLit>
                <c:formatCode>General</c:formatCode>
                <c:ptCount val="1"/>
                <c:pt idx="0">
                  <c:v>1.0</c:v>
                </c:pt>
              </c:numLit>
            </c:minus>
            <c:spPr>
              <a:ln w="15875"/>
            </c:spPr>
          </c:errBars>
          <c:cat>
            <c:strRef>
              <c:f>工作表9!$F$11:$G$11</c:f>
              <c:strCache>
                <c:ptCount val="2"/>
                <c:pt idx="0">
                  <c:v>CW</c:v>
                </c:pt>
                <c:pt idx="1">
                  <c:v>NCW</c:v>
                </c:pt>
              </c:strCache>
            </c:strRef>
          </c:cat>
          <c:val>
            <c:numRef>
              <c:f>工作表9!$F$14:$G$14</c:f>
              <c:numCache>
                <c:formatCode>General</c:formatCode>
                <c:ptCount val="2"/>
                <c:pt idx="0">
                  <c:v>21.0</c:v>
                </c:pt>
                <c:pt idx="1">
                  <c:v>77.5</c:v>
                </c:pt>
              </c:numCache>
            </c:numRef>
          </c:val>
        </c:ser>
        <c:dLbls>
          <c:showLegendKey val="0"/>
          <c:showVal val="0"/>
          <c:showCatName val="0"/>
          <c:showSerName val="0"/>
          <c:showPercent val="0"/>
          <c:showBubbleSize val="0"/>
        </c:dLbls>
        <c:gapWidth val="150"/>
        <c:overlap val="100"/>
        <c:axId val="549134520"/>
        <c:axId val="549137608"/>
      </c:barChart>
      <c:catAx>
        <c:axId val="549134520"/>
        <c:scaling>
          <c:orientation val="minMax"/>
        </c:scaling>
        <c:delete val="0"/>
        <c:axPos val="b"/>
        <c:majorTickMark val="out"/>
        <c:minorTickMark val="none"/>
        <c:tickLblPos val="nextTo"/>
        <c:crossAx val="549137608"/>
        <c:crosses val="autoZero"/>
        <c:auto val="1"/>
        <c:lblAlgn val="ctr"/>
        <c:lblOffset val="100"/>
        <c:noMultiLvlLbl val="0"/>
      </c:catAx>
      <c:valAx>
        <c:axId val="549137608"/>
        <c:scaling>
          <c:orientation val="minMax"/>
        </c:scaling>
        <c:delete val="0"/>
        <c:axPos val="l"/>
        <c:majorGridlines/>
        <c:numFmt formatCode="General" sourceLinked="1"/>
        <c:majorTickMark val="out"/>
        <c:minorTickMark val="none"/>
        <c:tickLblPos val="nextTo"/>
        <c:crossAx val="549134520"/>
        <c:crosses val="autoZero"/>
        <c:crossBetween val="between"/>
      </c:valAx>
    </c:plotArea>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工作表10!$D$1</c:f>
              <c:strCache>
                <c:ptCount val="1"/>
                <c:pt idx="0">
                  <c:v>count</c:v>
                </c:pt>
              </c:strCache>
            </c:strRef>
          </c:tx>
          <c:spPr>
            <a:solidFill>
              <a:schemeClr val="accent6">
                <a:lumMod val="75000"/>
              </a:schemeClr>
            </a:solidFill>
          </c:spPr>
          <c:invertIfNegative val="0"/>
          <c:val>
            <c:numRef>
              <c:f>工作表10!$D$2:$D$6</c:f>
              <c:numCache>
                <c:formatCode>General</c:formatCode>
                <c:ptCount val="5"/>
                <c:pt idx="0">
                  <c:v>0.0</c:v>
                </c:pt>
                <c:pt idx="1">
                  <c:v>0.0</c:v>
                </c:pt>
                <c:pt idx="2">
                  <c:v>2.0</c:v>
                </c:pt>
                <c:pt idx="3">
                  <c:v>7.0</c:v>
                </c:pt>
                <c:pt idx="4">
                  <c:v>14.0</c:v>
                </c:pt>
              </c:numCache>
            </c:numRef>
          </c:val>
        </c:ser>
        <c:dLbls>
          <c:showLegendKey val="0"/>
          <c:showVal val="0"/>
          <c:showCatName val="0"/>
          <c:showSerName val="0"/>
          <c:showPercent val="0"/>
          <c:showBubbleSize val="0"/>
        </c:dLbls>
        <c:gapWidth val="150"/>
        <c:axId val="549169560"/>
        <c:axId val="549172568"/>
      </c:barChart>
      <c:catAx>
        <c:axId val="549169560"/>
        <c:scaling>
          <c:orientation val="minMax"/>
        </c:scaling>
        <c:delete val="0"/>
        <c:axPos val="b"/>
        <c:majorTickMark val="out"/>
        <c:minorTickMark val="none"/>
        <c:tickLblPos val="nextTo"/>
        <c:crossAx val="549172568"/>
        <c:crosses val="autoZero"/>
        <c:auto val="1"/>
        <c:lblAlgn val="ctr"/>
        <c:lblOffset val="100"/>
        <c:noMultiLvlLbl val="0"/>
      </c:catAx>
      <c:valAx>
        <c:axId val="549172568"/>
        <c:scaling>
          <c:orientation val="minMax"/>
        </c:scaling>
        <c:delete val="0"/>
        <c:axPos val="l"/>
        <c:majorGridlines/>
        <c:numFmt formatCode="General" sourceLinked="1"/>
        <c:majorTickMark val="out"/>
        <c:minorTickMark val="none"/>
        <c:tickLblPos val="nextTo"/>
        <c:crossAx val="54916956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 Id="rId6" Type="http://schemas.openxmlformats.org/officeDocument/2006/relationships/chart" Target="../charts/chart14.xml"/><Relationship Id="rId7" Type="http://schemas.openxmlformats.org/officeDocument/2006/relationships/chart" Target="../charts/chart15.xml"/><Relationship Id="rId8" Type="http://schemas.openxmlformats.org/officeDocument/2006/relationships/chart" Target="../charts/chart16.xml"/><Relationship Id="rId9" Type="http://schemas.openxmlformats.org/officeDocument/2006/relationships/chart" Target="../charts/chart17.xml"/><Relationship Id="rId10" Type="http://schemas.openxmlformats.org/officeDocument/2006/relationships/chart" Target="../charts/chart18.xml"/><Relationship Id="rId1" Type="http://schemas.openxmlformats.org/officeDocument/2006/relationships/chart" Target="../charts/chart9.xml"/><Relationship Id="rId2"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381000</xdr:colOff>
      <xdr:row>12</xdr:row>
      <xdr:rowOff>146050</xdr:rowOff>
    </xdr:from>
    <xdr:to>
      <xdr:col>16</xdr:col>
      <xdr:colOff>0</xdr:colOff>
      <xdr:row>27</xdr:row>
      <xdr:rowOff>31750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755650</xdr:colOff>
      <xdr:row>12</xdr:row>
      <xdr:rowOff>146050</xdr:rowOff>
    </xdr:from>
    <xdr:to>
      <xdr:col>10</xdr:col>
      <xdr:colOff>374650</xdr:colOff>
      <xdr:row>27</xdr:row>
      <xdr:rowOff>31750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241300</xdr:colOff>
      <xdr:row>6</xdr:row>
      <xdr:rowOff>19050</xdr:rowOff>
    </xdr:from>
    <xdr:to>
      <xdr:col>15</xdr:col>
      <xdr:colOff>685800</xdr:colOff>
      <xdr:row>20</xdr:row>
      <xdr:rowOff>95250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615950</xdr:colOff>
      <xdr:row>6</xdr:row>
      <xdr:rowOff>19050</xdr:rowOff>
    </xdr:from>
    <xdr:to>
      <xdr:col>10</xdr:col>
      <xdr:colOff>234950</xdr:colOff>
      <xdr:row>20</xdr:row>
      <xdr:rowOff>95250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177800</xdr:colOff>
      <xdr:row>14</xdr:row>
      <xdr:rowOff>82550</xdr:rowOff>
    </xdr:from>
    <xdr:to>
      <xdr:col>7</xdr:col>
      <xdr:colOff>622300</xdr:colOff>
      <xdr:row>28</xdr:row>
      <xdr:rowOff>31750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635000</xdr:colOff>
      <xdr:row>14</xdr:row>
      <xdr:rowOff>82550</xdr:rowOff>
    </xdr:from>
    <xdr:to>
      <xdr:col>13</xdr:col>
      <xdr:colOff>254000</xdr:colOff>
      <xdr:row>28</xdr:row>
      <xdr:rowOff>31750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603250</xdr:colOff>
      <xdr:row>10</xdr:row>
      <xdr:rowOff>69850</xdr:rowOff>
    </xdr:from>
    <xdr:to>
      <xdr:col>17</xdr:col>
      <xdr:colOff>222250</xdr:colOff>
      <xdr:row>23</xdr:row>
      <xdr:rowOff>171450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679450</xdr:colOff>
      <xdr:row>11</xdr:row>
      <xdr:rowOff>184150</xdr:rowOff>
    </xdr:from>
    <xdr:to>
      <xdr:col>15</xdr:col>
      <xdr:colOff>298450</xdr:colOff>
      <xdr:row>26</xdr:row>
      <xdr:rowOff>69850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488950</xdr:colOff>
      <xdr:row>9</xdr:row>
      <xdr:rowOff>31750</xdr:rowOff>
    </xdr:from>
    <xdr:to>
      <xdr:col>7</xdr:col>
      <xdr:colOff>107950</xdr:colOff>
      <xdr:row>23</xdr:row>
      <xdr:rowOff>107950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209550</xdr:colOff>
      <xdr:row>13</xdr:row>
      <xdr:rowOff>120650</xdr:rowOff>
    </xdr:from>
    <xdr:to>
      <xdr:col>14</xdr:col>
      <xdr:colOff>654050</xdr:colOff>
      <xdr:row>28</xdr:row>
      <xdr:rowOff>6350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628650</xdr:colOff>
      <xdr:row>9</xdr:row>
      <xdr:rowOff>57150</xdr:rowOff>
    </xdr:from>
    <xdr:to>
      <xdr:col>26</xdr:col>
      <xdr:colOff>247650</xdr:colOff>
      <xdr:row>23</xdr:row>
      <xdr:rowOff>133350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552450</xdr:colOff>
      <xdr:row>14</xdr:row>
      <xdr:rowOff>6350</xdr:rowOff>
    </xdr:from>
    <xdr:to>
      <xdr:col>35</xdr:col>
      <xdr:colOff>171450</xdr:colOff>
      <xdr:row>28</xdr:row>
      <xdr:rowOff>82550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35</xdr:row>
      <xdr:rowOff>31750</xdr:rowOff>
    </xdr:from>
    <xdr:to>
      <xdr:col>9</xdr:col>
      <xdr:colOff>444500</xdr:colOff>
      <xdr:row>49</xdr:row>
      <xdr:rowOff>107950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660400</xdr:colOff>
      <xdr:row>33</xdr:row>
      <xdr:rowOff>184150</xdr:rowOff>
    </xdr:from>
    <xdr:to>
      <xdr:col>20</xdr:col>
      <xdr:colOff>279400</xdr:colOff>
      <xdr:row>48</xdr:row>
      <xdr:rowOff>69850</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342900</xdr:colOff>
      <xdr:row>15</xdr:row>
      <xdr:rowOff>158750</xdr:rowOff>
    </xdr:from>
    <xdr:to>
      <xdr:col>5</xdr:col>
      <xdr:colOff>787400</xdr:colOff>
      <xdr:row>28</xdr:row>
      <xdr:rowOff>425450</xdr:rowOff>
    </xdr:to>
    <xdr:graphicFrame macro="">
      <xdr:nvGraphicFramePr>
        <xdr:cNvPr id="20" name="图表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146050</xdr:colOff>
      <xdr:row>9</xdr:row>
      <xdr:rowOff>6350</xdr:rowOff>
    </xdr:from>
    <xdr:to>
      <xdr:col>13</xdr:col>
      <xdr:colOff>590550</xdr:colOff>
      <xdr:row>23</xdr:row>
      <xdr:rowOff>82550</xdr:rowOff>
    </xdr:to>
    <xdr:graphicFrame macro="">
      <xdr:nvGraphicFramePr>
        <xdr:cNvPr id="21" name="图表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171450</xdr:colOff>
      <xdr:row>9</xdr:row>
      <xdr:rowOff>57150</xdr:rowOff>
    </xdr:from>
    <xdr:to>
      <xdr:col>20</xdr:col>
      <xdr:colOff>615950</xdr:colOff>
      <xdr:row>23</xdr:row>
      <xdr:rowOff>133350</xdr:rowOff>
    </xdr:to>
    <xdr:graphicFrame macro="">
      <xdr:nvGraphicFramePr>
        <xdr:cNvPr id="23" name="图表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107950</xdr:colOff>
      <xdr:row>14</xdr:row>
      <xdr:rowOff>6350</xdr:rowOff>
    </xdr:from>
    <xdr:to>
      <xdr:col>29</xdr:col>
      <xdr:colOff>552450</xdr:colOff>
      <xdr:row>28</xdr:row>
      <xdr:rowOff>82550</xdr:rowOff>
    </xdr:to>
    <xdr:graphicFrame macro="">
      <xdr:nvGraphicFramePr>
        <xdr:cNvPr id="24" name="图表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25"/>
  <sheetViews>
    <sheetView workbookViewId="0">
      <selection activeCell="E27" sqref="E27"/>
    </sheetView>
  </sheetViews>
  <sheetFormatPr baseColWidth="10" defaultRowHeight="15" x14ac:dyDescent="0"/>
  <cols>
    <col min="1" max="1" width="25.33203125" customWidth="1"/>
  </cols>
  <sheetData>
    <row r="1" spans="2:27">
      <c r="B1" s="42" t="s">
        <v>11</v>
      </c>
      <c r="C1" s="42"/>
      <c r="D1" s="42"/>
      <c r="E1" s="42"/>
      <c r="F1" s="42"/>
      <c r="G1" s="42"/>
      <c r="H1" s="42"/>
      <c r="I1" s="42"/>
      <c r="J1" s="42"/>
      <c r="L1" s="42" t="s">
        <v>12</v>
      </c>
      <c r="M1" s="42"/>
      <c r="N1" s="42"/>
      <c r="O1" s="42"/>
      <c r="P1" s="42"/>
    </row>
    <row r="2" spans="2:27" s="1" customFormat="1" ht="120">
      <c r="B2" s="1" t="s">
        <v>15</v>
      </c>
      <c r="C2" s="1" t="s">
        <v>36</v>
      </c>
      <c r="D2" s="1" t="s">
        <v>1</v>
      </c>
      <c r="E2" s="24" t="s">
        <v>2</v>
      </c>
      <c r="F2" s="24" t="s">
        <v>3</v>
      </c>
      <c r="G2" s="24" t="s">
        <v>4</v>
      </c>
      <c r="H2" s="24" t="s">
        <v>5</v>
      </c>
      <c r="I2" s="1" t="s">
        <v>39</v>
      </c>
      <c r="J2" s="1" t="s">
        <v>42</v>
      </c>
      <c r="L2" s="3" t="s">
        <v>49</v>
      </c>
      <c r="M2" s="1" t="s">
        <v>6</v>
      </c>
      <c r="N2" s="4" t="s">
        <v>0</v>
      </c>
      <c r="O2" s="1" t="s">
        <v>19</v>
      </c>
      <c r="P2" s="1" t="s">
        <v>21</v>
      </c>
      <c r="R2" s="1" t="s">
        <v>7</v>
      </c>
      <c r="S2" s="1" t="s">
        <v>8</v>
      </c>
      <c r="W2" s="1" t="s">
        <v>16</v>
      </c>
      <c r="X2" s="1" t="s">
        <v>17</v>
      </c>
      <c r="Y2" s="1" t="s">
        <v>18</v>
      </c>
      <c r="Z2" s="1" t="s">
        <v>20</v>
      </c>
      <c r="AA2" s="1" t="s">
        <v>22</v>
      </c>
    </row>
    <row r="3" spans="2:27" ht="16">
      <c r="B3">
        <v>2</v>
      </c>
      <c r="C3">
        <v>2</v>
      </c>
      <c r="D3">
        <v>2</v>
      </c>
      <c r="E3">
        <v>3</v>
      </c>
      <c r="F3">
        <v>3</v>
      </c>
      <c r="G3">
        <v>3</v>
      </c>
      <c r="H3">
        <v>3</v>
      </c>
      <c r="I3" s="2">
        <v>2</v>
      </c>
      <c r="J3">
        <v>118</v>
      </c>
      <c r="L3">
        <v>2</v>
      </c>
      <c r="M3">
        <v>3</v>
      </c>
      <c r="N3" s="2">
        <v>3</v>
      </c>
      <c r="O3">
        <v>3</v>
      </c>
      <c r="P3">
        <v>132</v>
      </c>
      <c r="R3" t="s">
        <v>9</v>
      </c>
      <c r="S3" t="s">
        <v>9</v>
      </c>
      <c r="W3">
        <f>L3-B3</f>
        <v>0</v>
      </c>
      <c r="X3">
        <f>M3-C3</f>
        <v>1</v>
      </c>
      <c r="Y3">
        <f>N3-D3</f>
        <v>1</v>
      </c>
      <c r="Z3">
        <f>O3-I3</f>
        <v>1</v>
      </c>
      <c r="AA3">
        <f>P3-J3</f>
        <v>14</v>
      </c>
    </row>
    <row r="4" spans="2:27" ht="16">
      <c r="B4">
        <v>3</v>
      </c>
      <c r="C4">
        <v>3</v>
      </c>
      <c r="D4">
        <v>3</v>
      </c>
      <c r="E4">
        <v>3</v>
      </c>
      <c r="F4">
        <v>3</v>
      </c>
      <c r="G4">
        <v>3</v>
      </c>
      <c r="H4">
        <v>3</v>
      </c>
      <c r="I4" s="2">
        <v>2</v>
      </c>
      <c r="J4">
        <v>131</v>
      </c>
      <c r="L4">
        <v>2</v>
      </c>
      <c r="M4">
        <v>3</v>
      </c>
      <c r="N4" s="2">
        <v>3</v>
      </c>
      <c r="O4">
        <v>6</v>
      </c>
      <c r="P4">
        <v>297</v>
      </c>
      <c r="R4" t="s">
        <v>9</v>
      </c>
      <c r="S4" t="s">
        <v>9</v>
      </c>
      <c r="W4">
        <f t="shared" ref="W4:W25" si="0">L4-B4</f>
        <v>-1</v>
      </c>
      <c r="X4">
        <f t="shared" ref="X4:X25" si="1">M4-C4</f>
        <v>0</v>
      </c>
      <c r="Y4">
        <f t="shared" ref="Y4:Y25" si="2">N4-D4</f>
        <v>0</v>
      </c>
      <c r="Z4">
        <f t="shared" ref="Z4:Z25" si="3">O4-I4</f>
        <v>4</v>
      </c>
      <c r="AA4">
        <f t="shared" ref="AA4:AA25" si="4">P4-J4</f>
        <v>166</v>
      </c>
    </row>
    <row r="5" spans="2:27" ht="16">
      <c r="B5">
        <v>3</v>
      </c>
      <c r="C5">
        <v>3</v>
      </c>
      <c r="D5">
        <v>3</v>
      </c>
      <c r="E5">
        <v>4</v>
      </c>
      <c r="F5">
        <v>3</v>
      </c>
      <c r="G5">
        <v>3</v>
      </c>
      <c r="H5">
        <v>3</v>
      </c>
      <c r="I5" s="2">
        <v>1</v>
      </c>
      <c r="J5">
        <v>58</v>
      </c>
      <c r="L5">
        <v>2</v>
      </c>
      <c r="M5">
        <v>3</v>
      </c>
      <c r="N5" s="2">
        <v>3</v>
      </c>
      <c r="O5">
        <v>2</v>
      </c>
      <c r="P5">
        <v>81</v>
      </c>
      <c r="R5" t="s">
        <v>9</v>
      </c>
      <c r="S5" t="s">
        <v>9</v>
      </c>
      <c r="W5">
        <f t="shared" si="0"/>
        <v>-1</v>
      </c>
      <c r="X5">
        <f t="shared" si="1"/>
        <v>0</v>
      </c>
      <c r="Y5">
        <f t="shared" si="2"/>
        <v>0</v>
      </c>
      <c r="Z5">
        <f t="shared" si="3"/>
        <v>1</v>
      </c>
      <c r="AA5">
        <f t="shared" si="4"/>
        <v>23</v>
      </c>
    </row>
    <row r="6" spans="2:27" ht="16">
      <c r="B6">
        <v>3</v>
      </c>
      <c r="C6">
        <v>3</v>
      </c>
      <c r="D6">
        <v>3</v>
      </c>
      <c r="E6">
        <v>4</v>
      </c>
      <c r="F6">
        <v>3</v>
      </c>
      <c r="G6">
        <v>3</v>
      </c>
      <c r="H6">
        <v>3</v>
      </c>
      <c r="I6" s="2">
        <v>1</v>
      </c>
      <c r="J6">
        <v>58</v>
      </c>
      <c r="L6">
        <v>2</v>
      </c>
      <c r="M6">
        <v>3</v>
      </c>
      <c r="N6" s="2">
        <v>3</v>
      </c>
      <c r="O6">
        <v>2</v>
      </c>
      <c r="P6">
        <v>81</v>
      </c>
      <c r="R6" t="s">
        <v>9</v>
      </c>
      <c r="S6" t="s">
        <v>9</v>
      </c>
      <c r="W6">
        <f t="shared" si="0"/>
        <v>-1</v>
      </c>
      <c r="X6">
        <f t="shared" si="1"/>
        <v>0</v>
      </c>
      <c r="Y6">
        <f t="shared" si="2"/>
        <v>0</v>
      </c>
      <c r="Z6">
        <f t="shared" si="3"/>
        <v>1</v>
      </c>
      <c r="AA6">
        <f t="shared" si="4"/>
        <v>23</v>
      </c>
    </row>
    <row r="7" spans="2:27" ht="16">
      <c r="B7">
        <v>3</v>
      </c>
      <c r="C7">
        <v>4</v>
      </c>
      <c r="D7">
        <v>4</v>
      </c>
      <c r="E7">
        <v>4</v>
      </c>
      <c r="F7">
        <v>4</v>
      </c>
      <c r="G7">
        <v>4</v>
      </c>
      <c r="H7">
        <v>3</v>
      </c>
      <c r="I7" s="2">
        <v>6</v>
      </c>
      <c r="J7">
        <v>302</v>
      </c>
      <c r="L7">
        <v>4</v>
      </c>
      <c r="M7">
        <v>4</v>
      </c>
      <c r="N7" s="2">
        <v>4</v>
      </c>
      <c r="O7">
        <v>2</v>
      </c>
      <c r="P7">
        <v>50</v>
      </c>
      <c r="R7" t="s">
        <v>10</v>
      </c>
      <c r="S7" t="s">
        <v>9</v>
      </c>
      <c r="W7">
        <f t="shared" si="0"/>
        <v>1</v>
      </c>
      <c r="X7">
        <f t="shared" si="1"/>
        <v>0</v>
      </c>
      <c r="Y7">
        <f t="shared" si="2"/>
        <v>0</v>
      </c>
      <c r="Z7">
        <f t="shared" si="3"/>
        <v>-4</v>
      </c>
      <c r="AA7">
        <f t="shared" si="4"/>
        <v>-252</v>
      </c>
    </row>
    <row r="8" spans="2:27" ht="16">
      <c r="B8">
        <v>3</v>
      </c>
      <c r="C8">
        <v>4</v>
      </c>
      <c r="D8">
        <v>4</v>
      </c>
      <c r="E8">
        <v>4</v>
      </c>
      <c r="F8">
        <v>4</v>
      </c>
      <c r="G8">
        <v>4</v>
      </c>
      <c r="H8">
        <v>4</v>
      </c>
      <c r="I8" s="2">
        <v>4</v>
      </c>
      <c r="J8">
        <v>279</v>
      </c>
      <c r="L8">
        <v>4</v>
      </c>
      <c r="M8">
        <v>3</v>
      </c>
      <c r="N8" s="2">
        <v>3</v>
      </c>
      <c r="O8">
        <v>3</v>
      </c>
      <c r="P8">
        <v>73</v>
      </c>
      <c r="R8" t="s">
        <v>9</v>
      </c>
      <c r="S8" t="s">
        <v>9</v>
      </c>
      <c r="W8">
        <f t="shared" si="0"/>
        <v>1</v>
      </c>
      <c r="X8">
        <f t="shared" si="1"/>
        <v>-1</v>
      </c>
      <c r="Y8">
        <f t="shared" si="2"/>
        <v>-1</v>
      </c>
      <c r="Z8">
        <f t="shared" si="3"/>
        <v>-1</v>
      </c>
      <c r="AA8">
        <f t="shared" si="4"/>
        <v>-206</v>
      </c>
    </row>
    <row r="9" spans="2:27" ht="16">
      <c r="B9">
        <v>3</v>
      </c>
      <c r="C9">
        <v>4</v>
      </c>
      <c r="D9">
        <v>4</v>
      </c>
      <c r="E9">
        <v>4</v>
      </c>
      <c r="F9">
        <v>4</v>
      </c>
      <c r="G9">
        <v>4</v>
      </c>
      <c r="H9">
        <v>4</v>
      </c>
      <c r="I9" s="2">
        <v>1</v>
      </c>
      <c r="J9">
        <v>104</v>
      </c>
      <c r="L9">
        <v>5</v>
      </c>
      <c r="M9">
        <v>3</v>
      </c>
      <c r="N9" s="2">
        <v>3</v>
      </c>
      <c r="O9">
        <v>2</v>
      </c>
      <c r="P9">
        <v>77</v>
      </c>
      <c r="R9" t="s">
        <v>9</v>
      </c>
      <c r="S9" t="s">
        <v>10</v>
      </c>
      <c r="W9">
        <f t="shared" si="0"/>
        <v>2</v>
      </c>
      <c r="X9">
        <f t="shared" si="1"/>
        <v>-1</v>
      </c>
      <c r="Y9">
        <f t="shared" si="2"/>
        <v>-1</v>
      </c>
      <c r="Z9">
        <f t="shared" si="3"/>
        <v>1</v>
      </c>
      <c r="AA9">
        <f t="shared" si="4"/>
        <v>-27</v>
      </c>
    </row>
    <row r="10" spans="2:27" ht="16">
      <c r="B10">
        <v>3</v>
      </c>
      <c r="C10">
        <v>4</v>
      </c>
      <c r="D10">
        <v>4</v>
      </c>
      <c r="E10">
        <v>4</v>
      </c>
      <c r="F10">
        <v>4</v>
      </c>
      <c r="G10">
        <v>4</v>
      </c>
      <c r="H10">
        <v>4</v>
      </c>
      <c r="I10" s="2">
        <v>6</v>
      </c>
      <c r="J10">
        <v>154</v>
      </c>
      <c r="L10">
        <v>5</v>
      </c>
      <c r="M10">
        <v>5</v>
      </c>
      <c r="N10" s="2">
        <v>5</v>
      </c>
      <c r="O10">
        <v>1</v>
      </c>
      <c r="P10">
        <v>61</v>
      </c>
      <c r="R10" t="s">
        <v>9</v>
      </c>
      <c r="S10" t="s">
        <v>9</v>
      </c>
      <c r="W10">
        <f t="shared" si="0"/>
        <v>2</v>
      </c>
      <c r="X10">
        <f t="shared" si="1"/>
        <v>1</v>
      </c>
      <c r="Y10">
        <f t="shared" si="2"/>
        <v>1</v>
      </c>
      <c r="Z10">
        <f t="shared" si="3"/>
        <v>-5</v>
      </c>
      <c r="AA10">
        <f t="shared" si="4"/>
        <v>-93</v>
      </c>
    </row>
    <row r="11" spans="2:27" ht="16">
      <c r="B11">
        <v>3</v>
      </c>
      <c r="C11">
        <v>4</v>
      </c>
      <c r="D11">
        <v>4</v>
      </c>
      <c r="E11">
        <v>4</v>
      </c>
      <c r="F11">
        <v>4</v>
      </c>
      <c r="G11">
        <v>4</v>
      </c>
      <c r="H11">
        <v>4</v>
      </c>
      <c r="I11" s="2">
        <v>5</v>
      </c>
      <c r="J11">
        <v>129</v>
      </c>
      <c r="L11">
        <v>4</v>
      </c>
      <c r="M11">
        <v>3</v>
      </c>
      <c r="N11" s="2">
        <v>3</v>
      </c>
      <c r="O11">
        <v>6</v>
      </c>
      <c r="P11">
        <v>185</v>
      </c>
      <c r="R11" t="s">
        <v>9</v>
      </c>
      <c r="S11" t="s">
        <v>9</v>
      </c>
      <c r="W11">
        <f t="shared" si="0"/>
        <v>1</v>
      </c>
      <c r="X11">
        <f t="shared" si="1"/>
        <v>-1</v>
      </c>
      <c r="Y11">
        <f t="shared" si="2"/>
        <v>-1</v>
      </c>
      <c r="Z11">
        <f t="shared" si="3"/>
        <v>1</v>
      </c>
      <c r="AA11">
        <f t="shared" si="4"/>
        <v>56</v>
      </c>
    </row>
    <row r="12" spans="2:27" ht="16">
      <c r="B12">
        <v>3</v>
      </c>
      <c r="C12">
        <v>4</v>
      </c>
      <c r="D12">
        <v>4</v>
      </c>
      <c r="E12">
        <v>5</v>
      </c>
      <c r="F12">
        <v>4</v>
      </c>
      <c r="G12">
        <v>4</v>
      </c>
      <c r="H12">
        <v>5</v>
      </c>
      <c r="I12" s="2">
        <v>4</v>
      </c>
      <c r="J12">
        <v>218</v>
      </c>
      <c r="L12">
        <v>3</v>
      </c>
      <c r="M12">
        <v>4</v>
      </c>
      <c r="N12" s="2">
        <v>4</v>
      </c>
      <c r="O12">
        <v>9</v>
      </c>
      <c r="P12">
        <v>262</v>
      </c>
      <c r="R12" t="s">
        <v>9</v>
      </c>
      <c r="S12" t="s">
        <v>9</v>
      </c>
      <c r="W12">
        <f t="shared" si="0"/>
        <v>0</v>
      </c>
      <c r="X12">
        <f t="shared" si="1"/>
        <v>0</v>
      </c>
      <c r="Y12">
        <f t="shared" si="2"/>
        <v>0</v>
      </c>
      <c r="Z12">
        <f t="shared" si="3"/>
        <v>5</v>
      </c>
      <c r="AA12">
        <f t="shared" si="4"/>
        <v>44</v>
      </c>
    </row>
    <row r="13" spans="2:27" ht="16">
      <c r="B13">
        <v>3</v>
      </c>
      <c r="C13">
        <v>4</v>
      </c>
      <c r="D13">
        <v>4</v>
      </c>
      <c r="E13">
        <v>5</v>
      </c>
      <c r="F13">
        <v>4</v>
      </c>
      <c r="G13">
        <v>4</v>
      </c>
      <c r="H13">
        <v>5</v>
      </c>
      <c r="I13" s="2">
        <v>3</v>
      </c>
      <c r="J13">
        <v>124</v>
      </c>
      <c r="L13">
        <v>3</v>
      </c>
      <c r="M13">
        <v>2</v>
      </c>
      <c r="N13" s="2">
        <v>3</v>
      </c>
      <c r="O13">
        <v>7</v>
      </c>
      <c r="P13">
        <v>110</v>
      </c>
      <c r="R13" t="s">
        <v>9</v>
      </c>
      <c r="S13" t="s">
        <v>9</v>
      </c>
      <c r="W13">
        <f t="shared" si="0"/>
        <v>0</v>
      </c>
      <c r="X13">
        <f t="shared" si="1"/>
        <v>-2</v>
      </c>
      <c r="Y13">
        <f t="shared" si="2"/>
        <v>-1</v>
      </c>
      <c r="Z13">
        <f t="shared" si="3"/>
        <v>4</v>
      </c>
      <c r="AA13">
        <f t="shared" si="4"/>
        <v>-14</v>
      </c>
    </row>
    <row r="14" spans="2:27" ht="16">
      <c r="B14">
        <v>4</v>
      </c>
      <c r="C14">
        <v>4</v>
      </c>
      <c r="D14">
        <v>4</v>
      </c>
      <c r="E14">
        <v>5</v>
      </c>
      <c r="F14">
        <v>4</v>
      </c>
      <c r="G14">
        <v>4</v>
      </c>
      <c r="H14">
        <v>5</v>
      </c>
      <c r="I14" s="2">
        <v>0</v>
      </c>
      <c r="J14">
        <v>27</v>
      </c>
      <c r="L14">
        <v>2</v>
      </c>
      <c r="M14">
        <v>3</v>
      </c>
      <c r="N14" s="2">
        <v>1</v>
      </c>
      <c r="O14">
        <v>3</v>
      </c>
      <c r="P14">
        <v>132</v>
      </c>
      <c r="R14" t="s">
        <v>9</v>
      </c>
      <c r="S14" t="s">
        <v>9</v>
      </c>
      <c r="W14">
        <f t="shared" si="0"/>
        <v>-2</v>
      </c>
      <c r="X14">
        <f t="shared" si="1"/>
        <v>-1</v>
      </c>
      <c r="Y14">
        <f t="shared" si="2"/>
        <v>-3</v>
      </c>
      <c r="Z14">
        <f t="shared" si="3"/>
        <v>3</v>
      </c>
      <c r="AA14">
        <f t="shared" si="4"/>
        <v>105</v>
      </c>
    </row>
    <row r="15" spans="2:27" ht="16">
      <c r="B15">
        <v>4</v>
      </c>
      <c r="C15">
        <v>4</v>
      </c>
      <c r="D15">
        <v>4</v>
      </c>
      <c r="E15">
        <v>5</v>
      </c>
      <c r="F15">
        <v>4</v>
      </c>
      <c r="G15">
        <v>5</v>
      </c>
      <c r="H15">
        <v>5</v>
      </c>
      <c r="I15" s="2">
        <v>0</v>
      </c>
      <c r="J15">
        <v>37</v>
      </c>
      <c r="L15">
        <v>3</v>
      </c>
      <c r="M15">
        <v>5</v>
      </c>
      <c r="N15" s="2">
        <v>4</v>
      </c>
      <c r="O15">
        <v>0</v>
      </c>
      <c r="P15">
        <v>18</v>
      </c>
      <c r="R15" t="s">
        <v>9</v>
      </c>
      <c r="S15" t="s">
        <v>9</v>
      </c>
      <c r="W15">
        <f t="shared" si="0"/>
        <v>-1</v>
      </c>
      <c r="X15">
        <f t="shared" si="1"/>
        <v>1</v>
      </c>
      <c r="Y15">
        <f t="shared" si="2"/>
        <v>0</v>
      </c>
      <c r="Z15">
        <f t="shared" si="3"/>
        <v>0</v>
      </c>
      <c r="AA15">
        <f t="shared" si="4"/>
        <v>-19</v>
      </c>
    </row>
    <row r="16" spans="2:27" ht="16">
      <c r="B16">
        <v>4</v>
      </c>
      <c r="C16">
        <v>4</v>
      </c>
      <c r="D16">
        <v>4</v>
      </c>
      <c r="E16">
        <v>5</v>
      </c>
      <c r="F16">
        <v>4</v>
      </c>
      <c r="G16">
        <v>5</v>
      </c>
      <c r="H16">
        <v>5</v>
      </c>
      <c r="I16" s="2">
        <v>3</v>
      </c>
      <c r="J16">
        <v>86</v>
      </c>
      <c r="L16">
        <v>3</v>
      </c>
      <c r="M16">
        <v>4</v>
      </c>
      <c r="N16" s="2">
        <v>3</v>
      </c>
      <c r="O16">
        <v>4</v>
      </c>
      <c r="P16">
        <v>187</v>
      </c>
      <c r="R16" t="s">
        <v>9</v>
      </c>
      <c r="S16" t="s">
        <v>9</v>
      </c>
      <c r="W16">
        <f t="shared" si="0"/>
        <v>-1</v>
      </c>
      <c r="X16">
        <f t="shared" si="1"/>
        <v>0</v>
      </c>
      <c r="Y16">
        <f t="shared" si="2"/>
        <v>-1</v>
      </c>
      <c r="Z16">
        <f t="shared" si="3"/>
        <v>1</v>
      </c>
      <c r="AA16">
        <f t="shared" si="4"/>
        <v>101</v>
      </c>
    </row>
    <row r="17" spans="1:27" ht="16">
      <c r="B17">
        <v>4</v>
      </c>
      <c r="C17">
        <v>4</v>
      </c>
      <c r="D17">
        <v>4</v>
      </c>
      <c r="E17">
        <v>5</v>
      </c>
      <c r="F17">
        <v>4</v>
      </c>
      <c r="G17">
        <v>5</v>
      </c>
      <c r="H17">
        <v>5</v>
      </c>
      <c r="I17" s="2">
        <v>0</v>
      </c>
      <c r="J17">
        <v>26</v>
      </c>
      <c r="L17">
        <v>5</v>
      </c>
      <c r="M17">
        <v>4</v>
      </c>
      <c r="N17" s="2">
        <v>4</v>
      </c>
      <c r="O17">
        <v>1</v>
      </c>
      <c r="P17">
        <v>46</v>
      </c>
      <c r="R17" t="s">
        <v>9</v>
      </c>
      <c r="S17" t="s">
        <v>9</v>
      </c>
      <c r="W17">
        <f t="shared" si="0"/>
        <v>1</v>
      </c>
      <c r="X17">
        <f t="shared" si="1"/>
        <v>0</v>
      </c>
      <c r="Y17">
        <f t="shared" si="2"/>
        <v>0</v>
      </c>
      <c r="Z17">
        <f t="shared" si="3"/>
        <v>1</v>
      </c>
      <c r="AA17">
        <f t="shared" si="4"/>
        <v>20</v>
      </c>
    </row>
    <row r="18" spans="1:27" ht="16">
      <c r="B18">
        <v>4</v>
      </c>
      <c r="C18">
        <v>4</v>
      </c>
      <c r="D18">
        <v>4</v>
      </c>
      <c r="E18">
        <v>5</v>
      </c>
      <c r="F18">
        <v>4</v>
      </c>
      <c r="G18">
        <v>5</v>
      </c>
      <c r="H18">
        <v>5</v>
      </c>
      <c r="I18" s="2">
        <v>0</v>
      </c>
      <c r="J18">
        <v>67</v>
      </c>
      <c r="L18">
        <v>4</v>
      </c>
      <c r="M18">
        <v>3</v>
      </c>
      <c r="N18" s="2">
        <v>2</v>
      </c>
      <c r="O18">
        <v>3</v>
      </c>
      <c r="P18">
        <v>109</v>
      </c>
      <c r="R18" t="s">
        <v>9</v>
      </c>
      <c r="S18" t="s">
        <v>10</v>
      </c>
      <c r="W18">
        <f t="shared" si="0"/>
        <v>0</v>
      </c>
      <c r="X18">
        <f t="shared" si="1"/>
        <v>-1</v>
      </c>
      <c r="Y18">
        <f t="shared" si="2"/>
        <v>-2</v>
      </c>
      <c r="Z18">
        <f t="shared" si="3"/>
        <v>3</v>
      </c>
      <c r="AA18">
        <f t="shared" si="4"/>
        <v>42</v>
      </c>
    </row>
    <row r="19" spans="1:27" ht="16">
      <c r="B19">
        <v>4</v>
      </c>
      <c r="C19">
        <v>5</v>
      </c>
      <c r="D19">
        <v>4</v>
      </c>
      <c r="E19">
        <v>5</v>
      </c>
      <c r="F19">
        <v>4</v>
      </c>
      <c r="G19">
        <v>5</v>
      </c>
      <c r="H19">
        <v>5</v>
      </c>
      <c r="I19" s="2">
        <v>10</v>
      </c>
      <c r="J19">
        <v>278</v>
      </c>
      <c r="L19">
        <v>5</v>
      </c>
      <c r="M19">
        <v>5</v>
      </c>
      <c r="N19" s="2">
        <v>5</v>
      </c>
      <c r="O19">
        <v>2</v>
      </c>
      <c r="P19">
        <v>56</v>
      </c>
      <c r="R19" t="s">
        <v>10</v>
      </c>
      <c r="S19" t="s">
        <v>10</v>
      </c>
      <c r="W19">
        <f t="shared" si="0"/>
        <v>1</v>
      </c>
      <c r="X19">
        <f t="shared" si="1"/>
        <v>0</v>
      </c>
      <c r="Y19">
        <f t="shared" si="2"/>
        <v>1</v>
      </c>
      <c r="Z19">
        <f t="shared" si="3"/>
        <v>-8</v>
      </c>
      <c r="AA19">
        <f t="shared" si="4"/>
        <v>-222</v>
      </c>
    </row>
    <row r="20" spans="1:27" ht="16">
      <c r="B20">
        <v>5</v>
      </c>
      <c r="C20">
        <v>5</v>
      </c>
      <c r="D20">
        <v>5</v>
      </c>
      <c r="E20">
        <v>5</v>
      </c>
      <c r="F20">
        <v>5</v>
      </c>
      <c r="G20">
        <v>5</v>
      </c>
      <c r="H20">
        <v>5</v>
      </c>
      <c r="I20" s="2">
        <v>4</v>
      </c>
      <c r="J20">
        <v>122</v>
      </c>
      <c r="L20">
        <v>5</v>
      </c>
      <c r="M20">
        <v>5</v>
      </c>
      <c r="N20" s="2">
        <v>4</v>
      </c>
      <c r="O20">
        <v>5</v>
      </c>
      <c r="P20">
        <v>224</v>
      </c>
      <c r="R20" t="s">
        <v>9</v>
      </c>
      <c r="S20" t="s">
        <v>9</v>
      </c>
      <c r="W20">
        <f t="shared" si="0"/>
        <v>0</v>
      </c>
      <c r="X20">
        <f t="shared" si="1"/>
        <v>0</v>
      </c>
      <c r="Y20">
        <f t="shared" si="2"/>
        <v>-1</v>
      </c>
      <c r="Z20">
        <f t="shared" si="3"/>
        <v>1</v>
      </c>
      <c r="AA20">
        <f t="shared" si="4"/>
        <v>102</v>
      </c>
    </row>
    <row r="21" spans="1:27" ht="16">
      <c r="B21">
        <v>5</v>
      </c>
      <c r="C21">
        <v>5</v>
      </c>
      <c r="D21">
        <v>5</v>
      </c>
      <c r="E21">
        <v>5</v>
      </c>
      <c r="F21">
        <v>5</v>
      </c>
      <c r="G21">
        <v>5</v>
      </c>
      <c r="H21">
        <v>5</v>
      </c>
      <c r="I21" s="2">
        <v>1</v>
      </c>
      <c r="J21">
        <v>109</v>
      </c>
      <c r="L21">
        <v>5</v>
      </c>
      <c r="M21">
        <v>5</v>
      </c>
      <c r="N21" s="2">
        <v>3</v>
      </c>
      <c r="O21">
        <v>2</v>
      </c>
      <c r="P21">
        <v>77</v>
      </c>
      <c r="R21" t="s">
        <v>9</v>
      </c>
      <c r="S21" t="s">
        <v>9</v>
      </c>
      <c r="W21">
        <f t="shared" si="0"/>
        <v>0</v>
      </c>
      <c r="X21">
        <f t="shared" si="1"/>
        <v>0</v>
      </c>
      <c r="Y21">
        <f t="shared" si="2"/>
        <v>-2</v>
      </c>
      <c r="Z21">
        <f t="shared" si="3"/>
        <v>1</v>
      </c>
      <c r="AA21">
        <f t="shared" si="4"/>
        <v>-32</v>
      </c>
    </row>
    <row r="22" spans="1:27" ht="16">
      <c r="B22">
        <v>5</v>
      </c>
      <c r="C22">
        <v>5</v>
      </c>
      <c r="D22">
        <v>5</v>
      </c>
      <c r="E22">
        <v>5</v>
      </c>
      <c r="F22">
        <v>5</v>
      </c>
      <c r="G22">
        <v>5</v>
      </c>
      <c r="H22">
        <v>5</v>
      </c>
      <c r="I22" s="2">
        <v>1</v>
      </c>
      <c r="J22">
        <v>109</v>
      </c>
      <c r="L22">
        <v>5</v>
      </c>
      <c r="M22">
        <v>5</v>
      </c>
      <c r="N22" s="2">
        <v>3</v>
      </c>
      <c r="O22">
        <v>2</v>
      </c>
      <c r="P22">
        <v>77</v>
      </c>
      <c r="R22" t="s">
        <v>9</v>
      </c>
      <c r="S22" t="s">
        <v>9</v>
      </c>
      <c r="W22">
        <f t="shared" si="0"/>
        <v>0</v>
      </c>
      <c r="X22">
        <f t="shared" si="1"/>
        <v>0</v>
      </c>
      <c r="Y22">
        <f t="shared" si="2"/>
        <v>-2</v>
      </c>
      <c r="Z22">
        <f t="shared" si="3"/>
        <v>1</v>
      </c>
      <c r="AA22">
        <f t="shared" si="4"/>
        <v>-32</v>
      </c>
    </row>
    <row r="23" spans="1:27" ht="16">
      <c r="B23">
        <v>5</v>
      </c>
      <c r="C23">
        <v>5</v>
      </c>
      <c r="D23">
        <v>5</v>
      </c>
      <c r="E23">
        <v>5</v>
      </c>
      <c r="F23">
        <v>5</v>
      </c>
      <c r="G23">
        <v>5</v>
      </c>
      <c r="H23">
        <v>5</v>
      </c>
      <c r="I23" s="2">
        <v>3</v>
      </c>
      <c r="J23">
        <v>87</v>
      </c>
      <c r="L23">
        <v>3</v>
      </c>
      <c r="M23">
        <v>4</v>
      </c>
      <c r="N23" s="2">
        <v>5</v>
      </c>
      <c r="O23">
        <v>2</v>
      </c>
      <c r="P23">
        <v>185</v>
      </c>
      <c r="R23" t="s">
        <v>9</v>
      </c>
      <c r="S23" t="s">
        <v>9</v>
      </c>
      <c r="W23">
        <f t="shared" si="0"/>
        <v>-2</v>
      </c>
      <c r="X23">
        <f t="shared" si="1"/>
        <v>-1</v>
      </c>
      <c r="Y23">
        <f t="shared" si="2"/>
        <v>0</v>
      </c>
      <c r="Z23">
        <f t="shared" si="3"/>
        <v>-1</v>
      </c>
      <c r="AA23">
        <f t="shared" si="4"/>
        <v>98</v>
      </c>
    </row>
    <row r="24" spans="1:27" ht="16">
      <c r="B24">
        <v>5</v>
      </c>
      <c r="C24">
        <v>5</v>
      </c>
      <c r="D24">
        <v>5</v>
      </c>
      <c r="E24">
        <v>5</v>
      </c>
      <c r="F24">
        <v>5</v>
      </c>
      <c r="G24">
        <v>5</v>
      </c>
      <c r="H24">
        <v>5</v>
      </c>
      <c r="I24" s="2">
        <v>4</v>
      </c>
      <c r="J24">
        <v>114</v>
      </c>
      <c r="L24">
        <v>3</v>
      </c>
      <c r="M24">
        <v>3</v>
      </c>
      <c r="N24" s="2">
        <v>4</v>
      </c>
      <c r="O24">
        <v>4</v>
      </c>
      <c r="P24">
        <v>71</v>
      </c>
      <c r="R24" t="s">
        <v>9</v>
      </c>
      <c r="S24" t="s">
        <v>9</v>
      </c>
      <c r="W24">
        <f t="shared" si="0"/>
        <v>-2</v>
      </c>
      <c r="X24">
        <f t="shared" si="1"/>
        <v>-2</v>
      </c>
      <c r="Y24">
        <f t="shared" si="2"/>
        <v>-1</v>
      </c>
      <c r="Z24">
        <f t="shared" si="3"/>
        <v>0</v>
      </c>
      <c r="AA24">
        <f t="shared" si="4"/>
        <v>-43</v>
      </c>
    </row>
    <row r="25" spans="1:27" ht="16">
      <c r="B25">
        <v>5</v>
      </c>
      <c r="C25">
        <v>5</v>
      </c>
      <c r="D25">
        <v>5</v>
      </c>
      <c r="E25">
        <v>5</v>
      </c>
      <c r="F25">
        <v>5</v>
      </c>
      <c r="G25">
        <v>5</v>
      </c>
      <c r="H25">
        <v>5</v>
      </c>
      <c r="I25" s="2">
        <v>4</v>
      </c>
      <c r="J25">
        <v>90</v>
      </c>
      <c r="L25">
        <v>4</v>
      </c>
      <c r="M25">
        <v>4</v>
      </c>
      <c r="N25" s="2">
        <v>3</v>
      </c>
      <c r="O25">
        <v>8</v>
      </c>
      <c r="P25">
        <v>112</v>
      </c>
      <c r="R25" t="s">
        <v>9</v>
      </c>
      <c r="S25" t="s">
        <v>9</v>
      </c>
      <c r="W25">
        <f t="shared" si="0"/>
        <v>-1</v>
      </c>
      <c r="X25">
        <f t="shared" si="1"/>
        <v>-1</v>
      </c>
      <c r="Y25">
        <f t="shared" si="2"/>
        <v>-2</v>
      </c>
      <c r="Z25">
        <f t="shared" si="3"/>
        <v>4</v>
      </c>
      <c r="AA25">
        <f t="shared" si="4"/>
        <v>22</v>
      </c>
    </row>
    <row r="26" spans="1:27" s="7" customFormat="1" ht="16">
      <c r="A26" s="7" t="s">
        <v>13</v>
      </c>
      <c r="B26" s="7">
        <f t="shared" ref="B26:J26" si="5">AVERAGE(B3:B25)</f>
        <v>3.7391304347826089</v>
      </c>
      <c r="C26" s="7">
        <f t="shared" si="5"/>
        <v>4.0869565217391308</v>
      </c>
      <c r="D26" s="7">
        <f t="shared" si="5"/>
        <v>4.0434782608695654</v>
      </c>
      <c r="E26" s="7">
        <f t="shared" si="5"/>
        <v>4.5217391304347823</v>
      </c>
      <c r="F26" s="7">
        <f t="shared" si="5"/>
        <v>4.0869565217391308</v>
      </c>
      <c r="G26" s="7">
        <f t="shared" si="5"/>
        <v>4.3043478260869561</v>
      </c>
      <c r="H26" s="7">
        <f t="shared" si="5"/>
        <v>4.3913043478260869</v>
      </c>
      <c r="I26" s="7">
        <f t="shared" si="5"/>
        <v>2.8260869565217392</v>
      </c>
      <c r="J26" s="7">
        <f t="shared" si="5"/>
        <v>122.91304347826087</v>
      </c>
      <c r="L26" s="7">
        <f>AVERAGE(L3:L25)</f>
        <v>3.6086956521739131</v>
      </c>
      <c r="M26" s="7">
        <f>AVERAGE(M3:M25)</f>
        <v>3.7391304347826089</v>
      </c>
      <c r="N26" s="8">
        <f>AVERAGE(N3:N25)</f>
        <v>3.3913043478260869</v>
      </c>
      <c r="O26" s="7">
        <f>AVERAGE(O3:O25)</f>
        <v>3.4347826086956523</v>
      </c>
      <c r="P26" s="7">
        <f>AVERAGE(P3:P25)</f>
        <v>117.52173913043478</v>
      </c>
      <c r="W26" s="7">
        <f>AVERAGE(W3:W25)</f>
        <v>-0.13043478260869565</v>
      </c>
      <c r="X26" s="7">
        <f t="shared" ref="X26:AA26" si="6">AVERAGE(X3:X25)</f>
        <v>-0.34782608695652173</v>
      </c>
      <c r="Y26" s="7">
        <f t="shared" si="6"/>
        <v>-0.65217391304347827</v>
      </c>
      <c r="Z26" s="7">
        <f t="shared" si="6"/>
        <v>0.60869565217391308</v>
      </c>
      <c r="AA26" s="7">
        <f t="shared" si="6"/>
        <v>-5.3913043478260869</v>
      </c>
    </row>
    <row r="27" spans="1:27" s="5" customFormat="1" ht="16">
      <c r="A27" s="5" t="s">
        <v>14</v>
      </c>
      <c r="B27" s="5">
        <f t="shared" ref="B27:J27" si="7">_xlfn.STDEV.S(B3:B25)</f>
        <v>0.91539317456031943</v>
      </c>
      <c r="C27" s="5">
        <f t="shared" si="7"/>
        <v>0.79275374362012063</v>
      </c>
      <c r="D27" s="5">
        <f t="shared" si="7"/>
        <v>0.76741957645352699</v>
      </c>
      <c r="E27" s="5">
        <f t="shared" si="7"/>
        <v>0.66534783913046103</v>
      </c>
      <c r="F27" s="5">
        <f t="shared" si="7"/>
        <v>0.66831154127811832</v>
      </c>
      <c r="G27" s="5">
        <f t="shared" si="7"/>
        <v>0.76484000755331205</v>
      </c>
      <c r="H27" s="5">
        <f t="shared" si="7"/>
        <v>0.83878323317348391</v>
      </c>
      <c r="I27" s="5">
        <f t="shared" si="7"/>
        <v>2.461562214844347</v>
      </c>
      <c r="J27" s="5">
        <f t="shared" si="7"/>
        <v>77.667656216306597</v>
      </c>
      <c r="L27" s="5">
        <f>_xlfn.STDEV.S(L3:L25)</f>
        <v>1.1575495447783648</v>
      </c>
      <c r="M27" s="5">
        <f>_xlfn.STDEV.S(M3:M25)</f>
        <v>0.91539317456031943</v>
      </c>
      <c r="N27" s="6">
        <f>_xlfn.STDEV.S(N3:N25)</f>
        <v>0.94094393779392882</v>
      </c>
      <c r="O27" s="5">
        <f>_xlfn.STDEV.S(O3:O25)</f>
        <v>2.3515195658923838</v>
      </c>
      <c r="P27" s="5">
        <f>_xlfn.STDEV.S(P3:P25)</f>
        <v>72.999296114425519</v>
      </c>
      <c r="W27" s="5">
        <f>_xlfn.STDEV.S(W3:W25)</f>
        <v>1.1795356492391771</v>
      </c>
      <c r="X27" s="5">
        <f t="shared" ref="X27:AA27" si="8">_xlfn.STDEV.S(X3:X25)</f>
        <v>0.83168479891307556</v>
      </c>
      <c r="Y27" s="5">
        <f t="shared" si="8"/>
        <v>1.0706283478819985</v>
      </c>
      <c r="Z27" s="5">
        <f t="shared" si="8"/>
        <v>3.0111781209170156</v>
      </c>
      <c r="AA27" s="5">
        <f t="shared" si="8"/>
        <v>105.77666830313882</v>
      </c>
    </row>
    <row r="28" spans="1:27" s="9" customFormat="1" ht="16">
      <c r="N28" s="10"/>
      <c r="W28" s="9">
        <f>TTEST(B3:B25,L3:L25,1,1)</f>
        <v>0.30059781947329278</v>
      </c>
      <c r="X28" s="11">
        <f>TTEST(C3:C25,M3:M25,1,1)</f>
        <v>2.866991040872565E-2</v>
      </c>
      <c r="Y28" s="11">
        <f>TTEST(D3:D25,N3:N25,1,1)</f>
        <v>3.9535973628504481E-3</v>
      </c>
      <c r="Z28" s="9">
        <f>TTEST(I3:I25,O3:O25,1,1)</f>
        <v>0.17142822173537697</v>
      </c>
      <c r="AA28" s="9">
        <f>TTEST(J3:J25,P3:P25,1,1)</f>
        <v>0.40457866331833375</v>
      </c>
    </row>
    <row r="29" spans="1:27" ht="16">
      <c r="N29" s="2"/>
    </row>
    <row r="30" spans="1:27" ht="16">
      <c r="N30" s="2"/>
    </row>
    <row r="31" spans="1:27" ht="16">
      <c r="B31" t="s">
        <v>26</v>
      </c>
      <c r="D31" t="s">
        <v>28</v>
      </c>
      <c r="N31" s="2"/>
    </row>
    <row r="32" spans="1:27" ht="16">
      <c r="B32" t="s">
        <v>24</v>
      </c>
      <c r="C32" t="s">
        <v>30</v>
      </c>
      <c r="D32" t="s">
        <v>24</v>
      </c>
      <c r="E32" t="s">
        <v>30</v>
      </c>
      <c r="F32" t="s">
        <v>32</v>
      </c>
      <c r="N32" s="2"/>
    </row>
    <row r="33" spans="1:14" ht="30">
      <c r="A33" s="13" t="s">
        <v>34</v>
      </c>
      <c r="B33" s="7">
        <v>3.74</v>
      </c>
      <c r="C33" s="5">
        <v>0.92</v>
      </c>
      <c r="D33">
        <v>3.61</v>
      </c>
      <c r="E33">
        <v>1.1599999999999999</v>
      </c>
      <c r="F33">
        <v>0.30059999999999998</v>
      </c>
      <c r="N33" s="2"/>
    </row>
    <row r="34" spans="1:14" ht="45">
      <c r="A34" s="13" t="s">
        <v>35</v>
      </c>
      <c r="B34">
        <v>4.09</v>
      </c>
      <c r="C34">
        <v>0.79</v>
      </c>
      <c r="D34">
        <v>3.74</v>
      </c>
      <c r="E34">
        <v>0.92</v>
      </c>
      <c r="F34" s="12">
        <v>2.8670000000000001E-2</v>
      </c>
      <c r="N34" s="2"/>
    </row>
    <row r="35" spans="1:14" ht="16">
      <c r="A35" s="1" t="s">
        <v>37</v>
      </c>
      <c r="B35">
        <v>4.04</v>
      </c>
      <c r="C35">
        <v>0.77</v>
      </c>
      <c r="D35">
        <v>3.39</v>
      </c>
      <c r="E35">
        <v>0.94</v>
      </c>
      <c r="F35" s="12">
        <v>3.9500000000000004E-3</v>
      </c>
      <c r="N35" s="2"/>
    </row>
    <row r="36" spans="1:14" ht="16">
      <c r="A36" s="13" t="s">
        <v>40</v>
      </c>
      <c r="B36">
        <v>2.83</v>
      </c>
      <c r="C36">
        <v>2.46</v>
      </c>
      <c r="D36">
        <v>3.43</v>
      </c>
      <c r="E36">
        <v>2.35</v>
      </c>
      <c r="F36">
        <v>0.17143</v>
      </c>
      <c r="N36" s="2"/>
    </row>
    <row r="37" spans="1:14" ht="16">
      <c r="A37" s="13" t="s">
        <v>43</v>
      </c>
      <c r="B37">
        <v>122.91</v>
      </c>
      <c r="C37">
        <v>77.67</v>
      </c>
      <c r="D37">
        <v>117.52</v>
      </c>
      <c r="E37">
        <v>73</v>
      </c>
      <c r="F37">
        <v>0.40458</v>
      </c>
      <c r="N37" s="2"/>
    </row>
    <row r="38" spans="1:14" ht="16">
      <c r="N38" s="2"/>
    </row>
    <row r="39" spans="1:14" ht="16">
      <c r="N39" s="2"/>
    </row>
    <row r="40" spans="1:14" ht="16">
      <c r="N40" s="2"/>
    </row>
    <row r="41" spans="1:14" ht="16">
      <c r="N41" s="2"/>
    </row>
    <row r="42" spans="1:14" ht="16">
      <c r="N42" s="2"/>
    </row>
    <row r="43" spans="1:14" ht="16">
      <c r="N43" s="2"/>
    </row>
    <row r="44" spans="1:14" ht="16">
      <c r="N44" s="2"/>
    </row>
    <row r="45" spans="1:14" ht="16">
      <c r="N45" s="2"/>
    </row>
    <row r="46" spans="1:14" ht="16">
      <c r="N46" s="2"/>
    </row>
    <row r="47" spans="1:14" ht="16">
      <c r="N47" s="2"/>
    </row>
    <row r="48" spans="1:14" ht="16">
      <c r="N48" s="2"/>
    </row>
    <row r="49" spans="14:14" ht="16">
      <c r="N49" s="2"/>
    </row>
    <row r="50" spans="14:14" ht="16">
      <c r="N50" s="2"/>
    </row>
    <row r="51" spans="14:14" ht="16">
      <c r="N51" s="2"/>
    </row>
    <row r="52" spans="14:14" ht="16">
      <c r="N52" s="2"/>
    </row>
    <row r="53" spans="14:14" ht="16">
      <c r="N53" s="2"/>
    </row>
    <row r="54" spans="14:14" ht="16">
      <c r="N54" s="2"/>
    </row>
    <row r="55" spans="14:14" ht="16">
      <c r="N55" s="2"/>
    </row>
    <row r="56" spans="14:14" ht="16">
      <c r="N56" s="2"/>
    </row>
    <row r="57" spans="14:14" ht="16">
      <c r="N57" s="2"/>
    </row>
    <row r="58" spans="14:14" ht="16">
      <c r="N58" s="2"/>
    </row>
    <row r="59" spans="14:14" ht="16">
      <c r="N59" s="2"/>
    </row>
    <row r="60" spans="14:14" ht="16">
      <c r="N60" s="2"/>
    </row>
    <row r="61" spans="14:14" ht="16">
      <c r="N61" s="2"/>
    </row>
    <row r="62" spans="14:14" ht="16">
      <c r="N62" s="2"/>
    </row>
    <row r="63" spans="14:14" ht="16">
      <c r="N63" s="2"/>
    </row>
    <row r="64" spans="14:14" ht="16">
      <c r="N64" s="2"/>
    </row>
    <row r="65" spans="14:14" ht="16">
      <c r="N65" s="2"/>
    </row>
    <row r="66" spans="14:14" ht="16">
      <c r="N66" s="2"/>
    </row>
    <row r="67" spans="14:14" ht="16">
      <c r="N67" s="2"/>
    </row>
    <row r="68" spans="14:14" ht="16">
      <c r="N68" s="2"/>
    </row>
    <row r="69" spans="14:14" ht="16">
      <c r="N69" s="2"/>
    </row>
    <row r="70" spans="14:14" ht="16">
      <c r="N70" s="2"/>
    </row>
    <row r="71" spans="14:14" ht="16">
      <c r="N71" s="2"/>
    </row>
    <row r="72" spans="14:14" ht="16">
      <c r="N72" s="2"/>
    </row>
    <row r="73" spans="14:14" ht="16">
      <c r="N73" s="2"/>
    </row>
    <row r="74" spans="14:14" ht="16">
      <c r="N74" s="2"/>
    </row>
    <row r="75" spans="14:14" ht="16">
      <c r="N75" s="2"/>
    </row>
    <row r="76" spans="14:14" ht="16">
      <c r="N76" s="2"/>
    </row>
    <row r="77" spans="14:14" ht="16">
      <c r="N77" s="2"/>
    </row>
    <row r="78" spans="14:14" ht="16">
      <c r="N78" s="2"/>
    </row>
    <row r="79" spans="14:14" ht="16">
      <c r="N79" s="2"/>
    </row>
    <row r="80" spans="14:14" ht="16">
      <c r="N80" s="2"/>
    </row>
    <row r="81" spans="14:14" ht="16">
      <c r="N81" s="2"/>
    </row>
    <row r="82" spans="14:14" ht="16">
      <c r="N82" s="2"/>
    </row>
    <row r="83" spans="14:14" ht="16">
      <c r="N83" s="2"/>
    </row>
    <row r="84" spans="14:14" ht="16">
      <c r="N84" s="2"/>
    </row>
    <row r="85" spans="14:14" ht="16">
      <c r="N85" s="2"/>
    </row>
    <row r="86" spans="14:14" ht="16">
      <c r="N86" s="2"/>
    </row>
    <row r="87" spans="14:14" ht="16">
      <c r="N87" s="2"/>
    </row>
    <row r="88" spans="14:14" ht="16">
      <c r="N88" s="2"/>
    </row>
    <row r="89" spans="14:14" ht="16">
      <c r="N89" s="2"/>
    </row>
    <row r="90" spans="14:14" ht="16">
      <c r="N90" s="2"/>
    </row>
    <row r="91" spans="14:14" ht="16">
      <c r="N91" s="2"/>
    </row>
    <row r="92" spans="14:14" ht="16">
      <c r="N92" s="2"/>
    </row>
    <row r="93" spans="14:14" ht="16">
      <c r="N93" s="2"/>
    </row>
    <row r="94" spans="14:14" ht="16">
      <c r="N94" s="2"/>
    </row>
    <row r="95" spans="14:14" ht="16">
      <c r="N95" s="2"/>
    </row>
    <row r="96" spans="14:14" ht="16">
      <c r="N96" s="2"/>
    </row>
    <row r="97" spans="14:14" ht="16">
      <c r="N97" s="2"/>
    </row>
    <row r="98" spans="14:14" ht="16">
      <c r="N98" s="2"/>
    </row>
    <row r="99" spans="14:14" ht="16">
      <c r="N99" s="2"/>
    </row>
    <row r="100" spans="14:14" ht="16">
      <c r="N100" s="2"/>
    </row>
    <row r="101" spans="14:14" ht="16">
      <c r="N101" s="2"/>
    </row>
    <row r="102" spans="14:14" ht="16">
      <c r="N102" s="2"/>
    </row>
    <row r="103" spans="14:14" ht="16">
      <c r="N103" s="2"/>
    </row>
    <row r="104" spans="14:14" ht="16">
      <c r="N104" s="2"/>
    </row>
    <row r="105" spans="14:14" ht="16">
      <c r="N105" s="2"/>
    </row>
    <row r="106" spans="14:14" ht="16">
      <c r="N106" s="2"/>
    </row>
    <row r="107" spans="14:14" ht="16">
      <c r="N107" s="2"/>
    </row>
    <row r="108" spans="14:14" ht="16">
      <c r="N108" s="2"/>
    </row>
    <row r="109" spans="14:14" ht="16">
      <c r="N109" s="2"/>
    </row>
    <row r="110" spans="14:14" ht="16">
      <c r="N110" s="2"/>
    </row>
    <row r="111" spans="14:14" ht="16">
      <c r="N111" s="2"/>
    </row>
    <row r="112" spans="14:14" ht="16">
      <c r="N112" s="2"/>
    </row>
    <row r="113" spans="14:14" ht="16">
      <c r="N113" s="2"/>
    </row>
    <row r="114" spans="14:14" ht="16">
      <c r="N114" s="2"/>
    </row>
    <row r="115" spans="14:14" ht="16">
      <c r="N115" s="2"/>
    </row>
    <row r="116" spans="14:14" ht="16">
      <c r="N116" s="2"/>
    </row>
    <row r="117" spans="14:14" ht="16">
      <c r="N117" s="2"/>
    </row>
    <row r="118" spans="14:14" ht="16">
      <c r="N118" s="2"/>
    </row>
    <row r="119" spans="14:14" ht="16">
      <c r="N119" s="2"/>
    </row>
    <row r="120" spans="14:14" ht="16">
      <c r="N120" s="2"/>
    </row>
    <row r="121" spans="14:14" ht="16">
      <c r="N121" s="2"/>
    </row>
    <row r="122" spans="14:14" ht="16">
      <c r="N122" s="2"/>
    </row>
    <row r="123" spans="14:14" ht="16">
      <c r="N123" s="2"/>
    </row>
    <row r="124" spans="14:14" ht="16">
      <c r="N124" s="2"/>
    </row>
    <row r="125" spans="14:14" ht="16">
      <c r="N125" s="2"/>
    </row>
    <row r="126" spans="14:14" ht="16">
      <c r="N126" s="2"/>
    </row>
    <row r="127" spans="14:14" ht="16">
      <c r="N127" s="2"/>
    </row>
    <row r="128" spans="14:14" ht="16">
      <c r="N128" s="2"/>
    </row>
    <row r="129" spans="14:14" ht="16">
      <c r="N129" s="2"/>
    </row>
    <row r="130" spans="14:14" ht="16">
      <c r="N130" s="2"/>
    </row>
    <row r="131" spans="14:14" ht="16">
      <c r="N131" s="2"/>
    </row>
    <row r="132" spans="14:14" ht="16">
      <c r="N132" s="2"/>
    </row>
    <row r="133" spans="14:14" ht="16">
      <c r="N133" s="2"/>
    </row>
    <row r="134" spans="14:14" ht="16">
      <c r="N134" s="2"/>
    </row>
    <row r="135" spans="14:14" ht="16">
      <c r="N135" s="2"/>
    </row>
    <row r="136" spans="14:14" ht="16">
      <c r="N136" s="2"/>
    </row>
    <row r="137" spans="14:14" ht="16">
      <c r="N137" s="2"/>
    </row>
    <row r="138" spans="14:14" ht="16">
      <c r="N138" s="2"/>
    </row>
    <row r="139" spans="14:14" ht="16">
      <c r="N139" s="2"/>
    </row>
    <row r="140" spans="14:14" ht="16">
      <c r="N140" s="2"/>
    </row>
    <row r="141" spans="14:14" ht="16">
      <c r="N141" s="2"/>
    </row>
    <row r="142" spans="14:14" ht="16">
      <c r="N142" s="2"/>
    </row>
    <row r="143" spans="14:14" ht="16">
      <c r="N143" s="2"/>
    </row>
    <row r="144" spans="14:14" ht="16">
      <c r="N144" s="2"/>
    </row>
    <row r="145" spans="14:14" ht="16">
      <c r="N145" s="2"/>
    </row>
    <row r="146" spans="14:14" ht="16">
      <c r="N146" s="2"/>
    </row>
    <row r="147" spans="14:14" ht="16">
      <c r="N147" s="2"/>
    </row>
    <row r="148" spans="14:14" ht="16">
      <c r="N148" s="2"/>
    </row>
    <row r="149" spans="14:14" ht="16">
      <c r="N149" s="2"/>
    </row>
    <row r="150" spans="14:14" ht="16">
      <c r="N150" s="2"/>
    </row>
    <row r="151" spans="14:14" ht="16">
      <c r="N151" s="2"/>
    </row>
    <row r="152" spans="14:14" ht="16">
      <c r="N152" s="2"/>
    </row>
    <row r="153" spans="14:14" ht="16">
      <c r="N153" s="2"/>
    </row>
    <row r="154" spans="14:14" ht="16">
      <c r="N154" s="2"/>
    </row>
    <row r="155" spans="14:14" ht="16">
      <c r="N155" s="2"/>
    </row>
    <row r="156" spans="14:14" ht="16">
      <c r="N156" s="2"/>
    </row>
    <row r="157" spans="14:14" ht="16">
      <c r="N157" s="2"/>
    </row>
    <row r="158" spans="14:14" ht="16">
      <c r="N158" s="2"/>
    </row>
    <row r="159" spans="14:14" ht="16">
      <c r="N159" s="2"/>
    </row>
    <row r="160" spans="14:14" ht="16">
      <c r="N160" s="2"/>
    </row>
    <row r="161" spans="14:14" ht="16">
      <c r="N161" s="2"/>
    </row>
    <row r="162" spans="14:14" ht="16">
      <c r="N162" s="2"/>
    </row>
    <row r="163" spans="14:14" ht="16">
      <c r="N163" s="2"/>
    </row>
    <row r="164" spans="14:14" ht="16">
      <c r="N164" s="2"/>
    </row>
    <row r="165" spans="14:14" ht="16">
      <c r="N165" s="2"/>
    </row>
    <row r="166" spans="14:14" ht="16">
      <c r="N166" s="2"/>
    </row>
    <row r="167" spans="14:14" ht="16">
      <c r="N167" s="2"/>
    </row>
    <row r="168" spans="14:14" ht="16">
      <c r="N168" s="2"/>
    </row>
    <row r="169" spans="14:14" ht="16">
      <c r="N169" s="2"/>
    </row>
    <row r="170" spans="14:14" ht="16">
      <c r="N170" s="2"/>
    </row>
    <row r="171" spans="14:14" ht="16">
      <c r="N171" s="2"/>
    </row>
    <row r="172" spans="14:14" ht="16">
      <c r="N172" s="2"/>
    </row>
    <row r="173" spans="14:14" ht="16">
      <c r="N173" s="2"/>
    </row>
    <row r="174" spans="14:14" ht="16">
      <c r="N174" s="2"/>
    </row>
    <row r="175" spans="14:14" ht="16">
      <c r="N175" s="2"/>
    </row>
    <row r="176" spans="14:14" ht="16">
      <c r="N176" s="2"/>
    </row>
    <row r="177" spans="14:14" ht="16">
      <c r="N177" s="2"/>
    </row>
    <row r="178" spans="14:14" ht="16">
      <c r="N178" s="2"/>
    </row>
    <row r="179" spans="14:14" ht="16">
      <c r="N179" s="2"/>
    </row>
    <row r="180" spans="14:14" ht="16">
      <c r="N180" s="2"/>
    </row>
    <row r="181" spans="14:14" ht="16">
      <c r="N181" s="2"/>
    </row>
    <row r="182" spans="14:14" ht="16">
      <c r="N182" s="2"/>
    </row>
    <row r="183" spans="14:14" ht="16">
      <c r="N183" s="2"/>
    </row>
    <row r="184" spans="14:14" ht="16">
      <c r="N184" s="2"/>
    </row>
    <row r="185" spans="14:14" ht="16">
      <c r="N185" s="2"/>
    </row>
    <row r="186" spans="14:14" ht="16">
      <c r="N186" s="2"/>
    </row>
    <row r="187" spans="14:14" ht="16">
      <c r="N187" s="2"/>
    </row>
    <row r="188" spans="14:14" ht="16">
      <c r="N188" s="2"/>
    </row>
    <row r="189" spans="14:14" ht="16">
      <c r="N189" s="2"/>
    </row>
    <row r="190" spans="14:14" ht="16">
      <c r="N190" s="2"/>
    </row>
    <row r="191" spans="14:14" ht="16">
      <c r="N191" s="2"/>
    </row>
    <row r="192" spans="14:14" ht="16">
      <c r="N192" s="2"/>
    </row>
    <row r="193" spans="14:14" ht="16">
      <c r="N193" s="2"/>
    </row>
    <row r="194" spans="14:14" ht="16">
      <c r="N194" s="2"/>
    </row>
    <row r="195" spans="14:14" ht="16">
      <c r="N195" s="2"/>
    </row>
    <row r="196" spans="14:14" ht="16">
      <c r="N196" s="2"/>
    </row>
    <row r="197" spans="14:14" ht="16">
      <c r="N197" s="2"/>
    </row>
    <row r="198" spans="14:14" ht="16">
      <c r="N198" s="2"/>
    </row>
    <row r="199" spans="14:14" ht="16">
      <c r="N199" s="2"/>
    </row>
    <row r="200" spans="14:14" ht="16">
      <c r="N200" s="2"/>
    </row>
    <row r="201" spans="14:14" ht="16">
      <c r="N201" s="2"/>
    </row>
    <row r="202" spans="14:14" ht="16">
      <c r="N202" s="2"/>
    </row>
    <row r="203" spans="14:14" ht="16">
      <c r="N203" s="2"/>
    </row>
    <row r="204" spans="14:14" ht="16">
      <c r="N204" s="2"/>
    </row>
    <row r="205" spans="14:14" ht="16">
      <c r="N205" s="2"/>
    </row>
    <row r="206" spans="14:14" ht="16">
      <c r="N206" s="2"/>
    </row>
    <row r="207" spans="14:14" ht="16">
      <c r="N207" s="2"/>
    </row>
    <row r="208" spans="14:14" ht="16">
      <c r="N208" s="2"/>
    </row>
    <row r="209" spans="14:14" ht="16">
      <c r="N209" s="2"/>
    </row>
    <row r="210" spans="14:14" ht="16">
      <c r="N210" s="2"/>
    </row>
    <row r="211" spans="14:14" ht="16">
      <c r="N211" s="2"/>
    </row>
    <row r="212" spans="14:14" ht="16">
      <c r="N212" s="2"/>
    </row>
    <row r="213" spans="14:14" ht="16">
      <c r="N213" s="2"/>
    </row>
    <row r="214" spans="14:14" ht="16">
      <c r="N214" s="2"/>
    </row>
    <row r="215" spans="14:14" ht="16">
      <c r="N215" s="2"/>
    </row>
    <row r="216" spans="14:14" ht="16">
      <c r="N216" s="2"/>
    </row>
    <row r="217" spans="14:14" ht="16">
      <c r="N217" s="2"/>
    </row>
    <row r="218" spans="14:14" ht="16">
      <c r="N218" s="2"/>
    </row>
    <row r="219" spans="14:14" ht="16">
      <c r="N219" s="2"/>
    </row>
    <row r="220" spans="14:14" ht="16">
      <c r="N220" s="2"/>
    </row>
    <row r="221" spans="14:14" ht="16">
      <c r="N221" s="2"/>
    </row>
    <row r="222" spans="14:14" ht="16">
      <c r="N222" s="2"/>
    </row>
    <row r="223" spans="14:14" ht="16">
      <c r="N223" s="2"/>
    </row>
    <row r="224" spans="14:14" ht="16">
      <c r="N224" s="2"/>
    </row>
    <row r="225" spans="14:14" ht="16">
      <c r="N225" s="2"/>
    </row>
    <row r="226" spans="14:14" ht="16">
      <c r="N226" s="2"/>
    </row>
    <row r="227" spans="14:14" ht="16">
      <c r="N227" s="2"/>
    </row>
    <row r="228" spans="14:14" ht="16">
      <c r="N228" s="2"/>
    </row>
    <row r="229" spans="14:14" ht="16">
      <c r="N229" s="2"/>
    </row>
    <row r="230" spans="14:14" ht="16">
      <c r="N230" s="2"/>
    </row>
    <row r="231" spans="14:14" ht="16">
      <c r="N231" s="2"/>
    </row>
    <row r="232" spans="14:14" ht="16">
      <c r="N232" s="2"/>
    </row>
    <row r="233" spans="14:14" ht="16">
      <c r="N233" s="2"/>
    </row>
    <row r="234" spans="14:14" ht="16">
      <c r="N234" s="2"/>
    </row>
    <row r="235" spans="14:14" ht="16">
      <c r="N235" s="2"/>
    </row>
    <row r="236" spans="14:14" ht="16">
      <c r="N236" s="2"/>
    </row>
    <row r="237" spans="14:14" ht="16">
      <c r="N237" s="2"/>
    </row>
    <row r="238" spans="14:14" ht="16">
      <c r="N238" s="2"/>
    </row>
    <row r="239" spans="14:14" ht="16">
      <c r="N239" s="2"/>
    </row>
    <row r="240" spans="14:14" ht="16">
      <c r="N240" s="2"/>
    </row>
    <row r="241" spans="14:14" ht="16">
      <c r="N241" s="2"/>
    </row>
    <row r="242" spans="14:14" ht="16">
      <c r="N242" s="2"/>
    </row>
    <row r="243" spans="14:14" ht="16">
      <c r="N243" s="2"/>
    </row>
    <row r="244" spans="14:14" ht="16">
      <c r="N244" s="2"/>
    </row>
    <row r="245" spans="14:14" ht="16">
      <c r="N245" s="2"/>
    </row>
    <row r="246" spans="14:14" ht="16">
      <c r="N246" s="2"/>
    </row>
    <row r="247" spans="14:14" ht="16">
      <c r="N247" s="2"/>
    </row>
    <row r="248" spans="14:14" ht="16">
      <c r="N248" s="2"/>
    </row>
    <row r="249" spans="14:14" ht="16">
      <c r="N249" s="2"/>
    </row>
    <row r="250" spans="14:14" ht="16">
      <c r="N250" s="2"/>
    </row>
    <row r="251" spans="14:14" ht="16">
      <c r="N251" s="2"/>
    </row>
    <row r="252" spans="14:14" ht="16">
      <c r="N252" s="2"/>
    </row>
    <row r="253" spans="14:14" ht="16">
      <c r="N253" s="2"/>
    </row>
    <row r="254" spans="14:14" ht="16">
      <c r="N254" s="2"/>
    </row>
    <row r="255" spans="14:14" ht="16">
      <c r="N255" s="2"/>
    </row>
    <row r="256" spans="14:14" ht="16">
      <c r="N256" s="2"/>
    </row>
    <row r="257" spans="14:14" ht="16">
      <c r="N257" s="2"/>
    </row>
    <row r="258" spans="14:14" ht="16">
      <c r="N258" s="2"/>
    </row>
    <row r="259" spans="14:14" ht="16">
      <c r="N259" s="2"/>
    </row>
    <row r="260" spans="14:14" ht="16">
      <c r="N260" s="2"/>
    </row>
    <row r="261" spans="14:14" ht="16">
      <c r="N261" s="2"/>
    </row>
    <row r="262" spans="14:14" ht="16">
      <c r="N262" s="2"/>
    </row>
    <row r="263" spans="14:14" ht="16">
      <c r="N263" s="2"/>
    </row>
    <row r="264" spans="14:14" ht="16">
      <c r="N264" s="2"/>
    </row>
    <row r="265" spans="14:14" ht="16">
      <c r="N265" s="2"/>
    </row>
    <row r="266" spans="14:14" ht="16">
      <c r="N266" s="2"/>
    </row>
    <row r="267" spans="14:14" ht="16">
      <c r="N267" s="2"/>
    </row>
    <row r="268" spans="14:14" ht="16">
      <c r="N268" s="2"/>
    </row>
    <row r="269" spans="14:14" ht="16">
      <c r="N269" s="2"/>
    </row>
    <row r="270" spans="14:14" ht="16">
      <c r="N270" s="2"/>
    </row>
    <row r="271" spans="14:14" ht="16">
      <c r="N271" s="2"/>
    </row>
    <row r="272" spans="14:14" ht="16">
      <c r="N272" s="2"/>
    </row>
    <row r="273" spans="14:14" ht="16">
      <c r="N273" s="2"/>
    </row>
    <row r="274" spans="14:14" ht="16">
      <c r="N274" s="2"/>
    </row>
    <row r="275" spans="14:14" ht="16">
      <c r="N275" s="2"/>
    </row>
    <row r="276" spans="14:14" ht="16">
      <c r="N276" s="2"/>
    </row>
    <row r="277" spans="14:14" ht="16">
      <c r="N277" s="2"/>
    </row>
    <row r="278" spans="14:14" ht="16">
      <c r="N278" s="2"/>
    </row>
    <row r="279" spans="14:14" ht="16">
      <c r="N279" s="2"/>
    </row>
    <row r="280" spans="14:14" ht="16">
      <c r="N280" s="2"/>
    </row>
    <row r="281" spans="14:14" ht="16">
      <c r="N281" s="2"/>
    </row>
    <row r="282" spans="14:14" ht="16">
      <c r="N282" s="2"/>
    </row>
    <row r="283" spans="14:14" ht="16">
      <c r="N283" s="2"/>
    </row>
    <row r="284" spans="14:14" ht="16">
      <c r="N284" s="2"/>
    </row>
    <row r="285" spans="14:14" ht="16">
      <c r="N285" s="2"/>
    </row>
    <row r="286" spans="14:14" ht="16">
      <c r="N286" s="2"/>
    </row>
    <row r="287" spans="14:14" ht="16">
      <c r="N287" s="2"/>
    </row>
    <row r="288" spans="14:14" ht="16">
      <c r="N288" s="2"/>
    </row>
    <row r="289" spans="14:14" ht="16">
      <c r="N289" s="2"/>
    </row>
    <row r="290" spans="14:14" ht="16">
      <c r="N290" s="2"/>
    </row>
    <row r="291" spans="14:14" ht="16">
      <c r="N291" s="2"/>
    </row>
    <row r="292" spans="14:14" ht="16">
      <c r="N292" s="2"/>
    </row>
    <row r="293" spans="14:14" ht="16">
      <c r="N293" s="2"/>
    </row>
    <row r="294" spans="14:14" ht="16">
      <c r="N294" s="2"/>
    </row>
    <row r="295" spans="14:14" ht="16">
      <c r="N295" s="2"/>
    </row>
    <row r="296" spans="14:14" ht="16">
      <c r="N296" s="2"/>
    </row>
    <row r="297" spans="14:14" ht="16">
      <c r="N297" s="2"/>
    </row>
    <row r="298" spans="14:14" ht="16">
      <c r="N298" s="2"/>
    </row>
    <row r="299" spans="14:14" ht="16">
      <c r="N299" s="2"/>
    </row>
    <row r="300" spans="14:14" ht="16">
      <c r="N300" s="2"/>
    </row>
    <row r="301" spans="14:14" ht="16">
      <c r="N301" s="2"/>
    </row>
    <row r="302" spans="14:14" ht="16">
      <c r="N302" s="2"/>
    </row>
    <row r="303" spans="14:14" ht="16">
      <c r="N303" s="2"/>
    </row>
    <row r="304" spans="14:14" ht="16">
      <c r="N304" s="2"/>
    </row>
    <row r="305" spans="14:14" ht="16">
      <c r="N305" s="2"/>
    </row>
    <row r="306" spans="14:14" ht="16">
      <c r="N306" s="2"/>
    </row>
    <row r="307" spans="14:14" ht="16">
      <c r="N307" s="2"/>
    </row>
    <row r="308" spans="14:14" ht="16">
      <c r="N308" s="2"/>
    </row>
    <row r="309" spans="14:14" ht="16">
      <c r="N309" s="2"/>
    </row>
    <row r="310" spans="14:14" ht="16">
      <c r="N310" s="2"/>
    </row>
    <row r="311" spans="14:14" ht="16">
      <c r="N311" s="2"/>
    </row>
    <row r="312" spans="14:14" ht="16">
      <c r="N312" s="2"/>
    </row>
    <row r="313" spans="14:14" ht="16">
      <c r="N313" s="2"/>
    </row>
    <row r="314" spans="14:14" ht="16">
      <c r="N314" s="2"/>
    </row>
    <row r="315" spans="14:14" ht="16">
      <c r="N315" s="2"/>
    </row>
    <row r="316" spans="14:14" ht="16">
      <c r="N316" s="2"/>
    </row>
    <row r="317" spans="14:14" ht="16">
      <c r="N317" s="2"/>
    </row>
    <row r="318" spans="14:14" ht="16">
      <c r="N318" s="2"/>
    </row>
    <row r="319" spans="14:14" ht="16">
      <c r="N319" s="2"/>
    </row>
    <row r="320" spans="14:14" ht="16">
      <c r="N320" s="2"/>
    </row>
    <row r="321" spans="14:14" ht="16">
      <c r="N321" s="2"/>
    </row>
    <row r="322" spans="14:14" ht="16">
      <c r="N322" s="2"/>
    </row>
    <row r="323" spans="14:14" ht="16">
      <c r="N323" s="2"/>
    </row>
    <row r="324" spans="14:14" ht="16">
      <c r="N324" s="2"/>
    </row>
    <row r="325" spans="14:14" ht="16">
      <c r="N325" s="2"/>
    </row>
    <row r="326" spans="14:14" ht="16">
      <c r="N326" s="2"/>
    </row>
    <row r="327" spans="14:14" ht="16">
      <c r="N327" s="2"/>
    </row>
    <row r="328" spans="14:14" ht="16">
      <c r="N328" s="2"/>
    </row>
    <row r="329" spans="14:14" ht="16">
      <c r="N329" s="2"/>
    </row>
    <row r="330" spans="14:14" ht="16">
      <c r="N330" s="2"/>
    </row>
    <row r="331" spans="14:14" ht="16">
      <c r="N331" s="2"/>
    </row>
    <row r="332" spans="14:14" ht="16">
      <c r="N332" s="2"/>
    </row>
    <row r="333" spans="14:14" ht="16">
      <c r="N333" s="2"/>
    </row>
    <row r="334" spans="14:14" ht="16">
      <c r="N334" s="2"/>
    </row>
    <row r="335" spans="14:14" ht="16">
      <c r="N335" s="2"/>
    </row>
    <row r="336" spans="14:14" ht="16">
      <c r="N336" s="2"/>
    </row>
    <row r="337" spans="14:14" ht="16">
      <c r="N337" s="2"/>
    </row>
    <row r="338" spans="14:14" ht="16">
      <c r="N338" s="2"/>
    </row>
    <row r="339" spans="14:14" ht="16">
      <c r="N339" s="2"/>
    </row>
    <row r="340" spans="14:14" ht="16">
      <c r="N340" s="2"/>
    </row>
    <row r="341" spans="14:14" ht="16">
      <c r="N341" s="2"/>
    </row>
    <row r="342" spans="14:14" ht="16">
      <c r="N342" s="2"/>
    </row>
    <row r="343" spans="14:14" ht="16">
      <c r="N343" s="2"/>
    </row>
    <row r="344" spans="14:14" ht="16">
      <c r="N344" s="2"/>
    </row>
    <row r="345" spans="14:14" ht="16">
      <c r="N345" s="2"/>
    </row>
    <row r="346" spans="14:14" ht="16">
      <c r="N346" s="2"/>
    </row>
    <row r="347" spans="14:14" ht="16">
      <c r="N347" s="2"/>
    </row>
    <row r="348" spans="14:14" ht="16">
      <c r="N348" s="2"/>
    </row>
    <row r="349" spans="14:14" ht="16">
      <c r="N349" s="2"/>
    </row>
    <row r="350" spans="14:14" ht="16">
      <c r="N350" s="2"/>
    </row>
    <row r="351" spans="14:14" ht="16">
      <c r="N351" s="2"/>
    </row>
    <row r="352" spans="14:14" ht="16">
      <c r="N352" s="2"/>
    </row>
    <row r="353" spans="14:14" ht="16">
      <c r="N353" s="2"/>
    </row>
    <row r="354" spans="14:14" ht="16">
      <c r="N354" s="2"/>
    </row>
    <row r="355" spans="14:14" ht="16">
      <c r="N355" s="2"/>
    </row>
    <row r="356" spans="14:14" ht="16">
      <c r="N356" s="2"/>
    </row>
    <row r="357" spans="14:14" ht="16">
      <c r="N357" s="2"/>
    </row>
    <row r="358" spans="14:14" ht="16">
      <c r="N358" s="2"/>
    </row>
    <row r="359" spans="14:14" ht="16">
      <c r="N359" s="2"/>
    </row>
    <row r="360" spans="14:14" ht="16">
      <c r="N360" s="2"/>
    </row>
    <row r="361" spans="14:14" ht="16">
      <c r="N361" s="2"/>
    </row>
    <row r="362" spans="14:14" ht="16">
      <c r="N362" s="2"/>
    </row>
    <row r="363" spans="14:14" ht="16">
      <c r="N363" s="2"/>
    </row>
    <row r="364" spans="14:14" ht="16">
      <c r="N364" s="2"/>
    </row>
    <row r="365" spans="14:14" ht="16">
      <c r="N365" s="2"/>
    </row>
    <row r="366" spans="14:14" ht="16">
      <c r="N366" s="2"/>
    </row>
    <row r="367" spans="14:14" ht="16">
      <c r="N367" s="2"/>
    </row>
    <row r="368" spans="14:14" ht="16">
      <c r="N368" s="2"/>
    </row>
    <row r="369" spans="14:14" ht="16">
      <c r="N369" s="2"/>
    </row>
    <row r="370" spans="14:14" ht="16">
      <c r="N370" s="2"/>
    </row>
    <row r="371" spans="14:14" ht="16">
      <c r="N371" s="2"/>
    </row>
    <row r="372" spans="14:14" ht="16">
      <c r="N372" s="2"/>
    </row>
    <row r="373" spans="14:14" ht="16">
      <c r="N373" s="2"/>
    </row>
    <row r="374" spans="14:14" ht="16">
      <c r="N374" s="2"/>
    </row>
    <row r="375" spans="14:14" ht="16">
      <c r="N375" s="2"/>
    </row>
    <row r="376" spans="14:14" ht="16">
      <c r="N376" s="2"/>
    </row>
    <row r="377" spans="14:14" ht="16">
      <c r="N377" s="2"/>
    </row>
    <row r="378" spans="14:14" ht="16">
      <c r="N378" s="2"/>
    </row>
    <row r="379" spans="14:14" ht="16">
      <c r="N379" s="2"/>
    </row>
    <row r="380" spans="14:14" ht="16">
      <c r="N380" s="2"/>
    </row>
    <row r="381" spans="14:14" ht="16">
      <c r="N381" s="2"/>
    </row>
    <row r="382" spans="14:14" ht="16">
      <c r="N382" s="2"/>
    </row>
    <row r="383" spans="14:14" ht="16">
      <c r="N383" s="2"/>
    </row>
    <row r="384" spans="14:14" ht="16">
      <c r="N384" s="2"/>
    </row>
    <row r="385" spans="14:14" ht="16">
      <c r="N385" s="2"/>
    </row>
    <row r="386" spans="14:14" ht="16">
      <c r="N386" s="2"/>
    </row>
    <row r="387" spans="14:14" ht="16">
      <c r="N387" s="2"/>
    </row>
    <row r="388" spans="14:14" ht="16">
      <c r="N388" s="2"/>
    </row>
    <row r="389" spans="14:14" ht="16">
      <c r="N389" s="2"/>
    </row>
    <row r="390" spans="14:14" ht="16">
      <c r="N390" s="2"/>
    </row>
    <row r="391" spans="14:14" ht="16">
      <c r="N391" s="2"/>
    </row>
    <row r="392" spans="14:14" ht="16">
      <c r="N392" s="2"/>
    </row>
    <row r="393" spans="14:14" ht="16">
      <c r="N393" s="2"/>
    </row>
    <row r="394" spans="14:14" ht="16">
      <c r="N394" s="2"/>
    </row>
    <row r="395" spans="14:14" ht="16">
      <c r="N395" s="2"/>
    </row>
    <row r="396" spans="14:14" ht="16">
      <c r="N396" s="2"/>
    </row>
    <row r="397" spans="14:14" ht="16">
      <c r="N397" s="2"/>
    </row>
    <row r="398" spans="14:14" ht="16">
      <c r="N398" s="2"/>
    </row>
    <row r="399" spans="14:14" ht="16">
      <c r="N399" s="2"/>
    </row>
    <row r="400" spans="14:14" ht="16">
      <c r="N400" s="2"/>
    </row>
    <row r="401" spans="14:14" ht="16">
      <c r="N401" s="2"/>
    </row>
    <row r="402" spans="14:14" ht="16">
      <c r="N402" s="2"/>
    </row>
    <row r="403" spans="14:14" ht="16">
      <c r="N403" s="2"/>
    </row>
    <row r="404" spans="14:14" ht="16">
      <c r="N404" s="2"/>
    </row>
    <row r="405" spans="14:14" ht="16">
      <c r="N405" s="2"/>
    </row>
    <row r="406" spans="14:14" ht="16">
      <c r="N406" s="2"/>
    </row>
    <row r="407" spans="14:14" ht="16">
      <c r="N407" s="2"/>
    </row>
    <row r="408" spans="14:14" ht="16">
      <c r="N408" s="2"/>
    </row>
    <row r="409" spans="14:14" ht="16">
      <c r="N409" s="2"/>
    </row>
    <row r="410" spans="14:14" ht="16">
      <c r="N410" s="2"/>
    </row>
    <row r="411" spans="14:14" ht="16">
      <c r="N411" s="2"/>
    </row>
    <row r="412" spans="14:14" ht="16">
      <c r="N412" s="2"/>
    </row>
    <row r="413" spans="14:14" ht="16">
      <c r="N413" s="2"/>
    </row>
    <row r="414" spans="14:14" ht="16">
      <c r="N414" s="2"/>
    </row>
    <row r="415" spans="14:14" ht="16">
      <c r="N415" s="2"/>
    </row>
    <row r="416" spans="14:14" ht="16">
      <c r="N416" s="2"/>
    </row>
    <row r="417" spans="14:14" ht="16">
      <c r="N417" s="2"/>
    </row>
    <row r="418" spans="14:14" ht="16">
      <c r="N418" s="2"/>
    </row>
    <row r="419" spans="14:14" ht="16">
      <c r="N419" s="2"/>
    </row>
    <row r="420" spans="14:14" ht="16">
      <c r="N420" s="2"/>
    </row>
    <row r="421" spans="14:14" ht="16">
      <c r="N421" s="2"/>
    </row>
    <row r="422" spans="14:14" ht="16">
      <c r="N422" s="2"/>
    </row>
    <row r="423" spans="14:14" ht="16">
      <c r="N423" s="2"/>
    </row>
    <row r="424" spans="14:14" ht="16">
      <c r="N424" s="2"/>
    </row>
    <row r="425" spans="14:14" ht="16">
      <c r="N425" s="2"/>
    </row>
    <row r="426" spans="14:14" ht="16">
      <c r="N426" s="2"/>
    </row>
    <row r="427" spans="14:14" ht="16">
      <c r="N427" s="2"/>
    </row>
    <row r="428" spans="14:14" ht="16">
      <c r="N428" s="2"/>
    </row>
    <row r="429" spans="14:14" ht="16">
      <c r="N429" s="2"/>
    </row>
    <row r="430" spans="14:14" ht="16">
      <c r="N430" s="2"/>
    </row>
    <row r="431" spans="14:14" ht="16">
      <c r="N431" s="2"/>
    </row>
    <row r="432" spans="14:14" ht="16">
      <c r="N432" s="2"/>
    </row>
    <row r="433" spans="14:14" ht="16">
      <c r="N433" s="2"/>
    </row>
    <row r="434" spans="14:14" ht="16">
      <c r="N434" s="2"/>
    </row>
    <row r="435" spans="14:14" ht="16">
      <c r="N435" s="2"/>
    </row>
    <row r="436" spans="14:14" ht="16">
      <c r="N436" s="2"/>
    </row>
    <row r="437" spans="14:14" ht="16">
      <c r="N437" s="2"/>
    </row>
    <row r="438" spans="14:14" ht="16">
      <c r="N438" s="2"/>
    </row>
    <row r="439" spans="14:14" ht="16">
      <c r="N439" s="2"/>
    </row>
    <row r="440" spans="14:14" ht="16">
      <c r="N440" s="2"/>
    </row>
    <row r="441" spans="14:14" ht="16">
      <c r="N441" s="2"/>
    </row>
    <row r="442" spans="14:14" ht="16">
      <c r="N442" s="2"/>
    </row>
    <row r="443" spans="14:14" ht="16">
      <c r="N443" s="2"/>
    </row>
    <row r="444" spans="14:14" ht="16">
      <c r="N444" s="2"/>
    </row>
    <row r="445" spans="14:14" ht="16">
      <c r="N445" s="2"/>
    </row>
    <row r="446" spans="14:14" ht="16">
      <c r="N446" s="2"/>
    </row>
    <row r="447" spans="14:14" ht="16">
      <c r="N447" s="2"/>
    </row>
    <row r="448" spans="14:14" ht="16">
      <c r="N448" s="2"/>
    </row>
    <row r="449" spans="14:14" ht="16">
      <c r="N449" s="2"/>
    </row>
    <row r="450" spans="14:14" ht="16">
      <c r="N450" s="2"/>
    </row>
    <row r="451" spans="14:14" ht="16">
      <c r="N451" s="2"/>
    </row>
    <row r="452" spans="14:14" ht="16">
      <c r="N452" s="2"/>
    </row>
    <row r="453" spans="14:14" ht="16">
      <c r="N453" s="2"/>
    </row>
    <row r="454" spans="14:14" ht="16">
      <c r="N454" s="2"/>
    </row>
    <row r="455" spans="14:14" ht="16">
      <c r="N455" s="2"/>
    </row>
    <row r="456" spans="14:14" ht="16">
      <c r="N456" s="2"/>
    </row>
    <row r="457" spans="14:14" ht="16">
      <c r="N457" s="2"/>
    </row>
    <row r="458" spans="14:14" ht="16">
      <c r="N458" s="2"/>
    </row>
    <row r="459" spans="14:14" ht="16">
      <c r="N459" s="2"/>
    </row>
    <row r="460" spans="14:14" ht="16">
      <c r="N460" s="2"/>
    </row>
    <row r="461" spans="14:14" ht="16">
      <c r="N461" s="2"/>
    </row>
    <row r="462" spans="14:14" ht="16">
      <c r="N462" s="2"/>
    </row>
    <row r="463" spans="14:14" ht="16">
      <c r="N463" s="2"/>
    </row>
    <row r="464" spans="14:14" ht="16">
      <c r="N464" s="2"/>
    </row>
    <row r="465" spans="14:14" ht="16">
      <c r="N465" s="2"/>
    </row>
    <row r="466" spans="14:14" ht="16">
      <c r="N466" s="2"/>
    </row>
    <row r="467" spans="14:14" ht="16">
      <c r="N467" s="2"/>
    </row>
    <row r="468" spans="14:14" ht="16">
      <c r="N468" s="2"/>
    </row>
    <row r="469" spans="14:14" ht="16">
      <c r="N469" s="2"/>
    </row>
    <row r="470" spans="14:14" ht="16">
      <c r="N470" s="2"/>
    </row>
    <row r="471" spans="14:14" ht="16">
      <c r="N471" s="2"/>
    </row>
    <row r="472" spans="14:14" ht="16">
      <c r="N472" s="2"/>
    </row>
    <row r="473" spans="14:14" ht="16">
      <c r="N473" s="2"/>
    </row>
    <row r="474" spans="14:14" ht="16">
      <c r="N474" s="2"/>
    </row>
    <row r="475" spans="14:14" ht="16">
      <c r="N475" s="2"/>
    </row>
    <row r="476" spans="14:14" ht="16">
      <c r="N476" s="2"/>
    </row>
    <row r="477" spans="14:14" ht="16">
      <c r="N477" s="2"/>
    </row>
    <row r="478" spans="14:14" ht="16">
      <c r="N478" s="2"/>
    </row>
    <row r="479" spans="14:14" ht="16">
      <c r="N479" s="2"/>
    </row>
    <row r="480" spans="14:14" ht="16">
      <c r="N480" s="2"/>
    </row>
    <row r="481" spans="14:14" ht="16">
      <c r="N481" s="2"/>
    </row>
    <row r="482" spans="14:14" ht="16">
      <c r="N482" s="2"/>
    </row>
    <row r="483" spans="14:14" ht="16">
      <c r="N483" s="2"/>
    </row>
    <row r="484" spans="14:14" ht="16">
      <c r="N484" s="2"/>
    </row>
    <row r="485" spans="14:14" ht="16">
      <c r="N485" s="2"/>
    </row>
    <row r="486" spans="14:14" ht="16">
      <c r="N486" s="2"/>
    </row>
    <row r="487" spans="14:14" ht="16">
      <c r="N487" s="2"/>
    </row>
    <row r="488" spans="14:14" ht="16">
      <c r="N488" s="2"/>
    </row>
    <row r="489" spans="14:14" ht="16">
      <c r="N489" s="2"/>
    </row>
    <row r="490" spans="14:14" ht="16">
      <c r="N490" s="2"/>
    </row>
    <row r="491" spans="14:14" ht="16">
      <c r="N491" s="2"/>
    </row>
    <row r="492" spans="14:14" ht="16">
      <c r="N492" s="2"/>
    </row>
    <row r="493" spans="14:14" ht="16">
      <c r="N493" s="2"/>
    </row>
    <row r="494" spans="14:14" ht="16">
      <c r="N494" s="2"/>
    </row>
    <row r="495" spans="14:14" ht="16">
      <c r="N495" s="2"/>
    </row>
    <row r="496" spans="14:14" ht="16">
      <c r="N496" s="2"/>
    </row>
    <row r="497" spans="14:14" ht="16">
      <c r="N497" s="2"/>
    </row>
    <row r="498" spans="14:14" ht="16">
      <c r="N498" s="2"/>
    </row>
    <row r="499" spans="14:14" ht="16">
      <c r="N499" s="2"/>
    </row>
    <row r="500" spans="14:14" ht="16">
      <c r="N500" s="2"/>
    </row>
    <row r="501" spans="14:14" ht="16">
      <c r="N501" s="2"/>
    </row>
    <row r="502" spans="14:14" ht="16">
      <c r="N502" s="2"/>
    </row>
    <row r="503" spans="14:14" ht="16">
      <c r="N503" s="2"/>
    </row>
    <row r="504" spans="14:14" ht="16">
      <c r="N504" s="2"/>
    </row>
    <row r="505" spans="14:14" ht="16">
      <c r="N505" s="2"/>
    </row>
    <row r="506" spans="14:14" ht="16">
      <c r="N506" s="2"/>
    </row>
    <row r="507" spans="14:14" ht="16">
      <c r="N507" s="2"/>
    </row>
    <row r="508" spans="14:14" ht="16">
      <c r="N508" s="2"/>
    </row>
    <row r="509" spans="14:14" ht="16">
      <c r="N509" s="2"/>
    </row>
    <row r="510" spans="14:14" ht="16">
      <c r="N510" s="2"/>
    </row>
    <row r="511" spans="14:14" ht="16">
      <c r="N511" s="2"/>
    </row>
    <row r="512" spans="14:14" ht="16">
      <c r="N512" s="2"/>
    </row>
    <row r="513" spans="14:14" ht="16">
      <c r="N513" s="2"/>
    </row>
    <row r="514" spans="14:14" ht="16">
      <c r="N514" s="2"/>
    </row>
    <row r="515" spans="14:14" ht="16">
      <c r="N515" s="2"/>
    </row>
    <row r="516" spans="14:14" ht="16">
      <c r="N516" s="2"/>
    </row>
    <row r="517" spans="14:14" ht="16">
      <c r="N517" s="2"/>
    </row>
    <row r="518" spans="14:14" ht="16">
      <c r="N518" s="2"/>
    </row>
    <row r="519" spans="14:14" ht="16">
      <c r="N519" s="2"/>
    </row>
    <row r="520" spans="14:14" ht="16">
      <c r="N520" s="2"/>
    </row>
    <row r="521" spans="14:14" ht="16">
      <c r="N521" s="2"/>
    </row>
    <row r="522" spans="14:14" ht="16">
      <c r="N522" s="2"/>
    </row>
    <row r="523" spans="14:14" ht="16">
      <c r="N523" s="2"/>
    </row>
    <row r="524" spans="14:14" ht="16">
      <c r="N524" s="2"/>
    </row>
    <row r="525" spans="14:14" ht="16">
      <c r="N525" s="2"/>
    </row>
    <row r="526" spans="14:14" ht="16">
      <c r="N526" s="2"/>
    </row>
    <row r="527" spans="14:14" ht="16">
      <c r="N527" s="2"/>
    </row>
    <row r="528" spans="14:14" ht="16">
      <c r="N528" s="2"/>
    </row>
    <row r="529" spans="14:14" ht="16">
      <c r="N529" s="2"/>
    </row>
    <row r="530" spans="14:14" ht="16">
      <c r="N530" s="2"/>
    </row>
    <row r="531" spans="14:14" ht="16">
      <c r="N531" s="2"/>
    </row>
    <row r="532" spans="14:14" ht="16">
      <c r="N532" s="2"/>
    </row>
    <row r="533" spans="14:14" ht="16">
      <c r="N533" s="2"/>
    </row>
    <row r="534" spans="14:14" ht="16">
      <c r="N534" s="2"/>
    </row>
    <row r="535" spans="14:14" ht="16">
      <c r="N535" s="2"/>
    </row>
    <row r="536" spans="14:14" ht="16">
      <c r="N536" s="2"/>
    </row>
    <row r="537" spans="14:14" ht="16">
      <c r="N537" s="2"/>
    </row>
    <row r="538" spans="14:14" ht="16">
      <c r="N538" s="2"/>
    </row>
    <row r="539" spans="14:14" ht="16">
      <c r="N539" s="2"/>
    </row>
    <row r="540" spans="14:14" ht="16">
      <c r="N540" s="2"/>
    </row>
    <row r="541" spans="14:14" ht="16">
      <c r="N541" s="2"/>
    </row>
    <row r="542" spans="14:14" ht="16">
      <c r="N542" s="2"/>
    </row>
    <row r="543" spans="14:14" ht="16">
      <c r="N543" s="2"/>
    </row>
    <row r="544" spans="14:14" ht="16">
      <c r="N544" s="2"/>
    </row>
    <row r="545" spans="14:14" ht="16">
      <c r="N545" s="2"/>
    </row>
    <row r="546" spans="14:14" ht="16">
      <c r="N546" s="2"/>
    </row>
    <row r="547" spans="14:14" ht="16">
      <c r="N547" s="2"/>
    </row>
    <row r="548" spans="14:14" ht="16">
      <c r="N548" s="2"/>
    </row>
    <row r="549" spans="14:14" ht="16">
      <c r="N549" s="2"/>
    </row>
    <row r="550" spans="14:14" ht="16">
      <c r="N550" s="2"/>
    </row>
    <row r="551" spans="14:14" ht="16">
      <c r="N551" s="2"/>
    </row>
    <row r="552" spans="14:14" ht="16">
      <c r="N552" s="2"/>
    </row>
    <row r="553" spans="14:14" ht="16">
      <c r="N553" s="2"/>
    </row>
    <row r="554" spans="14:14" ht="16">
      <c r="N554" s="2"/>
    </row>
    <row r="555" spans="14:14" ht="16">
      <c r="N555" s="2"/>
    </row>
    <row r="556" spans="14:14" ht="16">
      <c r="N556" s="2"/>
    </row>
    <row r="557" spans="14:14" ht="16">
      <c r="N557" s="2"/>
    </row>
    <row r="558" spans="14:14" ht="16">
      <c r="N558" s="2"/>
    </row>
    <row r="559" spans="14:14" ht="16">
      <c r="N559" s="2"/>
    </row>
    <row r="560" spans="14:14" ht="16">
      <c r="N560" s="2"/>
    </row>
    <row r="561" spans="14:14" ht="16">
      <c r="N561" s="2"/>
    </row>
    <row r="562" spans="14:14" ht="16">
      <c r="N562" s="2"/>
    </row>
    <row r="563" spans="14:14" ht="16">
      <c r="N563" s="2"/>
    </row>
    <row r="564" spans="14:14" ht="16">
      <c r="N564" s="2"/>
    </row>
    <row r="565" spans="14:14" ht="16">
      <c r="N565" s="2"/>
    </row>
    <row r="566" spans="14:14" ht="16">
      <c r="N566" s="2"/>
    </row>
    <row r="567" spans="14:14" ht="16">
      <c r="N567" s="2"/>
    </row>
    <row r="568" spans="14:14" ht="16">
      <c r="N568" s="2"/>
    </row>
    <row r="569" spans="14:14" ht="16">
      <c r="N569" s="2"/>
    </row>
    <row r="570" spans="14:14" ht="16">
      <c r="N570" s="2"/>
    </row>
    <row r="571" spans="14:14" ht="16">
      <c r="N571" s="2"/>
    </row>
    <row r="572" spans="14:14" ht="16">
      <c r="N572" s="2"/>
    </row>
    <row r="573" spans="14:14" ht="16">
      <c r="N573" s="2"/>
    </row>
    <row r="574" spans="14:14" ht="16">
      <c r="N574" s="2"/>
    </row>
    <row r="575" spans="14:14" ht="16">
      <c r="N575" s="2"/>
    </row>
    <row r="576" spans="14:14" ht="16">
      <c r="N576" s="2"/>
    </row>
    <row r="577" spans="14:14" ht="16">
      <c r="N577" s="2"/>
    </row>
    <row r="578" spans="14:14" ht="16">
      <c r="N578" s="2"/>
    </row>
    <row r="579" spans="14:14" ht="16">
      <c r="N579" s="2"/>
    </row>
    <row r="580" spans="14:14" ht="16">
      <c r="N580" s="2"/>
    </row>
    <row r="581" spans="14:14" ht="16">
      <c r="N581" s="2"/>
    </row>
    <row r="582" spans="14:14" ht="16">
      <c r="N582" s="2"/>
    </row>
    <row r="583" spans="14:14" ht="16">
      <c r="N583" s="2"/>
    </row>
    <row r="584" spans="14:14" ht="16">
      <c r="N584" s="2"/>
    </row>
    <row r="585" spans="14:14" ht="16">
      <c r="N585" s="2"/>
    </row>
    <row r="586" spans="14:14" ht="16">
      <c r="N586" s="2"/>
    </row>
    <row r="587" spans="14:14" ht="16">
      <c r="N587" s="2"/>
    </row>
    <row r="588" spans="14:14" ht="16">
      <c r="N588" s="2"/>
    </row>
    <row r="589" spans="14:14" ht="16">
      <c r="N589" s="2"/>
    </row>
    <row r="590" spans="14:14" ht="16">
      <c r="N590" s="2"/>
    </row>
    <row r="591" spans="14:14" ht="16">
      <c r="N591" s="2"/>
    </row>
    <row r="592" spans="14:14" ht="16">
      <c r="N592" s="2"/>
    </row>
    <row r="593" spans="14:14" ht="16">
      <c r="N593" s="2"/>
    </row>
    <row r="594" spans="14:14" ht="16">
      <c r="N594" s="2"/>
    </row>
    <row r="595" spans="14:14" ht="16">
      <c r="N595" s="2"/>
    </row>
    <row r="596" spans="14:14" ht="16">
      <c r="N596" s="2"/>
    </row>
    <row r="597" spans="14:14" ht="16">
      <c r="N597" s="2"/>
    </row>
    <row r="598" spans="14:14" ht="16">
      <c r="N598" s="2"/>
    </row>
    <row r="599" spans="14:14" ht="16">
      <c r="N599" s="2"/>
    </row>
    <row r="600" spans="14:14" ht="16">
      <c r="N600" s="2"/>
    </row>
    <row r="601" spans="14:14" ht="16">
      <c r="N601" s="2"/>
    </row>
    <row r="602" spans="14:14" ht="16">
      <c r="N602" s="2"/>
    </row>
    <row r="603" spans="14:14" ht="16">
      <c r="N603" s="2"/>
    </row>
    <row r="604" spans="14:14" ht="16">
      <c r="N604" s="2"/>
    </row>
    <row r="605" spans="14:14" ht="16">
      <c r="N605" s="2"/>
    </row>
    <row r="606" spans="14:14" ht="16">
      <c r="N606" s="2"/>
    </row>
    <row r="607" spans="14:14" ht="16">
      <c r="N607" s="2"/>
    </row>
    <row r="608" spans="14:14" ht="16">
      <c r="N608" s="2"/>
    </row>
    <row r="609" spans="14:14" ht="16">
      <c r="N609" s="2"/>
    </row>
    <row r="610" spans="14:14" ht="16">
      <c r="N610" s="2"/>
    </row>
    <row r="611" spans="14:14" ht="16">
      <c r="N611" s="2"/>
    </row>
    <row r="612" spans="14:14" ht="16">
      <c r="N612" s="2"/>
    </row>
    <row r="613" spans="14:14" ht="16">
      <c r="N613" s="2"/>
    </row>
    <row r="614" spans="14:14" ht="16">
      <c r="N614" s="2"/>
    </row>
    <row r="615" spans="14:14" ht="16">
      <c r="N615" s="2"/>
    </row>
    <row r="616" spans="14:14" ht="16">
      <c r="N616" s="2"/>
    </row>
    <row r="617" spans="14:14" ht="16">
      <c r="N617" s="2"/>
    </row>
    <row r="618" spans="14:14" ht="16">
      <c r="N618" s="2"/>
    </row>
    <row r="619" spans="14:14" ht="16">
      <c r="N619" s="2"/>
    </row>
    <row r="620" spans="14:14" ht="16">
      <c r="N620" s="2"/>
    </row>
    <row r="621" spans="14:14" ht="16">
      <c r="N621" s="2"/>
    </row>
    <row r="622" spans="14:14" ht="16">
      <c r="N622" s="2"/>
    </row>
    <row r="623" spans="14:14" ht="16">
      <c r="N623" s="2"/>
    </row>
    <row r="624" spans="14:14" ht="16">
      <c r="N624" s="2"/>
    </row>
    <row r="625" spans="14:14" ht="16">
      <c r="N625" s="2"/>
    </row>
    <row r="626" spans="14:14" ht="16">
      <c r="N626" s="2"/>
    </row>
    <row r="627" spans="14:14" ht="16">
      <c r="N627" s="2"/>
    </row>
    <row r="628" spans="14:14" ht="16">
      <c r="N628" s="2"/>
    </row>
    <row r="629" spans="14:14" ht="16">
      <c r="N629" s="2"/>
    </row>
    <row r="630" spans="14:14" ht="16">
      <c r="N630" s="2"/>
    </row>
    <row r="631" spans="14:14" ht="16">
      <c r="N631" s="2"/>
    </row>
    <row r="632" spans="14:14" ht="16">
      <c r="N632" s="2"/>
    </row>
    <row r="633" spans="14:14" ht="16">
      <c r="N633" s="2"/>
    </row>
    <row r="634" spans="14:14" ht="16">
      <c r="N634" s="2"/>
    </row>
    <row r="635" spans="14:14" ht="16">
      <c r="N635" s="2"/>
    </row>
    <row r="636" spans="14:14" ht="16">
      <c r="N636" s="2"/>
    </row>
    <row r="637" spans="14:14" ht="16">
      <c r="N637" s="2"/>
    </row>
    <row r="638" spans="14:14" ht="16">
      <c r="N638" s="2"/>
    </row>
    <row r="639" spans="14:14" ht="16">
      <c r="N639" s="2"/>
    </row>
    <row r="640" spans="14:14" ht="16">
      <c r="N640" s="2"/>
    </row>
    <row r="641" spans="14:14" ht="16">
      <c r="N641" s="2"/>
    </row>
    <row r="642" spans="14:14" ht="16">
      <c r="N642" s="2"/>
    </row>
    <row r="643" spans="14:14" ht="16">
      <c r="N643" s="2"/>
    </row>
    <row r="644" spans="14:14" ht="16">
      <c r="N644" s="2"/>
    </row>
    <row r="645" spans="14:14" ht="16">
      <c r="N645" s="2"/>
    </row>
    <row r="646" spans="14:14" ht="16">
      <c r="N646" s="2"/>
    </row>
    <row r="647" spans="14:14" ht="16">
      <c r="N647" s="2"/>
    </row>
    <row r="648" spans="14:14" ht="16">
      <c r="N648" s="2"/>
    </row>
    <row r="649" spans="14:14" ht="16">
      <c r="N649" s="2"/>
    </row>
    <row r="650" spans="14:14" ht="16">
      <c r="N650" s="2"/>
    </row>
    <row r="651" spans="14:14" ht="16">
      <c r="N651" s="2"/>
    </row>
    <row r="652" spans="14:14" ht="16">
      <c r="N652" s="2"/>
    </row>
    <row r="653" spans="14:14" ht="16">
      <c r="N653" s="2"/>
    </row>
    <row r="654" spans="14:14" ht="16">
      <c r="N654" s="2"/>
    </row>
    <row r="655" spans="14:14" ht="16">
      <c r="N655" s="2"/>
    </row>
    <row r="656" spans="14:14" ht="16">
      <c r="N656" s="2"/>
    </row>
    <row r="657" spans="14:14" ht="16">
      <c r="N657" s="2"/>
    </row>
    <row r="658" spans="14:14" ht="16">
      <c r="N658" s="2"/>
    </row>
    <row r="659" spans="14:14" ht="16">
      <c r="N659" s="2"/>
    </row>
    <row r="660" spans="14:14" ht="16">
      <c r="N660" s="2"/>
    </row>
    <row r="661" spans="14:14" ht="16">
      <c r="N661" s="2"/>
    </row>
    <row r="662" spans="14:14" ht="16">
      <c r="N662" s="2"/>
    </row>
    <row r="663" spans="14:14" ht="16">
      <c r="N663" s="2"/>
    </row>
    <row r="664" spans="14:14" ht="16">
      <c r="N664" s="2"/>
    </row>
    <row r="665" spans="14:14" ht="16">
      <c r="N665" s="2"/>
    </row>
    <row r="666" spans="14:14" ht="16">
      <c r="N666" s="2"/>
    </row>
    <row r="667" spans="14:14" ht="16">
      <c r="N667" s="2"/>
    </row>
    <row r="668" spans="14:14" ht="16">
      <c r="N668" s="2"/>
    </row>
    <row r="669" spans="14:14" ht="16">
      <c r="N669" s="2"/>
    </row>
    <row r="670" spans="14:14" ht="16">
      <c r="N670" s="2"/>
    </row>
    <row r="671" spans="14:14" ht="16">
      <c r="N671" s="2"/>
    </row>
    <row r="672" spans="14:14" ht="16">
      <c r="N672" s="2"/>
    </row>
    <row r="673" spans="14:14" ht="16">
      <c r="N673" s="2"/>
    </row>
    <row r="674" spans="14:14" ht="16">
      <c r="N674" s="2"/>
    </row>
    <row r="675" spans="14:14" ht="16">
      <c r="N675" s="2"/>
    </row>
    <row r="676" spans="14:14" ht="16">
      <c r="N676" s="2"/>
    </row>
    <row r="677" spans="14:14" ht="16">
      <c r="N677" s="2"/>
    </row>
    <row r="678" spans="14:14" ht="16">
      <c r="N678" s="2"/>
    </row>
    <row r="679" spans="14:14" ht="16">
      <c r="N679" s="2"/>
    </row>
    <row r="680" spans="14:14" ht="16">
      <c r="N680" s="2"/>
    </row>
    <row r="681" spans="14:14" ht="16">
      <c r="N681" s="2"/>
    </row>
    <row r="682" spans="14:14" ht="16">
      <c r="N682" s="2"/>
    </row>
    <row r="683" spans="14:14" ht="16">
      <c r="N683" s="2"/>
    </row>
    <row r="684" spans="14:14" ht="16">
      <c r="N684" s="2"/>
    </row>
    <row r="685" spans="14:14" ht="16">
      <c r="N685" s="2"/>
    </row>
    <row r="686" spans="14:14" ht="16">
      <c r="N686" s="2"/>
    </row>
    <row r="687" spans="14:14" ht="16">
      <c r="N687" s="2"/>
    </row>
    <row r="688" spans="14:14" ht="16">
      <c r="N688" s="2"/>
    </row>
    <row r="689" spans="14:14" ht="16">
      <c r="N689" s="2"/>
    </row>
    <row r="690" spans="14:14" ht="16">
      <c r="N690" s="2"/>
    </row>
    <row r="691" spans="14:14" ht="16">
      <c r="N691" s="2"/>
    </row>
    <row r="692" spans="14:14" ht="16">
      <c r="N692" s="2"/>
    </row>
    <row r="693" spans="14:14" ht="16">
      <c r="N693" s="2"/>
    </row>
    <row r="694" spans="14:14" ht="16">
      <c r="N694" s="2"/>
    </row>
    <row r="695" spans="14:14" ht="16">
      <c r="N695" s="2"/>
    </row>
    <row r="696" spans="14:14" ht="16">
      <c r="N696" s="2"/>
    </row>
    <row r="697" spans="14:14" ht="16">
      <c r="N697" s="2"/>
    </row>
    <row r="698" spans="14:14" ht="16">
      <c r="N698" s="2"/>
    </row>
    <row r="699" spans="14:14" ht="16">
      <c r="N699" s="2"/>
    </row>
    <row r="700" spans="14:14" ht="16">
      <c r="N700" s="2"/>
    </row>
    <row r="701" spans="14:14" ht="16">
      <c r="N701" s="2"/>
    </row>
    <row r="702" spans="14:14" ht="16">
      <c r="N702" s="2"/>
    </row>
    <row r="703" spans="14:14" ht="16">
      <c r="N703" s="2"/>
    </row>
    <row r="704" spans="14:14" ht="16">
      <c r="N704" s="2"/>
    </row>
    <row r="705" spans="14:14" ht="16">
      <c r="N705" s="2"/>
    </row>
    <row r="706" spans="14:14" ht="16">
      <c r="N706" s="2"/>
    </row>
    <row r="707" spans="14:14" ht="16">
      <c r="N707" s="2"/>
    </row>
    <row r="708" spans="14:14" ht="16">
      <c r="N708" s="2"/>
    </row>
    <row r="709" spans="14:14" ht="16">
      <c r="N709" s="2"/>
    </row>
    <row r="710" spans="14:14" ht="16">
      <c r="N710" s="2"/>
    </row>
    <row r="711" spans="14:14" ht="16">
      <c r="N711" s="2"/>
    </row>
    <row r="712" spans="14:14" ht="16">
      <c r="N712" s="2"/>
    </row>
    <row r="713" spans="14:14" ht="16">
      <c r="N713" s="2"/>
    </row>
    <row r="714" spans="14:14" ht="16">
      <c r="N714" s="2"/>
    </row>
    <row r="715" spans="14:14" ht="16">
      <c r="N715" s="2"/>
    </row>
    <row r="716" spans="14:14" ht="16">
      <c r="N716" s="2"/>
    </row>
    <row r="717" spans="14:14" ht="16">
      <c r="N717" s="2"/>
    </row>
    <row r="718" spans="14:14" ht="16">
      <c r="N718" s="2"/>
    </row>
    <row r="719" spans="14:14" ht="16">
      <c r="N719" s="2"/>
    </row>
    <row r="720" spans="14:14" ht="16">
      <c r="N720" s="2"/>
    </row>
    <row r="721" spans="14:14" ht="16">
      <c r="N721" s="2"/>
    </row>
    <row r="722" spans="14:14" ht="16">
      <c r="N722" s="2"/>
    </row>
    <row r="723" spans="14:14" ht="16">
      <c r="N723" s="2"/>
    </row>
    <row r="724" spans="14:14" ht="16">
      <c r="N724" s="2"/>
    </row>
    <row r="725" spans="14:14" ht="16">
      <c r="N725" s="2"/>
    </row>
    <row r="726" spans="14:14" ht="16">
      <c r="N726" s="2"/>
    </row>
    <row r="727" spans="14:14" ht="16">
      <c r="N727" s="2"/>
    </row>
    <row r="728" spans="14:14" ht="16">
      <c r="N728" s="2"/>
    </row>
    <row r="729" spans="14:14" ht="16">
      <c r="N729" s="2"/>
    </row>
    <row r="730" spans="14:14" ht="16">
      <c r="N730" s="2"/>
    </row>
    <row r="731" spans="14:14" ht="16">
      <c r="N731" s="2"/>
    </row>
    <row r="732" spans="14:14" ht="16">
      <c r="N732" s="2"/>
    </row>
    <row r="733" spans="14:14" ht="16">
      <c r="N733" s="2"/>
    </row>
    <row r="734" spans="14:14" ht="16">
      <c r="N734" s="2"/>
    </row>
    <row r="735" spans="14:14" ht="16">
      <c r="N735" s="2"/>
    </row>
    <row r="736" spans="14:14" ht="16">
      <c r="N736" s="2"/>
    </row>
    <row r="737" spans="14:14" ht="16">
      <c r="N737" s="2"/>
    </row>
    <row r="738" spans="14:14" ht="16">
      <c r="N738" s="2"/>
    </row>
    <row r="739" spans="14:14" ht="16">
      <c r="N739" s="2"/>
    </row>
    <row r="740" spans="14:14" ht="16">
      <c r="N740" s="2"/>
    </row>
    <row r="741" spans="14:14" ht="16">
      <c r="N741" s="2"/>
    </row>
    <row r="742" spans="14:14" ht="16">
      <c r="N742" s="2"/>
    </row>
    <row r="743" spans="14:14" ht="16">
      <c r="N743" s="2"/>
    </row>
    <row r="744" spans="14:14" ht="16">
      <c r="N744" s="2"/>
    </row>
    <row r="745" spans="14:14" ht="16">
      <c r="N745" s="2"/>
    </row>
    <row r="746" spans="14:14" ht="16">
      <c r="N746" s="2"/>
    </row>
    <row r="747" spans="14:14" ht="16">
      <c r="N747" s="2"/>
    </row>
    <row r="748" spans="14:14" ht="16">
      <c r="N748" s="2"/>
    </row>
    <row r="749" spans="14:14" ht="16">
      <c r="N749" s="2"/>
    </row>
    <row r="750" spans="14:14" ht="16">
      <c r="N750" s="2"/>
    </row>
    <row r="751" spans="14:14" ht="16">
      <c r="N751" s="2"/>
    </row>
    <row r="752" spans="14:14" ht="16">
      <c r="N752" s="2"/>
    </row>
    <row r="753" spans="14:14" ht="16">
      <c r="N753" s="2"/>
    </row>
    <row r="754" spans="14:14" ht="16">
      <c r="N754" s="2"/>
    </row>
    <row r="755" spans="14:14" ht="16">
      <c r="N755" s="2"/>
    </row>
    <row r="756" spans="14:14" ht="16">
      <c r="N756" s="2"/>
    </row>
    <row r="757" spans="14:14" ht="16">
      <c r="N757" s="2"/>
    </row>
    <row r="758" spans="14:14" ht="16">
      <c r="N758" s="2"/>
    </row>
    <row r="759" spans="14:14" ht="16">
      <c r="N759" s="2"/>
    </row>
    <row r="760" spans="14:14" ht="16">
      <c r="N760" s="2"/>
    </row>
    <row r="761" spans="14:14" ht="16">
      <c r="N761" s="2"/>
    </row>
    <row r="762" spans="14:14" ht="16">
      <c r="N762" s="2"/>
    </row>
    <row r="763" spans="14:14" ht="16">
      <c r="N763" s="2"/>
    </row>
    <row r="764" spans="14:14" ht="16">
      <c r="N764" s="2"/>
    </row>
    <row r="765" spans="14:14" ht="16">
      <c r="N765" s="2"/>
    </row>
    <row r="766" spans="14:14" ht="16">
      <c r="N766" s="2"/>
    </row>
    <row r="767" spans="14:14" ht="16">
      <c r="N767" s="2"/>
    </row>
    <row r="768" spans="14:14" ht="16">
      <c r="N768" s="2"/>
    </row>
    <row r="769" spans="14:14" ht="16">
      <c r="N769" s="2"/>
    </row>
    <row r="770" spans="14:14" ht="16">
      <c r="N770" s="2"/>
    </row>
    <row r="771" spans="14:14" ht="16">
      <c r="N771" s="2"/>
    </row>
    <row r="772" spans="14:14" ht="16">
      <c r="N772" s="2"/>
    </row>
    <row r="773" spans="14:14" ht="16">
      <c r="N773" s="2"/>
    </row>
    <row r="774" spans="14:14" ht="16">
      <c r="N774" s="2"/>
    </row>
    <row r="775" spans="14:14" ht="16">
      <c r="N775" s="2"/>
    </row>
    <row r="776" spans="14:14" ht="16">
      <c r="N776" s="2"/>
    </row>
    <row r="777" spans="14:14" ht="16">
      <c r="N777" s="2"/>
    </row>
    <row r="778" spans="14:14" ht="16">
      <c r="N778" s="2"/>
    </row>
    <row r="779" spans="14:14" ht="16">
      <c r="N779" s="2"/>
    </row>
    <row r="780" spans="14:14" ht="16">
      <c r="N780" s="2"/>
    </row>
    <row r="781" spans="14:14" ht="16">
      <c r="N781" s="2"/>
    </row>
    <row r="782" spans="14:14" ht="16">
      <c r="N782" s="2"/>
    </row>
    <row r="783" spans="14:14" ht="16">
      <c r="N783" s="2"/>
    </row>
    <row r="784" spans="14:14" ht="16">
      <c r="N784" s="2"/>
    </row>
    <row r="785" spans="14:14" ht="16">
      <c r="N785" s="2"/>
    </row>
    <row r="786" spans="14:14" ht="16">
      <c r="N786" s="2"/>
    </row>
    <row r="787" spans="14:14" ht="16">
      <c r="N787" s="2"/>
    </row>
    <row r="788" spans="14:14" ht="16">
      <c r="N788" s="2"/>
    </row>
    <row r="789" spans="14:14" ht="16">
      <c r="N789" s="2"/>
    </row>
    <row r="790" spans="14:14" ht="16">
      <c r="N790" s="2"/>
    </row>
    <row r="791" spans="14:14" ht="16">
      <c r="N791" s="2"/>
    </row>
    <row r="792" spans="14:14" ht="16">
      <c r="N792" s="2"/>
    </row>
    <row r="793" spans="14:14" ht="16">
      <c r="N793" s="2"/>
    </row>
    <row r="794" spans="14:14" ht="16">
      <c r="N794" s="2"/>
    </row>
    <row r="795" spans="14:14" ht="16">
      <c r="N795" s="2"/>
    </row>
    <row r="796" spans="14:14" ht="16">
      <c r="N796" s="2"/>
    </row>
    <row r="797" spans="14:14" ht="16">
      <c r="N797" s="2"/>
    </row>
    <row r="798" spans="14:14" ht="16">
      <c r="N798" s="2"/>
    </row>
    <row r="799" spans="14:14" ht="16">
      <c r="N799" s="2"/>
    </row>
    <row r="800" spans="14:14" ht="16">
      <c r="N800" s="2"/>
    </row>
    <row r="801" spans="14:14" ht="16">
      <c r="N801" s="2"/>
    </row>
    <row r="802" spans="14:14" ht="16">
      <c r="N802" s="2"/>
    </row>
    <row r="803" spans="14:14" ht="16">
      <c r="N803" s="2"/>
    </row>
    <row r="804" spans="14:14" ht="16">
      <c r="N804" s="2"/>
    </row>
    <row r="805" spans="14:14" ht="16">
      <c r="N805" s="2"/>
    </row>
    <row r="806" spans="14:14" ht="16">
      <c r="N806" s="2"/>
    </row>
    <row r="807" spans="14:14" ht="16">
      <c r="N807" s="2"/>
    </row>
    <row r="808" spans="14:14" ht="16">
      <c r="N808" s="2"/>
    </row>
    <row r="809" spans="14:14" ht="16">
      <c r="N809" s="2"/>
    </row>
    <row r="810" spans="14:14" ht="16">
      <c r="N810" s="2"/>
    </row>
    <row r="811" spans="14:14" ht="16">
      <c r="N811" s="2"/>
    </row>
    <row r="812" spans="14:14" ht="16">
      <c r="N812" s="2"/>
    </row>
    <row r="813" spans="14:14" ht="16">
      <c r="N813" s="2"/>
    </row>
    <row r="814" spans="14:14" ht="16">
      <c r="N814" s="2"/>
    </row>
    <row r="815" spans="14:14" ht="16">
      <c r="N815" s="2"/>
    </row>
    <row r="816" spans="14:14" ht="16">
      <c r="N816" s="2"/>
    </row>
    <row r="817" spans="14:14" ht="16">
      <c r="N817" s="2"/>
    </row>
    <row r="818" spans="14:14" ht="16">
      <c r="N818" s="2"/>
    </row>
    <row r="819" spans="14:14" ht="16">
      <c r="N819" s="2"/>
    </row>
    <row r="820" spans="14:14" ht="16">
      <c r="N820" s="2"/>
    </row>
    <row r="821" spans="14:14" ht="16">
      <c r="N821" s="2"/>
    </row>
    <row r="822" spans="14:14" ht="16">
      <c r="N822" s="2"/>
    </row>
    <row r="823" spans="14:14" ht="16">
      <c r="N823" s="2"/>
    </row>
    <row r="824" spans="14:14" ht="16">
      <c r="N824" s="2"/>
    </row>
    <row r="825" spans="14:14" ht="16">
      <c r="N825" s="2"/>
    </row>
    <row r="826" spans="14:14" ht="16">
      <c r="N826" s="2"/>
    </row>
    <row r="827" spans="14:14" ht="16">
      <c r="N827" s="2"/>
    </row>
    <row r="828" spans="14:14" ht="16">
      <c r="N828" s="2"/>
    </row>
    <row r="829" spans="14:14" ht="16">
      <c r="N829" s="2"/>
    </row>
    <row r="830" spans="14:14" ht="16">
      <c r="N830" s="2"/>
    </row>
    <row r="831" spans="14:14" ht="16">
      <c r="N831" s="2"/>
    </row>
    <row r="832" spans="14:14" ht="16">
      <c r="N832" s="2"/>
    </row>
    <row r="833" spans="14:14" ht="16">
      <c r="N833" s="2"/>
    </row>
    <row r="834" spans="14:14" ht="16">
      <c r="N834" s="2"/>
    </row>
    <row r="835" spans="14:14" ht="16">
      <c r="N835" s="2"/>
    </row>
    <row r="836" spans="14:14" ht="16">
      <c r="N836" s="2"/>
    </row>
    <row r="837" spans="14:14" ht="16">
      <c r="N837" s="2"/>
    </row>
    <row r="838" spans="14:14" ht="16">
      <c r="N838" s="2"/>
    </row>
    <row r="839" spans="14:14" ht="16">
      <c r="N839" s="2"/>
    </row>
    <row r="840" spans="14:14" ht="16">
      <c r="N840" s="2"/>
    </row>
    <row r="841" spans="14:14" ht="16">
      <c r="N841" s="2"/>
    </row>
    <row r="842" spans="14:14" ht="16">
      <c r="N842" s="2"/>
    </row>
    <row r="843" spans="14:14" ht="16">
      <c r="N843" s="2"/>
    </row>
    <row r="844" spans="14:14" ht="16">
      <c r="N844" s="2"/>
    </row>
    <row r="845" spans="14:14" ht="16">
      <c r="N845" s="2"/>
    </row>
    <row r="846" spans="14:14" ht="16">
      <c r="N846" s="2"/>
    </row>
    <row r="847" spans="14:14" ht="16">
      <c r="N847" s="2"/>
    </row>
    <row r="848" spans="14:14" ht="16">
      <c r="N848" s="2"/>
    </row>
    <row r="849" spans="14:14" ht="16">
      <c r="N849" s="2"/>
    </row>
    <row r="850" spans="14:14" ht="16">
      <c r="N850" s="2"/>
    </row>
    <row r="851" spans="14:14" ht="16">
      <c r="N851" s="2"/>
    </row>
    <row r="852" spans="14:14" ht="16">
      <c r="N852" s="2"/>
    </row>
    <row r="853" spans="14:14" ht="16">
      <c r="N853" s="2"/>
    </row>
    <row r="854" spans="14:14" ht="16">
      <c r="N854" s="2"/>
    </row>
    <row r="855" spans="14:14" ht="16">
      <c r="N855" s="2"/>
    </row>
    <row r="856" spans="14:14" ht="16">
      <c r="N856" s="2"/>
    </row>
    <row r="857" spans="14:14" ht="16">
      <c r="N857" s="2"/>
    </row>
    <row r="858" spans="14:14" ht="16">
      <c r="N858" s="2"/>
    </row>
    <row r="859" spans="14:14" ht="16">
      <c r="N859" s="2"/>
    </row>
    <row r="860" spans="14:14" ht="16">
      <c r="N860" s="2"/>
    </row>
    <row r="861" spans="14:14" ht="16">
      <c r="N861" s="2"/>
    </row>
    <row r="862" spans="14:14" ht="16">
      <c r="N862" s="2"/>
    </row>
    <row r="863" spans="14:14" ht="16">
      <c r="N863" s="2"/>
    </row>
    <row r="864" spans="14:14" ht="16">
      <c r="N864" s="2"/>
    </row>
    <row r="865" spans="14:14" ht="16">
      <c r="N865" s="2"/>
    </row>
    <row r="866" spans="14:14" ht="16">
      <c r="N866" s="2"/>
    </row>
    <row r="867" spans="14:14" ht="16">
      <c r="N867" s="2"/>
    </row>
    <row r="868" spans="14:14" ht="16">
      <c r="N868" s="2"/>
    </row>
    <row r="869" spans="14:14" ht="16">
      <c r="N869" s="2"/>
    </row>
    <row r="870" spans="14:14" ht="16">
      <c r="N870" s="2"/>
    </row>
    <row r="871" spans="14:14" ht="16">
      <c r="N871" s="2"/>
    </row>
    <row r="872" spans="14:14" ht="16">
      <c r="N872" s="2"/>
    </row>
    <row r="873" spans="14:14" ht="16">
      <c r="N873" s="2"/>
    </row>
    <row r="874" spans="14:14" ht="16">
      <c r="N874" s="2"/>
    </row>
    <row r="875" spans="14:14" ht="16">
      <c r="N875" s="2"/>
    </row>
    <row r="876" spans="14:14" ht="16">
      <c r="N876" s="2"/>
    </row>
    <row r="877" spans="14:14" ht="16">
      <c r="N877" s="2"/>
    </row>
    <row r="878" spans="14:14" ht="16">
      <c r="N878" s="2"/>
    </row>
    <row r="879" spans="14:14" ht="16">
      <c r="N879" s="2"/>
    </row>
    <row r="880" spans="14:14" ht="16">
      <c r="N880" s="2"/>
    </row>
    <row r="881" spans="14:14" ht="16">
      <c r="N881" s="2"/>
    </row>
    <row r="882" spans="14:14" ht="16">
      <c r="N882" s="2"/>
    </row>
    <row r="883" spans="14:14" ht="16">
      <c r="N883" s="2"/>
    </row>
    <row r="884" spans="14:14" ht="16">
      <c r="N884" s="2"/>
    </row>
    <row r="885" spans="14:14" ht="16">
      <c r="N885" s="2"/>
    </row>
    <row r="886" spans="14:14" ht="16">
      <c r="N886" s="2"/>
    </row>
    <row r="887" spans="14:14" ht="16">
      <c r="N887" s="2"/>
    </row>
    <row r="888" spans="14:14" ht="16">
      <c r="N888" s="2"/>
    </row>
    <row r="889" spans="14:14" ht="16">
      <c r="N889" s="2"/>
    </row>
    <row r="890" spans="14:14" ht="16">
      <c r="N890" s="2"/>
    </row>
    <row r="891" spans="14:14" ht="16">
      <c r="N891" s="2"/>
    </row>
    <row r="892" spans="14:14" ht="16">
      <c r="N892" s="2"/>
    </row>
    <row r="893" spans="14:14" ht="16">
      <c r="N893" s="2"/>
    </row>
    <row r="894" spans="14:14" ht="16">
      <c r="N894" s="2"/>
    </row>
    <row r="895" spans="14:14" ht="16">
      <c r="N895" s="2"/>
    </row>
    <row r="896" spans="14:14" ht="16">
      <c r="N896" s="2"/>
    </row>
    <row r="897" spans="14:14" ht="16">
      <c r="N897" s="2"/>
    </row>
    <row r="898" spans="14:14" ht="16">
      <c r="N898" s="2"/>
    </row>
    <row r="899" spans="14:14" ht="16">
      <c r="N899" s="2"/>
    </row>
    <row r="900" spans="14:14" ht="16">
      <c r="N900" s="2"/>
    </row>
    <row r="901" spans="14:14" ht="16">
      <c r="N901" s="2"/>
    </row>
    <row r="902" spans="14:14" ht="16">
      <c r="N902" s="2"/>
    </row>
    <row r="903" spans="14:14" ht="16">
      <c r="N903" s="2"/>
    </row>
    <row r="904" spans="14:14" ht="16">
      <c r="N904" s="2"/>
    </row>
    <row r="905" spans="14:14" ht="16">
      <c r="N905" s="2"/>
    </row>
    <row r="906" spans="14:14" ht="16">
      <c r="N906" s="2"/>
    </row>
    <row r="907" spans="14:14" ht="16">
      <c r="N907" s="2"/>
    </row>
    <row r="908" spans="14:14" ht="16">
      <c r="N908" s="2"/>
    </row>
    <row r="909" spans="14:14" ht="16">
      <c r="N909" s="2"/>
    </row>
    <row r="910" spans="14:14" ht="16">
      <c r="N910" s="2"/>
    </row>
    <row r="911" spans="14:14" ht="16">
      <c r="N911" s="2"/>
    </row>
    <row r="912" spans="14:14" ht="16">
      <c r="N912" s="2"/>
    </row>
    <row r="913" spans="14:14" ht="16">
      <c r="N913" s="2"/>
    </row>
    <row r="914" spans="14:14" ht="16">
      <c r="N914" s="2"/>
    </row>
    <row r="915" spans="14:14" ht="16">
      <c r="N915" s="2"/>
    </row>
    <row r="916" spans="14:14" ht="16">
      <c r="N916" s="2"/>
    </row>
    <row r="917" spans="14:14" ht="16">
      <c r="N917" s="2"/>
    </row>
    <row r="918" spans="14:14" ht="16">
      <c r="N918" s="2"/>
    </row>
    <row r="919" spans="14:14" ht="16">
      <c r="N919" s="2"/>
    </row>
    <row r="920" spans="14:14" ht="16">
      <c r="N920" s="2"/>
    </row>
    <row r="921" spans="14:14" ht="16">
      <c r="N921" s="2"/>
    </row>
    <row r="922" spans="14:14" ht="16">
      <c r="N922" s="2"/>
    </row>
    <row r="923" spans="14:14" ht="16">
      <c r="N923" s="2"/>
    </row>
    <row r="924" spans="14:14" ht="16">
      <c r="N924" s="2"/>
    </row>
    <row r="925" spans="14:14" ht="16">
      <c r="N925" s="2"/>
    </row>
    <row r="926" spans="14:14" ht="16">
      <c r="N926" s="2"/>
    </row>
    <row r="927" spans="14:14" ht="16">
      <c r="N927" s="2"/>
    </row>
    <row r="928" spans="14:14" ht="16">
      <c r="N928" s="2"/>
    </row>
    <row r="929" spans="14:14" ht="16">
      <c r="N929" s="2"/>
    </row>
    <row r="930" spans="14:14" ht="16">
      <c r="N930" s="2"/>
    </row>
    <row r="931" spans="14:14" ht="16">
      <c r="N931" s="2"/>
    </row>
    <row r="932" spans="14:14" ht="16">
      <c r="N932" s="2"/>
    </row>
    <row r="933" spans="14:14" ht="16">
      <c r="N933" s="2"/>
    </row>
    <row r="934" spans="14:14" ht="16">
      <c r="N934" s="2"/>
    </row>
    <row r="935" spans="14:14" ht="16">
      <c r="N935" s="2"/>
    </row>
    <row r="936" spans="14:14" ht="16">
      <c r="N936" s="2"/>
    </row>
    <row r="937" spans="14:14" ht="16">
      <c r="N937" s="2"/>
    </row>
    <row r="938" spans="14:14" ht="16">
      <c r="N938" s="2"/>
    </row>
    <row r="939" spans="14:14" ht="16">
      <c r="N939" s="2"/>
    </row>
    <row r="940" spans="14:14" ht="16">
      <c r="N940" s="2"/>
    </row>
    <row r="941" spans="14:14" ht="16">
      <c r="N941" s="2"/>
    </row>
    <row r="942" spans="14:14" ht="16">
      <c r="N942" s="2"/>
    </row>
    <row r="943" spans="14:14" ht="16">
      <c r="N943" s="2"/>
    </row>
    <row r="944" spans="14:14" ht="16">
      <c r="N944" s="2"/>
    </row>
    <row r="945" spans="14:14" ht="16">
      <c r="N945" s="2"/>
    </row>
    <row r="946" spans="14:14" ht="16">
      <c r="N946" s="2"/>
    </row>
    <row r="947" spans="14:14" ht="16">
      <c r="N947" s="2"/>
    </row>
    <row r="948" spans="14:14" ht="16">
      <c r="N948" s="2"/>
    </row>
    <row r="949" spans="14:14" ht="16">
      <c r="N949" s="2"/>
    </row>
    <row r="950" spans="14:14" ht="16">
      <c r="N950" s="2"/>
    </row>
    <row r="951" spans="14:14" ht="16">
      <c r="N951" s="2"/>
    </row>
    <row r="952" spans="14:14" ht="16">
      <c r="N952" s="2"/>
    </row>
    <row r="953" spans="14:14" ht="16">
      <c r="N953" s="2"/>
    </row>
    <row r="954" spans="14:14" ht="16">
      <c r="N954" s="2"/>
    </row>
    <row r="955" spans="14:14" ht="16">
      <c r="N955" s="2"/>
    </row>
    <row r="956" spans="14:14" ht="16">
      <c r="N956" s="2"/>
    </row>
    <row r="957" spans="14:14" ht="16">
      <c r="N957" s="2"/>
    </row>
    <row r="958" spans="14:14" ht="16">
      <c r="N958" s="2"/>
    </row>
    <row r="959" spans="14:14" ht="16">
      <c r="N959" s="2"/>
    </row>
    <row r="960" spans="14:14" ht="16">
      <c r="N960" s="2"/>
    </row>
    <row r="961" spans="14:14" ht="16">
      <c r="N961" s="2"/>
    </row>
    <row r="962" spans="14:14" ht="16">
      <c r="N962" s="2"/>
    </row>
    <row r="963" spans="14:14" ht="16">
      <c r="N963" s="2"/>
    </row>
    <row r="964" spans="14:14" ht="16">
      <c r="N964" s="2"/>
    </row>
    <row r="965" spans="14:14" ht="16">
      <c r="N965" s="2"/>
    </row>
    <row r="966" spans="14:14" ht="16">
      <c r="N966" s="2"/>
    </row>
    <row r="967" spans="14:14" ht="16">
      <c r="N967" s="2"/>
    </row>
    <row r="968" spans="14:14" ht="16">
      <c r="N968" s="2"/>
    </row>
    <row r="969" spans="14:14" ht="16">
      <c r="N969" s="2"/>
    </row>
    <row r="970" spans="14:14" ht="16">
      <c r="N970" s="2"/>
    </row>
    <row r="971" spans="14:14" ht="16">
      <c r="N971" s="2"/>
    </row>
    <row r="972" spans="14:14" ht="16">
      <c r="N972" s="2"/>
    </row>
    <row r="973" spans="14:14" ht="16">
      <c r="N973" s="2"/>
    </row>
    <row r="974" spans="14:14" ht="16">
      <c r="N974" s="2"/>
    </row>
    <row r="975" spans="14:14" ht="16">
      <c r="N975" s="2"/>
    </row>
    <row r="976" spans="14:14" ht="16">
      <c r="N976" s="2"/>
    </row>
    <row r="977" spans="14:14" ht="16">
      <c r="N977" s="2"/>
    </row>
    <row r="978" spans="14:14" ht="16">
      <c r="N978" s="2"/>
    </row>
    <row r="979" spans="14:14" ht="16">
      <c r="N979" s="2"/>
    </row>
    <row r="980" spans="14:14" ht="16">
      <c r="N980" s="2"/>
    </row>
    <row r="981" spans="14:14" ht="16">
      <c r="N981" s="2"/>
    </row>
    <row r="982" spans="14:14" ht="16">
      <c r="N982" s="2"/>
    </row>
    <row r="983" spans="14:14" ht="16">
      <c r="N983" s="2"/>
    </row>
    <row r="984" spans="14:14" ht="16">
      <c r="N984" s="2"/>
    </row>
    <row r="985" spans="14:14" ht="16">
      <c r="N985" s="2"/>
    </row>
    <row r="986" spans="14:14" ht="16">
      <c r="N986" s="2"/>
    </row>
    <row r="987" spans="14:14" ht="16">
      <c r="N987" s="2"/>
    </row>
    <row r="988" spans="14:14" ht="16">
      <c r="N988" s="2"/>
    </row>
    <row r="989" spans="14:14" ht="16">
      <c r="N989" s="2"/>
    </row>
    <row r="990" spans="14:14" ht="16">
      <c r="N990" s="2"/>
    </row>
    <row r="991" spans="14:14" ht="16">
      <c r="N991" s="2"/>
    </row>
    <row r="992" spans="14:14" ht="16">
      <c r="N992" s="2"/>
    </row>
    <row r="993" spans="14:14" ht="16">
      <c r="N993" s="2"/>
    </row>
    <row r="994" spans="14:14" ht="16">
      <c r="N994" s="2"/>
    </row>
    <row r="995" spans="14:14" ht="16">
      <c r="N995" s="2"/>
    </row>
    <row r="996" spans="14:14" ht="16">
      <c r="N996" s="2"/>
    </row>
    <row r="997" spans="14:14" ht="16">
      <c r="N997" s="2"/>
    </row>
    <row r="998" spans="14:14" ht="16">
      <c r="N998" s="2"/>
    </row>
    <row r="999" spans="14:14" ht="16">
      <c r="N999" s="2"/>
    </row>
    <row r="1000" spans="14:14" ht="16">
      <c r="N1000" s="2"/>
    </row>
    <row r="1001" spans="14:14" ht="16">
      <c r="N1001" s="2"/>
    </row>
    <row r="1002" spans="14:14" ht="16">
      <c r="N1002" s="2"/>
    </row>
    <row r="1003" spans="14:14" ht="16">
      <c r="N1003" s="2"/>
    </row>
    <row r="1004" spans="14:14" ht="16">
      <c r="N1004" s="2"/>
    </row>
    <row r="1005" spans="14:14" ht="16">
      <c r="N1005" s="2"/>
    </row>
    <row r="1006" spans="14:14" ht="16">
      <c r="N1006" s="2"/>
    </row>
    <row r="1007" spans="14:14" ht="16">
      <c r="N1007" s="2"/>
    </row>
    <row r="1008" spans="14:14" ht="16">
      <c r="N1008" s="2"/>
    </row>
    <row r="1009" spans="14:14" ht="16">
      <c r="N1009" s="2"/>
    </row>
    <row r="1010" spans="14:14" ht="16">
      <c r="N1010" s="2"/>
    </row>
    <row r="1011" spans="14:14" ht="16">
      <c r="N1011" s="2"/>
    </row>
    <row r="1012" spans="14:14" ht="16">
      <c r="N1012" s="2"/>
    </row>
    <row r="1013" spans="14:14" ht="16">
      <c r="N1013" s="2"/>
    </row>
    <row r="1014" spans="14:14" ht="16">
      <c r="N1014" s="2"/>
    </row>
    <row r="1015" spans="14:14" ht="16">
      <c r="N1015" s="2"/>
    </row>
    <row r="1016" spans="14:14" ht="16">
      <c r="N1016" s="2"/>
    </row>
    <row r="1017" spans="14:14" ht="16">
      <c r="N1017" s="2"/>
    </row>
    <row r="1018" spans="14:14" ht="16">
      <c r="N1018" s="2"/>
    </row>
    <row r="1019" spans="14:14" ht="16">
      <c r="N1019" s="2"/>
    </row>
    <row r="1020" spans="14:14" ht="16">
      <c r="N1020" s="2"/>
    </row>
    <row r="1021" spans="14:14" ht="16">
      <c r="N1021" s="2"/>
    </row>
    <row r="1022" spans="14:14" ht="16">
      <c r="N1022" s="2"/>
    </row>
    <row r="1023" spans="14:14" ht="16">
      <c r="N1023" s="2"/>
    </row>
    <row r="1024" spans="14:14" ht="16">
      <c r="N1024" s="2"/>
    </row>
    <row r="1025" spans="14:14" ht="16">
      <c r="N1025" s="2"/>
    </row>
  </sheetData>
  <mergeCells count="2">
    <mergeCell ref="B1:J1"/>
    <mergeCell ref="L1:P1"/>
  </mergeCells>
  <phoneticPr fontId="1" type="noConversion"/>
  <pageMargins left="0.75" right="0.75" top="1" bottom="1" header="0.5" footer="0.5"/>
  <pageSetup paperSize="9" orientation="portrait" horizontalDpi="0"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C11" sqref="C11:L20"/>
    </sheetView>
  </sheetViews>
  <sheetFormatPr baseColWidth="10" defaultRowHeight="15" x14ac:dyDescent="0"/>
  <sheetData>
    <row r="1" spans="1:12" ht="90">
      <c r="A1" s="13" t="s">
        <v>33</v>
      </c>
    </row>
    <row r="2" spans="1:12" ht="18">
      <c r="A2">
        <v>3</v>
      </c>
      <c r="E2" s="39" t="s">
        <v>25</v>
      </c>
      <c r="G2" s="39" t="s">
        <v>27</v>
      </c>
    </row>
    <row r="3" spans="1:12" ht="18">
      <c r="A3">
        <v>3</v>
      </c>
      <c r="E3" s="39" t="s">
        <v>23</v>
      </c>
      <c r="F3" s="39" t="s">
        <v>29</v>
      </c>
      <c r="G3" s="39" t="s">
        <v>23</v>
      </c>
      <c r="H3" s="39" t="s">
        <v>29</v>
      </c>
      <c r="I3" s="39" t="s">
        <v>31</v>
      </c>
    </row>
    <row r="4" spans="1:12" ht="18">
      <c r="A4">
        <v>3</v>
      </c>
      <c r="C4" s="39" t="s">
        <v>136</v>
      </c>
      <c r="D4" s="39" t="s">
        <v>33</v>
      </c>
      <c r="E4" s="39">
        <v>3.74</v>
      </c>
      <c r="F4" s="39">
        <v>0.92</v>
      </c>
      <c r="G4" s="39">
        <v>3.61</v>
      </c>
      <c r="H4" s="39">
        <v>1.1599999999999999</v>
      </c>
      <c r="I4" s="39">
        <v>0.3</v>
      </c>
    </row>
    <row r="5" spans="1:12" ht="18">
      <c r="A5">
        <v>3</v>
      </c>
      <c r="C5" s="39" t="s">
        <v>136</v>
      </c>
      <c r="D5" s="39" t="s">
        <v>35</v>
      </c>
      <c r="E5" s="39">
        <v>4.09</v>
      </c>
      <c r="F5" s="39">
        <v>0.79</v>
      </c>
      <c r="G5" s="39">
        <v>3.74</v>
      </c>
      <c r="H5" s="39">
        <v>0.92</v>
      </c>
      <c r="I5" s="40">
        <v>2.9000000000000001E-2</v>
      </c>
    </row>
    <row r="6" spans="1:12" ht="18">
      <c r="A6">
        <v>3</v>
      </c>
      <c r="C6" s="39" t="s">
        <v>136</v>
      </c>
      <c r="D6" s="39" t="s">
        <v>38</v>
      </c>
      <c r="E6" s="39">
        <v>2.83</v>
      </c>
      <c r="F6" s="39">
        <v>2.46</v>
      </c>
      <c r="G6" s="39">
        <v>3.43</v>
      </c>
      <c r="H6" s="39">
        <v>2.35</v>
      </c>
      <c r="I6" s="39">
        <v>0.17100000000000001</v>
      </c>
    </row>
    <row r="7" spans="1:12" ht="18">
      <c r="A7">
        <v>4</v>
      </c>
      <c r="C7" s="39" t="s">
        <v>136</v>
      </c>
      <c r="D7" s="39" t="s">
        <v>41</v>
      </c>
      <c r="E7" s="39">
        <v>122.91</v>
      </c>
      <c r="F7" s="39">
        <v>77.67</v>
      </c>
      <c r="G7" s="39">
        <v>117.52</v>
      </c>
      <c r="H7" s="39">
        <v>73</v>
      </c>
      <c r="I7" s="39">
        <v>0.40500000000000003</v>
      </c>
    </row>
    <row r="8" spans="1:12" ht="18">
      <c r="A8">
        <v>5</v>
      </c>
      <c r="C8" s="39" t="s">
        <v>137</v>
      </c>
      <c r="D8" s="39" t="s">
        <v>0</v>
      </c>
      <c r="E8" s="39">
        <v>4.04</v>
      </c>
      <c r="F8" s="39">
        <v>0.77</v>
      </c>
      <c r="G8" s="39">
        <v>3.39</v>
      </c>
      <c r="H8" s="39">
        <v>0.94</v>
      </c>
      <c r="I8" s="40">
        <v>4.0000000000000001E-3</v>
      </c>
    </row>
    <row r="9" spans="1:12">
      <c r="A9">
        <v>5</v>
      </c>
    </row>
    <row r="10" spans="1:12">
      <c r="A10">
        <v>4</v>
      </c>
    </row>
    <row r="11" spans="1:12" ht="18">
      <c r="A11">
        <v>4</v>
      </c>
      <c r="D11" s="39" t="s">
        <v>138</v>
      </c>
      <c r="E11" s="39" t="s">
        <v>139</v>
      </c>
      <c r="F11" s="39" t="s">
        <v>140</v>
      </c>
      <c r="G11" s="39" t="s">
        <v>141</v>
      </c>
      <c r="H11" s="39" t="s">
        <v>142</v>
      </c>
      <c r="I11" s="39" t="s">
        <v>143</v>
      </c>
      <c r="J11" s="39" t="s">
        <v>144</v>
      </c>
      <c r="K11" s="39" t="s">
        <v>145</v>
      </c>
      <c r="L11" s="39" t="s">
        <v>146</v>
      </c>
    </row>
    <row r="12" spans="1:12" ht="18">
      <c r="A12">
        <v>4</v>
      </c>
      <c r="C12" s="39" t="s">
        <v>147</v>
      </c>
      <c r="D12" s="39">
        <v>1</v>
      </c>
      <c r="E12" s="39">
        <v>0.56000000000000005</v>
      </c>
      <c r="F12" s="39">
        <v>0.25</v>
      </c>
      <c r="G12" s="39">
        <v>0.08</v>
      </c>
      <c r="H12" s="39">
        <v>0.11</v>
      </c>
      <c r="I12" s="39">
        <v>0.05</v>
      </c>
      <c r="J12" s="39">
        <v>0.08</v>
      </c>
      <c r="K12" s="39">
        <v>0.04</v>
      </c>
      <c r="L12" s="39">
        <v>-0.11</v>
      </c>
    </row>
    <row r="13" spans="1:12" ht="18">
      <c r="A13">
        <v>5</v>
      </c>
      <c r="C13" s="39" t="s">
        <v>148</v>
      </c>
      <c r="E13" s="39">
        <v>1</v>
      </c>
      <c r="F13" s="39">
        <v>0.5</v>
      </c>
      <c r="G13" s="39">
        <v>0.08</v>
      </c>
      <c r="H13" s="39">
        <v>-0.1</v>
      </c>
      <c r="I13" s="39">
        <v>0.03</v>
      </c>
      <c r="J13" s="39">
        <v>0.36</v>
      </c>
      <c r="K13" s="39">
        <v>-0.08</v>
      </c>
      <c r="L13" s="39">
        <v>0.02</v>
      </c>
    </row>
    <row r="14" spans="1:12" ht="18">
      <c r="A14">
        <v>3</v>
      </c>
      <c r="C14" s="39" t="s">
        <v>149</v>
      </c>
      <c r="F14" s="39">
        <v>1</v>
      </c>
      <c r="G14" s="39">
        <v>0.04</v>
      </c>
      <c r="H14" s="39">
        <v>0.08</v>
      </c>
      <c r="I14" s="39">
        <v>0.05</v>
      </c>
      <c r="J14" s="39">
        <v>0.18</v>
      </c>
      <c r="K14" s="39">
        <v>-0.08</v>
      </c>
      <c r="L14" s="39">
        <v>-0.06</v>
      </c>
    </row>
    <row r="15" spans="1:12" ht="18">
      <c r="A15">
        <v>3</v>
      </c>
      <c r="C15" s="39" t="s">
        <v>150</v>
      </c>
      <c r="G15" s="39">
        <v>1</v>
      </c>
      <c r="H15" s="39">
        <v>0.3</v>
      </c>
      <c r="I15" s="39">
        <v>0.48</v>
      </c>
      <c r="J15" s="39">
        <v>0.27</v>
      </c>
      <c r="K15" s="39">
        <v>-0.08</v>
      </c>
      <c r="L15" s="39">
        <v>-0.27</v>
      </c>
    </row>
    <row r="16" spans="1:12" ht="18">
      <c r="A16">
        <v>5</v>
      </c>
      <c r="C16" s="39" t="s">
        <v>151</v>
      </c>
      <c r="H16" s="39">
        <v>1</v>
      </c>
      <c r="I16" s="39">
        <v>0.48</v>
      </c>
      <c r="J16" s="39">
        <v>0.42</v>
      </c>
      <c r="K16" s="39">
        <v>0.01</v>
      </c>
      <c r="L16" s="39">
        <v>-0.03</v>
      </c>
    </row>
    <row r="17" spans="1:12" ht="18">
      <c r="A17">
        <v>2</v>
      </c>
      <c r="C17" s="39" t="s">
        <v>152</v>
      </c>
      <c r="I17" s="39">
        <v>1</v>
      </c>
      <c r="J17" s="39">
        <v>0.59</v>
      </c>
      <c r="K17" s="39">
        <v>0.1</v>
      </c>
      <c r="L17" s="39">
        <v>0</v>
      </c>
    </row>
    <row r="18" spans="1:12" ht="18">
      <c r="A18">
        <v>5</v>
      </c>
      <c r="C18" s="39" t="s">
        <v>153</v>
      </c>
      <c r="J18" s="39">
        <v>1</v>
      </c>
      <c r="K18" s="39">
        <v>0.06</v>
      </c>
      <c r="L18" s="39">
        <v>0.19</v>
      </c>
    </row>
    <row r="19" spans="1:12" ht="18">
      <c r="A19">
        <v>5</v>
      </c>
      <c r="C19" s="39" t="s">
        <v>154</v>
      </c>
      <c r="K19" s="39">
        <v>1</v>
      </c>
      <c r="L19" s="39">
        <v>0.78</v>
      </c>
    </row>
    <row r="20" spans="1:12" ht="18">
      <c r="A20">
        <v>3</v>
      </c>
      <c r="C20" s="39" t="s">
        <v>155</v>
      </c>
      <c r="L20" s="39">
        <v>1</v>
      </c>
    </row>
    <row r="21" spans="1:12">
      <c r="A21">
        <v>3</v>
      </c>
    </row>
    <row r="22" spans="1:12">
      <c r="A22">
        <v>3</v>
      </c>
    </row>
    <row r="23" spans="1:12">
      <c r="A23">
        <v>4</v>
      </c>
    </row>
    <row r="24" spans="1:12">
      <c r="A24">
        <v>4</v>
      </c>
    </row>
  </sheetData>
  <phoneticPr fontId="1" type="noConversion"/>
  <pageMargins left="0.75" right="0.75" top="1" bottom="1" header="0.5" footer="0.5"/>
  <pageSetup paperSize="9"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tabSelected="1" workbookViewId="0">
      <selection activeCell="G26" sqref="G26"/>
    </sheetView>
  </sheetViews>
  <sheetFormatPr baseColWidth="10" defaultRowHeight="15" x14ac:dyDescent="0"/>
  <cols>
    <col min="7" max="7" width="14.5" bestFit="1" customWidth="1"/>
  </cols>
  <sheetData>
    <row r="1" spans="1:19" s="13" customFormat="1" ht="120">
      <c r="A1" s="13" t="s">
        <v>110</v>
      </c>
      <c r="B1" s="13" t="s">
        <v>111</v>
      </c>
      <c r="C1" s="13" t="s">
        <v>112</v>
      </c>
      <c r="D1" s="27" t="s">
        <v>33</v>
      </c>
      <c r="E1" s="28" t="s">
        <v>35</v>
      </c>
      <c r="F1" s="30" t="s">
        <v>0</v>
      </c>
      <c r="G1" s="13" t="s">
        <v>113</v>
      </c>
      <c r="H1" s="13" t="s">
        <v>97</v>
      </c>
      <c r="I1" s="13" t="s">
        <v>99</v>
      </c>
      <c r="J1" s="13" t="s">
        <v>101</v>
      </c>
      <c r="K1" s="32" t="s">
        <v>38</v>
      </c>
      <c r="L1" s="32" t="s">
        <v>41</v>
      </c>
      <c r="M1" s="27" t="s">
        <v>33</v>
      </c>
      <c r="N1" s="28" t="s">
        <v>35</v>
      </c>
      <c r="O1" s="30" t="s">
        <v>0</v>
      </c>
      <c r="P1" s="32" t="s">
        <v>38</v>
      </c>
      <c r="Q1" s="32" t="s">
        <v>41</v>
      </c>
      <c r="R1" s="13" t="s">
        <v>7</v>
      </c>
      <c r="S1" s="13" t="s">
        <v>8</v>
      </c>
    </row>
    <row r="2" spans="1:19">
      <c r="A2" s="26">
        <v>41786.879687499997</v>
      </c>
      <c r="B2" t="s">
        <v>114</v>
      </c>
      <c r="C2">
        <v>21</v>
      </c>
      <c r="D2" s="22">
        <v>3</v>
      </c>
      <c r="E2" s="29">
        <v>4</v>
      </c>
      <c r="F2" s="31">
        <v>4</v>
      </c>
      <c r="G2">
        <v>5</v>
      </c>
      <c r="H2">
        <v>4</v>
      </c>
      <c r="I2">
        <v>5</v>
      </c>
      <c r="J2">
        <v>5</v>
      </c>
      <c r="K2" s="33">
        <v>2</v>
      </c>
      <c r="L2" s="33">
        <v>118</v>
      </c>
      <c r="M2" s="22">
        <v>2</v>
      </c>
      <c r="N2" s="29">
        <v>3</v>
      </c>
      <c r="O2" s="31">
        <v>3</v>
      </c>
      <c r="P2" s="33">
        <v>3</v>
      </c>
      <c r="Q2" s="33">
        <v>132</v>
      </c>
      <c r="R2" t="s">
        <v>9</v>
      </c>
      <c r="S2" t="s">
        <v>9</v>
      </c>
    </row>
    <row r="3" spans="1:19">
      <c r="A3" s="26">
        <v>41786.892210648148</v>
      </c>
      <c r="B3" t="s">
        <v>115</v>
      </c>
      <c r="C3">
        <v>21</v>
      </c>
      <c r="D3" s="22">
        <v>3</v>
      </c>
      <c r="E3" s="29">
        <v>4</v>
      </c>
      <c r="F3" s="31">
        <v>4</v>
      </c>
      <c r="G3">
        <v>5</v>
      </c>
      <c r="H3">
        <v>4</v>
      </c>
      <c r="I3">
        <v>5</v>
      </c>
      <c r="J3">
        <v>5</v>
      </c>
      <c r="K3" s="33">
        <v>2</v>
      </c>
      <c r="L3" s="33">
        <v>131</v>
      </c>
      <c r="M3" s="22">
        <v>2</v>
      </c>
      <c r="N3" s="29">
        <v>3</v>
      </c>
      <c r="O3" s="31">
        <v>3</v>
      </c>
      <c r="P3" s="33">
        <v>6</v>
      </c>
      <c r="Q3" s="33">
        <v>297</v>
      </c>
      <c r="R3" t="s">
        <v>9</v>
      </c>
      <c r="S3" t="s">
        <v>9</v>
      </c>
    </row>
    <row r="4" spans="1:19">
      <c r="A4" s="26">
        <v>41786.897048611114</v>
      </c>
      <c r="B4" t="s">
        <v>115</v>
      </c>
      <c r="C4">
        <v>21</v>
      </c>
      <c r="D4" s="22">
        <v>3</v>
      </c>
      <c r="E4" s="29">
        <v>4</v>
      </c>
      <c r="F4" s="31">
        <v>4</v>
      </c>
      <c r="G4">
        <v>5</v>
      </c>
      <c r="H4">
        <v>4</v>
      </c>
      <c r="I4">
        <v>5</v>
      </c>
      <c r="J4">
        <v>5</v>
      </c>
      <c r="K4" s="33">
        <v>1</v>
      </c>
      <c r="L4" s="33">
        <v>58</v>
      </c>
      <c r="M4" s="22">
        <v>2</v>
      </c>
      <c r="N4" s="29">
        <v>3</v>
      </c>
      <c r="O4" s="31">
        <v>3</v>
      </c>
      <c r="P4" s="33">
        <v>2</v>
      </c>
      <c r="Q4" s="33">
        <v>81</v>
      </c>
      <c r="R4" t="s">
        <v>9</v>
      </c>
      <c r="S4" t="s">
        <v>9</v>
      </c>
    </row>
    <row r="5" spans="1:19">
      <c r="A5" s="26">
        <v>41786.897118055553</v>
      </c>
      <c r="B5" t="s">
        <v>115</v>
      </c>
      <c r="C5">
        <v>21</v>
      </c>
      <c r="D5" s="22">
        <v>3</v>
      </c>
      <c r="E5" s="29">
        <v>4</v>
      </c>
      <c r="F5" s="31">
        <v>4</v>
      </c>
      <c r="G5">
        <v>5</v>
      </c>
      <c r="H5">
        <v>4</v>
      </c>
      <c r="I5">
        <v>5</v>
      </c>
      <c r="J5">
        <v>5</v>
      </c>
      <c r="K5" s="33">
        <v>1</v>
      </c>
      <c r="L5" s="33">
        <v>58</v>
      </c>
      <c r="M5" s="22">
        <v>2</v>
      </c>
      <c r="N5" s="29">
        <v>3</v>
      </c>
      <c r="O5" s="31">
        <v>3</v>
      </c>
      <c r="P5" s="33">
        <v>2</v>
      </c>
      <c r="Q5" s="33">
        <v>81</v>
      </c>
      <c r="R5" t="s">
        <v>9</v>
      </c>
      <c r="S5" t="s">
        <v>9</v>
      </c>
    </row>
    <row r="6" spans="1:19">
      <c r="A6" s="26">
        <v>41788.790393518517</v>
      </c>
      <c r="B6" t="s">
        <v>114</v>
      </c>
      <c r="C6">
        <v>23</v>
      </c>
      <c r="D6" s="22">
        <v>3</v>
      </c>
      <c r="E6" s="29">
        <v>4</v>
      </c>
      <c r="F6" s="31">
        <v>5</v>
      </c>
      <c r="G6">
        <v>4</v>
      </c>
      <c r="H6">
        <v>4</v>
      </c>
      <c r="I6">
        <v>3</v>
      </c>
      <c r="J6">
        <v>5</v>
      </c>
      <c r="K6" s="33">
        <v>6</v>
      </c>
      <c r="L6" s="33">
        <v>302</v>
      </c>
      <c r="M6" s="22">
        <v>4</v>
      </c>
      <c r="N6" s="29">
        <v>4</v>
      </c>
      <c r="O6" s="31">
        <v>4</v>
      </c>
      <c r="P6" s="33">
        <v>2</v>
      </c>
      <c r="Q6" s="33">
        <v>50</v>
      </c>
      <c r="R6" t="s">
        <v>10</v>
      </c>
      <c r="S6" t="s">
        <v>9</v>
      </c>
    </row>
    <row r="7" spans="1:19">
      <c r="A7" s="26">
        <v>41788.938252314816</v>
      </c>
      <c r="B7" t="s">
        <v>116</v>
      </c>
      <c r="C7">
        <v>25</v>
      </c>
      <c r="D7" s="22">
        <v>4</v>
      </c>
      <c r="E7" s="29">
        <v>4</v>
      </c>
      <c r="F7" s="31">
        <v>3</v>
      </c>
      <c r="G7">
        <v>4</v>
      </c>
      <c r="H7">
        <v>4</v>
      </c>
      <c r="I7">
        <v>5</v>
      </c>
      <c r="J7">
        <v>5</v>
      </c>
      <c r="K7" s="33">
        <v>4</v>
      </c>
      <c r="L7" s="33">
        <v>279</v>
      </c>
      <c r="M7" s="22">
        <v>4</v>
      </c>
      <c r="N7" s="29">
        <v>3</v>
      </c>
      <c r="O7" s="31">
        <v>3</v>
      </c>
      <c r="P7" s="33">
        <v>3</v>
      </c>
      <c r="Q7" s="33">
        <v>73</v>
      </c>
      <c r="R7" t="s">
        <v>9</v>
      </c>
      <c r="S7" t="s">
        <v>9</v>
      </c>
    </row>
    <row r="8" spans="1:19">
      <c r="A8" s="26">
        <v>41789.762835648151</v>
      </c>
      <c r="B8" t="s">
        <v>115</v>
      </c>
      <c r="C8">
        <v>21</v>
      </c>
      <c r="D8" s="22">
        <v>5</v>
      </c>
      <c r="E8" s="29">
        <v>4</v>
      </c>
      <c r="F8" s="31">
        <v>2</v>
      </c>
      <c r="G8">
        <v>5</v>
      </c>
      <c r="H8">
        <v>4</v>
      </c>
      <c r="I8">
        <v>3</v>
      </c>
      <c r="J8">
        <v>4</v>
      </c>
      <c r="K8" s="33">
        <v>1</v>
      </c>
      <c r="L8" s="33">
        <v>104</v>
      </c>
      <c r="M8" s="22">
        <v>5</v>
      </c>
      <c r="N8" s="29">
        <v>3</v>
      </c>
      <c r="O8" s="31">
        <v>3</v>
      </c>
      <c r="P8" s="33">
        <v>2</v>
      </c>
      <c r="Q8" s="33">
        <v>77</v>
      </c>
      <c r="R8" t="s">
        <v>9</v>
      </c>
      <c r="S8" t="s">
        <v>10</v>
      </c>
    </row>
    <row r="9" spans="1:19">
      <c r="A9" s="26">
        <v>41791.70380787037</v>
      </c>
      <c r="B9" t="s">
        <v>115</v>
      </c>
      <c r="C9">
        <v>26</v>
      </c>
      <c r="D9" s="22">
        <v>5</v>
      </c>
      <c r="E9" s="29">
        <v>5</v>
      </c>
      <c r="F9" s="31">
        <v>4</v>
      </c>
      <c r="G9">
        <v>4</v>
      </c>
      <c r="H9">
        <v>3</v>
      </c>
      <c r="I9">
        <v>4</v>
      </c>
      <c r="J9">
        <v>5</v>
      </c>
      <c r="K9" s="33">
        <v>6</v>
      </c>
      <c r="L9" s="33">
        <v>154</v>
      </c>
      <c r="M9" s="22">
        <v>5</v>
      </c>
      <c r="N9" s="29">
        <v>5</v>
      </c>
      <c r="O9" s="31">
        <v>5</v>
      </c>
      <c r="P9" s="33">
        <v>1</v>
      </c>
      <c r="Q9" s="33">
        <v>61</v>
      </c>
      <c r="R9" t="s">
        <v>9</v>
      </c>
      <c r="S9" t="s">
        <v>9</v>
      </c>
    </row>
    <row r="10" spans="1:19">
      <c r="A10" s="26">
        <v>41792.441990740743</v>
      </c>
      <c r="B10" t="s">
        <v>117</v>
      </c>
      <c r="C10">
        <v>25</v>
      </c>
      <c r="D10" s="22">
        <v>4</v>
      </c>
      <c r="E10" s="29">
        <v>4</v>
      </c>
      <c r="F10" s="31">
        <v>5</v>
      </c>
      <c r="G10">
        <v>5</v>
      </c>
      <c r="H10">
        <v>4</v>
      </c>
      <c r="I10">
        <v>5</v>
      </c>
      <c r="J10">
        <v>5</v>
      </c>
      <c r="K10" s="33">
        <v>5</v>
      </c>
      <c r="L10" s="33">
        <v>129</v>
      </c>
      <c r="M10" s="22">
        <v>4</v>
      </c>
      <c r="N10" s="29">
        <v>3</v>
      </c>
      <c r="O10" s="31">
        <v>3</v>
      </c>
      <c r="P10" s="33">
        <v>6</v>
      </c>
      <c r="Q10" s="33">
        <v>185</v>
      </c>
      <c r="R10" t="s">
        <v>9</v>
      </c>
      <c r="S10" t="s">
        <v>9</v>
      </c>
    </row>
    <row r="11" spans="1:19">
      <c r="A11" s="26">
        <v>41792.562210648146</v>
      </c>
      <c r="B11" t="s">
        <v>118</v>
      </c>
      <c r="C11">
        <v>34</v>
      </c>
      <c r="D11" s="22">
        <v>4</v>
      </c>
      <c r="E11" s="29">
        <v>5</v>
      </c>
      <c r="F11" s="31">
        <v>4</v>
      </c>
      <c r="G11">
        <v>5</v>
      </c>
      <c r="H11">
        <v>5</v>
      </c>
      <c r="I11">
        <v>5</v>
      </c>
      <c r="J11">
        <v>5</v>
      </c>
      <c r="K11" s="33">
        <v>4</v>
      </c>
      <c r="L11" s="33">
        <v>218</v>
      </c>
      <c r="M11" s="22">
        <v>3</v>
      </c>
      <c r="N11" s="29">
        <v>4</v>
      </c>
      <c r="O11" s="31">
        <v>4</v>
      </c>
      <c r="P11" s="33">
        <v>9</v>
      </c>
      <c r="Q11" s="33">
        <v>262</v>
      </c>
      <c r="R11" t="s">
        <v>9</v>
      </c>
      <c r="S11" t="s">
        <v>9</v>
      </c>
    </row>
    <row r="12" spans="1:19">
      <c r="A12" s="26">
        <v>41792.598657407405</v>
      </c>
      <c r="B12" t="s">
        <v>118</v>
      </c>
      <c r="C12">
        <v>26</v>
      </c>
      <c r="D12" s="22">
        <v>4</v>
      </c>
      <c r="E12" s="29">
        <v>5</v>
      </c>
      <c r="F12" s="31">
        <v>5</v>
      </c>
      <c r="G12">
        <v>5</v>
      </c>
      <c r="H12">
        <v>3</v>
      </c>
      <c r="I12">
        <v>4</v>
      </c>
      <c r="J12">
        <v>4</v>
      </c>
      <c r="K12" s="33">
        <v>3</v>
      </c>
      <c r="L12" s="33">
        <v>124</v>
      </c>
      <c r="M12" s="22">
        <v>3</v>
      </c>
      <c r="N12" s="29">
        <v>2</v>
      </c>
      <c r="O12" s="31">
        <v>3</v>
      </c>
      <c r="P12" s="33">
        <v>7</v>
      </c>
      <c r="Q12" s="33">
        <v>110</v>
      </c>
      <c r="R12" t="s">
        <v>9</v>
      </c>
      <c r="S12" t="s">
        <v>9</v>
      </c>
    </row>
    <row r="13" spans="1:19">
      <c r="A13" s="26">
        <v>41793.685717592591</v>
      </c>
      <c r="B13" t="s">
        <v>118</v>
      </c>
      <c r="C13">
        <v>30</v>
      </c>
      <c r="D13" s="22">
        <v>5</v>
      </c>
      <c r="E13" s="29">
        <v>4</v>
      </c>
      <c r="F13" s="31">
        <v>5</v>
      </c>
      <c r="G13">
        <v>5</v>
      </c>
      <c r="H13">
        <v>5</v>
      </c>
      <c r="I13">
        <v>5</v>
      </c>
      <c r="J13">
        <v>5</v>
      </c>
      <c r="K13" s="33">
        <v>0</v>
      </c>
      <c r="L13" s="33">
        <v>27</v>
      </c>
      <c r="M13" s="22">
        <v>2</v>
      </c>
      <c r="N13" s="29">
        <v>3</v>
      </c>
      <c r="O13" s="31">
        <v>1</v>
      </c>
      <c r="P13" s="33">
        <v>3</v>
      </c>
      <c r="Q13" s="33">
        <v>132</v>
      </c>
      <c r="R13" t="s">
        <v>9</v>
      </c>
      <c r="S13" t="s">
        <v>9</v>
      </c>
    </row>
    <row r="14" spans="1:19">
      <c r="A14" s="26">
        <v>41793.719317129631</v>
      </c>
      <c r="B14" t="s">
        <v>115</v>
      </c>
      <c r="C14">
        <v>29</v>
      </c>
      <c r="D14" s="22">
        <v>3</v>
      </c>
      <c r="E14" s="29">
        <v>5</v>
      </c>
      <c r="F14" s="31">
        <v>4</v>
      </c>
      <c r="G14">
        <v>5</v>
      </c>
      <c r="H14">
        <v>4</v>
      </c>
      <c r="I14">
        <v>4</v>
      </c>
      <c r="J14">
        <v>5</v>
      </c>
      <c r="K14" s="33">
        <v>0</v>
      </c>
      <c r="L14" s="33">
        <v>37</v>
      </c>
      <c r="M14" s="22">
        <v>3</v>
      </c>
      <c r="N14" s="29">
        <v>5</v>
      </c>
      <c r="O14" s="31">
        <v>4</v>
      </c>
      <c r="P14" s="33">
        <v>0</v>
      </c>
      <c r="Q14" s="33">
        <v>18</v>
      </c>
      <c r="R14" t="s">
        <v>9</v>
      </c>
      <c r="S14" t="s">
        <v>9</v>
      </c>
    </row>
    <row r="15" spans="1:19">
      <c r="A15" s="26">
        <v>41794.585451388892</v>
      </c>
      <c r="B15" t="s">
        <v>119</v>
      </c>
      <c r="C15">
        <v>35</v>
      </c>
      <c r="D15" s="22">
        <v>3</v>
      </c>
      <c r="E15" s="29">
        <v>3</v>
      </c>
      <c r="F15" s="31">
        <v>3</v>
      </c>
      <c r="G15">
        <v>5</v>
      </c>
      <c r="H15">
        <v>4</v>
      </c>
      <c r="I15">
        <v>4</v>
      </c>
      <c r="J15">
        <v>3</v>
      </c>
      <c r="K15" s="33">
        <v>3</v>
      </c>
      <c r="L15" s="33">
        <v>86</v>
      </c>
      <c r="M15" s="22"/>
      <c r="N15" s="29"/>
      <c r="O15" s="31"/>
      <c r="P15" s="33">
        <v>14</v>
      </c>
      <c r="Q15" s="33">
        <v>187</v>
      </c>
      <c r="R15" t="s">
        <v>9</v>
      </c>
      <c r="S15" t="s">
        <v>9</v>
      </c>
    </row>
    <row r="16" spans="1:19">
      <c r="A16" s="26">
        <v>41797.694745370369</v>
      </c>
      <c r="B16" t="s">
        <v>120</v>
      </c>
      <c r="C16">
        <v>25</v>
      </c>
      <c r="D16" s="22">
        <v>5</v>
      </c>
      <c r="E16" s="29">
        <v>5</v>
      </c>
      <c r="F16" s="31">
        <v>5</v>
      </c>
      <c r="G16">
        <v>4</v>
      </c>
      <c r="H16">
        <v>5</v>
      </c>
      <c r="I16">
        <v>4</v>
      </c>
      <c r="J16">
        <v>5</v>
      </c>
      <c r="K16" s="33">
        <v>0</v>
      </c>
      <c r="L16" s="33">
        <v>26</v>
      </c>
      <c r="M16" s="22">
        <v>5</v>
      </c>
      <c r="N16" s="29">
        <v>4</v>
      </c>
      <c r="O16" s="31">
        <v>4</v>
      </c>
      <c r="P16" s="33">
        <v>1</v>
      </c>
      <c r="Q16" s="33" t="s">
        <v>121</v>
      </c>
      <c r="R16" t="s">
        <v>9</v>
      </c>
      <c r="S16" t="s">
        <v>9</v>
      </c>
    </row>
    <row r="17" spans="1:23">
      <c r="A17" s="26">
        <v>41800.598923611113</v>
      </c>
      <c r="B17" t="s">
        <v>115</v>
      </c>
      <c r="C17">
        <v>22</v>
      </c>
      <c r="D17" s="22">
        <v>2</v>
      </c>
      <c r="E17" s="29">
        <v>2</v>
      </c>
      <c r="F17" s="31">
        <v>3</v>
      </c>
      <c r="G17">
        <v>4</v>
      </c>
      <c r="H17">
        <v>5</v>
      </c>
      <c r="I17">
        <v>5</v>
      </c>
      <c r="J17">
        <v>5</v>
      </c>
      <c r="K17" s="33">
        <v>0</v>
      </c>
      <c r="L17" s="33">
        <v>67</v>
      </c>
      <c r="M17" s="22">
        <v>4</v>
      </c>
      <c r="N17" s="29">
        <v>3</v>
      </c>
      <c r="O17" s="31">
        <v>2</v>
      </c>
      <c r="P17" s="33">
        <v>3</v>
      </c>
      <c r="Q17" s="33">
        <v>109</v>
      </c>
      <c r="R17" t="s">
        <v>9</v>
      </c>
      <c r="S17" t="s">
        <v>10</v>
      </c>
    </row>
    <row r="18" spans="1:23">
      <c r="A18" s="26">
        <v>41801.630370370367</v>
      </c>
      <c r="B18" t="s">
        <v>122</v>
      </c>
      <c r="C18">
        <v>28</v>
      </c>
      <c r="D18" s="22">
        <v>5</v>
      </c>
      <c r="E18" s="29">
        <v>5</v>
      </c>
      <c r="F18" s="31">
        <v>4</v>
      </c>
      <c r="G18">
        <v>4</v>
      </c>
      <c r="H18">
        <v>5</v>
      </c>
      <c r="I18">
        <v>5</v>
      </c>
      <c r="J18">
        <v>5</v>
      </c>
      <c r="K18" s="33">
        <v>10</v>
      </c>
      <c r="L18" s="33">
        <v>278</v>
      </c>
      <c r="M18" s="22">
        <v>5</v>
      </c>
      <c r="N18" s="29">
        <v>5</v>
      </c>
      <c r="O18" s="31">
        <v>5</v>
      </c>
      <c r="P18" s="33">
        <v>2</v>
      </c>
      <c r="Q18" s="33">
        <v>56</v>
      </c>
      <c r="R18" t="s">
        <v>10</v>
      </c>
      <c r="S18" t="s">
        <v>10</v>
      </c>
    </row>
    <row r="19" spans="1:23">
      <c r="A19" s="26">
        <v>41801.643923611111</v>
      </c>
      <c r="B19" t="s">
        <v>123</v>
      </c>
      <c r="C19">
        <v>56</v>
      </c>
      <c r="D19" s="22">
        <v>5</v>
      </c>
      <c r="E19" s="29">
        <v>5</v>
      </c>
      <c r="F19" s="31">
        <v>4</v>
      </c>
      <c r="G19">
        <v>5</v>
      </c>
      <c r="H19">
        <v>4</v>
      </c>
      <c r="I19">
        <v>5</v>
      </c>
      <c r="J19">
        <v>4</v>
      </c>
      <c r="K19" s="33">
        <v>4</v>
      </c>
      <c r="L19" s="33">
        <v>122</v>
      </c>
      <c r="M19" s="22">
        <v>5</v>
      </c>
      <c r="N19" s="29">
        <v>5</v>
      </c>
      <c r="O19" s="31">
        <v>4</v>
      </c>
      <c r="P19" s="33">
        <v>5</v>
      </c>
      <c r="Q19" s="33">
        <v>224</v>
      </c>
      <c r="R19" t="s">
        <v>9</v>
      </c>
      <c r="S19" t="s">
        <v>9</v>
      </c>
    </row>
    <row r="20" spans="1:23">
      <c r="A20" s="26">
        <v>41801.728472222225</v>
      </c>
      <c r="B20" t="s">
        <v>124</v>
      </c>
      <c r="C20">
        <v>24</v>
      </c>
      <c r="D20" s="22">
        <v>3</v>
      </c>
      <c r="E20" s="29">
        <v>4</v>
      </c>
      <c r="F20" s="31">
        <v>4</v>
      </c>
      <c r="G20">
        <v>3</v>
      </c>
      <c r="H20">
        <v>3</v>
      </c>
      <c r="I20">
        <v>3</v>
      </c>
      <c r="J20">
        <v>3</v>
      </c>
      <c r="K20" s="33">
        <v>1</v>
      </c>
      <c r="L20" s="33">
        <v>109</v>
      </c>
      <c r="M20" s="22">
        <v>5</v>
      </c>
      <c r="N20" s="29">
        <v>5</v>
      </c>
      <c r="O20" s="31">
        <v>3</v>
      </c>
      <c r="P20" s="33">
        <v>2</v>
      </c>
      <c r="Q20" s="33" t="s">
        <v>125</v>
      </c>
      <c r="R20" t="s">
        <v>9</v>
      </c>
      <c r="S20" t="s">
        <v>9</v>
      </c>
    </row>
    <row r="21" spans="1:23">
      <c r="A21" s="26">
        <v>41801.732847222222</v>
      </c>
      <c r="B21" t="s">
        <v>124</v>
      </c>
      <c r="C21">
        <v>24</v>
      </c>
      <c r="D21" s="22">
        <v>3</v>
      </c>
      <c r="E21" s="29">
        <v>4</v>
      </c>
      <c r="F21" s="31">
        <v>4</v>
      </c>
      <c r="G21">
        <v>3</v>
      </c>
      <c r="H21">
        <v>3</v>
      </c>
      <c r="I21">
        <v>3</v>
      </c>
      <c r="J21">
        <v>3</v>
      </c>
      <c r="K21" s="33">
        <v>1</v>
      </c>
      <c r="L21" s="33">
        <v>109</v>
      </c>
      <c r="M21" s="22">
        <v>5</v>
      </c>
      <c r="N21" s="29">
        <v>5</v>
      </c>
      <c r="O21" s="31">
        <v>3</v>
      </c>
      <c r="P21" s="33">
        <v>2</v>
      </c>
      <c r="Q21" s="33" t="s">
        <v>125</v>
      </c>
      <c r="R21" t="s">
        <v>9</v>
      </c>
      <c r="S21" t="s">
        <v>9</v>
      </c>
    </row>
    <row r="22" spans="1:23">
      <c r="A22" s="26">
        <v>41801.816157407404</v>
      </c>
      <c r="B22" t="s">
        <v>115</v>
      </c>
      <c r="C22">
        <v>23</v>
      </c>
      <c r="D22" s="22">
        <v>3</v>
      </c>
      <c r="E22" s="29">
        <v>4</v>
      </c>
      <c r="F22" s="31">
        <v>5</v>
      </c>
      <c r="G22">
        <v>5</v>
      </c>
      <c r="H22">
        <v>5</v>
      </c>
      <c r="I22">
        <v>4</v>
      </c>
      <c r="J22">
        <v>4</v>
      </c>
      <c r="K22" s="33">
        <v>3</v>
      </c>
      <c r="L22" s="33">
        <v>87</v>
      </c>
      <c r="M22" s="22">
        <v>3</v>
      </c>
      <c r="N22" s="29">
        <v>4</v>
      </c>
      <c r="O22" s="31">
        <v>5</v>
      </c>
      <c r="P22" s="33">
        <v>2</v>
      </c>
      <c r="Q22" s="33">
        <v>185</v>
      </c>
      <c r="R22" t="s">
        <v>9</v>
      </c>
      <c r="S22" t="s">
        <v>9</v>
      </c>
    </row>
    <row r="23" spans="1:23">
      <c r="A23" s="26">
        <v>41813.532280092593</v>
      </c>
      <c r="B23" t="s">
        <v>114</v>
      </c>
      <c r="C23">
        <v>25</v>
      </c>
      <c r="D23" s="22">
        <v>4</v>
      </c>
      <c r="E23" s="29">
        <v>3</v>
      </c>
      <c r="F23" s="31">
        <v>4</v>
      </c>
      <c r="G23">
        <v>4</v>
      </c>
      <c r="H23">
        <v>4</v>
      </c>
      <c r="I23">
        <v>4</v>
      </c>
      <c r="J23">
        <v>3</v>
      </c>
      <c r="K23" s="33">
        <v>4</v>
      </c>
      <c r="L23" s="33">
        <v>114</v>
      </c>
      <c r="M23" s="22">
        <v>3</v>
      </c>
      <c r="N23" s="29">
        <v>3</v>
      </c>
      <c r="O23" s="31">
        <v>4</v>
      </c>
      <c r="P23" s="33">
        <v>4</v>
      </c>
      <c r="Q23" s="33">
        <v>71</v>
      </c>
      <c r="R23" t="s">
        <v>9</v>
      </c>
      <c r="S23" t="s">
        <v>9</v>
      </c>
    </row>
    <row r="24" spans="1:23">
      <c r="A24" s="26">
        <v>41831.568564814814</v>
      </c>
      <c r="B24" t="s">
        <v>114</v>
      </c>
      <c r="C24">
        <v>26</v>
      </c>
      <c r="D24" s="22">
        <v>4</v>
      </c>
      <c r="E24" s="29">
        <v>3</v>
      </c>
      <c r="F24" s="31">
        <v>4</v>
      </c>
      <c r="G24">
        <v>5</v>
      </c>
      <c r="H24">
        <v>4</v>
      </c>
      <c r="I24">
        <v>4</v>
      </c>
      <c r="J24">
        <v>3</v>
      </c>
      <c r="K24" s="33">
        <v>4</v>
      </c>
      <c r="L24" s="33">
        <v>90</v>
      </c>
      <c r="M24" s="22">
        <v>4</v>
      </c>
      <c r="N24" s="29">
        <v>4</v>
      </c>
      <c r="O24" s="31">
        <v>3</v>
      </c>
      <c r="P24" s="33">
        <v>8</v>
      </c>
      <c r="Q24" s="33">
        <v>112</v>
      </c>
      <c r="R24" t="s">
        <v>9</v>
      </c>
      <c r="S24" t="s">
        <v>9</v>
      </c>
    </row>
    <row r="25" spans="1:23">
      <c r="A25" t="s">
        <v>156</v>
      </c>
      <c r="D25" s="22">
        <v>2</v>
      </c>
      <c r="E25" s="29">
        <v>3</v>
      </c>
      <c r="F25" s="31">
        <v>3</v>
      </c>
      <c r="G25">
        <f>AVERAGE(G2:G24)</f>
        <v>4.5217391304347823</v>
      </c>
      <c r="H25">
        <f>AVERAGE(H2:H24)</f>
        <v>4.0869565217391308</v>
      </c>
      <c r="I25">
        <f t="shared" ref="I25:J25" si="0">AVERAGE(I2:I24)</f>
        <v>4.3043478260869561</v>
      </c>
      <c r="J25">
        <f t="shared" si="0"/>
        <v>4.3913043478260869</v>
      </c>
      <c r="K25" s="33">
        <v>3</v>
      </c>
      <c r="L25" s="33">
        <v>132</v>
      </c>
    </row>
    <row r="26" spans="1:23">
      <c r="A26" t="s">
        <v>157</v>
      </c>
      <c r="D26" s="22">
        <v>2</v>
      </c>
      <c r="E26" s="29">
        <v>3</v>
      </c>
      <c r="F26" s="31">
        <v>3</v>
      </c>
      <c r="G26">
        <f>_xlfn.STDEV.S(G2:G24)</f>
        <v>0.66534783913046103</v>
      </c>
      <c r="H26">
        <f t="shared" ref="H26:J26" si="1">_xlfn.STDEV.S(H2:H24)</f>
        <v>0.66831154127811832</v>
      </c>
      <c r="I26">
        <f t="shared" si="1"/>
        <v>0.76484000755331205</v>
      </c>
      <c r="J26">
        <f t="shared" si="1"/>
        <v>0.83878323317348391</v>
      </c>
      <c r="K26" s="33">
        <v>6</v>
      </c>
      <c r="L26" s="33">
        <v>297</v>
      </c>
    </row>
    <row r="27" spans="1:23">
      <c r="A27" t="s">
        <v>158</v>
      </c>
      <c r="D27" s="22">
        <v>2</v>
      </c>
      <c r="E27" s="29">
        <v>3</v>
      </c>
      <c r="F27" s="31">
        <v>3</v>
      </c>
      <c r="G27">
        <f>_xlfn.Z.TEST(G2:G24,G25)</f>
        <v>0.5</v>
      </c>
      <c r="H27">
        <f>_xlfn.Z.TEST(H2:H24,4,H26)</f>
        <v>0.26631260037757121</v>
      </c>
      <c r="I27">
        <f>_xlfn.Z.TEST(I2:I24,4,I26)</f>
        <v>2.8171437800812701E-2</v>
      </c>
      <c r="J27">
        <f>_xlfn.Z.TEST(J2:J24,4,J26)</f>
        <v>1.2632590998136087E-2</v>
      </c>
      <c r="K27" s="33">
        <v>2</v>
      </c>
      <c r="L27" s="33">
        <v>81</v>
      </c>
    </row>
    <row r="28" spans="1:23" ht="120">
      <c r="D28" s="22">
        <v>2</v>
      </c>
      <c r="E28" s="29">
        <v>3</v>
      </c>
      <c r="F28" s="31">
        <v>3</v>
      </c>
      <c r="K28" s="33">
        <v>2</v>
      </c>
      <c r="L28" s="33">
        <v>81</v>
      </c>
      <c r="O28" s="27" t="s">
        <v>33</v>
      </c>
      <c r="P28" s="28" t="s">
        <v>35</v>
      </c>
      <c r="Q28" s="30" t="s">
        <v>0</v>
      </c>
      <c r="R28" s="13" t="s">
        <v>113</v>
      </c>
      <c r="S28" s="13" t="s">
        <v>97</v>
      </c>
      <c r="T28" s="13" t="s">
        <v>99</v>
      </c>
      <c r="U28" s="13" t="s">
        <v>101</v>
      </c>
      <c r="V28" s="32" t="s">
        <v>38</v>
      </c>
      <c r="W28" s="32" t="s">
        <v>41</v>
      </c>
    </row>
    <row r="29" spans="1:23">
      <c r="D29" s="22">
        <v>4</v>
      </c>
      <c r="E29" s="29">
        <v>4</v>
      </c>
      <c r="F29" s="31">
        <v>4</v>
      </c>
      <c r="K29" s="33">
        <v>2</v>
      </c>
      <c r="L29" s="33">
        <v>50</v>
      </c>
      <c r="M29" t="s">
        <v>126</v>
      </c>
      <c r="N29" s="34" t="s">
        <v>33</v>
      </c>
      <c r="O29">
        <f>CORREL(D2:D47,D2:D47)</f>
        <v>1</v>
      </c>
      <c r="P29" s="21">
        <f>CORREL(D2:D47,E2:E47)</f>
        <v>0.56405871479405156</v>
      </c>
      <c r="Q29">
        <f>CORREL(D2:D47,F2:F47)</f>
        <v>0.25393896454523446</v>
      </c>
      <c r="R29">
        <f>CORREL(D2:D24,G2:G24)</f>
        <v>8.4365796393314374E-2</v>
      </c>
      <c r="S29">
        <f>CORREL(D2:D24,H2:H24)</f>
        <v>0.11306570537453751</v>
      </c>
      <c r="T29">
        <f>CORREL(D2:D24,I2:I24)</f>
        <v>5.3632101821035907E-2</v>
      </c>
      <c r="U29">
        <f>CORREL(D2:D24,J2:J24)</f>
        <v>7.9790974010860799E-2</v>
      </c>
      <c r="V29">
        <f>CORREL(D2:D47,K2:K47)</f>
        <v>4.4384686465102935E-2</v>
      </c>
      <c r="W29">
        <f>CORREL(D2:D47,L2:L47)</f>
        <v>-0.10828335731662025</v>
      </c>
    </row>
    <row r="30" spans="1:23">
      <c r="D30" s="22">
        <v>4</v>
      </c>
      <c r="E30" s="29">
        <v>3</v>
      </c>
      <c r="F30" s="31">
        <v>3</v>
      </c>
      <c r="K30" s="33">
        <v>3</v>
      </c>
      <c r="L30" s="33">
        <v>73</v>
      </c>
      <c r="M30" t="s">
        <v>127</v>
      </c>
      <c r="N30" s="35" t="s">
        <v>35</v>
      </c>
      <c r="P30">
        <v>1</v>
      </c>
      <c r="Q30" s="21">
        <f>CORREL(E2:E47,F2:F47)</f>
        <v>0.50419808493149432</v>
      </c>
      <c r="R30">
        <f>CORREL(E2:E24,G2:G24)</f>
        <v>8.2429964282899851E-2</v>
      </c>
      <c r="S30">
        <f>CORREL(E2:E24,H2:H24)</f>
        <v>-0.10071542381261778</v>
      </c>
      <c r="T30">
        <f>CORREL(E2:E24,I2:I24)</f>
        <v>2.9334797453918392E-2</v>
      </c>
      <c r="U30">
        <f>CORREL(E2:E24,J2:J24)</f>
        <v>0.35665037670249994</v>
      </c>
      <c r="V30">
        <f>CORREL(E2:E47,K2:K47)</f>
        <v>-8.0068553131932507E-2</v>
      </c>
      <c r="W30">
        <f>CORREL(E2:E47,L2:L47)</f>
        <v>2.4419697724319036E-2</v>
      </c>
    </row>
    <row r="31" spans="1:23">
      <c r="D31" s="22">
        <v>5</v>
      </c>
      <c r="E31" s="29">
        <v>3</v>
      </c>
      <c r="F31" s="31">
        <v>3</v>
      </c>
      <c r="K31" s="33">
        <v>2</v>
      </c>
      <c r="L31" s="33">
        <v>77</v>
      </c>
      <c r="M31" t="s">
        <v>128</v>
      </c>
      <c r="N31" s="36" t="s">
        <v>0</v>
      </c>
      <c r="Q31">
        <v>1</v>
      </c>
      <c r="R31">
        <f>CORREL(F2:F24,G2:G24)</f>
        <v>4.2575577152806028E-2</v>
      </c>
      <c r="S31">
        <f>CORREL(F2:F24,H2:H24)</f>
        <v>8.0920199186214611E-2</v>
      </c>
      <c r="T31">
        <f>CORREL(F2:F24,I2:I24)</f>
        <v>5.3872359240621261E-2</v>
      </c>
      <c r="U31">
        <f>CORREL(F2:F24,J2:J24)</f>
        <v>0.18421208551978788</v>
      </c>
      <c r="V31">
        <f>CORREL(F2:F47,K2:K47)</f>
        <v>-8.4424253979197034E-2</v>
      </c>
      <c r="W31">
        <f>CORREL(F2:F47,L2:L47)</f>
        <v>-5.9930026413472975E-2</v>
      </c>
    </row>
    <row r="32" spans="1:23">
      <c r="D32" s="22">
        <v>5</v>
      </c>
      <c r="E32" s="29">
        <v>5</v>
      </c>
      <c r="F32" s="31">
        <v>5</v>
      </c>
      <c r="K32" s="33">
        <v>1</v>
      </c>
      <c r="L32" s="33">
        <v>61</v>
      </c>
      <c r="M32" t="s">
        <v>129</v>
      </c>
      <c r="N32" s="37" t="s">
        <v>132</v>
      </c>
      <c r="R32">
        <v>1</v>
      </c>
      <c r="S32">
        <f>CORREL(G2:G24,H2:H24)</f>
        <v>0.30222520717728069</v>
      </c>
      <c r="T32" s="21">
        <f>CORREL(G2:G24,I2:I24)</f>
        <v>0.47767800761342272</v>
      </c>
      <c r="U32">
        <f>CORREL(G2:G24,J2:J24)</f>
        <v>0.26913153234328485</v>
      </c>
      <c r="V32">
        <f>CORREL(G2:G24,K2:K24)</f>
        <v>-8.0847150629938538E-2</v>
      </c>
      <c r="W32">
        <f>CORREL(G2:G24,L2:L24)</f>
        <v>-0.26736209458046933</v>
      </c>
    </row>
    <row r="33" spans="4:23">
      <c r="D33" s="22">
        <v>4</v>
      </c>
      <c r="E33" s="29">
        <v>3</v>
      </c>
      <c r="F33" s="31">
        <v>3</v>
      </c>
      <c r="K33" s="33">
        <v>6</v>
      </c>
      <c r="L33" s="33">
        <v>185</v>
      </c>
      <c r="N33" s="37" t="s">
        <v>97</v>
      </c>
      <c r="S33">
        <v>1</v>
      </c>
      <c r="T33" s="21">
        <f>CORREL(H2:H24,I2:I24)</f>
        <v>0.47942603010776697</v>
      </c>
      <c r="U33">
        <f>CORREL(H2:H24,J2:J24)</f>
        <v>0.42306006081192665</v>
      </c>
      <c r="V33">
        <f>CORREL(H2:H24,K2:K24)</f>
        <v>9.6105820792572322E-3</v>
      </c>
      <c r="W33">
        <f>CORREL(H2:H24,L2:L24)</f>
        <v>-3.4000224236304763E-2</v>
      </c>
    </row>
    <row r="34" spans="4:23">
      <c r="D34" s="22">
        <v>3</v>
      </c>
      <c r="E34" s="29">
        <v>4</v>
      </c>
      <c r="F34" s="31">
        <v>4</v>
      </c>
      <c r="K34" s="33">
        <v>9</v>
      </c>
      <c r="L34" s="33">
        <v>262</v>
      </c>
      <c r="N34" s="37" t="s">
        <v>99</v>
      </c>
      <c r="T34">
        <v>1</v>
      </c>
      <c r="U34" s="21">
        <f>CORREL(I2:I24,J2:J24)</f>
        <v>0.58530569046491998</v>
      </c>
      <c r="V34">
        <f>CORREL(I2:I24,K2:K24)</f>
        <v>0.10182157334838068</v>
      </c>
      <c r="W34">
        <f>CORREL(I2:I24,L2:L24)</f>
        <v>4.6576486254930728E-4</v>
      </c>
    </row>
    <row r="35" spans="4:23">
      <c r="D35" s="22">
        <v>3</v>
      </c>
      <c r="E35" s="29">
        <v>2</v>
      </c>
      <c r="F35" s="31">
        <v>3</v>
      </c>
      <c r="K35" s="33">
        <v>7</v>
      </c>
      <c r="L35" s="33">
        <v>110</v>
      </c>
      <c r="N35" s="37" t="s">
        <v>101</v>
      </c>
      <c r="U35">
        <v>1</v>
      </c>
      <c r="V35">
        <f>CORREL(J2:J24,K2:K24)</f>
        <v>5.6473010160563088E-2</v>
      </c>
      <c r="W35">
        <f>CORREL(J2:J24,L2:L24)</f>
        <v>0.18683995201325587</v>
      </c>
    </row>
    <row r="36" spans="4:23">
      <c r="D36" s="22">
        <v>2</v>
      </c>
      <c r="E36" s="29">
        <v>3</v>
      </c>
      <c r="F36" s="31">
        <v>1</v>
      </c>
      <c r="K36" s="33">
        <v>3</v>
      </c>
      <c r="L36" s="33">
        <v>132</v>
      </c>
      <c r="M36" t="s">
        <v>127</v>
      </c>
      <c r="N36" s="38" t="s">
        <v>38</v>
      </c>
      <c r="V36">
        <v>1</v>
      </c>
      <c r="W36" s="21">
        <f>CORREL(K2:K24,L2:L24)</f>
        <v>0.78236296151278195</v>
      </c>
    </row>
    <row r="37" spans="4:23">
      <c r="D37" s="22">
        <v>3</v>
      </c>
      <c r="E37" s="29">
        <v>5</v>
      </c>
      <c r="F37" s="31">
        <v>4</v>
      </c>
      <c r="K37" s="33">
        <v>0</v>
      </c>
      <c r="L37" s="33">
        <v>18</v>
      </c>
      <c r="M37" t="s">
        <v>127</v>
      </c>
      <c r="N37" s="38" t="s">
        <v>41</v>
      </c>
      <c r="W37">
        <v>1</v>
      </c>
    </row>
    <row r="38" spans="4:23">
      <c r="D38" s="22">
        <v>3</v>
      </c>
      <c r="E38" s="29">
        <v>4</v>
      </c>
      <c r="F38" s="31">
        <v>3</v>
      </c>
      <c r="K38" s="33">
        <v>4</v>
      </c>
      <c r="L38" s="33">
        <v>187</v>
      </c>
    </row>
    <row r="39" spans="4:23">
      <c r="D39" s="22">
        <v>5</v>
      </c>
      <c r="E39" s="29">
        <v>4</v>
      </c>
      <c r="F39" s="31">
        <v>4</v>
      </c>
      <c r="K39" s="33">
        <v>1</v>
      </c>
      <c r="L39" s="33">
        <v>46</v>
      </c>
    </row>
    <row r="40" spans="4:23">
      <c r="D40" s="22">
        <v>4</v>
      </c>
      <c r="E40" s="29">
        <v>3</v>
      </c>
      <c r="F40" s="31">
        <v>2</v>
      </c>
      <c r="K40" s="33">
        <v>3</v>
      </c>
      <c r="L40" s="33">
        <v>109</v>
      </c>
      <c r="N40" t="s">
        <v>134</v>
      </c>
    </row>
    <row r="41" spans="4:23">
      <c r="D41" s="22">
        <v>5</v>
      </c>
      <c r="E41" s="29">
        <v>5</v>
      </c>
      <c r="F41" s="31">
        <v>5</v>
      </c>
      <c r="K41" s="33">
        <v>2</v>
      </c>
      <c r="L41" s="33">
        <v>56</v>
      </c>
      <c r="N41" t="s">
        <v>130</v>
      </c>
    </row>
    <row r="42" spans="4:23">
      <c r="D42" s="22">
        <v>5</v>
      </c>
      <c r="E42" s="29">
        <v>5</v>
      </c>
      <c r="F42" s="31">
        <v>4</v>
      </c>
      <c r="K42" s="33">
        <v>5</v>
      </c>
      <c r="L42" s="33">
        <v>224</v>
      </c>
      <c r="N42" t="s">
        <v>131</v>
      </c>
    </row>
    <row r="43" spans="4:23">
      <c r="D43" s="22">
        <v>5</v>
      </c>
      <c r="E43" s="29">
        <v>5</v>
      </c>
      <c r="F43" s="31">
        <v>3</v>
      </c>
      <c r="K43" s="33">
        <v>2</v>
      </c>
      <c r="L43" s="33">
        <v>77</v>
      </c>
      <c r="N43" t="s">
        <v>133</v>
      </c>
    </row>
    <row r="44" spans="4:23">
      <c r="D44" s="22">
        <v>5</v>
      </c>
      <c r="E44" s="29">
        <v>5</v>
      </c>
      <c r="F44" s="31">
        <v>3</v>
      </c>
      <c r="K44" s="33">
        <v>2</v>
      </c>
      <c r="L44" s="33">
        <v>77</v>
      </c>
      <c r="N44" t="s">
        <v>135</v>
      </c>
    </row>
    <row r="45" spans="4:23">
      <c r="D45" s="22">
        <v>3</v>
      </c>
      <c r="E45" s="29">
        <v>4</v>
      </c>
      <c r="F45" s="31">
        <v>5</v>
      </c>
      <c r="K45" s="33">
        <v>2</v>
      </c>
      <c r="L45" s="33">
        <v>185</v>
      </c>
    </row>
    <row r="46" spans="4:23">
      <c r="D46" s="22">
        <v>3</v>
      </c>
      <c r="E46" s="29">
        <v>3</v>
      </c>
      <c r="F46" s="31">
        <v>4</v>
      </c>
      <c r="K46" s="33">
        <v>4</v>
      </c>
      <c r="L46" s="33">
        <v>71</v>
      </c>
    </row>
    <row r="47" spans="4:23">
      <c r="D47" s="22">
        <v>4</v>
      </c>
      <c r="E47" s="29">
        <v>4</v>
      </c>
      <c r="F47" s="31">
        <v>3</v>
      </c>
      <c r="K47" s="33">
        <v>8</v>
      </c>
      <c r="L47" s="33">
        <v>112</v>
      </c>
    </row>
    <row r="49" spans="7:7">
      <c r="G49" s="44">
        <v>8.4719601096855084E-5</v>
      </c>
    </row>
  </sheetData>
  <phoneticPr fontId="1" type="noConversion"/>
  <pageMargins left="0.75" right="0.75" top="1" bottom="1" header="0.5" footer="0.5"/>
  <pageSetup paperSize="9"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baseColWidth="10" defaultRowHeight="15" x14ac:dyDescent="0"/>
  <cols>
    <col min="1" max="1" width="12" customWidth="1"/>
    <col min="2" max="2" width="21.83203125" customWidth="1"/>
  </cols>
  <sheetData>
    <row r="1" spans="1:7">
      <c r="B1" s="14"/>
      <c r="C1" s="14" t="s">
        <v>25</v>
      </c>
      <c r="D1" s="14"/>
      <c r="E1" s="14" t="s">
        <v>27</v>
      </c>
      <c r="F1" s="14"/>
      <c r="G1" s="14"/>
    </row>
    <row r="2" spans="1:7">
      <c r="B2" s="14"/>
      <c r="C2" s="14" t="s">
        <v>23</v>
      </c>
      <c r="D2" s="14" t="s">
        <v>29</v>
      </c>
      <c r="E2" s="14" t="s">
        <v>23</v>
      </c>
      <c r="F2" s="14" t="s">
        <v>29</v>
      </c>
      <c r="G2" s="14" t="s">
        <v>31</v>
      </c>
    </row>
    <row r="3" spans="1:7" ht="45">
      <c r="A3" s="43" t="s">
        <v>44</v>
      </c>
      <c r="B3" s="15" t="s">
        <v>33</v>
      </c>
      <c r="C3" s="16">
        <v>3.74</v>
      </c>
      <c r="D3" s="17">
        <v>0.92</v>
      </c>
      <c r="E3" s="14">
        <v>3.61</v>
      </c>
      <c r="F3" s="14">
        <v>1.1599999999999999</v>
      </c>
      <c r="G3" s="14">
        <v>0.30059999999999998</v>
      </c>
    </row>
    <row r="4" spans="1:7" ht="60">
      <c r="A4" s="43"/>
      <c r="B4" s="15" t="s">
        <v>35</v>
      </c>
      <c r="C4" s="14">
        <v>4.09</v>
      </c>
      <c r="D4" s="14">
        <v>0.79</v>
      </c>
      <c r="E4" s="14">
        <v>3.74</v>
      </c>
      <c r="F4" s="14">
        <v>0.92</v>
      </c>
      <c r="G4" s="12">
        <v>2.8670000000000001E-2</v>
      </c>
    </row>
    <row r="5" spans="1:7">
      <c r="A5" s="43"/>
      <c r="B5" s="15" t="s">
        <v>38</v>
      </c>
      <c r="C5" s="14">
        <v>2.83</v>
      </c>
      <c r="D5" s="14">
        <v>2.46</v>
      </c>
      <c r="E5" s="14">
        <v>3.43</v>
      </c>
      <c r="F5" s="14">
        <v>2.35</v>
      </c>
      <c r="G5" s="14">
        <v>0.17143</v>
      </c>
    </row>
    <row r="6" spans="1:7">
      <c r="A6" s="43"/>
      <c r="B6" s="15" t="s">
        <v>41</v>
      </c>
      <c r="C6" s="14">
        <v>122.91</v>
      </c>
      <c r="D6" s="14">
        <v>77.67</v>
      </c>
      <c r="E6" s="14">
        <v>117.52</v>
      </c>
      <c r="F6" s="14">
        <v>73</v>
      </c>
      <c r="G6" s="14">
        <v>0.40458</v>
      </c>
    </row>
    <row r="7" spans="1:7" ht="30">
      <c r="A7" s="19" t="s">
        <v>45</v>
      </c>
      <c r="B7" s="18" t="s">
        <v>0</v>
      </c>
      <c r="C7" s="14">
        <v>4.04</v>
      </c>
      <c r="D7" s="14">
        <v>0.77</v>
      </c>
      <c r="E7" s="14">
        <v>3.39</v>
      </c>
      <c r="F7" s="14">
        <v>0.94</v>
      </c>
      <c r="G7" s="12">
        <v>3.9500000000000004E-3</v>
      </c>
    </row>
  </sheetData>
  <mergeCells count="1">
    <mergeCell ref="A3:A6"/>
  </mergeCells>
  <phoneticPr fontId="1" type="noConversion"/>
  <pageMargins left="0.75" right="0.75" top="1" bottom="1" header="0.5" footer="0.5"/>
  <pageSetup paperSize="9" orientation="portrait"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L28" sqref="L28"/>
    </sheetView>
  </sheetViews>
  <sheetFormatPr baseColWidth="10" defaultRowHeight="15" x14ac:dyDescent="0"/>
  <sheetData>
    <row r="1" spans="1:6" ht="16">
      <c r="A1" s="3"/>
      <c r="B1" t="s">
        <v>46</v>
      </c>
      <c r="C1" t="s">
        <v>47</v>
      </c>
      <c r="D1" t="s">
        <v>51</v>
      </c>
      <c r="E1" t="s">
        <v>52</v>
      </c>
      <c r="F1" t="s">
        <v>53</v>
      </c>
    </row>
    <row r="2" spans="1:6">
      <c r="B2">
        <v>2</v>
      </c>
      <c r="C2">
        <v>2</v>
      </c>
      <c r="D2">
        <v>1</v>
      </c>
      <c r="E2">
        <f>COUNTIF(B2:B24,D2)</f>
        <v>0</v>
      </c>
      <c r="F2">
        <f>COUNTIF(C2:C24,D2)</f>
        <v>0</v>
      </c>
    </row>
    <row r="3" spans="1:6">
      <c r="B3">
        <v>3</v>
      </c>
      <c r="C3">
        <v>2</v>
      </c>
      <c r="D3">
        <v>2</v>
      </c>
      <c r="E3">
        <f t="shared" ref="E3:E6" si="0">COUNTIF(B3:B25,D3)</f>
        <v>0</v>
      </c>
      <c r="F3">
        <f t="shared" ref="F3:F6" si="1">COUNTIF(C3:C25,D3)</f>
        <v>4</v>
      </c>
    </row>
    <row r="4" spans="1:6">
      <c r="B4">
        <v>3</v>
      </c>
      <c r="C4">
        <v>2</v>
      </c>
      <c r="D4">
        <v>3</v>
      </c>
      <c r="E4">
        <f t="shared" si="0"/>
        <v>9</v>
      </c>
      <c r="F4">
        <f t="shared" si="1"/>
        <v>6</v>
      </c>
    </row>
    <row r="5" spans="1:6">
      <c r="B5">
        <v>3</v>
      </c>
      <c r="C5">
        <v>2</v>
      </c>
      <c r="D5">
        <v>4</v>
      </c>
      <c r="E5">
        <f t="shared" si="0"/>
        <v>6</v>
      </c>
      <c r="F5">
        <f t="shared" si="1"/>
        <v>5</v>
      </c>
    </row>
    <row r="6" spans="1:6">
      <c r="B6">
        <v>3</v>
      </c>
      <c r="C6">
        <v>4</v>
      </c>
      <c r="D6">
        <v>5</v>
      </c>
      <c r="E6">
        <f t="shared" si="0"/>
        <v>6</v>
      </c>
      <c r="F6">
        <f t="shared" si="1"/>
        <v>7</v>
      </c>
    </row>
    <row r="7" spans="1:6">
      <c r="B7">
        <v>3</v>
      </c>
      <c r="C7">
        <v>4</v>
      </c>
    </row>
    <row r="8" spans="1:6">
      <c r="B8">
        <v>3</v>
      </c>
      <c r="C8">
        <v>5</v>
      </c>
    </row>
    <row r="9" spans="1:6">
      <c r="B9">
        <v>3</v>
      </c>
      <c r="C9">
        <v>5</v>
      </c>
    </row>
    <row r="10" spans="1:6">
      <c r="B10">
        <v>3</v>
      </c>
      <c r="C10">
        <v>4</v>
      </c>
    </row>
    <row r="11" spans="1:6">
      <c r="B11">
        <v>3</v>
      </c>
      <c r="C11">
        <v>3</v>
      </c>
    </row>
    <row r="12" spans="1:6">
      <c r="B12">
        <v>3</v>
      </c>
      <c r="C12">
        <v>3</v>
      </c>
    </row>
    <row r="13" spans="1:6">
      <c r="B13">
        <v>4</v>
      </c>
      <c r="C13">
        <v>2</v>
      </c>
    </row>
    <row r="14" spans="1:6">
      <c r="B14">
        <v>4</v>
      </c>
      <c r="C14">
        <v>3</v>
      </c>
    </row>
    <row r="15" spans="1:6">
      <c r="B15">
        <v>4</v>
      </c>
      <c r="C15">
        <v>3</v>
      </c>
    </row>
    <row r="16" spans="1:6">
      <c r="B16">
        <v>4</v>
      </c>
      <c r="C16">
        <v>5</v>
      </c>
    </row>
    <row r="17" spans="2:3">
      <c r="B17">
        <v>4</v>
      </c>
      <c r="C17">
        <v>4</v>
      </c>
    </row>
    <row r="18" spans="2:3">
      <c r="B18">
        <v>4</v>
      </c>
      <c r="C18">
        <v>5</v>
      </c>
    </row>
    <row r="19" spans="2:3">
      <c r="B19">
        <v>5</v>
      </c>
      <c r="C19">
        <v>5</v>
      </c>
    </row>
    <row r="20" spans="2:3">
      <c r="B20">
        <v>5</v>
      </c>
      <c r="C20">
        <v>5</v>
      </c>
    </row>
    <row r="21" spans="2:3">
      <c r="B21">
        <v>5</v>
      </c>
      <c r="C21">
        <v>5</v>
      </c>
    </row>
    <row r="22" spans="2:3">
      <c r="B22">
        <v>5</v>
      </c>
      <c r="C22">
        <v>3</v>
      </c>
    </row>
    <row r="23" spans="2:3">
      <c r="B23">
        <v>5</v>
      </c>
      <c r="C23">
        <v>3</v>
      </c>
    </row>
    <row r="24" spans="2:3">
      <c r="B24">
        <v>5</v>
      </c>
      <c r="C24">
        <v>4</v>
      </c>
    </row>
    <row r="28" spans="2:3">
      <c r="B28" t="s">
        <v>48</v>
      </c>
    </row>
  </sheetData>
  <phoneticPr fontId="1" type="noConversion"/>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topLeftCell="B1" workbookViewId="0">
      <selection activeCell="K23" sqref="K23"/>
    </sheetView>
  </sheetViews>
  <sheetFormatPr baseColWidth="10" defaultRowHeight="15" x14ac:dyDescent="0"/>
  <sheetData>
    <row r="2" spans="1:5" ht="120">
      <c r="A2" s="1" t="s">
        <v>54</v>
      </c>
      <c r="B2" s="1" t="s">
        <v>50</v>
      </c>
      <c r="C2" t="s">
        <v>51</v>
      </c>
      <c r="D2" t="s">
        <v>46</v>
      </c>
      <c r="E2" t="s">
        <v>47</v>
      </c>
    </row>
    <row r="3" spans="1:5">
      <c r="A3">
        <v>2</v>
      </c>
      <c r="B3">
        <v>3</v>
      </c>
      <c r="C3">
        <v>1</v>
      </c>
      <c r="D3">
        <f>COUNTIF(A3:A25,C3)</f>
        <v>0</v>
      </c>
      <c r="E3">
        <f>COUNTIF(B3:B25,C3)</f>
        <v>0</v>
      </c>
    </row>
    <row r="4" spans="1:5">
      <c r="A4">
        <v>3</v>
      </c>
      <c r="B4">
        <v>3</v>
      </c>
      <c r="C4">
        <v>2</v>
      </c>
      <c r="D4">
        <f t="shared" ref="D4:D7" si="0">COUNTIF(A4:A26,C4)</f>
        <v>0</v>
      </c>
      <c r="E4">
        <f t="shared" ref="E4:E7" si="1">COUNTIF(B4:B26,C4)</f>
        <v>1</v>
      </c>
    </row>
    <row r="5" spans="1:5">
      <c r="A5">
        <v>3</v>
      </c>
      <c r="B5">
        <v>3</v>
      </c>
      <c r="C5">
        <v>3</v>
      </c>
      <c r="D5">
        <f t="shared" si="0"/>
        <v>2</v>
      </c>
      <c r="E5">
        <f t="shared" si="1"/>
        <v>8</v>
      </c>
    </row>
    <row r="6" spans="1:5">
      <c r="A6">
        <v>3</v>
      </c>
      <c r="B6">
        <v>3</v>
      </c>
      <c r="C6">
        <v>4</v>
      </c>
      <c r="D6">
        <f t="shared" si="0"/>
        <v>12</v>
      </c>
      <c r="E6">
        <f t="shared" si="1"/>
        <v>6</v>
      </c>
    </row>
    <row r="7" spans="1:5">
      <c r="A7">
        <v>4</v>
      </c>
      <c r="B7">
        <v>4</v>
      </c>
      <c r="C7">
        <v>5</v>
      </c>
      <c r="D7">
        <f t="shared" si="0"/>
        <v>7</v>
      </c>
      <c r="E7">
        <f t="shared" si="1"/>
        <v>6</v>
      </c>
    </row>
    <row r="8" spans="1:5">
      <c r="A8">
        <v>4</v>
      </c>
      <c r="B8">
        <v>3</v>
      </c>
    </row>
    <row r="9" spans="1:5">
      <c r="A9">
        <v>4</v>
      </c>
      <c r="B9">
        <v>3</v>
      </c>
    </row>
    <row r="10" spans="1:5">
      <c r="A10">
        <v>4</v>
      </c>
      <c r="B10">
        <v>5</v>
      </c>
    </row>
    <row r="11" spans="1:5">
      <c r="A11">
        <v>4</v>
      </c>
      <c r="B11">
        <v>3</v>
      </c>
    </row>
    <row r="12" spans="1:5">
      <c r="A12">
        <v>4</v>
      </c>
      <c r="B12">
        <v>4</v>
      </c>
    </row>
    <row r="13" spans="1:5">
      <c r="A13">
        <v>4</v>
      </c>
      <c r="B13">
        <v>2</v>
      </c>
    </row>
    <row r="14" spans="1:5">
      <c r="A14">
        <v>4</v>
      </c>
      <c r="B14">
        <v>3</v>
      </c>
    </row>
    <row r="15" spans="1:5">
      <c r="A15">
        <v>4</v>
      </c>
      <c r="B15">
        <v>5</v>
      </c>
    </row>
    <row r="16" spans="1:5">
      <c r="A16">
        <v>4</v>
      </c>
      <c r="B16">
        <v>4</v>
      </c>
    </row>
    <row r="17" spans="1:2">
      <c r="A17">
        <v>4</v>
      </c>
      <c r="B17">
        <v>4</v>
      </c>
    </row>
    <row r="18" spans="1:2">
      <c r="A18">
        <v>4</v>
      </c>
      <c r="B18">
        <v>3</v>
      </c>
    </row>
    <row r="19" spans="1:2">
      <c r="A19">
        <v>5</v>
      </c>
      <c r="B19">
        <v>5</v>
      </c>
    </row>
    <row r="20" spans="1:2">
      <c r="A20">
        <v>5</v>
      </c>
      <c r="B20">
        <v>5</v>
      </c>
    </row>
    <row r="21" spans="1:2">
      <c r="A21">
        <v>5</v>
      </c>
      <c r="B21">
        <v>5</v>
      </c>
    </row>
    <row r="22" spans="1:2">
      <c r="A22">
        <v>5</v>
      </c>
      <c r="B22">
        <v>5</v>
      </c>
    </row>
    <row r="23" spans="1:2">
      <c r="A23">
        <v>5</v>
      </c>
      <c r="B23">
        <v>4</v>
      </c>
    </row>
    <row r="24" spans="1:2">
      <c r="A24">
        <v>5</v>
      </c>
      <c r="B24">
        <v>3</v>
      </c>
    </row>
    <row r="25" spans="1:2">
      <c r="A25">
        <v>5</v>
      </c>
      <c r="B25">
        <v>4</v>
      </c>
    </row>
  </sheetData>
  <phoneticPr fontId="1"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K13" sqref="K13"/>
    </sheetView>
  </sheetViews>
  <sheetFormatPr baseColWidth="10" defaultRowHeight="15" x14ac:dyDescent="0"/>
  <sheetData>
    <row r="1" spans="1:5" ht="48">
      <c r="A1" s="1" t="s">
        <v>1</v>
      </c>
      <c r="B1" s="4" t="s">
        <v>0</v>
      </c>
      <c r="D1" t="s">
        <v>46</v>
      </c>
      <c r="E1" t="s">
        <v>47</v>
      </c>
    </row>
    <row r="2" spans="1:5" ht="16">
      <c r="A2">
        <v>2</v>
      </c>
      <c r="B2" s="2">
        <v>3</v>
      </c>
      <c r="C2">
        <v>1</v>
      </c>
      <c r="D2">
        <f>COUNTIF(A2:A24,C2)</f>
        <v>0</v>
      </c>
      <c r="E2">
        <f>COUNTIF(B2:B24,C2)</f>
        <v>1</v>
      </c>
    </row>
    <row r="3" spans="1:5" ht="16">
      <c r="A3">
        <v>3</v>
      </c>
      <c r="B3" s="2">
        <v>3</v>
      </c>
      <c r="C3">
        <v>2</v>
      </c>
      <c r="D3">
        <f t="shared" ref="D3:D6" si="0">COUNTIF(A3:A25,C3)</f>
        <v>0</v>
      </c>
      <c r="E3">
        <f t="shared" ref="E3:E6" si="1">COUNTIF(B3:B25,C3)</f>
        <v>1</v>
      </c>
    </row>
    <row r="4" spans="1:5" ht="16">
      <c r="A4">
        <v>3</v>
      </c>
      <c r="B4" s="2">
        <v>3</v>
      </c>
      <c r="C4">
        <v>3</v>
      </c>
      <c r="D4">
        <f t="shared" si="0"/>
        <v>2</v>
      </c>
      <c r="E4">
        <f t="shared" si="1"/>
        <v>10</v>
      </c>
    </row>
    <row r="5" spans="1:5" ht="16">
      <c r="A5">
        <v>3</v>
      </c>
      <c r="B5" s="2">
        <v>3</v>
      </c>
      <c r="C5">
        <v>4</v>
      </c>
      <c r="D5">
        <f t="shared" si="0"/>
        <v>13</v>
      </c>
      <c r="E5">
        <f t="shared" si="1"/>
        <v>6</v>
      </c>
    </row>
    <row r="6" spans="1:5" ht="16">
      <c r="A6">
        <v>4</v>
      </c>
      <c r="B6" s="2">
        <v>4</v>
      </c>
      <c r="C6">
        <v>5</v>
      </c>
      <c r="D6">
        <f t="shared" si="0"/>
        <v>6</v>
      </c>
      <c r="E6">
        <f t="shared" si="1"/>
        <v>3</v>
      </c>
    </row>
    <row r="7" spans="1:5" ht="16">
      <c r="A7">
        <v>4</v>
      </c>
      <c r="B7" s="2">
        <v>3</v>
      </c>
    </row>
    <row r="8" spans="1:5" ht="16">
      <c r="A8">
        <v>4</v>
      </c>
      <c r="B8" s="2">
        <v>3</v>
      </c>
    </row>
    <row r="9" spans="1:5" ht="16">
      <c r="A9">
        <v>4</v>
      </c>
      <c r="B9" s="2">
        <v>5</v>
      </c>
    </row>
    <row r="10" spans="1:5" ht="16">
      <c r="A10">
        <v>4</v>
      </c>
      <c r="B10" s="2">
        <v>3</v>
      </c>
    </row>
    <row r="11" spans="1:5" ht="16">
      <c r="A11">
        <v>4</v>
      </c>
      <c r="B11" s="2">
        <v>4</v>
      </c>
    </row>
    <row r="12" spans="1:5" ht="16">
      <c r="A12">
        <v>4</v>
      </c>
      <c r="B12" s="2">
        <v>3</v>
      </c>
    </row>
    <row r="13" spans="1:5" ht="16">
      <c r="A13">
        <v>4</v>
      </c>
      <c r="B13" s="2">
        <v>1</v>
      </c>
    </row>
    <row r="14" spans="1:5" ht="16">
      <c r="A14">
        <v>4</v>
      </c>
      <c r="B14" s="2">
        <v>4</v>
      </c>
    </row>
    <row r="15" spans="1:5" ht="16">
      <c r="A15">
        <v>4</v>
      </c>
      <c r="B15" s="2">
        <v>3</v>
      </c>
    </row>
    <row r="16" spans="1:5" ht="16">
      <c r="A16">
        <v>4</v>
      </c>
      <c r="B16" s="2">
        <v>4</v>
      </c>
    </row>
    <row r="17" spans="1:2" ht="16">
      <c r="A17">
        <v>4</v>
      </c>
      <c r="B17" s="2">
        <v>2</v>
      </c>
    </row>
    <row r="18" spans="1:2" ht="16">
      <c r="A18">
        <v>4</v>
      </c>
      <c r="B18" s="2">
        <v>5</v>
      </c>
    </row>
    <row r="19" spans="1:2" ht="16">
      <c r="A19">
        <v>5</v>
      </c>
      <c r="B19" s="2">
        <v>4</v>
      </c>
    </row>
    <row r="20" spans="1:2" ht="16">
      <c r="A20">
        <v>5</v>
      </c>
      <c r="B20" s="2">
        <v>3</v>
      </c>
    </row>
    <row r="21" spans="1:2" ht="16">
      <c r="A21">
        <v>5</v>
      </c>
      <c r="B21" s="2">
        <v>3</v>
      </c>
    </row>
    <row r="22" spans="1:2" ht="16">
      <c r="A22">
        <v>5</v>
      </c>
      <c r="B22" s="2">
        <v>5</v>
      </c>
    </row>
    <row r="23" spans="1:2" ht="16">
      <c r="A23">
        <v>5</v>
      </c>
      <c r="B23" s="2">
        <v>4</v>
      </c>
    </row>
    <row r="24" spans="1:2" ht="16">
      <c r="A24">
        <v>5</v>
      </c>
      <c r="B24" s="2">
        <v>3</v>
      </c>
    </row>
    <row r="25" spans="1:2">
      <c r="A25" s="7"/>
    </row>
    <row r="26" spans="1:2">
      <c r="A26" s="5"/>
    </row>
  </sheetData>
  <phoneticPr fontId="1" type="noConversion"/>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F1" workbookViewId="0">
      <selection activeCell="N25" sqref="N25"/>
    </sheetView>
  </sheetViews>
  <sheetFormatPr baseColWidth="10" defaultRowHeight="15" x14ac:dyDescent="0"/>
  <cols>
    <col min="4" max="4" width="17.6640625" customWidth="1"/>
    <col min="5" max="5" width="15.83203125" customWidth="1"/>
  </cols>
  <sheetData>
    <row r="1" spans="1:9" ht="45">
      <c r="A1" s="18" t="s">
        <v>95</v>
      </c>
      <c r="B1" s="1" t="s">
        <v>75</v>
      </c>
      <c r="D1" t="s">
        <v>46</v>
      </c>
      <c r="E1" t="s">
        <v>46</v>
      </c>
      <c r="F1" t="s">
        <v>46</v>
      </c>
      <c r="G1" t="s">
        <v>84</v>
      </c>
      <c r="H1" t="s">
        <v>84</v>
      </c>
      <c r="I1" t="s">
        <v>84</v>
      </c>
    </row>
    <row r="2" spans="1:9" ht="16">
      <c r="A2" s="20">
        <v>0</v>
      </c>
      <c r="B2">
        <v>0</v>
      </c>
      <c r="D2" t="s">
        <v>56</v>
      </c>
      <c r="E2" t="s">
        <v>66</v>
      </c>
      <c r="F2">
        <f>E10</f>
        <v>1</v>
      </c>
      <c r="G2" t="s">
        <v>56</v>
      </c>
      <c r="H2" t="s">
        <v>66</v>
      </c>
      <c r="I2">
        <f>H10</f>
        <v>2</v>
      </c>
    </row>
    <row r="3" spans="1:9" ht="16">
      <c r="A3" s="20">
        <v>0</v>
      </c>
      <c r="B3">
        <v>1</v>
      </c>
      <c r="D3" t="s">
        <v>58</v>
      </c>
      <c r="E3" t="s">
        <v>68</v>
      </c>
      <c r="F3">
        <f>E11-E10</f>
        <v>2</v>
      </c>
      <c r="G3" t="s">
        <v>58</v>
      </c>
      <c r="H3" t="s">
        <v>68</v>
      </c>
      <c r="I3">
        <f>H11-H10</f>
        <v>1</v>
      </c>
    </row>
    <row r="4" spans="1:9" ht="16">
      <c r="A4" s="20">
        <v>0</v>
      </c>
      <c r="B4">
        <v>1</v>
      </c>
      <c r="D4" t="s">
        <v>60</v>
      </c>
      <c r="E4" t="s">
        <v>70</v>
      </c>
      <c r="F4">
        <f>E12-E11</f>
        <v>1</v>
      </c>
      <c r="G4" t="s">
        <v>60</v>
      </c>
      <c r="H4" t="s">
        <v>70</v>
      </c>
      <c r="I4">
        <f>H12-H11</f>
        <v>1.5</v>
      </c>
    </row>
    <row r="5" spans="1:9" ht="16">
      <c r="A5" s="20">
        <v>0</v>
      </c>
      <c r="B5">
        <v>2</v>
      </c>
      <c r="D5" t="s">
        <v>62</v>
      </c>
      <c r="E5" t="s">
        <v>90</v>
      </c>
      <c r="F5">
        <f>E10-E9</f>
        <v>1</v>
      </c>
      <c r="G5" t="s">
        <v>62</v>
      </c>
      <c r="H5" t="s">
        <v>72</v>
      </c>
      <c r="I5">
        <f>H10-H9</f>
        <v>2</v>
      </c>
    </row>
    <row r="6" spans="1:9" ht="16">
      <c r="A6" s="20">
        <v>1</v>
      </c>
      <c r="B6">
        <v>2</v>
      </c>
      <c r="D6" t="s">
        <v>64</v>
      </c>
      <c r="E6" t="s">
        <v>74</v>
      </c>
      <c r="F6">
        <f>E13-E12</f>
        <v>6</v>
      </c>
      <c r="G6" t="s">
        <v>64</v>
      </c>
      <c r="H6" t="s">
        <v>74</v>
      </c>
      <c r="I6">
        <f>H13-H12</f>
        <v>4.5</v>
      </c>
    </row>
    <row r="7" spans="1:9" ht="16">
      <c r="A7" s="20">
        <v>1</v>
      </c>
      <c r="B7">
        <v>2</v>
      </c>
    </row>
    <row r="8" spans="1:9" ht="16">
      <c r="A8" s="20">
        <v>1</v>
      </c>
      <c r="B8">
        <v>2</v>
      </c>
    </row>
    <row r="9" spans="1:9" ht="16">
      <c r="A9" s="20">
        <v>1</v>
      </c>
      <c r="B9">
        <v>2</v>
      </c>
      <c r="D9" t="s">
        <v>77</v>
      </c>
      <c r="E9">
        <f>QUARTILE(A2:A24,0)</f>
        <v>0</v>
      </c>
      <c r="G9" t="s">
        <v>77</v>
      </c>
      <c r="H9">
        <f>QUARTILE(B2:B24,0)</f>
        <v>0</v>
      </c>
    </row>
    <row r="10" spans="1:9" ht="16">
      <c r="A10" s="20">
        <v>1</v>
      </c>
      <c r="B10">
        <v>2</v>
      </c>
      <c r="D10" t="s">
        <v>66</v>
      </c>
      <c r="E10">
        <f>QUARTILE(A2:A24,1)</f>
        <v>1</v>
      </c>
      <c r="G10" t="s">
        <v>66</v>
      </c>
      <c r="H10">
        <f>QUARTILE(B2:B24,1)</f>
        <v>2</v>
      </c>
    </row>
    <row r="11" spans="1:9" ht="16">
      <c r="A11" s="20">
        <v>2</v>
      </c>
      <c r="B11">
        <v>2</v>
      </c>
      <c r="D11" t="s">
        <v>79</v>
      </c>
      <c r="E11">
        <f>QUARTILE(A2:A24,2)</f>
        <v>3</v>
      </c>
      <c r="G11" t="s">
        <v>79</v>
      </c>
      <c r="H11">
        <f>QUARTILE(B2:B24,2)</f>
        <v>3</v>
      </c>
    </row>
    <row r="12" spans="1:9" ht="16">
      <c r="A12" s="20">
        <v>2</v>
      </c>
      <c r="B12">
        <v>2</v>
      </c>
      <c r="D12" t="s">
        <v>81</v>
      </c>
      <c r="E12">
        <f>QUARTILE(A2:A24,3)</f>
        <v>4</v>
      </c>
      <c r="G12" t="s">
        <v>81</v>
      </c>
      <c r="H12">
        <f>QUARTILE(B2:B24,3)</f>
        <v>4.5</v>
      </c>
    </row>
    <row r="13" spans="1:9" ht="16">
      <c r="A13" s="20">
        <v>3</v>
      </c>
      <c r="B13">
        <v>3</v>
      </c>
      <c r="D13" t="s">
        <v>83</v>
      </c>
      <c r="E13">
        <f>QUARTILE(A2:A24,4)</f>
        <v>10</v>
      </c>
      <c r="G13" t="s">
        <v>83</v>
      </c>
      <c r="H13">
        <f>QUARTILE(B2:B24,4)</f>
        <v>9</v>
      </c>
    </row>
    <row r="14" spans="1:9" ht="16">
      <c r="A14" s="20">
        <v>3</v>
      </c>
      <c r="B14">
        <v>3</v>
      </c>
    </row>
    <row r="15" spans="1:9" ht="16">
      <c r="A15" s="20">
        <v>3</v>
      </c>
      <c r="B15">
        <v>3</v>
      </c>
    </row>
    <row r="16" spans="1:9" ht="16">
      <c r="A16" s="20">
        <v>4</v>
      </c>
      <c r="B16">
        <v>3</v>
      </c>
      <c r="D16" s="22"/>
      <c r="E16" s="22" t="s">
        <v>87</v>
      </c>
      <c r="F16" s="22"/>
      <c r="G16" s="22"/>
    </row>
    <row r="17" spans="1:7" ht="16">
      <c r="A17" s="20">
        <v>4</v>
      </c>
      <c r="B17">
        <v>4</v>
      </c>
      <c r="D17" s="22"/>
      <c r="E17" s="22"/>
      <c r="F17" s="22" t="s">
        <v>46</v>
      </c>
      <c r="G17" s="22" t="s">
        <v>47</v>
      </c>
    </row>
    <row r="18" spans="1:7" ht="16">
      <c r="A18" s="20">
        <v>4</v>
      </c>
      <c r="B18">
        <v>4</v>
      </c>
      <c r="D18" s="22" t="s">
        <v>77</v>
      </c>
      <c r="E18" s="22" t="s">
        <v>76</v>
      </c>
      <c r="F18">
        <f>QUARTILE(A2:A24,0)</f>
        <v>0</v>
      </c>
      <c r="G18">
        <f>QUARTILE(B2:B24,0)</f>
        <v>0</v>
      </c>
    </row>
    <row r="19" spans="1:7" ht="16">
      <c r="A19" s="20">
        <v>4</v>
      </c>
      <c r="B19">
        <v>5</v>
      </c>
      <c r="D19" s="22"/>
      <c r="E19" s="22" t="s">
        <v>65</v>
      </c>
      <c r="F19">
        <f>QUARTILE(A2:A24,1)</f>
        <v>1</v>
      </c>
      <c r="G19">
        <f>QUARTILE(B2:B24,1)</f>
        <v>2</v>
      </c>
    </row>
    <row r="20" spans="1:7" ht="16">
      <c r="A20" s="20">
        <v>4</v>
      </c>
      <c r="B20">
        <v>6</v>
      </c>
      <c r="D20" s="22"/>
      <c r="E20" s="22" t="s">
        <v>78</v>
      </c>
      <c r="F20">
        <f>QUARTILE(A2:A24,2)</f>
        <v>3</v>
      </c>
      <c r="G20">
        <f>QUARTILE(B2:B24,2)</f>
        <v>3</v>
      </c>
    </row>
    <row r="21" spans="1:7" ht="16">
      <c r="A21" s="20">
        <v>5</v>
      </c>
      <c r="B21">
        <v>6</v>
      </c>
      <c r="D21" s="22"/>
      <c r="E21" s="22" t="s">
        <v>80</v>
      </c>
      <c r="F21">
        <f>QUARTILE(A2:A24,3)</f>
        <v>4</v>
      </c>
      <c r="G21">
        <f>QUARTILE(B2:B24,3)</f>
        <v>4.5</v>
      </c>
    </row>
    <row r="22" spans="1:7" ht="16">
      <c r="A22" s="20">
        <v>6</v>
      </c>
      <c r="B22">
        <v>7</v>
      </c>
      <c r="D22" s="22"/>
      <c r="E22" s="22" t="s">
        <v>82</v>
      </c>
      <c r="F22">
        <f>QUARTILE(A2:A24,4)</f>
        <v>10</v>
      </c>
      <c r="G22">
        <f>QUARTILE(B2:B24,4)</f>
        <v>9</v>
      </c>
    </row>
    <row r="23" spans="1:7" ht="16">
      <c r="A23" s="20">
        <v>6</v>
      </c>
      <c r="B23">
        <v>8</v>
      </c>
    </row>
    <row r="24" spans="1:7" ht="16">
      <c r="A24" s="20">
        <v>10</v>
      </c>
      <c r="B24">
        <v>9</v>
      </c>
      <c r="D24" s="22"/>
      <c r="E24" s="22" t="s">
        <v>86</v>
      </c>
      <c r="F24" s="22"/>
      <c r="G24" s="22"/>
    </row>
    <row r="25" spans="1:7">
      <c r="D25" s="22"/>
      <c r="E25" s="22"/>
      <c r="F25" s="22" t="s">
        <v>46</v>
      </c>
      <c r="G25" s="22" t="s">
        <v>47</v>
      </c>
    </row>
    <row r="26" spans="1:7">
      <c r="D26" s="22" t="s">
        <v>88</v>
      </c>
      <c r="E26" s="22" t="s">
        <v>55</v>
      </c>
      <c r="F26">
        <f>F19</f>
        <v>1</v>
      </c>
      <c r="G26">
        <f>G19</f>
        <v>2</v>
      </c>
    </row>
    <row r="27" spans="1:7">
      <c r="D27" s="22" t="s">
        <v>67</v>
      </c>
      <c r="E27" s="22" t="s">
        <v>57</v>
      </c>
      <c r="F27">
        <f t="shared" ref="F27:G29" si="0">F20-F19</f>
        <v>2</v>
      </c>
      <c r="G27">
        <f t="shared" si="0"/>
        <v>1</v>
      </c>
    </row>
    <row r="28" spans="1:7">
      <c r="D28" s="22" t="s">
        <v>69</v>
      </c>
      <c r="E28" s="22" t="s">
        <v>59</v>
      </c>
      <c r="F28">
        <f t="shared" si="0"/>
        <v>1</v>
      </c>
      <c r="G28">
        <f t="shared" si="0"/>
        <v>1.5</v>
      </c>
    </row>
    <row r="29" spans="1:7">
      <c r="D29" s="22" t="s">
        <v>89</v>
      </c>
      <c r="E29" s="22" t="s">
        <v>63</v>
      </c>
      <c r="F29">
        <f t="shared" si="0"/>
        <v>6</v>
      </c>
      <c r="G29">
        <f t="shared" si="0"/>
        <v>4.5</v>
      </c>
    </row>
    <row r="30" spans="1:7">
      <c r="D30" s="22" t="s">
        <v>72</v>
      </c>
      <c r="E30" s="22" t="s">
        <v>61</v>
      </c>
      <c r="F30">
        <f>F19-F18</f>
        <v>1</v>
      </c>
      <c r="G30">
        <f>G19-G18</f>
        <v>2</v>
      </c>
    </row>
  </sheetData>
  <sortState ref="B2:B24">
    <sortCondition ref="B2"/>
  </sortState>
  <phoneticPr fontId="1" type="noConversion"/>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5" sqref="G5"/>
    </sheetView>
  </sheetViews>
  <sheetFormatPr baseColWidth="10" defaultRowHeight="15" x14ac:dyDescent="0"/>
  <sheetData>
    <row r="1" spans="1:7" ht="30">
      <c r="A1" s="1" t="s">
        <v>96</v>
      </c>
      <c r="B1" s="1" t="s">
        <v>91</v>
      </c>
    </row>
    <row r="2" spans="1:7">
      <c r="A2">
        <v>118</v>
      </c>
      <c r="B2">
        <v>132</v>
      </c>
      <c r="D2" s="22"/>
      <c r="E2" s="22" t="s">
        <v>87</v>
      </c>
      <c r="F2" s="22"/>
      <c r="G2" s="22"/>
    </row>
    <row r="3" spans="1:7">
      <c r="A3">
        <v>131</v>
      </c>
      <c r="B3">
        <v>297</v>
      </c>
      <c r="D3" s="22"/>
      <c r="E3" s="22"/>
      <c r="F3" s="22" t="s">
        <v>46</v>
      </c>
      <c r="G3" s="22" t="s">
        <v>47</v>
      </c>
    </row>
    <row r="4" spans="1:7">
      <c r="A4">
        <v>58</v>
      </c>
      <c r="B4">
        <v>81</v>
      </c>
      <c r="D4" s="22" t="s">
        <v>77</v>
      </c>
      <c r="E4" s="22" t="s">
        <v>76</v>
      </c>
      <c r="F4">
        <f>QUARTILE(A2:A24,0)</f>
        <v>26</v>
      </c>
      <c r="G4">
        <f>QUARTILE(B2:B24,0)</f>
        <v>18</v>
      </c>
    </row>
    <row r="5" spans="1:7">
      <c r="A5">
        <v>58</v>
      </c>
      <c r="B5">
        <v>81</v>
      </c>
      <c r="D5" s="22"/>
      <c r="E5" s="22" t="s">
        <v>65</v>
      </c>
      <c r="F5">
        <f>QUARTILE(A2:A24,1)</f>
        <v>76.5</v>
      </c>
      <c r="G5">
        <f>QUARTILE(B2:B24,1)</f>
        <v>72</v>
      </c>
    </row>
    <row r="6" spans="1:7">
      <c r="A6">
        <v>302</v>
      </c>
      <c r="B6">
        <v>50</v>
      </c>
      <c r="D6" s="22"/>
      <c r="E6" s="22" t="s">
        <v>78</v>
      </c>
      <c r="F6">
        <f>QUARTILE(A2:A24,2)</f>
        <v>109</v>
      </c>
      <c r="G6">
        <f>QUARTILE(B2:B24,2)</f>
        <v>81</v>
      </c>
    </row>
    <row r="7" spans="1:7">
      <c r="A7">
        <v>279</v>
      </c>
      <c r="B7">
        <v>73</v>
      </c>
      <c r="D7" s="22"/>
      <c r="E7" s="22" t="s">
        <v>80</v>
      </c>
      <c r="F7">
        <f>QUARTILE(A2:A24,3)</f>
        <v>130</v>
      </c>
      <c r="G7">
        <f>QUARTILE(B2:B24,3)</f>
        <v>158.5</v>
      </c>
    </row>
    <row r="8" spans="1:7">
      <c r="A8">
        <v>104</v>
      </c>
      <c r="B8">
        <v>77</v>
      </c>
      <c r="D8" s="22"/>
      <c r="E8" s="22" t="s">
        <v>82</v>
      </c>
      <c r="F8">
        <f>QUARTILE(A2:A24,4)</f>
        <v>302</v>
      </c>
      <c r="G8">
        <f>QUARTILE(B2:B24,4)</f>
        <v>297</v>
      </c>
    </row>
    <row r="9" spans="1:7">
      <c r="A9">
        <v>154</v>
      </c>
      <c r="B9">
        <v>61</v>
      </c>
    </row>
    <row r="10" spans="1:7">
      <c r="A10">
        <v>129</v>
      </c>
      <c r="B10">
        <v>185</v>
      </c>
      <c r="D10" s="23"/>
      <c r="E10" s="23" t="s">
        <v>85</v>
      </c>
      <c r="F10" s="23"/>
      <c r="G10" s="23"/>
    </row>
    <row r="11" spans="1:7">
      <c r="A11">
        <v>218</v>
      </c>
      <c r="B11">
        <v>262</v>
      </c>
      <c r="D11" s="23"/>
      <c r="E11" s="23"/>
      <c r="F11" s="23" t="s">
        <v>25</v>
      </c>
      <c r="G11" s="23" t="s">
        <v>27</v>
      </c>
    </row>
    <row r="12" spans="1:7">
      <c r="A12">
        <v>124</v>
      </c>
      <c r="B12">
        <v>110</v>
      </c>
      <c r="D12" s="23" t="s">
        <v>65</v>
      </c>
      <c r="E12" s="23" t="s">
        <v>55</v>
      </c>
      <c r="F12" s="14">
        <f>F5</f>
        <v>76.5</v>
      </c>
      <c r="G12" s="14">
        <f>G5</f>
        <v>72</v>
      </c>
    </row>
    <row r="13" spans="1:7">
      <c r="A13">
        <v>27</v>
      </c>
      <c r="B13">
        <v>132</v>
      </c>
      <c r="D13" s="23" t="s">
        <v>67</v>
      </c>
      <c r="E13" s="23" t="s">
        <v>57</v>
      </c>
      <c r="F13" s="14">
        <f t="shared" ref="F13:G15" si="0">F6-F5</f>
        <v>32.5</v>
      </c>
      <c r="G13" s="14">
        <f t="shared" si="0"/>
        <v>9</v>
      </c>
    </row>
    <row r="14" spans="1:7">
      <c r="A14">
        <v>37</v>
      </c>
      <c r="B14">
        <v>18</v>
      </c>
      <c r="D14" s="23" t="s">
        <v>69</v>
      </c>
      <c r="E14" s="23" t="s">
        <v>59</v>
      </c>
      <c r="F14" s="14">
        <f t="shared" si="0"/>
        <v>21</v>
      </c>
      <c r="G14" s="14">
        <f t="shared" si="0"/>
        <v>77.5</v>
      </c>
    </row>
    <row r="15" spans="1:7">
      <c r="A15">
        <v>86</v>
      </c>
      <c r="B15">
        <v>187</v>
      </c>
      <c r="D15" s="23" t="s">
        <v>73</v>
      </c>
      <c r="E15" s="23" t="s">
        <v>63</v>
      </c>
      <c r="F15" s="14">
        <f t="shared" si="0"/>
        <v>172</v>
      </c>
      <c r="G15" s="14">
        <f t="shared" si="0"/>
        <v>138.5</v>
      </c>
    </row>
    <row r="16" spans="1:7">
      <c r="A16">
        <v>26</v>
      </c>
      <c r="B16">
        <v>46</v>
      </c>
      <c r="D16" s="23" t="s">
        <v>71</v>
      </c>
      <c r="E16" s="23" t="s">
        <v>61</v>
      </c>
      <c r="F16" s="14">
        <f>F5-F4</f>
        <v>50.5</v>
      </c>
      <c r="G16" s="14">
        <f>G5-G4</f>
        <v>54</v>
      </c>
    </row>
    <row r="17" spans="1:2">
      <c r="A17">
        <v>67</v>
      </c>
      <c r="B17">
        <v>109</v>
      </c>
    </row>
    <row r="18" spans="1:2">
      <c r="A18">
        <v>278</v>
      </c>
      <c r="B18">
        <v>56</v>
      </c>
    </row>
    <row r="19" spans="1:2">
      <c r="A19">
        <v>122</v>
      </c>
      <c r="B19">
        <v>224</v>
      </c>
    </row>
    <row r="20" spans="1:2">
      <c r="A20">
        <v>109</v>
      </c>
      <c r="B20">
        <v>77</v>
      </c>
    </row>
    <row r="21" spans="1:2">
      <c r="A21">
        <v>109</v>
      </c>
      <c r="B21">
        <v>77</v>
      </c>
    </row>
    <row r="22" spans="1:2">
      <c r="A22">
        <v>87</v>
      </c>
      <c r="B22">
        <v>185</v>
      </c>
    </row>
    <row r="23" spans="1:2">
      <c r="A23">
        <v>114</v>
      </c>
      <c r="B23">
        <v>71</v>
      </c>
    </row>
    <row r="24" spans="1:2">
      <c r="A24">
        <v>90</v>
      </c>
      <c r="B24">
        <v>112</v>
      </c>
    </row>
  </sheetData>
  <phoneticPr fontId="1" type="noConversion"/>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opLeftCell="I1" workbookViewId="0">
      <selection activeCell="R7" sqref="R7"/>
    </sheetView>
  </sheetViews>
  <sheetFormatPr baseColWidth="10" defaultRowHeight="15" x14ac:dyDescent="0"/>
  <sheetData>
    <row r="1" spans="1:25" ht="120">
      <c r="A1" s="24" t="s">
        <v>92</v>
      </c>
      <c r="B1" t="s">
        <v>104</v>
      </c>
      <c r="C1" t="s">
        <v>104</v>
      </c>
      <c r="D1" s="24" t="s">
        <v>106</v>
      </c>
      <c r="J1" s="24" t="s">
        <v>3</v>
      </c>
      <c r="K1" s="24" t="s">
        <v>98</v>
      </c>
      <c r="L1" s="24" t="s">
        <v>105</v>
      </c>
      <c r="M1" s="25" t="s">
        <v>107</v>
      </c>
      <c r="P1" s="24" t="s">
        <v>100</v>
      </c>
      <c r="Q1" s="24" t="s">
        <v>109</v>
      </c>
      <c r="R1" t="s">
        <v>99</v>
      </c>
      <c r="S1" s="24" t="s">
        <v>108</v>
      </c>
      <c r="V1" s="24" t="s">
        <v>102</v>
      </c>
      <c r="W1" s="24" t="s">
        <v>103</v>
      </c>
      <c r="X1" s="24" t="s">
        <v>103</v>
      </c>
      <c r="Y1" s="25" t="s">
        <v>107</v>
      </c>
    </row>
    <row r="2" spans="1:25">
      <c r="A2">
        <v>3</v>
      </c>
      <c r="B2">
        <v>1</v>
      </c>
      <c r="C2" s="41">
        <v>1</v>
      </c>
      <c r="D2">
        <f>COUNTIF(A2:A24,B2)</f>
        <v>0</v>
      </c>
      <c r="J2">
        <v>3</v>
      </c>
      <c r="K2">
        <v>1</v>
      </c>
      <c r="L2" s="41">
        <v>1</v>
      </c>
      <c r="M2">
        <f>COUNTIF(J2:J24,K2)</f>
        <v>0</v>
      </c>
      <c r="P2">
        <v>3</v>
      </c>
      <c r="Q2">
        <v>1</v>
      </c>
      <c r="R2">
        <v>1</v>
      </c>
      <c r="S2">
        <f>COUNTIF(P2:P24,Q2)</f>
        <v>0</v>
      </c>
      <c r="V2">
        <v>3</v>
      </c>
      <c r="W2">
        <v>1</v>
      </c>
      <c r="X2">
        <v>1</v>
      </c>
      <c r="Y2">
        <f>COUNTIF(V2:V24,W2)</f>
        <v>0</v>
      </c>
    </row>
    <row r="3" spans="1:25">
      <c r="A3">
        <v>3</v>
      </c>
      <c r="B3">
        <v>2</v>
      </c>
      <c r="C3" s="41">
        <v>2</v>
      </c>
      <c r="D3">
        <f>COUNTIF(A2:A24,B3)</f>
        <v>0</v>
      </c>
      <c r="J3">
        <v>3</v>
      </c>
      <c r="K3">
        <v>2</v>
      </c>
      <c r="L3" s="41">
        <v>2</v>
      </c>
      <c r="M3">
        <f>COUNTIF(J2:J24,K3)</f>
        <v>0</v>
      </c>
      <c r="P3">
        <v>3</v>
      </c>
      <c r="Q3">
        <v>2</v>
      </c>
      <c r="R3">
        <v>2</v>
      </c>
      <c r="S3">
        <f>COUNTIF(P2:P24,Q3)</f>
        <v>0</v>
      </c>
      <c r="V3">
        <v>3</v>
      </c>
      <c r="W3">
        <v>2</v>
      </c>
      <c r="X3">
        <v>2</v>
      </c>
      <c r="Y3">
        <f>COUNTIF(V2:V24,W3)</f>
        <v>0</v>
      </c>
    </row>
    <row r="4" spans="1:25">
      <c r="A4">
        <v>4</v>
      </c>
      <c r="B4">
        <v>3</v>
      </c>
      <c r="C4" s="41">
        <v>3</v>
      </c>
      <c r="D4">
        <f>COUNTIF(A2:A24,B4)</f>
        <v>2</v>
      </c>
      <c r="J4">
        <v>3</v>
      </c>
      <c r="K4">
        <v>3</v>
      </c>
      <c r="L4" s="41">
        <v>3</v>
      </c>
      <c r="M4">
        <f>COUNTIF(J2:J24,K4)</f>
        <v>4</v>
      </c>
      <c r="P4">
        <v>3</v>
      </c>
      <c r="Q4">
        <v>3</v>
      </c>
      <c r="R4">
        <v>3</v>
      </c>
      <c r="S4">
        <f>COUNTIF(P2:P24,Q4)</f>
        <v>4</v>
      </c>
      <c r="V4">
        <v>3</v>
      </c>
      <c r="W4">
        <v>3</v>
      </c>
      <c r="X4">
        <v>3</v>
      </c>
      <c r="Y4">
        <f>COUNTIF(V2:V24,W4)</f>
        <v>5</v>
      </c>
    </row>
    <row r="5" spans="1:25">
      <c r="A5">
        <v>4</v>
      </c>
      <c r="B5">
        <v>4</v>
      </c>
      <c r="C5" s="41">
        <v>4</v>
      </c>
      <c r="D5">
        <f>COUNTIF(A2:A24,B5)</f>
        <v>7</v>
      </c>
      <c r="J5">
        <v>3</v>
      </c>
      <c r="K5">
        <v>4</v>
      </c>
      <c r="L5" s="41">
        <v>4</v>
      </c>
      <c r="M5">
        <f>COUNTIF(J2:J24,K5)</f>
        <v>13</v>
      </c>
      <c r="P5">
        <v>3</v>
      </c>
      <c r="Q5">
        <v>4</v>
      </c>
      <c r="R5">
        <v>4</v>
      </c>
      <c r="S5">
        <f>COUNTIF(P2:P24,Q5)</f>
        <v>8</v>
      </c>
      <c r="V5">
        <v>3</v>
      </c>
      <c r="W5">
        <v>4</v>
      </c>
      <c r="X5">
        <v>4</v>
      </c>
      <c r="Y5">
        <f>COUNTIF(V2:V24,W5)</f>
        <v>4</v>
      </c>
    </row>
    <row r="6" spans="1:25">
      <c r="A6">
        <v>4</v>
      </c>
      <c r="B6">
        <v>5</v>
      </c>
      <c r="C6" s="41">
        <v>5</v>
      </c>
      <c r="D6">
        <f>COUNTIF(A2:A24,B6)</f>
        <v>14</v>
      </c>
      <c r="J6">
        <v>4</v>
      </c>
      <c r="K6">
        <v>5</v>
      </c>
      <c r="L6" s="41">
        <v>5</v>
      </c>
      <c r="M6">
        <f>COUNTIF(J2:J24,K6)</f>
        <v>6</v>
      </c>
      <c r="P6">
        <v>4</v>
      </c>
      <c r="Q6">
        <v>5</v>
      </c>
      <c r="R6">
        <v>5</v>
      </c>
      <c r="S6">
        <f>COUNTIF(P2:P24,Q6)</f>
        <v>11</v>
      </c>
      <c r="V6">
        <v>3</v>
      </c>
      <c r="W6">
        <v>5</v>
      </c>
      <c r="X6">
        <v>5</v>
      </c>
      <c r="Y6">
        <f>COUNTIF(V2:V24,W6)</f>
        <v>14</v>
      </c>
    </row>
    <row r="7" spans="1:25">
      <c r="A7">
        <v>4</v>
      </c>
      <c r="J7">
        <v>4</v>
      </c>
      <c r="P7">
        <v>4</v>
      </c>
      <c r="V7">
        <v>4</v>
      </c>
    </row>
    <row r="8" spans="1:25">
      <c r="A8">
        <v>4</v>
      </c>
      <c r="J8">
        <v>4</v>
      </c>
      <c r="P8">
        <v>4</v>
      </c>
      <c r="V8">
        <v>4</v>
      </c>
    </row>
    <row r="9" spans="1:25">
      <c r="A9">
        <v>4</v>
      </c>
      <c r="J9">
        <v>4</v>
      </c>
      <c r="P9">
        <v>4</v>
      </c>
      <c r="V9">
        <v>4</v>
      </c>
    </row>
    <row r="10" spans="1:25">
      <c r="A10">
        <v>4</v>
      </c>
      <c r="J10">
        <v>4</v>
      </c>
      <c r="P10">
        <v>4</v>
      </c>
      <c r="V10">
        <v>4</v>
      </c>
    </row>
    <row r="11" spans="1:25">
      <c r="A11">
        <v>5</v>
      </c>
      <c r="J11">
        <v>4</v>
      </c>
      <c r="P11">
        <v>4</v>
      </c>
      <c r="V11">
        <v>5</v>
      </c>
    </row>
    <row r="12" spans="1:25">
      <c r="A12">
        <v>5</v>
      </c>
      <c r="J12">
        <v>4</v>
      </c>
      <c r="P12">
        <v>4</v>
      </c>
      <c r="V12">
        <v>5</v>
      </c>
    </row>
    <row r="13" spans="1:25">
      <c r="A13">
        <v>5</v>
      </c>
      <c r="J13">
        <v>4</v>
      </c>
      <c r="P13">
        <v>4</v>
      </c>
      <c r="V13">
        <v>5</v>
      </c>
    </row>
    <row r="14" spans="1:25">
      <c r="A14">
        <v>5</v>
      </c>
      <c r="J14">
        <v>4</v>
      </c>
      <c r="P14">
        <v>5</v>
      </c>
      <c r="V14">
        <v>5</v>
      </c>
    </row>
    <row r="15" spans="1:25">
      <c r="A15">
        <v>5</v>
      </c>
      <c r="J15">
        <v>4</v>
      </c>
      <c r="P15">
        <v>5</v>
      </c>
      <c r="V15">
        <v>5</v>
      </c>
    </row>
    <row r="16" spans="1:25">
      <c r="A16">
        <v>5</v>
      </c>
      <c r="J16">
        <v>4</v>
      </c>
      <c r="P16">
        <v>5</v>
      </c>
      <c r="V16">
        <v>5</v>
      </c>
    </row>
    <row r="17" spans="1:22">
      <c r="A17">
        <v>5</v>
      </c>
      <c r="J17">
        <v>4</v>
      </c>
      <c r="P17">
        <v>5</v>
      </c>
      <c r="V17">
        <v>5</v>
      </c>
    </row>
    <row r="18" spans="1:22">
      <c r="A18">
        <v>5</v>
      </c>
      <c r="J18">
        <v>4</v>
      </c>
      <c r="P18">
        <v>5</v>
      </c>
      <c r="V18">
        <v>5</v>
      </c>
    </row>
    <row r="19" spans="1:22">
      <c r="A19">
        <v>5</v>
      </c>
      <c r="J19">
        <v>5</v>
      </c>
      <c r="P19">
        <v>5</v>
      </c>
      <c r="V19">
        <v>5</v>
      </c>
    </row>
    <row r="20" spans="1:22">
      <c r="A20">
        <v>5</v>
      </c>
      <c r="J20">
        <v>5</v>
      </c>
      <c r="P20">
        <v>5</v>
      </c>
      <c r="V20">
        <v>5</v>
      </c>
    </row>
    <row r="21" spans="1:22">
      <c r="A21">
        <v>5</v>
      </c>
      <c r="J21">
        <v>5</v>
      </c>
      <c r="P21">
        <v>5</v>
      </c>
      <c r="V21">
        <v>5</v>
      </c>
    </row>
    <row r="22" spans="1:22">
      <c r="A22">
        <v>5</v>
      </c>
      <c r="J22">
        <v>5</v>
      </c>
      <c r="P22">
        <v>5</v>
      </c>
      <c r="V22">
        <v>5</v>
      </c>
    </row>
    <row r="23" spans="1:22">
      <c r="A23">
        <v>5</v>
      </c>
      <c r="J23">
        <v>5</v>
      </c>
      <c r="P23">
        <v>5</v>
      </c>
      <c r="V23">
        <v>5</v>
      </c>
    </row>
    <row r="24" spans="1:22">
      <c r="A24">
        <v>5</v>
      </c>
      <c r="J24">
        <v>5</v>
      </c>
      <c r="P24">
        <v>5</v>
      </c>
      <c r="V24">
        <v>5</v>
      </c>
    </row>
    <row r="25" spans="1:22">
      <c r="A25">
        <f>AVERAGE(A2:A24)</f>
        <v>4.5217391304347823</v>
      </c>
      <c r="J25">
        <f>AVERAGE(J2:J24)</f>
        <v>4.0869565217391308</v>
      </c>
      <c r="P25">
        <f>AVERAGE(P2:P24)</f>
        <v>4.3043478260869561</v>
      </c>
      <c r="V25">
        <f>AVERAGE(V2:V24)</f>
        <v>4.3913043478260869</v>
      </c>
    </row>
    <row r="29" spans="1:22" ht="90">
      <c r="A29" s="1" t="s">
        <v>7</v>
      </c>
      <c r="K29" s="1" t="s">
        <v>8</v>
      </c>
    </row>
    <row r="30" spans="1:22">
      <c r="A30" t="s">
        <v>9</v>
      </c>
      <c r="E30" t="s">
        <v>93</v>
      </c>
      <c r="F30">
        <f>COUNTIF(A30:A52,"Context-aware recommender system")</f>
        <v>21</v>
      </c>
      <c r="K30" t="s">
        <v>9</v>
      </c>
      <c r="O30" t="s">
        <v>93</v>
      </c>
      <c r="P30">
        <f>COUNTIF(K30:K52,"Context-aware recommender system")</f>
        <v>20</v>
      </c>
    </row>
    <row r="31" spans="1:22">
      <c r="A31" t="s">
        <v>9</v>
      </c>
      <c r="E31" t="s">
        <v>94</v>
      </c>
      <c r="F31">
        <f>COUNTIF(A30:A52,"Non-context-aware recommender system")</f>
        <v>2</v>
      </c>
      <c r="K31" t="s">
        <v>9</v>
      </c>
      <c r="O31" t="s">
        <v>94</v>
      </c>
      <c r="P31">
        <f>COUNTIF(K30:K52,"Non-context-aware recommender system")</f>
        <v>3</v>
      </c>
    </row>
    <row r="32" spans="1:22">
      <c r="A32" t="s">
        <v>9</v>
      </c>
      <c r="K32" t="s">
        <v>9</v>
      </c>
    </row>
    <row r="33" spans="1:11">
      <c r="A33" t="s">
        <v>9</v>
      </c>
      <c r="K33" t="s">
        <v>9</v>
      </c>
    </row>
    <row r="34" spans="1:11">
      <c r="A34" t="s">
        <v>10</v>
      </c>
      <c r="K34" t="s">
        <v>9</v>
      </c>
    </row>
    <row r="35" spans="1:11">
      <c r="A35" t="s">
        <v>9</v>
      </c>
      <c r="K35" t="s">
        <v>9</v>
      </c>
    </row>
    <row r="36" spans="1:11">
      <c r="A36" t="s">
        <v>9</v>
      </c>
      <c r="K36" t="s">
        <v>10</v>
      </c>
    </row>
    <row r="37" spans="1:11">
      <c r="A37" t="s">
        <v>9</v>
      </c>
      <c r="K37" t="s">
        <v>9</v>
      </c>
    </row>
    <row r="38" spans="1:11">
      <c r="A38" t="s">
        <v>9</v>
      </c>
      <c r="K38" t="s">
        <v>9</v>
      </c>
    </row>
    <row r="39" spans="1:11">
      <c r="A39" t="s">
        <v>9</v>
      </c>
      <c r="K39" t="s">
        <v>9</v>
      </c>
    </row>
    <row r="40" spans="1:11">
      <c r="A40" t="s">
        <v>9</v>
      </c>
      <c r="K40" t="s">
        <v>9</v>
      </c>
    </row>
    <row r="41" spans="1:11">
      <c r="A41" t="s">
        <v>9</v>
      </c>
      <c r="K41" t="s">
        <v>9</v>
      </c>
    </row>
    <row r="42" spans="1:11">
      <c r="A42" t="s">
        <v>9</v>
      </c>
      <c r="K42" t="s">
        <v>9</v>
      </c>
    </row>
    <row r="43" spans="1:11">
      <c r="A43" t="s">
        <v>9</v>
      </c>
      <c r="K43" t="s">
        <v>9</v>
      </c>
    </row>
    <row r="44" spans="1:11">
      <c r="A44" t="s">
        <v>9</v>
      </c>
      <c r="K44" t="s">
        <v>9</v>
      </c>
    </row>
    <row r="45" spans="1:11">
      <c r="A45" t="s">
        <v>9</v>
      </c>
      <c r="K45" t="s">
        <v>10</v>
      </c>
    </row>
    <row r="46" spans="1:11">
      <c r="A46" t="s">
        <v>10</v>
      </c>
      <c r="K46" t="s">
        <v>10</v>
      </c>
    </row>
    <row r="47" spans="1:11">
      <c r="A47" t="s">
        <v>9</v>
      </c>
      <c r="K47" t="s">
        <v>9</v>
      </c>
    </row>
    <row r="48" spans="1:11">
      <c r="A48" t="s">
        <v>9</v>
      </c>
      <c r="K48" t="s">
        <v>9</v>
      </c>
    </row>
    <row r="49" spans="1:11">
      <c r="A49" t="s">
        <v>9</v>
      </c>
      <c r="K49" t="s">
        <v>9</v>
      </c>
    </row>
    <row r="50" spans="1:11">
      <c r="A50" t="s">
        <v>9</v>
      </c>
      <c r="K50" t="s">
        <v>9</v>
      </c>
    </row>
    <row r="51" spans="1:11">
      <c r="A51" t="s">
        <v>9</v>
      </c>
      <c r="K51" t="s">
        <v>9</v>
      </c>
    </row>
    <row r="52" spans="1:11">
      <c r="A52" t="s">
        <v>9</v>
      </c>
      <c r="K52" t="s">
        <v>9</v>
      </c>
    </row>
  </sheetData>
  <phoneticPr fontId="1" type="noConversion"/>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工作表1</vt:lpstr>
      <vt:lpstr>工作表11</vt:lpstr>
      <vt:lpstr>工作表3</vt:lpstr>
      <vt:lpstr>sheet 1</vt:lpstr>
      <vt:lpstr>工作表6</vt:lpstr>
      <vt:lpstr>工作表7</vt:lpstr>
      <vt:lpstr>工作表8</vt:lpstr>
      <vt:lpstr>工作表9</vt:lpstr>
      <vt:lpstr>工作表10</vt:lpstr>
      <vt:lpstr>工作表12</vt:lpstr>
    </vt:vector>
  </TitlesOfParts>
  <Company>TUM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Tao Yurong</dc:creator>
  <cp:lastModifiedBy>Tao Yurong</cp:lastModifiedBy>
  <dcterms:created xsi:type="dcterms:W3CDTF">2014-07-11T11:39:40Z</dcterms:created>
  <dcterms:modified xsi:type="dcterms:W3CDTF">2014-07-28T13:19:06Z</dcterms:modified>
</cp:coreProperties>
</file>