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94EBCB8-8712-45F0-84B9-0082B2BE69B5}" xr6:coauthVersionLast="47" xr6:coauthVersionMax="47" xr10:uidLastSave="{00000000-0000-0000-0000-000000000000}"/>
  <bookViews>
    <workbookView xWindow="-120" yWindow="-120" windowWidth="20730" windowHeight="11160" xr2:uid="{CF4B6692-8AD4-409A-96A2-6CCFF1E43F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5" i="1"/>
  <c r="D39" i="1" s="1"/>
  <c r="D47" i="1" s="1"/>
  <c r="E35" i="1"/>
  <c r="E39" i="1" s="1"/>
  <c r="E47" i="1" s="1"/>
  <c r="F35" i="1"/>
  <c r="F38" i="1" s="1"/>
  <c r="F46" i="1" s="1"/>
  <c r="C35" i="1"/>
  <c r="C39" i="1" s="1"/>
  <c r="C47" i="1" s="1"/>
  <c r="C46" i="1" l="1"/>
  <c r="D38" i="1"/>
  <c r="D46" i="1" s="1"/>
  <c r="C40" i="1"/>
  <c r="C48" i="1" s="1"/>
  <c r="F40" i="1"/>
  <c r="F48" i="1" s="1"/>
  <c r="E40" i="1"/>
  <c r="E48" i="1" s="1"/>
  <c r="E38" i="1"/>
  <c r="E46" i="1" s="1"/>
  <c r="D40" i="1"/>
  <c r="D48" i="1" s="1"/>
  <c r="F39" i="1"/>
  <c r="F47" i="1" s="1"/>
  <c r="F54" i="1" l="1"/>
  <c r="C53" i="1"/>
  <c r="C54" i="1"/>
  <c r="D54" i="1"/>
  <c r="D53" i="1"/>
  <c r="F53" i="1"/>
  <c r="E53" i="1"/>
  <c r="E54" i="1"/>
  <c r="F59" i="1" l="1"/>
  <c r="C58" i="1"/>
  <c r="C65" i="1" s="1"/>
  <c r="C60" i="1"/>
  <c r="C59" i="1"/>
  <c r="C66" i="1" s="1"/>
  <c r="F60" i="1"/>
  <c r="F58" i="1"/>
  <c r="C67" i="1" l="1"/>
  <c r="D67" i="1" s="1"/>
  <c r="D65" i="1" l="1"/>
  <c r="D66" i="1"/>
</calcChain>
</file>

<file path=xl/sharedStrings.xml><?xml version="1.0" encoding="utf-8"?>
<sst xmlns="http://schemas.openxmlformats.org/spreadsheetml/2006/main" count="80" uniqueCount="43">
  <si>
    <t>Sistem Pendukung Keputusan Untuk Seleksi Jabatan Dengan Menggunakan Metode Topsis (Studi Kasus: Kantor Camat Lais)</t>
  </si>
  <si>
    <t>Tabel Kriteria</t>
  </si>
  <si>
    <t>Bobot</t>
  </si>
  <si>
    <t>Pengalaman kerja</t>
  </si>
  <si>
    <t>Jenjang Pendidikan</t>
  </si>
  <si>
    <t>Menguasai Office</t>
  </si>
  <si>
    <t>Interview</t>
  </si>
  <si>
    <t>Tabel Bobot Keputusan</t>
  </si>
  <si>
    <t>Nilai</t>
  </si>
  <si>
    <t>Klasifikasi Bobot</t>
  </si>
  <si>
    <t>Sangat Buruk</t>
  </si>
  <si>
    <t>Buruk</t>
  </si>
  <si>
    <t>Cukup baik</t>
  </si>
  <si>
    <t>Baik</t>
  </si>
  <si>
    <t>Sangat Baik</t>
  </si>
  <si>
    <t>Kriteria</t>
  </si>
  <si>
    <t>T abel Alternatif</t>
  </si>
  <si>
    <t>Pengalaman Kerja</t>
  </si>
  <si>
    <t>Anton</t>
  </si>
  <si>
    <t>Budi</t>
  </si>
  <si>
    <t>Anggi</t>
  </si>
  <si>
    <t>Tabel Data Karyawan</t>
  </si>
  <si>
    <t>No</t>
  </si>
  <si>
    <t>Nama</t>
  </si>
  <si>
    <t>Nilai Kriteria</t>
  </si>
  <si>
    <t>K1</t>
  </si>
  <si>
    <t>K2</t>
  </si>
  <si>
    <t>K3</t>
  </si>
  <si>
    <t>K4</t>
  </si>
  <si>
    <t>Alternatif</t>
  </si>
  <si>
    <t>Pembagi</t>
  </si>
  <si>
    <t>Tabel Matriks Ternormalisasi</t>
  </si>
  <si>
    <t>Tabel Normalisasi Terbobot</t>
  </si>
  <si>
    <t>Max</t>
  </si>
  <si>
    <t>Min</t>
  </si>
  <si>
    <t>Max &amp; Min (Matriks Solusi Ideal Positif/Negatif )</t>
  </si>
  <si>
    <t xml:space="preserve">Jarak Solusi Ideal Positif/Negatif </t>
  </si>
  <si>
    <t>D+</t>
  </si>
  <si>
    <t>D-</t>
  </si>
  <si>
    <t>Hasil Preferensi</t>
  </si>
  <si>
    <t>ALTERNATIF</t>
  </si>
  <si>
    <t>PREFERENSI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</si>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</sst>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6" borderId="1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55</xdr:row>
      <xdr:rowOff>85726</xdr:rowOff>
    </xdr:from>
    <xdr:to>
      <xdr:col>6</xdr:col>
      <xdr:colOff>542925</xdr:colOff>
      <xdr:row>55</xdr:row>
      <xdr:rowOff>833010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9BF29-EE4F-E6B9-4B92-0C8798A3A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11687176"/>
          <a:ext cx="885825" cy="747284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61</xdr:row>
      <xdr:rowOff>66675</xdr:rowOff>
    </xdr:from>
    <xdr:to>
      <xdr:col>6</xdr:col>
      <xdr:colOff>561975</xdr:colOff>
      <xdr:row>61</xdr:row>
      <xdr:rowOff>714465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5A44FD-D5D4-8C62-4687-35ECA2E07B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5210"/>
        <a:stretch/>
      </xdr:blipFill>
      <xdr:spPr>
        <a:xfrm>
          <a:off x="5572125" y="13525500"/>
          <a:ext cx="847725" cy="647790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41</xdr:row>
      <xdr:rowOff>123825</xdr:rowOff>
    </xdr:from>
    <xdr:to>
      <xdr:col>6</xdr:col>
      <xdr:colOff>476366</xdr:colOff>
      <xdr:row>41</xdr:row>
      <xdr:rowOff>361983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A44B0E-1560-75B8-475B-0ED705698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5450" y="8429625"/>
          <a:ext cx="828791" cy="238158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33</xdr:row>
      <xdr:rowOff>57150</xdr:rowOff>
    </xdr:from>
    <xdr:to>
      <xdr:col>6</xdr:col>
      <xdr:colOff>562113</xdr:colOff>
      <xdr:row>33</xdr:row>
      <xdr:rowOff>523940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AC4728-7FBF-65CF-2216-844EF0C83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0" y="7191375"/>
          <a:ext cx="990738" cy="466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CFBB-BF18-48D1-925D-D705BD6908B7}">
  <dimension ref="A1:G67"/>
  <sheetViews>
    <sheetView tabSelected="1" workbookViewId="0">
      <selection sqref="A1:G1"/>
    </sheetView>
  </sheetViews>
  <sheetFormatPr defaultRowHeight="15" x14ac:dyDescent="0.25"/>
  <cols>
    <col min="1" max="1" width="19.42578125" customWidth="1"/>
    <col min="2" max="2" width="16.42578125" customWidth="1"/>
    <col min="3" max="3" width="12.85546875" customWidth="1"/>
    <col min="4" max="4" width="13.28515625" customWidth="1"/>
    <col min="5" max="5" width="12.42578125" customWidth="1"/>
    <col min="6" max="6" width="13.42578125" customWidth="1"/>
  </cols>
  <sheetData>
    <row r="1" spans="1:7" ht="30.75" customHeight="1" x14ac:dyDescent="0.25">
      <c r="A1" s="9" t="s">
        <v>0</v>
      </c>
      <c r="B1" s="9"/>
      <c r="C1" s="9"/>
      <c r="D1" s="9"/>
      <c r="E1" s="9"/>
      <c r="F1" s="9"/>
      <c r="G1" s="9"/>
    </row>
    <row r="3" spans="1:7" x14ac:dyDescent="0.25">
      <c r="A3" s="8" t="s">
        <v>1</v>
      </c>
      <c r="B3" s="8"/>
    </row>
    <row r="4" spans="1:7" x14ac:dyDescent="0.25">
      <c r="A4" s="13" t="s">
        <v>15</v>
      </c>
      <c r="B4" s="13" t="s">
        <v>2</v>
      </c>
    </row>
    <row r="5" spans="1:7" x14ac:dyDescent="0.25">
      <c r="A5" s="2" t="s">
        <v>3</v>
      </c>
      <c r="B5" s="1">
        <v>5</v>
      </c>
    </row>
    <row r="6" spans="1:7" x14ac:dyDescent="0.25">
      <c r="A6" s="2" t="s">
        <v>4</v>
      </c>
      <c r="B6" s="1">
        <v>4</v>
      </c>
    </row>
    <row r="7" spans="1:7" x14ac:dyDescent="0.25">
      <c r="A7" s="2" t="s">
        <v>5</v>
      </c>
      <c r="B7" s="1">
        <v>3</v>
      </c>
    </row>
    <row r="8" spans="1:7" x14ac:dyDescent="0.25">
      <c r="A8" s="2" t="s">
        <v>6</v>
      </c>
      <c r="B8" s="1">
        <v>5</v>
      </c>
    </row>
    <row r="10" spans="1:7" x14ac:dyDescent="0.25">
      <c r="A10" s="8" t="s">
        <v>7</v>
      </c>
      <c r="B10" s="8"/>
    </row>
    <row r="11" spans="1:7" x14ac:dyDescent="0.25">
      <c r="A11" s="3" t="s">
        <v>8</v>
      </c>
      <c r="B11" s="3" t="s">
        <v>9</v>
      </c>
    </row>
    <row r="12" spans="1:7" x14ac:dyDescent="0.25">
      <c r="A12" s="1">
        <v>1</v>
      </c>
      <c r="B12" s="2" t="s">
        <v>10</v>
      </c>
    </row>
    <row r="13" spans="1:7" x14ac:dyDescent="0.25">
      <c r="A13" s="1">
        <v>2</v>
      </c>
      <c r="B13" s="2" t="s">
        <v>11</v>
      </c>
    </row>
    <row r="14" spans="1:7" x14ac:dyDescent="0.25">
      <c r="A14" s="1">
        <v>3</v>
      </c>
      <c r="B14" s="2" t="s">
        <v>12</v>
      </c>
    </row>
    <row r="15" spans="1:7" x14ac:dyDescent="0.25">
      <c r="A15" s="1">
        <v>4</v>
      </c>
      <c r="B15" s="2" t="s">
        <v>13</v>
      </c>
    </row>
    <row r="16" spans="1:7" x14ac:dyDescent="0.25">
      <c r="A16" s="1">
        <v>5</v>
      </c>
      <c r="B16" s="2" t="s">
        <v>14</v>
      </c>
    </row>
    <row r="18" spans="1:7" x14ac:dyDescent="0.25">
      <c r="A18" s="8" t="s">
        <v>16</v>
      </c>
      <c r="B18" s="8"/>
      <c r="C18" s="8"/>
      <c r="D18" s="8"/>
      <c r="E18" s="8"/>
    </row>
    <row r="19" spans="1:7" ht="38.25" customHeight="1" x14ac:dyDescent="0.25">
      <c r="A19" s="6" t="s">
        <v>29</v>
      </c>
      <c r="B19" s="7" t="s">
        <v>17</v>
      </c>
      <c r="C19" s="7" t="s">
        <v>4</v>
      </c>
      <c r="D19" s="7" t="s">
        <v>5</v>
      </c>
      <c r="E19" s="7" t="s">
        <v>6</v>
      </c>
    </row>
    <row r="20" spans="1:7" x14ac:dyDescent="0.25">
      <c r="A20" s="4" t="s">
        <v>18</v>
      </c>
      <c r="B20" s="5">
        <v>2</v>
      </c>
      <c r="C20" s="5">
        <v>2</v>
      </c>
      <c r="D20" s="5">
        <v>1</v>
      </c>
      <c r="E20" s="5">
        <v>1</v>
      </c>
    </row>
    <row r="21" spans="1:7" x14ac:dyDescent="0.25">
      <c r="A21" s="4" t="s">
        <v>20</v>
      </c>
      <c r="B21" s="5">
        <v>2</v>
      </c>
      <c r="C21" s="5">
        <v>2</v>
      </c>
      <c r="D21" s="5">
        <v>3</v>
      </c>
      <c r="E21" s="5">
        <v>3</v>
      </c>
    </row>
    <row r="22" spans="1:7" x14ac:dyDescent="0.25">
      <c r="A22" s="4" t="s">
        <v>19</v>
      </c>
      <c r="B22" s="5">
        <v>4</v>
      </c>
      <c r="C22" s="5">
        <v>3</v>
      </c>
      <c r="D22" s="5">
        <v>4</v>
      </c>
      <c r="E22" s="5">
        <v>4</v>
      </c>
    </row>
    <row r="24" spans="1:7" ht="42.75" customHeight="1" x14ac:dyDescent="0.25">
      <c r="A24" s="14" t="s">
        <v>21</v>
      </c>
      <c r="B24" s="14"/>
      <c r="C24" s="14"/>
      <c r="D24" s="14"/>
      <c r="E24" s="14"/>
      <c r="F24" s="14"/>
      <c r="G24" s="14"/>
    </row>
    <row r="25" spans="1:7" x14ac:dyDescent="0.25">
      <c r="A25" s="10"/>
    </row>
    <row r="26" spans="1:7" x14ac:dyDescent="0.25">
      <c r="A26" s="11" t="s">
        <v>22</v>
      </c>
      <c r="B26" s="11" t="s">
        <v>23</v>
      </c>
      <c r="C26" s="11" t="s">
        <v>24</v>
      </c>
      <c r="D26" s="11"/>
      <c r="E26" s="11"/>
      <c r="F26" s="11"/>
    </row>
    <row r="27" spans="1:7" x14ac:dyDescent="0.25">
      <c r="A27" s="11"/>
      <c r="B27" s="11"/>
      <c r="C27" s="12" t="s">
        <v>25</v>
      </c>
      <c r="D27" s="12" t="s">
        <v>26</v>
      </c>
      <c r="E27" s="12" t="s">
        <v>27</v>
      </c>
      <c r="F27" s="12" t="s">
        <v>28</v>
      </c>
    </row>
    <row r="28" spans="1:7" x14ac:dyDescent="0.25">
      <c r="A28" s="1">
        <v>1</v>
      </c>
      <c r="B28" s="2" t="s">
        <v>18</v>
      </c>
      <c r="C28" s="1">
        <v>2</v>
      </c>
      <c r="D28" s="1">
        <v>4</v>
      </c>
      <c r="E28" s="1">
        <v>3</v>
      </c>
      <c r="F28" s="1">
        <v>1</v>
      </c>
    </row>
    <row r="29" spans="1:7" x14ac:dyDescent="0.25">
      <c r="A29" s="1">
        <v>2</v>
      </c>
      <c r="B29" s="2" t="s">
        <v>20</v>
      </c>
      <c r="C29" s="1">
        <v>3</v>
      </c>
      <c r="D29" s="1">
        <v>2</v>
      </c>
      <c r="E29" s="1">
        <v>1</v>
      </c>
      <c r="F29" s="1">
        <v>3</v>
      </c>
    </row>
    <row r="30" spans="1:7" x14ac:dyDescent="0.25">
      <c r="A30" s="1">
        <v>3</v>
      </c>
      <c r="B30" s="2" t="s">
        <v>19</v>
      </c>
      <c r="C30" s="1">
        <v>4</v>
      </c>
      <c r="D30" s="1">
        <v>3</v>
      </c>
      <c r="E30" s="1">
        <v>4</v>
      </c>
      <c r="F30" s="1">
        <v>2</v>
      </c>
    </row>
    <row r="34" spans="1:7" ht="45.75" customHeight="1" x14ac:dyDescent="0.25">
      <c r="A34" s="14" t="s">
        <v>31</v>
      </c>
      <c r="B34" s="14"/>
      <c r="C34" s="14"/>
      <c r="D34" s="14"/>
      <c r="E34" s="14"/>
      <c r="F34" s="14"/>
      <c r="G34" s="14"/>
    </row>
    <row r="35" spans="1:7" x14ac:dyDescent="0.25">
      <c r="B35" t="s">
        <v>30</v>
      </c>
      <c r="C35">
        <f>SQRT(C28^2+C29^2+C30^2)</f>
        <v>5.3851648071345037</v>
      </c>
      <c r="D35">
        <f>SQRT(D28^2+D29^2+D30^2)</f>
        <v>5.3851648071345037</v>
      </c>
      <c r="E35">
        <f>SQRT(E28^2+E29^2+E30^2)</f>
        <v>5.0990195135927845</v>
      </c>
      <c r="F35">
        <f>SQRT(F28^2+F29^2+F30^2)</f>
        <v>3.7416573867739413</v>
      </c>
    </row>
    <row r="36" spans="1:7" x14ac:dyDescent="0.25">
      <c r="B36" s="12" t="s">
        <v>23</v>
      </c>
      <c r="C36" s="12" t="s">
        <v>24</v>
      </c>
      <c r="D36" s="12"/>
      <c r="E36" s="12"/>
      <c r="F36" s="12"/>
    </row>
    <row r="37" spans="1:7" x14ac:dyDescent="0.25">
      <c r="B37" s="12"/>
      <c r="C37" s="12" t="s">
        <v>25</v>
      </c>
      <c r="D37" s="12" t="s">
        <v>26</v>
      </c>
      <c r="E37" s="12" t="s">
        <v>27</v>
      </c>
      <c r="F37" s="12" t="s">
        <v>28</v>
      </c>
    </row>
    <row r="38" spans="1:7" x14ac:dyDescent="0.25">
      <c r="B38" s="2" t="s">
        <v>18</v>
      </c>
      <c r="C38" s="1">
        <f>C28/C35</f>
        <v>0.37139067635410372</v>
      </c>
      <c r="D38" s="1">
        <f>D28/D35</f>
        <v>0.74278135270820744</v>
      </c>
      <c r="E38" s="1">
        <f>E28/E35</f>
        <v>0.58834840541455213</v>
      </c>
      <c r="F38" s="1">
        <f>F28/F35</f>
        <v>0.2672612419124244</v>
      </c>
    </row>
    <row r="39" spans="1:7" x14ac:dyDescent="0.25">
      <c r="B39" s="2" t="s">
        <v>20</v>
      </c>
      <c r="C39" s="1">
        <f>C29/C35</f>
        <v>0.55708601453115558</v>
      </c>
      <c r="D39" s="1">
        <f>D29/D35</f>
        <v>0.37139067635410372</v>
      </c>
      <c r="E39" s="1">
        <f>E29/E35</f>
        <v>0.19611613513818404</v>
      </c>
      <c r="F39" s="1">
        <f>F29/F35</f>
        <v>0.80178372573727319</v>
      </c>
    </row>
    <row r="40" spans="1:7" x14ac:dyDescent="0.25">
      <c r="B40" s="2" t="s">
        <v>19</v>
      </c>
      <c r="C40" s="1">
        <f>C30/C35</f>
        <v>0.74278135270820744</v>
      </c>
      <c r="D40" s="1">
        <f>D30/D35</f>
        <v>0.55708601453115558</v>
      </c>
      <c r="E40" s="1">
        <f>E30/E35</f>
        <v>0.78446454055273618</v>
      </c>
      <c r="F40" s="1">
        <f>F30/F35</f>
        <v>0.53452248382484879</v>
      </c>
    </row>
    <row r="42" spans="1:7" ht="36.75" customHeight="1" x14ac:dyDescent="0.25">
      <c r="A42" s="14" t="s">
        <v>32</v>
      </c>
      <c r="B42" s="14"/>
      <c r="C42" s="14"/>
      <c r="D42" s="14"/>
      <c r="E42" s="14"/>
      <c r="F42" s="14"/>
      <c r="G42" s="14"/>
    </row>
    <row r="44" spans="1:7" x14ac:dyDescent="0.25">
      <c r="B44" s="12" t="s">
        <v>23</v>
      </c>
      <c r="C44" s="12" t="s">
        <v>24</v>
      </c>
      <c r="D44" s="12"/>
      <c r="E44" s="12"/>
      <c r="F44" s="12"/>
    </row>
    <row r="45" spans="1:7" x14ac:dyDescent="0.25">
      <c r="B45" s="12"/>
      <c r="C45" s="12" t="s">
        <v>25</v>
      </c>
      <c r="D45" s="12" t="s">
        <v>26</v>
      </c>
      <c r="E45" s="12" t="s">
        <v>27</v>
      </c>
      <c r="F45" s="12" t="s">
        <v>28</v>
      </c>
    </row>
    <row r="46" spans="1:7" x14ac:dyDescent="0.25">
      <c r="B46" s="2" t="s">
        <v>18</v>
      </c>
      <c r="C46" s="1">
        <f>C38*$B$5</f>
        <v>1.8569533817705186</v>
      </c>
      <c r="D46" s="1">
        <f>D38*$B$6</f>
        <v>2.9711254108328298</v>
      </c>
      <c r="E46" s="1">
        <f>E38*$B$7</f>
        <v>1.7650452162436565</v>
      </c>
      <c r="F46" s="1">
        <f>F38*$B$8</f>
        <v>1.3363062095621219</v>
      </c>
    </row>
    <row r="47" spans="1:7" x14ac:dyDescent="0.25">
      <c r="B47" s="2" t="s">
        <v>20</v>
      </c>
      <c r="C47" s="1">
        <f>C39*$B$5</f>
        <v>2.7854300726557781</v>
      </c>
      <c r="D47" s="1">
        <f t="shared" ref="D47:D48" si="0">D39*$B$6</f>
        <v>1.4855627054164149</v>
      </c>
      <c r="E47" s="1">
        <f t="shared" ref="E47:E48" si="1">E39*$B$7</f>
        <v>0.58834840541455213</v>
      </c>
      <c r="F47" s="1">
        <f>F39*$B$8</f>
        <v>4.0089186286863656</v>
      </c>
    </row>
    <row r="48" spans="1:7" x14ac:dyDescent="0.25">
      <c r="B48" s="2" t="s">
        <v>19</v>
      </c>
      <c r="C48" s="1">
        <f t="shared" ref="C48" si="2">C40*$B$5</f>
        <v>3.7139067635410372</v>
      </c>
      <c r="D48" s="1">
        <f t="shared" si="0"/>
        <v>2.2283440581246223</v>
      </c>
      <c r="E48" s="1">
        <f t="shared" si="1"/>
        <v>2.3533936216582085</v>
      </c>
      <c r="F48" s="1">
        <f t="shared" ref="F48" si="3">F40*$B$8</f>
        <v>2.6726124191242437</v>
      </c>
    </row>
    <row r="50" spans="1:7" ht="42.75" customHeight="1" x14ac:dyDescent="0.25">
      <c r="A50" s="14" t="s">
        <v>35</v>
      </c>
      <c r="B50" s="14"/>
      <c r="C50" s="14"/>
      <c r="D50" s="14"/>
      <c r="E50" s="14"/>
      <c r="F50" s="14"/>
      <c r="G50" s="14"/>
    </row>
    <row r="52" spans="1:7" x14ac:dyDescent="0.25">
      <c r="C52" s="15" t="s">
        <v>25</v>
      </c>
      <c r="D52" s="15" t="s">
        <v>26</v>
      </c>
      <c r="E52" s="15" t="s">
        <v>27</v>
      </c>
      <c r="F52" s="15" t="s">
        <v>28</v>
      </c>
    </row>
    <row r="53" spans="1:7" x14ac:dyDescent="0.25">
      <c r="B53" s="16" t="s">
        <v>33</v>
      </c>
      <c r="C53" s="17">
        <f>MAX(C46:C48)</f>
        <v>3.7139067635410372</v>
      </c>
      <c r="D53" s="17">
        <f t="shared" ref="D53:F53" si="4">MAX(D46:D48)</f>
        <v>2.9711254108328298</v>
      </c>
      <c r="E53" s="17">
        <f t="shared" si="4"/>
        <v>2.3533936216582085</v>
      </c>
      <c r="F53" s="17">
        <f t="shared" si="4"/>
        <v>4.0089186286863656</v>
      </c>
    </row>
    <row r="54" spans="1:7" x14ac:dyDescent="0.25">
      <c r="B54" s="16" t="s">
        <v>34</v>
      </c>
      <c r="C54" s="17">
        <f>MIN(C46:C48)</f>
        <v>1.8569533817705186</v>
      </c>
      <c r="D54" s="17">
        <f t="shared" ref="D54:F54" si="5">MIN(D46:D48)</f>
        <v>1.4855627054164149</v>
      </c>
      <c r="E54" s="17">
        <f t="shared" si="5"/>
        <v>0.58834840541455213</v>
      </c>
      <c r="F54" s="17">
        <f t="shared" si="5"/>
        <v>1.3363062095621219</v>
      </c>
    </row>
    <row r="56" spans="1:7" ht="71.25" customHeight="1" x14ac:dyDescent="0.25">
      <c r="A56" s="14" t="s">
        <v>36</v>
      </c>
      <c r="B56" s="14"/>
      <c r="C56" s="14"/>
      <c r="D56" s="14"/>
      <c r="E56" s="14"/>
      <c r="F56" s="14"/>
      <c r="G56" s="14"/>
    </row>
    <row r="58" spans="1:7" x14ac:dyDescent="0.25">
      <c r="B58" s="19" t="s">
        <v>37</v>
      </c>
      <c r="C58" s="17">
        <f>SQRT((($C$53-C46)^2)+(($D$53-D46)^2)+(($E$53-E46)^2)+(($F$53-F46)^2))</f>
        <v>3.3071569135860419</v>
      </c>
      <c r="D58" s="18" t="s">
        <v>18</v>
      </c>
      <c r="E58" s="19" t="s">
        <v>38</v>
      </c>
      <c r="F58" s="17">
        <f>SQRT(((C46-$C$54)^2)+((D46-$D$54)^2)+((E46-$E$54)^2)+((F46-$F$54)^2))</f>
        <v>1.8951284748901651</v>
      </c>
      <c r="G58" s="18" t="s">
        <v>18</v>
      </c>
    </row>
    <row r="59" spans="1:7" x14ac:dyDescent="0.25">
      <c r="B59" s="20"/>
      <c r="C59" s="17">
        <f t="shared" ref="C59:C60" si="6">SQRT((($C$53-C47)^2)+(($D$53-D47)^2)+(($E$53-E47)^2)+(($F$53-F47)^2))</f>
        <v>2.4868353650022743</v>
      </c>
      <c r="D59" s="18" t="s">
        <v>20</v>
      </c>
      <c r="E59" s="20"/>
      <c r="F59" s="17">
        <f t="shared" ref="F59:F60" si="7">SQRT(((C47-$C$54)^2)+((D47-$D$54)^2)+((E47-$E$54)^2)+((F47-$F$54)^2))</f>
        <v>2.8292978118915628</v>
      </c>
      <c r="G59" s="18" t="s">
        <v>20</v>
      </c>
    </row>
    <row r="60" spans="1:7" x14ac:dyDescent="0.25">
      <c r="B60" s="21"/>
      <c r="C60" s="17">
        <f t="shared" si="6"/>
        <v>1.5288683473881328</v>
      </c>
      <c r="D60" s="18" t="s">
        <v>19</v>
      </c>
      <c r="E60" s="21"/>
      <c r="F60" s="17">
        <f t="shared" si="7"/>
        <v>2.9834709485930815</v>
      </c>
      <c r="G60" s="18" t="s">
        <v>19</v>
      </c>
    </row>
    <row r="62" spans="1:7" ht="60" customHeight="1" x14ac:dyDescent="0.25">
      <c r="A62" s="14" t="s">
        <v>39</v>
      </c>
      <c r="B62" s="14"/>
      <c r="C62" s="14"/>
      <c r="D62" s="14"/>
      <c r="E62" s="14"/>
      <c r="F62" s="14"/>
      <c r="G62" s="14"/>
    </row>
    <row r="64" spans="1:7" x14ac:dyDescent="0.25">
      <c r="B64" s="23" t="s">
        <v>40</v>
      </c>
      <c r="C64" s="24" t="s">
        <v>41</v>
      </c>
      <c r="D64" s="25" t="s">
        <v>42</v>
      </c>
    </row>
    <row r="65" spans="2:4" x14ac:dyDescent="0.25">
      <c r="B65" s="22" t="s">
        <v>18</v>
      </c>
      <c r="C65" s="1">
        <f>F58/(F58+C58)</f>
        <v>0.36428768000466499</v>
      </c>
      <c r="D65" s="1">
        <f>RANK(C65,$C$65:$C$67)</f>
        <v>3</v>
      </c>
    </row>
    <row r="66" spans="2:4" x14ac:dyDescent="0.25">
      <c r="B66" s="22" t="s">
        <v>20</v>
      </c>
      <c r="C66" s="1">
        <f t="shared" ref="C66:C67" si="8">F59/(F59+C59)</f>
        <v>0.53220973172547437</v>
      </c>
      <c r="D66" s="1">
        <f t="shared" ref="D66:D67" si="9">RANK(C66,$C$65:$C$67)</f>
        <v>2</v>
      </c>
    </row>
    <row r="67" spans="2:4" x14ac:dyDescent="0.25">
      <c r="B67" s="22" t="s">
        <v>19</v>
      </c>
      <c r="C67" s="1">
        <f t="shared" si="8"/>
        <v>0.66118054359303702</v>
      </c>
      <c r="D67" s="1">
        <f t="shared" si="9"/>
        <v>1</v>
      </c>
    </row>
  </sheetData>
  <mergeCells count="15">
    <mergeCell ref="A62:G62"/>
    <mergeCell ref="A1:G1"/>
    <mergeCell ref="A24:G24"/>
    <mergeCell ref="A42:G42"/>
    <mergeCell ref="A50:G50"/>
    <mergeCell ref="A56:G56"/>
    <mergeCell ref="B58:B60"/>
    <mergeCell ref="E58:E60"/>
    <mergeCell ref="A34:G34"/>
    <mergeCell ref="A3:B3"/>
    <mergeCell ref="A10:B10"/>
    <mergeCell ref="A18:E18"/>
    <mergeCell ref="C26:F26"/>
    <mergeCell ref="A26:A27"/>
    <mergeCell ref="B26:B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2023-01-30T06:04:39Z</dcterms:created>
  <dcterms:modified xsi:type="dcterms:W3CDTF">2023-01-30T08:02:35Z</dcterms:modified>
</cp:coreProperties>
</file>