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579" activeTab="4"/>
  </bookViews>
  <sheets>
    <sheet name="调度-10" sheetId="1" r:id="rId1"/>
    <sheet name="卡单-10" sheetId="2" r:id="rId2"/>
    <sheet name="审批-10" sheetId="4" r:id="rId3"/>
    <sheet name="投诉质检-10" sheetId="3" r:id="rId4"/>
    <sheet name="催单-10" sheetId="5" r:id="rId5"/>
    <sheet name="图片质检-10" sheetId="6" r:id="rId6"/>
    <sheet name="群障-10" sheetId="8" r:id="rId7"/>
    <sheet name="Sheet1" sheetId="7" r:id="rId8"/>
  </sheets>
  <definedNames>
    <definedName name="_xlnm._FilterDatabase" localSheetId="7" hidden="1">Sheet1!$A$21:$T$36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U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更改前面的日期</t>
        </r>
      </text>
    </comment>
  </commentList>
</comments>
</file>

<file path=xl/sharedStrings.xml><?xml version="1.0" encoding="utf-8"?>
<sst xmlns="http://schemas.openxmlformats.org/spreadsheetml/2006/main" count="3794" uniqueCount="1081">
  <si>
    <t>全区一点支撑及时率（整体接单）</t>
  </si>
  <si>
    <t>全区一点支撑及时率（调度、审批类）</t>
  </si>
  <si>
    <t>市公司</t>
  </si>
  <si>
    <t>问题工单响应时长</t>
  </si>
  <si>
    <t>问题工单处理时长</t>
  </si>
  <si>
    <t>5月10日</t>
  </si>
  <si>
    <t>5月9日</t>
  </si>
  <si>
    <t>环比昨日</t>
  </si>
  <si>
    <t>4月</t>
  </si>
  <si>
    <t>环比上月</t>
  </si>
  <si>
    <t>南宁</t>
  </si>
  <si>
    <t>桂林</t>
  </si>
  <si>
    <t>柳州</t>
  </si>
  <si>
    <t>玉林</t>
  </si>
  <si>
    <t>百色</t>
  </si>
  <si>
    <t>河池</t>
  </si>
  <si>
    <t>贵港</t>
  </si>
  <si>
    <t>钦州</t>
  </si>
  <si>
    <t>梧州</t>
  </si>
  <si>
    <t>北海</t>
  </si>
  <si>
    <t>崇左</t>
  </si>
  <si>
    <t>来宾</t>
  </si>
  <si>
    <t>贺州</t>
  </si>
  <si>
    <t>防城港</t>
  </si>
  <si>
    <t>全区</t>
  </si>
  <si>
    <t>问题工单响应时长:5分钟，问题工单处理时长：15分钟</t>
  </si>
  <si>
    <t>区综调一点支撑问题工单类型占比</t>
  </si>
  <si>
    <t>工单量</t>
  </si>
  <si>
    <t>操作申请</t>
  </si>
  <si>
    <t>卡单</t>
  </si>
  <si>
    <t>审批申请</t>
  </si>
  <si>
    <t>工单调度</t>
  </si>
  <si>
    <t>账号异常</t>
  </si>
  <si>
    <t>终端问题</t>
  </si>
  <si>
    <t>激活失败</t>
  </si>
  <si>
    <t>资源错误</t>
  </si>
  <si>
    <t>设备或线路故障</t>
  </si>
  <si>
    <t>其它</t>
  </si>
  <si>
    <t>防城</t>
  </si>
  <si>
    <t>广西</t>
  </si>
  <si>
    <t>一点支撑卡单类数据统计</t>
  </si>
  <si>
    <t>-</t>
  </si>
  <si>
    <t>5月9日无数据</t>
  </si>
  <si>
    <t>整体退单分析</t>
  </si>
  <si>
    <t>地市</t>
  </si>
  <si>
    <t>总装机单数量</t>
  </si>
  <si>
    <t>总退单率</t>
  </si>
  <si>
    <t>竣工量（总工单数）</t>
  </si>
  <si>
    <t>竣工量（城市）</t>
  </si>
  <si>
    <t>竣工量（农村）</t>
  </si>
  <si>
    <t>退单数（城市）</t>
  </si>
  <si>
    <t>退单率（城市）</t>
  </si>
  <si>
    <t>退单数（农村）</t>
  </si>
  <si>
    <t>退单率（农村）</t>
  </si>
  <si>
    <t>前台主动退单数</t>
  </si>
  <si>
    <t>前台主动退单率</t>
  </si>
  <si>
    <t>后端主动退单数</t>
  </si>
  <si>
    <t>后端主动退单率</t>
  </si>
  <si>
    <t>退单数-建设原因</t>
  </si>
  <si>
    <t>退单数-其他原因</t>
  </si>
  <si>
    <t>退单数-前台原因</t>
  </si>
  <si>
    <t>退单数-网络原因</t>
  </si>
  <si>
    <t>退单数-用户原因</t>
  </si>
  <si>
    <t>退单率-建设原因</t>
  </si>
  <si>
    <t>退单率-其他原因</t>
  </si>
  <si>
    <t>退单率-前台原因</t>
  </si>
  <si>
    <t>退单率-网络原因</t>
  </si>
  <si>
    <t>退单率-用户原因</t>
  </si>
  <si>
    <t>城市网络未覆盖退单数</t>
  </si>
  <si>
    <t>农村网络未覆盖退单数</t>
  </si>
  <si>
    <t>城市网络未覆盖退单率</t>
  </si>
  <si>
    <t>农村网络未覆盖退单率</t>
  </si>
  <si>
    <t xml:space="preserve">退单率基准值20.00%，挑战值15.00%
</t>
  </si>
  <si>
    <t>昨天</t>
  </si>
  <si>
    <t>今天</t>
  </si>
  <si>
    <t>调度中心需把控指标</t>
  </si>
  <si>
    <t>环比
昨日</t>
  </si>
  <si>
    <t>总退单率（&lt;20%)-4月</t>
  </si>
  <si>
    <t>与上月对比</t>
  </si>
  <si>
    <t>退单率-网络原因（&lt;5%)-4月</t>
  </si>
  <si>
    <t>高品质用户及时率</t>
  </si>
  <si>
    <t>普通品质及时率</t>
  </si>
  <si>
    <t>城市及时率</t>
  </si>
  <si>
    <t>农村及时率</t>
  </si>
  <si>
    <t>整体及时率</t>
  </si>
  <si>
    <t>高品质宽带用户</t>
  </si>
  <si>
    <t>普通用户</t>
  </si>
  <si>
    <t>整体</t>
  </si>
  <si>
    <t>城市</t>
  </si>
  <si>
    <t>农村</t>
  </si>
  <si>
    <t>高品质工单驳回率</t>
  </si>
  <si>
    <t>普通工单驳回率</t>
  </si>
  <si>
    <t>整体工单驳回率</t>
  </si>
  <si>
    <t>投诉问题解决率&gt;97%</t>
  </si>
  <si>
    <t>一点支撑投诉类数据统计</t>
  </si>
  <si>
    <t>装机重点指标日报-5月10日</t>
  </si>
  <si>
    <t>投诉重点指标日报-5月10日</t>
  </si>
  <si>
    <t>千兆装移机首响</t>
  </si>
  <si>
    <t>千兆装移机时长</t>
  </si>
  <si>
    <t>普通装移机首响</t>
  </si>
  <si>
    <t>普通装移机装机时长</t>
  </si>
  <si>
    <t>装机未归档超72小时工单占比(不含千兆)</t>
  </si>
  <si>
    <t>装机未归档压单比</t>
  </si>
  <si>
    <t>所属网格</t>
  </si>
  <si>
    <t>网格装机未归档压单比&lt;2</t>
  </si>
  <si>
    <t>在途压单比</t>
  </si>
  <si>
    <t>网格装机未归档压单比＜0.8</t>
  </si>
  <si>
    <t>4月
拍照值</t>
  </si>
  <si>
    <t>环比
上月</t>
  </si>
  <si>
    <t>东兴城西网格</t>
  </si>
  <si>
    <t>巴马城南网格</t>
  </si>
  <si>
    <t>上思南屏网格</t>
  </si>
  <si>
    <t>藤县大黎网格</t>
  </si>
  <si>
    <t>上思叫安网格</t>
  </si>
  <si>
    <t>藤县象棋网格</t>
  </si>
  <si>
    <t>东兴城东网格</t>
  </si>
  <si>
    <t>百色隆林天生桥网格</t>
  </si>
  <si>
    <t>上思在妙网格</t>
  </si>
  <si>
    <t>藤县河西网格</t>
  </si>
  <si>
    <t>防城工业园网格</t>
  </si>
  <si>
    <t>藤县太平网格</t>
  </si>
  <si>
    <t>扶隆那勤网格</t>
  </si>
  <si>
    <t>白沙网格</t>
  </si>
  <si>
    <t>港口区白沙万网格</t>
  </si>
  <si>
    <t>百色城区城东网格</t>
  </si>
  <si>
    <t>防城那良网格</t>
  </si>
  <si>
    <t>大化七百弄网格</t>
  </si>
  <si>
    <t>公车网格</t>
  </si>
  <si>
    <t>西区-五塘网格</t>
  </si>
  <si>
    <t>防城港口网格</t>
  </si>
  <si>
    <t>百色城区龙景网格</t>
  </si>
  <si>
    <t>防城城东网格</t>
  </si>
  <si>
    <t>融水洞头网格</t>
  </si>
  <si>
    <t>光坡网格</t>
  </si>
  <si>
    <t>百色城区四塘网格</t>
  </si>
  <si>
    <t>防城城西网格</t>
  </si>
  <si>
    <t>武宣公司通挽网格</t>
  </si>
  <si>
    <t>垌中板八网格</t>
  </si>
  <si>
    <t>百色凌云沙里网格</t>
  </si>
  <si>
    <t>防城那梭网格</t>
  </si>
  <si>
    <t>百色靖西壬庄网格</t>
  </si>
  <si>
    <t>千兆首响时长&lt;0.5；千兆工作时&lt;8。（广西标准）</t>
  </si>
  <si>
    <t>防城中心区网格</t>
  </si>
  <si>
    <t>百色德保城关网格</t>
  </si>
  <si>
    <t>普通装移机首响&lt;2。普通装移机时长&lt;48小时。（全流程）</t>
  </si>
  <si>
    <t>上思县城网格</t>
  </si>
  <si>
    <t>百色德保东凌网格</t>
  </si>
  <si>
    <t>装机未归档超72小时工单占比&lt;20%</t>
  </si>
  <si>
    <t>上思那琴网格</t>
  </si>
  <si>
    <t>百色德保龙光网格</t>
  </si>
  <si>
    <t>装机未归档压单比&lt;2</t>
  </si>
  <si>
    <t>东兴江平网格</t>
  </si>
  <si>
    <t>都安高岭网格</t>
  </si>
  <si>
    <t>东兴市专线网格</t>
  </si>
  <si>
    <t>百色德保马隘网格</t>
  </si>
  <si>
    <t>港口区专线网格</t>
  </si>
  <si>
    <t>城区公司桥巩网格</t>
  </si>
  <si>
    <t>投诉重点指标日报-5月10日-截至24时</t>
  </si>
  <si>
    <t>上思县专线网格</t>
  </si>
  <si>
    <t>百色靖西安德网格</t>
  </si>
  <si>
    <t>千兆首响</t>
  </si>
  <si>
    <t>千兆投诉处理时长(工作时)</t>
  </si>
  <si>
    <t>普通宽带首响</t>
  </si>
  <si>
    <t>普通投诉处理时长(小时)</t>
  </si>
  <si>
    <t>在途超48小时工单占比</t>
  </si>
  <si>
    <t>防城区专线网格</t>
  </si>
  <si>
    <t>百色靖西城北网格</t>
  </si>
  <si>
    <t>防城江山网格</t>
  </si>
  <si>
    <t>百色靖西城南网格</t>
  </si>
  <si>
    <t>防城大菉网格</t>
  </si>
  <si>
    <t>都安大兴网格</t>
  </si>
  <si>
    <t>防城滩营网格</t>
  </si>
  <si>
    <t>百色靖西龙邦网格</t>
  </si>
  <si>
    <t>茅岭网格</t>
  </si>
  <si>
    <t>百色靖西龙临网格</t>
  </si>
  <si>
    <t>网格信息为空</t>
  </si>
  <si>
    <t>北流民乐网格</t>
  </si>
  <si>
    <t>百色隆林沙梨网格</t>
  </si>
  <si>
    <t>百色田林八渡网格</t>
  </si>
  <si>
    <t>全州黄沙河网格</t>
  </si>
  <si>
    <t>百色乐业甘田网格</t>
  </si>
  <si>
    <t>百色城区泮水网格</t>
  </si>
  <si>
    <t>百色平果海城网格</t>
  </si>
  <si>
    <t>百色乐业逻西网格</t>
  </si>
  <si>
    <t>百色乐业县城网格</t>
  </si>
  <si>
    <t>百色乐业花坪网格</t>
  </si>
  <si>
    <t>百色乐业幼平网格</t>
  </si>
  <si>
    <t>百色凌云朝里网格</t>
  </si>
  <si>
    <t>千兆投诉处理时长＜6工作时</t>
  </si>
  <si>
    <t>百色田林定安网格</t>
  </si>
  <si>
    <t>普通宽带投诉处理时长＜16小时</t>
  </si>
  <si>
    <t>百色田林八桂网格</t>
  </si>
  <si>
    <t>投诉在途超48小时工单占比＜15%</t>
  </si>
  <si>
    <t>百色凌云下甲网格</t>
  </si>
  <si>
    <t>百色凌云逻楼网格</t>
  </si>
  <si>
    <t>投诉在途压单比＜0.8</t>
  </si>
  <si>
    <t>百色那坡百都网格</t>
  </si>
  <si>
    <t>百色城区阳圩网格</t>
  </si>
  <si>
    <t>千兆投诉首响＜0.5小时，普通投诉首响＜1小时</t>
  </si>
  <si>
    <t>百色田东义圩网格</t>
  </si>
  <si>
    <t>百色凌云泗城网格</t>
  </si>
  <si>
    <t>铺门网格</t>
  </si>
  <si>
    <t>百色隆林德峨网格</t>
  </si>
  <si>
    <t>信都网格</t>
  </si>
  <si>
    <t>百色凌云玉洪网格</t>
  </si>
  <si>
    <t>黄田网格</t>
  </si>
  <si>
    <t>沙田网格</t>
  </si>
  <si>
    <t>藤县琅南网格</t>
  </si>
  <si>
    <t>鹅塘网格</t>
  </si>
  <si>
    <t>环江川山网格</t>
  </si>
  <si>
    <t>城区南江网格</t>
  </si>
  <si>
    <t>苍梧大广网格</t>
  </si>
  <si>
    <t>市区城东网格</t>
  </si>
  <si>
    <t>百色乐业逻沙网格</t>
  </si>
  <si>
    <t>市区城中网格</t>
  </si>
  <si>
    <t>都安拉烈网格</t>
  </si>
  <si>
    <t>市区城西网格</t>
  </si>
  <si>
    <t>苍梧新地网格</t>
  </si>
  <si>
    <t>贺街网格</t>
  </si>
  <si>
    <t>邕城-那楼乡镇网格</t>
  </si>
  <si>
    <t>莲塘网格</t>
  </si>
  <si>
    <t>百色德保足荣网格</t>
  </si>
  <si>
    <t>大宁网格</t>
  </si>
  <si>
    <t>横县-校椅网格</t>
  </si>
  <si>
    <t>桂岭网格</t>
  </si>
  <si>
    <t>百色那坡龙合网格</t>
  </si>
  <si>
    <t>公会网格</t>
  </si>
  <si>
    <t>百色那坡平孟网格</t>
  </si>
  <si>
    <t>城区分公司桥卜网格</t>
  </si>
  <si>
    <t>百色平果榜圩网格</t>
  </si>
  <si>
    <t>钟山城东网格</t>
  </si>
  <si>
    <t>百色平果城区网格</t>
  </si>
  <si>
    <t>东区-凤岭南网格</t>
  </si>
  <si>
    <t>百色平果工业园网格</t>
  </si>
  <si>
    <t>东区-兴向网格</t>
  </si>
  <si>
    <t>百色田阳百育网格</t>
  </si>
  <si>
    <t>西区-网易通网格</t>
  </si>
  <si>
    <t>临桂秧塘工业园网格</t>
  </si>
  <si>
    <t>南丹车河网格</t>
  </si>
  <si>
    <t>钟山城西网格</t>
  </si>
  <si>
    <t>百色隆林隆或网格</t>
  </si>
  <si>
    <t>永福苏桥镇网格</t>
  </si>
  <si>
    <t>罗城乔善网格</t>
  </si>
  <si>
    <t>望高网格</t>
  </si>
  <si>
    <t>百色田东城区网格</t>
  </si>
  <si>
    <t>西湾网格</t>
  </si>
  <si>
    <t>百色田东林逢网格</t>
  </si>
  <si>
    <t>回龙网格</t>
  </si>
  <si>
    <t>藤县金鸡网格</t>
  </si>
  <si>
    <t>石龙网格</t>
  </si>
  <si>
    <t>东兰三石网格</t>
  </si>
  <si>
    <t>公安网格</t>
  </si>
  <si>
    <t>百色田东祥周网格</t>
  </si>
  <si>
    <t>红花网格</t>
  </si>
  <si>
    <t>百色乐业新化网格</t>
  </si>
  <si>
    <t>清塘网格</t>
  </si>
  <si>
    <t>南丹吾隘网格</t>
  </si>
  <si>
    <t>昭平县城周边网格</t>
  </si>
  <si>
    <t>都安地苏网格</t>
  </si>
  <si>
    <t>昭平城中网格</t>
  </si>
  <si>
    <t>大化岩滩网格</t>
  </si>
  <si>
    <t>昭平城东网格</t>
  </si>
  <si>
    <t>苍梧岭京狮网格</t>
  </si>
  <si>
    <t>北陀网格</t>
  </si>
  <si>
    <t>东兰大同网格</t>
  </si>
  <si>
    <t>巩桥网格</t>
  </si>
  <si>
    <t>百色田林乐城网格</t>
  </si>
  <si>
    <t>樟木网格</t>
  </si>
  <si>
    <t>城区公司小平阳网格</t>
  </si>
  <si>
    <t>沿江网格</t>
  </si>
  <si>
    <t>灵山太平网格</t>
  </si>
  <si>
    <t>富阳中心网格</t>
  </si>
  <si>
    <t>百色田林那比网格</t>
  </si>
  <si>
    <t>富阳城东网格</t>
  </si>
  <si>
    <t>都安下坳网格</t>
  </si>
  <si>
    <t>朝东网格</t>
  </si>
  <si>
    <t>百色田阳城北网格</t>
  </si>
  <si>
    <t>麦岭网格</t>
  </si>
  <si>
    <t>百色田阳城南网格</t>
  </si>
  <si>
    <t>莲山网格</t>
  </si>
  <si>
    <t>百色田阳洞靖网格</t>
  </si>
  <si>
    <t>富川县城周边网格</t>
  </si>
  <si>
    <t>东兰长江网格</t>
  </si>
  <si>
    <t>邕城-荣茉网格</t>
  </si>
  <si>
    <t>百色靖西武平网格</t>
  </si>
  <si>
    <t>城区城北网格</t>
  </si>
  <si>
    <t>百色田阳头塘网格</t>
  </si>
  <si>
    <t>城区信息网格</t>
  </si>
  <si>
    <t>百色田阳玉凤网格</t>
  </si>
  <si>
    <t>城区朝阳网格</t>
  </si>
  <si>
    <t>百色西林古障网格</t>
  </si>
  <si>
    <t>城区解东网格</t>
  </si>
  <si>
    <t>巴马甲篆网格</t>
  </si>
  <si>
    <t>城区瓦窑网格</t>
  </si>
  <si>
    <t>南丹小场网格</t>
  </si>
  <si>
    <t>城区中隐网格</t>
  </si>
  <si>
    <t>大化雅龙网格</t>
  </si>
  <si>
    <t>城区尧山网格</t>
  </si>
  <si>
    <t>百色西林普合网格</t>
  </si>
  <si>
    <t>城区高新网格</t>
  </si>
  <si>
    <t>百色西林西平网格</t>
  </si>
  <si>
    <t>全州凤凰网格</t>
  </si>
  <si>
    <t>百色西林县城网格</t>
  </si>
  <si>
    <t>全州大西江网格</t>
  </si>
  <si>
    <t>百色西林足别网格</t>
  </si>
  <si>
    <t>临桂会仙区域网格</t>
  </si>
  <si>
    <t>百色营销中心集客网格</t>
  </si>
  <si>
    <t>平乐二塘沙子网格</t>
  </si>
  <si>
    <t>钦州城区板城网格</t>
  </si>
  <si>
    <t>平乐同安源头网格</t>
  </si>
  <si>
    <t>北流塘岸网格</t>
  </si>
  <si>
    <t>阳朔白沙杨堤网格</t>
  </si>
  <si>
    <t>龙胜平等片区网格</t>
  </si>
  <si>
    <t>阳朔葡萄金宝网格</t>
  </si>
  <si>
    <t>都安拉仁网格</t>
  </si>
  <si>
    <t>阳朔兴坪高田网格</t>
  </si>
  <si>
    <t>百色田东朔良网格</t>
  </si>
  <si>
    <t>阳朔福利普益网格</t>
  </si>
  <si>
    <t>横县-百合网格</t>
  </si>
  <si>
    <t>永福县城网格</t>
  </si>
  <si>
    <t>北流隆盛网格</t>
  </si>
  <si>
    <t>永福百寿-堡里网格</t>
  </si>
  <si>
    <t>百色平果旧城网格</t>
  </si>
  <si>
    <t>永福罗锦-龙江网格</t>
  </si>
  <si>
    <t>都安百旺网格</t>
  </si>
  <si>
    <t>永福广福-三皇-永安网格</t>
  </si>
  <si>
    <t>北流铜州东网格</t>
  </si>
  <si>
    <t>城区静兰网格</t>
  </si>
  <si>
    <t>北流铜州西网格</t>
  </si>
  <si>
    <t>西区-相思湖网格</t>
  </si>
  <si>
    <t>百色田东思林网格</t>
  </si>
  <si>
    <t>钦州港区自贸区网格</t>
  </si>
  <si>
    <t>北流新圩网格</t>
  </si>
  <si>
    <t>富川县城城南网格</t>
  </si>
  <si>
    <t>浦北北通网格</t>
  </si>
  <si>
    <t>西区-兴向网格</t>
  </si>
  <si>
    <t>宾阳-百货网格</t>
  </si>
  <si>
    <t>西区-民生长堽网格</t>
  </si>
  <si>
    <t>凤山金牙网格</t>
  </si>
  <si>
    <t>西区-相思湖石埠网格</t>
  </si>
  <si>
    <t>宾阳-甘棠网格</t>
  </si>
  <si>
    <t>阳朔白金网格</t>
  </si>
  <si>
    <t>宾阳-古辣网格</t>
  </si>
  <si>
    <t>龙胜县城网格</t>
  </si>
  <si>
    <t>百色田林潞城网格</t>
  </si>
  <si>
    <t>永福三百里网格</t>
  </si>
  <si>
    <t>宾阳-临浦网格</t>
  </si>
  <si>
    <t>永福龙锦网格</t>
  </si>
  <si>
    <t>苍梧沙石梨六网格</t>
  </si>
  <si>
    <t>永福苏永网格</t>
  </si>
  <si>
    <t>宾阳-新桥网格</t>
  </si>
  <si>
    <t>乡镇大圩网格-贵港</t>
  </si>
  <si>
    <t>宾阳-永武网格</t>
  </si>
  <si>
    <t>乡镇桥圩网格-贵港</t>
  </si>
  <si>
    <t>邕城-大塘乡镇网格</t>
  </si>
  <si>
    <t>乡镇东龙网格-贵港</t>
  </si>
  <si>
    <t>北流民安网格</t>
  </si>
  <si>
    <t>乡镇木格网格-贵港</t>
  </si>
  <si>
    <t>南丹六寨网格</t>
  </si>
  <si>
    <t>乡镇金田网格-桂平</t>
  </si>
  <si>
    <t>融水香粉网格</t>
  </si>
  <si>
    <t>乡镇麻垌网格-桂平</t>
  </si>
  <si>
    <t>博白锦绣网格</t>
  </si>
  <si>
    <t>乡镇木根网格-桂平</t>
  </si>
  <si>
    <t>苍梧郢倒网格</t>
  </si>
  <si>
    <t>乡镇社坡网格-桂平</t>
  </si>
  <si>
    <t>横县-南乡网格</t>
  </si>
  <si>
    <t>乡镇石龙网格-桂平</t>
  </si>
  <si>
    <t>灵山石塘网格</t>
  </si>
  <si>
    <t>乡镇大安网格-平南</t>
  </si>
  <si>
    <t>百色隆林岩茶网格</t>
  </si>
  <si>
    <t>乡镇大坡网格-平南</t>
  </si>
  <si>
    <t>宁明那楠网格</t>
  </si>
  <si>
    <t>乡镇丹竹网格-平南</t>
  </si>
  <si>
    <t>博白双旺网格</t>
  </si>
  <si>
    <t>乡镇六陈网格-平南</t>
  </si>
  <si>
    <t>乡镇思旺网格-平南</t>
  </si>
  <si>
    <t>博白那林网格</t>
  </si>
  <si>
    <t>乡镇同和网格-平南</t>
  </si>
  <si>
    <t>博白文地网格</t>
  </si>
  <si>
    <t>东兰城东网格</t>
  </si>
  <si>
    <t>博白兴隆网格</t>
  </si>
  <si>
    <t>百色平果太平网格</t>
  </si>
  <si>
    <t>东兰城西网格</t>
  </si>
  <si>
    <t>临桂五通区域网格</t>
  </si>
  <si>
    <t>大化江南网格</t>
  </si>
  <si>
    <t>宜州北山网格</t>
  </si>
  <si>
    <t>百色城区汪甸网格</t>
  </si>
  <si>
    <t>宜州城区城西网格</t>
  </si>
  <si>
    <t>苍梧旺木网格</t>
  </si>
  <si>
    <t>宜州屏南网格</t>
  </si>
  <si>
    <t>苍梧县城网格</t>
  </si>
  <si>
    <t>宜州龙头网格</t>
  </si>
  <si>
    <t>大化都阳网格</t>
  </si>
  <si>
    <t>罗城小长安网格</t>
  </si>
  <si>
    <t>融安泗顶网格</t>
  </si>
  <si>
    <t>罗城怀群网格</t>
  </si>
  <si>
    <t>测试网格</t>
  </si>
  <si>
    <t>环江大安网格</t>
  </si>
  <si>
    <t>岑溪城东网格</t>
  </si>
  <si>
    <t>岑溪城西网格</t>
  </si>
  <si>
    <t>南丹城北网格</t>
  </si>
  <si>
    <t>岑溪归义网格</t>
  </si>
  <si>
    <t>南丹大厂网格</t>
  </si>
  <si>
    <t>凤山袍里网格</t>
  </si>
  <si>
    <t>南丹城南网格</t>
  </si>
  <si>
    <t>岑溪南马网格</t>
  </si>
  <si>
    <t>凤山乔音网格</t>
  </si>
  <si>
    <t>鹿寨寨沙网格</t>
  </si>
  <si>
    <t>大化镇北网格</t>
  </si>
  <si>
    <t>凤山城区网格</t>
  </si>
  <si>
    <t>大化镇南网格</t>
  </si>
  <si>
    <t>常乐网格</t>
  </si>
  <si>
    <t>城北解放路网格</t>
  </si>
  <si>
    <t>大化北景网格</t>
  </si>
  <si>
    <t>城郊网格-桂平</t>
  </si>
  <si>
    <t>天峨城东网格</t>
  </si>
  <si>
    <t>城南东旭网格</t>
  </si>
  <si>
    <t>天峨塘英网格</t>
  </si>
  <si>
    <t>城区北雀网格</t>
  </si>
  <si>
    <t>天峨三堡网格</t>
  </si>
  <si>
    <t>都安板岭网格</t>
  </si>
  <si>
    <t>百色靖西禄峒网格</t>
  </si>
  <si>
    <t>都安东庙网格</t>
  </si>
  <si>
    <t>城区城中网格</t>
  </si>
  <si>
    <t>城区东环网格</t>
  </si>
  <si>
    <t>城区分公司老河池网格</t>
  </si>
  <si>
    <t>巴马城中网格</t>
  </si>
  <si>
    <t>城区分公司六甲网格</t>
  </si>
  <si>
    <t>巴马所略网格</t>
  </si>
  <si>
    <t>城区分公司六圩网格</t>
  </si>
  <si>
    <t>城区分公司南桥网格</t>
  </si>
  <si>
    <t>城区分公司乡镇东网格</t>
  </si>
  <si>
    <t>百色城区城西网格</t>
  </si>
  <si>
    <t>浦北龙门网格</t>
  </si>
  <si>
    <t>百色城区龙川网格</t>
  </si>
  <si>
    <t>城区分公司新建网格</t>
  </si>
  <si>
    <t>城区富民网格</t>
  </si>
  <si>
    <t>城区高校网格</t>
  </si>
  <si>
    <t>城区公司城北网格</t>
  </si>
  <si>
    <t>城区公司城东网格</t>
  </si>
  <si>
    <t>百色德保巴头网格</t>
  </si>
  <si>
    <t>城区公司城西网格</t>
  </si>
  <si>
    <t>城区公司城厢网格</t>
  </si>
  <si>
    <t>宾阳-大桥网格</t>
  </si>
  <si>
    <t>百色德保隆桑网格</t>
  </si>
  <si>
    <t>城区公司凤凰网格</t>
  </si>
  <si>
    <t>城区公司高新网格</t>
  </si>
  <si>
    <t>城区公司良江网格</t>
  </si>
  <si>
    <t>横县-新福网格</t>
  </si>
  <si>
    <t>横县-峦城网格</t>
  </si>
  <si>
    <t>城区公司南泗网格</t>
  </si>
  <si>
    <t>百色靖西湖润网格</t>
  </si>
  <si>
    <t>城区公司平阳网格</t>
  </si>
  <si>
    <t>城区公司迁江网格</t>
  </si>
  <si>
    <t>博白沙河网格</t>
  </si>
  <si>
    <t>百色靖西渠洋网格</t>
  </si>
  <si>
    <t>城区公司石陵网格</t>
  </si>
  <si>
    <t>城区公司寺山网格</t>
  </si>
  <si>
    <t>百色平果坡造网格</t>
  </si>
  <si>
    <t>城区河西网格</t>
  </si>
  <si>
    <t>城区花桥网格</t>
  </si>
  <si>
    <t>城区静兰东网格</t>
  </si>
  <si>
    <t>西区安登网格</t>
  </si>
  <si>
    <t>城区静兰西网格</t>
  </si>
  <si>
    <t>城区柳北网格</t>
  </si>
  <si>
    <t>城区柳东网格</t>
  </si>
  <si>
    <t>百色凌云加尤网格</t>
  </si>
  <si>
    <t>城区柳南网格</t>
  </si>
  <si>
    <t>百色凌云伶站网格</t>
  </si>
  <si>
    <t>城区柳邕网格</t>
  </si>
  <si>
    <t>城区龙潭网格</t>
  </si>
  <si>
    <t>城区玉东网格</t>
  </si>
  <si>
    <t>城区芦笛网格</t>
  </si>
  <si>
    <t>城区玉柴网格</t>
  </si>
  <si>
    <t>南丹月里网格</t>
  </si>
  <si>
    <t>城区洛维网格</t>
  </si>
  <si>
    <t>城区七星网格</t>
  </si>
  <si>
    <t>城区三云网格</t>
  </si>
  <si>
    <t>百色隆林城区网格</t>
  </si>
  <si>
    <t>城区沙塘网格</t>
  </si>
  <si>
    <t>城区潭中网格</t>
  </si>
  <si>
    <t>百色隆林金钟山网格</t>
  </si>
  <si>
    <t>城区铁西网格</t>
  </si>
  <si>
    <t>兴业葵阳网格</t>
  </si>
  <si>
    <t>城区网格-平南</t>
  </si>
  <si>
    <t>城区五星网格</t>
  </si>
  <si>
    <t>百色那坡百省网格</t>
  </si>
  <si>
    <t>城区象山网格</t>
  </si>
  <si>
    <t>百色那坡城厢网格</t>
  </si>
  <si>
    <t>城区新三网格</t>
  </si>
  <si>
    <t>城区新兴网格</t>
  </si>
  <si>
    <t>城区雁山网格</t>
  </si>
  <si>
    <t>城区永前网格</t>
  </si>
  <si>
    <t>百色田东印茶网格</t>
  </si>
  <si>
    <t>城区鱼峰网格</t>
  </si>
  <si>
    <t>城区虞山网格</t>
  </si>
  <si>
    <t>博白凤山网格</t>
  </si>
  <si>
    <t>城区长洲网格</t>
  </si>
  <si>
    <t>博白径口网格</t>
  </si>
  <si>
    <t>城区柘木网格</t>
  </si>
  <si>
    <t>城区政企小微网格</t>
  </si>
  <si>
    <t>城区中山网格</t>
  </si>
  <si>
    <t>北流清湾网格</t>
  </si>
  <si>
    <t>忻城公司红渡网格</t>
  </si>
  <si>
    <t>大化贡川网格</t>
  </si>
  <si>
    <t>北流新丰网格</t>
  </si>
  <si>
    <t>博白东平网格</t>
  </si>
  <si>
    <t>玉林陆川大桥网格</t>
  </si>
  <si>
    <t>东兰隘洞网格</t>
  </si>
  <si>
    <t>玉林容县黎村网格</t>
  </si>
  <si>
    <t>来宾城区寺山网格</t>
  </si>
  <si>
    <t>城区公司良塘网格</t>
  </si>
  <si>
    <t>来宾城区蒙村网格</t>
  </si>
  <si>
    <t>来宾城区迁江网格</t>
  </si>
  <si>
    <t>来宾城区平阳网格</t>
  </si>
  <si>
    <t>来宾城区凤凰网格</t>
  </si>
  <si>
    <t>钦州城区大寺网格</t>
  </si>
  <si>
    <t>大新雷平网格</t>
  </si>
  <si>
    <t>来宾城区小平阳网格</t>
  </si>
  <si>
    <t>三江同乐网格</t>
  </si>
  <si>
    <t>来宾城区桥巩网格</t>
  </si>
  <si>
    <t>大新下雷网格</t>
  </si>
  <si>
    <t>来宾城区良江网格</t>
  </si>
  <si>
    <t>大新县城网格</t>
  </si>
  <si>
    <t>来宾城区城东网格</t>
  </si>
  <si>
    <t>党江网格</t>
  </si>
  <si>
    <t>来宾城区城西网格</t>
  </si>
  <si>
    <t>德保集客网格</t>
  </si>
  <si>
    <t>武宣县城网格</t>
  </si>
  <si>
    <t>东都网格</t>
  </si>
  <si>
    <t>百色田林旧州网格</t>
  </si>
  <si>
    <t>城区驮卢网格</t>
  </si>
  <si>
    <t>上林-县城网格</t>
  </si>
  <si>
    <t>百色田林利周网格</t>
  </si>
  <si>
    <t>城区罗白网格</t>
  </si>
  <si>
    <t>忻城县城网格</t>
  </si>
  <si>
    <t>陆川良田网格</t>
  </si>
  <si>
    <t>忻城大塘网格</t>
  </si>
  <si>
    <t>东兰武篆网格</t>
  </si>
  <si>
    <t>兴业北市网格</t>
  </si>
  <si>
    <t>都安城西网格</t>
  </si>
  <si>
    <t>东区安登网格</t>
  </si>
  <si>
    <t>东区-朝阳网格</t>
  </si>
  <si>
    <t>东区动网网格</t>
  </si>
  <si>
    <t>百色田阳那坡网格</t>
  </si>
  <si>
    <t>东区-凤岭北网格</t>
  </si>
  <si>
    <t>百色田阳坡洪网格</t>
  </si>
  <si>
    <t>象州寺村网格</t>
  </si>
  <si>
    <t>东区-古城网格</t>
  </si>
  <si>
    <t>象州中平网格</t>
  </si>
  <si>
    <t>东区-建政网格</t>
  </si>
  <si>
    <t>象州罗秀网格</t>
  </si>
  <si>
    <t>东区-江南网格</t>
  </si>
  <si>
    <t>东区-江西网格</t>
  </si>
  <si>
    <t>东区-金凯网格</t>
  </si>
  <si>
    <t>东区-津头网格</t>
  </si>
  <si>
    <t>金秀桐木网格</t>
  </si>
  <si>
    <t>东区-明阳网格</t>
  </si>
  <si>
    <t>东区-那洪网格</t>
  </si>
  <si>
    <t>合山县城网格</t>
  </si>
  <si>
    <t>东区-南湖网格</t>
  </si>
  <si>
    <t>百色西林马蚌网格</t>
  </si>
  <si>
    <t>东区-沙井网格</t>
  </si>
  <si>
    <t>百色西林那劳网格</t>
  </si>
  <si>
    <t>东区-苏圩网格</t>
  </si>
  <si>
    <t>百色西林那佐网格</t>
  </si>
  <si>
    <t>东区-亭洪网格</t>
  </si>
  <si>
    <t>全州县城网格1</t>
  </si>
  <si>
    <t>东区-吴圩网格</t>
  </si>
  <si>
    <t>全州县城网格2</t>
  </si>
  <si>
    <t>东区-五一网格</t>
  </si>
  <si>
    <t>东区-新竹网格</t>
  </si>
  <si>
    <t>东区-星光网格</t>
  </si>
  <si>
    <t>恭城南区网格</t>
  </si>
  <si>
    <t>北流白马网格</t>
  </si>
  <si>
    <t>东区-讯扬网格</t>
  </si>
  <si>
    <t>北流六靖网格</t>
  </si>
  <si>
    <t>东区-中山网格</t>
  </si>
  <si>
    <t>东区-壮锦网格</t>
  </si>
  <si>
    <t>北流平政网格</t>
  </si>
  <si>
    <t>东区紫燊富德</t>
  </si>
  <si>
    <t>东区紫燊教育</t>
  </si>
  <si>
    <t>东兴江平马路网格</t>
  </si>
  <si>
    <t>博白三滩网格</t>
  </si>
  <si>
    <t>金秀公司山内网格</t>
  </si>
  <si>
    <t>浦北张黄网格</t>
  </si>
  <si>
    <t>都安城东网格</t>
  </si>
  <si>
    <t>都安城南网格</t>
  </si>
  <si>
    <t>都安城区网格</t>
  </si>
  <si>
    <t>百色平果新安网格</t>
  </si>
  <si>
    <t>天等进结网格</t>
  </si>
  <si>
    <t>兴业沙塘网格</t>
  </si>
  <si>
    <t>福绵成樟网格</t>
  </si>
  <si>
    <t>福绵县城网格</t>
  </si>
  <si>
    <t>宁明那堪网格</t>
  </si>
  <si>
    <t>城区工业品网格</t>
  </si>
  <si>
    <t>百色城区城北网格</t>
  </si>
  <si>
    <t>百色城区永乐网格</t>
  </si>
  <si>
    <t>百色田阳巴别网格</t>
  </si>
  <si>
    <t>防城大录十万山网格</t>
  </si>
  <si>
    <t>百色田阳那满网格</t>
  </si>
  <si>
    <t>防城垌中板八网格</t>
  </si>
  <si>
    <t>城区城西网格</t>
  </si>
  <si>
    <t>防城扶隆那勤网格</t>
  </si>
  <si>
    <t>蒙山陈塘网格</t>
  </si>
  <si>
    <t>防城茅岭网格</t>
  </si>
  <si>
    <t>防城那良那垌网格</t>
  </si>
  <si>
    <t>靖西集客网格</t>
  </si>
  <si>
    <t>防城那梭华石网格</t>
  </si>
  <si>
    <t>蒙山文圩网格</t>
  </si>
  <si>
    <t>蒙山新圩网格</t>
  </si>
  <si>
    <t>防城滩营平旺网格</t>
  </si>
  <si>
    <t>百色田阳五村网格</t>
  </si>
  <si>
    <t>宜州石别网格</t>
  </si>
  <si>
    <t>百色田东城北网格</t>
  </si>
  <si>
    <t>巴马那桃网格</t>
  </si>
  <si>
    <t>那坡集客网格</t>
  </si>
  <si>
    <t>金港网格-贵港</t>
  </si>
  <si>
    <t>凤山长洲网格</t>
  </si>
  <si>
    <t>田林集客网格</t>
  </si>
  <si>
    <t>扶绥城郊网格</t>
  </si>
  <si>
    <t>乡镇安怀网格-平南</t>
  </si>
  <si>
    <t>扶绥城区网格</t>
  </si>
  <si>
    <t>西郊网格-贵港</t>
  </si>
  <si>
    <t>扶绥东门网格</t>
  </si>
  <si>
    <t>百色田东城南网格</t>
  </si>
  <si>
    <t>扶绥渠黎网格</t>
  </si>
  <si>
    <t>南江网格-贵港</t>
  </si>
  <si>
    <t>福成网格</t>
  </si>
  <si>
    <t>乡镇八塘网格-贵港</t>
  </si>
  <si>
    <t>龙胜温泉片区网格</t>
  </si>
  <si>
    <t>乡镇三里网格-贵港</t>
  </si>
  <si>
    <t>福绵福绵镇网格</t>
  </si>
  <si>
    <t>乡镇古樟网格-贵港</t>
  </si>
  <si>
    <t>福绵新石沙网格</t>
  </si>
  <si>
    <t>乡镇庆丰网格-贵港</t>
  </si>
  <si>
    <t>桂南网格-桂平</t>
  </si>
  <si>
    <t>兴桂网格-桂平</t>
  </si>
  <si>
    <t>乡镇罗秀网格-桂平</t>
  </si>
  <si>
    <t>港城网格-贵港</t>
  </si>
  <si>
    <t>乡镇木乐网格-桂平</t>
  </si>
  <si>
    <t>港口白沙万网格</t>
  </si>
  <si>
    <t>乡镇白沙网格-桂平</t>
  </si>
  <si>
    <t>港口公车网格</t>
  </si>
  <si>
    <t>乡镇石咀网格-桂平</t>
  </si>
  <si>
    <t>港口光坡网格</t>
  </si>
  <si>
    <t>乡镇江口网格-桂平</t>
  </si>
  <si>
    <t>港口企沙网格</t>
  </si>
  <si>
    <t>乡镇大新网格-平南</t>
  </si>
  <si>
    <t>港口渔洲坪网格</t>
  </si>
  <si>
    <t>县郊网格-平南</t>
  </si>
  <si>
    <t>高德网格</t>
  </si>
  <si>
    <t>百色田东江城网格</t>
  </si>
  <si>
    <t>工业园网格</t>
  </si>
  <si>
    <t>百色田东作登网格</t>
  </si>
  <si>
    <t>百色平果城北网格</t>
  </si>
  <si>
    <t>百色平果城东网格</t>
  </si>
  <si>
    <t>恭城北区网格</t>
  </si>
  <si>
    <t>百色平果果化网格</t>
  </si>
  <si>
    <t>百色平果江滨网格</t>
  </si>
  <si>
    <t>恭城县城网格</t>
  </si>
  <si>
    <t>百色平果四塘网格</t>
  </si>
  <si>
    <t>恭城中区网格</t>
  </si>
  <si>
    <t>百色德保城东网格</t>
  </si>
  <si>
    <t>百色德保城西网格</t>
  </si>
  <si>
    <t>冠岭网格</t>
  </si>
  <si>
    <t>百色德保敬德网格</t>
  </si>
  <si>
    <t>百色德保燕峒网格</t>
  </si>
  <si>
    <t>百色那坡百合网格</t>
  </si>
  <si>
    <t>灌阳中片区网格</t>
  </si>
  <si>
    <t>百色那坡德隆网格</t>
  </si>
  <si>
    <t>桂林经济技术开发区网格</t>
  </si>
  <si>
    <t>三江县城网格</t>
  </si>
  <si>
    <t>钦州城区赛格网格</t>
  </si>
  <si>
    <t>玉林陆川清湖网格</t>
  </si>
  <si>
    <t>国通网格</t>
  </si>
  <si>
    <t>西区-民生网格</t>
  </si>
  <si>
    <t>融安大良网格</t>
  </si>
  <si>
    <t>合山乡镇网格</t>
  </si>
  <si>
    <t>融安大将网格</t>
  </si>
  <si>
    <t>和平网格-贵港</t>
  </si>
  <si>
    <t>浦北和谐网格</t>
  </si>
  <si>
    <t>博白英桥网格</t>
  </si>
  <si>
    <t>博白龙潭网格</t>
  </si>
  <si>
    <t>宜州德胜网格</t>
  </si>
  <si>
    <t>横县-良圻网格</t>
  </si>
  <si>
    <t>钦州城区向阳网格</t>
  </si>
  <si>
    <t>柳江新兴网格</t>
  </si>
  <si>
    <t>博白水鸣网格</t>
  </si>
  <si>
    <t>资源梅溪-瓜里网格</t>
  </si>
  <si>
    <t>钦州城区老城区网格</t>
  </si>
  <si>
    <t>横县-陶圩网格</t>
  </si>
  <si>
    <t>钦州城区沙埠网格</t>
  </si>
  <si>
    <t>横县-县城大桥网格</t>
  </si>
  <si>
    <t>钦州港区犀牛脚网格</t>
  </si>
  <si>
    <t>横县-县城中心网格</t>
  </si>
  <si>
    <t>钦州港区钦州港网格</t>
  </si>
  <si>
    <t>上林-白圩网格</t>
  </si>
  <si>
    <t>钦州城区平吉网格</t>
  </si>
  <si>
    <t>三江斗江网格</t>
  </si>
  <si>
    <t>钦州城区小董网格</t>
  </si>
  <si>
    <t>华美网格</t>
  </si>
  <si>
    <t>钦州城区那蒙网格</t>
  </si>
  <si>
    <t>钦州城区黄屋屯网格</t>
  </si>
  <si>
    <t>灵山陆屋网格</t>
  </si>
  <si>
    <t>柳城东泉网格</t>
  </si>
  <si>
    <t>灵山烟墩网格</t>
  </si>
  <si>
    <t>灵山伯劳网格</t>
  </si>
  <si>
    <t>灵山那隆网格</t>
  </si>
  <si>
    <t>灵山檀圩网格</t>
  </si>
  <si>
    <t>灵山武利网格</t>
  </si>
  <si>
    <t>集客</t>
  </si>
  <si>
    <t>集客专线（虚拟）</t>
  </si>
  <si>
    <t>灵山旧州网格</t>
  </si>
  <si>
    <t>灵山江北网格</t>
  </si>
  <si>
    <t>江北网格-贵港</t>
  </si>
  <si>
    <t>浦北寨圩网格</t>
  </si>
  <si>
    <t>天峨更新网格</t>
  </si>
  <si>
    <t>浦北六垠网格</t>
  </si>
  <si>
    <t>龙胜三门片区网格</t>
  </si>
  <si>
    <t>杰赛微网格-平南</t>
  </si>
  <si>
    <t>金海岸网格</t>
  </si>
  <si>
    <t>西区-紫燊网格</t>
  </si>
  <si>
    <t>全州石塘网格</t>
  </si>
  <si>
    <t>浦北泉水网格</t>
  </si>
  <si>
    <t>环江东兴网格</t>
  </si>
  <si>
    <t>金秀公司头排网格</t>
  </si>
  <si>
    <t>上林巷贤网格石健龙</t>
  </si>
  <si>
    <t>县份明厨亮灶</t>
  </si>
  <si>
    <t>荔浦杜莫-新坪-东昌网格</t>
  </si>
  <si>
    <t>融水白云网格</t>
  </si>
  <si>
    <t>荔浦马岭-双江-花篢网格</t>
  </si>
  <si>
    <t>融水杆洞网格</t>
  </si>
  <si>
    <t>荔浦青山-龙怀-大塘网格</t>
  </si>
  <si>
    <t>融水拱洞网格</t>
  </si>
  <si>
    <t>荔浦县城网格</t>
  </si>
  <si>
    <t>融水和睦网格</t>
  </si>
  <si>
    <t>荔浦修仁-茶城-蒲芦网格</t>
  </si>
  <si>
    <t>融水城北网格</t>
  </si>
  <si>
    <t>融水三防网格</t>
  </si>
  <si>
    <t>浦北小江网格</t>
  </si>
  <si>
    <t>浦北江城网格</t>
  </si>
  <si>
    <t>临桂两江区域网格</t>
  </si>
  <si>
    <t>临桂六塘区域网格</t>
  </si>
  <si>
    <t>柳江基隆网格</t>
  </si>
  <si>
    <t>鹿寨城北网格</t>
  </si>
  <si>
    <t>临桂县城二区网格</t>
  </si>
  <si>
    <t>临桂县城一区网格</t>
  </si>
  <si>
    <t>柳江百朋网格</t>
  </si>
  <si>
    <t>灵川八里街网格</t>
  </si>
  <si>
    <t>灵山江南网格</t>
  </si>
  <si>
    <t>灵山江东网格</t>
  </si>
  <si>
    <t>三江富禄网格</t>
  </si>
  <si>
    <t>灵川九屋-公平-兰田网格</t>
  </si>
  <si>
    <t>西区-石埠网格</t>
  </si>
  <si>
    <t>柳城凤山网格</t>
  </si>
  <si>
    <t>灵川县城网格</t>
  </si>
  <si>
    <t>钦州城区年年丰网格</t>
  </si>
  <si>
    <t>凌云集客网格</t>
  </si>
  <si>
    <t>钦州城区大直网格</t>
  </si>
  <si>
    <t>三江独峒网格</t>
  </si>
  <si>
    <t>鹿寨雒容网格</t>
  </si>
  <si>
    <t>岑溪筋诚网格</t>
  </si>
  <si>
    <t>金秀县城网格</t>
  </si>
  <si>
    <t>鹿寨中渡网格</t>
  </si>
  <si>
    <t>城区公司三五网格</t>
  </si>
  <si>
    <t>阳朔葡杨网格</t>
  </si>
  <si>
    <t>柳城县城网格</t>
  </si>
  <si>
    <t>灵川海洋-潮田-大境网格</t>
  </si>
  <si>
    <t>陆川马坡网格</t>
  </si>
  <si>
    <t>柳江穿山网格</t>
  </si>
  <si>
    <t>陆川米场网格</t>
  </si>
  <si>
    <t>柳江洛满网格</t>
  </si>
  <si>
    <t>柳江江城网格</t>
  </si>
  <si>
    <t>陆川乌石网格</t>
  </si>
  <si>
    <t>罗城四把网格</t>
  </si>
  <si>
    <t>陆川中兴网格</t>
  </si>
  <si>
    <t>藤县河东网格</t>
  </si>
  <si>
    <t>容县容州网格</t>
  </si>
  <si>
    <t>柳江钟楼网格</t>
  </si>
  <si>
    <t>容县绣江网格</t>
  </si>
  <si>
    <t>容县杨梅网格</t>
  </si>
  <si>
    <t>岑溪梨水网格</t>
  </si>
  <si>
    <t>容县自良网格</t>
  </si>
  <si>
    <t>龙胜县城片区网格</t>
  </si>
  <si>
    <t>兴业蒲塘网格</t>
  </si>
  <si>
    <t>龙州城东网格</t>
  </si>
  <si>
    <t>龙州城南网格</t>
  </si>
  <si>
    <t>柳江三都网格</t>
  </si>
  <si>
    <t>龙州金龙网格</t>
  </si>
  <si>
    <t>兴业龙安网格</t>
  </si>
  <si>
    <t>龙州下冻网格</t>
  </si>
  <si>
    <t>岑溪糯安网格</t>
  </si>
  <si>
    <t>龙州响水网格</t>
  </si>
  <si>
    <t>岑溪三塘网格</t>
  </si>
  <si>
    <t>隆安-都结网格</t>
  </si>
  <si>
    <t>城区东明网格</t>
  </si>
  <si>
    <t>隆安-那桐网格</t>
  </si>
  <si>
    <t>城区名山网格</t>
  </si>
  <si>
    <t>隆安-南圩网格</t>
  </si>
  <si>
    <t>天峨八腊网格</t>
  </si>
  <si>
    <t>隆安-县城网格</t>
  </si>
  <si>
    <t>柳城六塘网格</t>
  </si>
  <si>
    <t>隆安-震东网格</t>
  </si>
  <si>
    <t>融安城北网格</t>
  </si>
  <si>
    <t>陆川大桥网格</t>
  </si>
  <si>
    <t>武鸣-讯扬网格</t>
  </si>
  <si>
    <t>兴业山心网格</t>
  </si>
  <si>
    <t>兴业大平山网格</t>
  </si>
  <si>
    <t>陆川清湖网格</t>
  </si>
  <si>
    <t>阳朔福兴网格</t>
  </si>
  <si>
    <t>阳朔高普网格</t>
  </si>
  <si>
    <t>容县黎村网格</t>
  </si>
  <si>
    <t>乐业集客网格</t>
  </si>
  <si>
    <t>田东集客网格</t>
  </si>
  <si>
    <t>城区州佩网格</t>
  </si>
  <si>
    <t>上林-西燕网格</t>
  </si>
  <si>
    <t>武鸣-灵源网格</t>
  </si>
  <si>
    <t>宜州城区塘中网格</t>
  </si>
  <si>
    <t>罗城龙岸网格</t>
  </si>
  <si>
    <t>邕城-百济乡镇网格</t>
  </si>
  <si>
    <t>环江洛阳网格</t>
  </si>
  <si>
    <t>乡镇石卡网格-贵港</t>
  </si>
  <si>
    <t>城区城郊网格</t>
  </si>
  <si>
    <t>武鸣-府城网格</t>
  </si>
  <si>
    <t>马山-古零网格</t>
  </si>
  <si>
    <t>来宾城区城北网格</t>
  </si>
  <si>
    <t>马山-古寨网格</t>
  </si>
  <si>
    <t>武鸣-宁武网格</t>
  </si>
  <si>
    <t>马山-金钗网格</t>
  </si>
  <si>
    <t>武鸣-里建网格</t>
  </si>
  <si>
    <t>武鸣-锣圩网格</t>
  </si>
  <si>
    <t>马山-县城网格</t>
  </si>
  <si>
    <t>武鸣-两江网格</t>
  </si>
  <si>
    <t>马山-周鹿网格</t>
  </si>
  <si>
    <t>武鸣-罗波网格</t>
  </si>
  <si>
    <t>武鸣-双桥网格</t>
  </si>
  <si>
    <t>蒙山县城网格</t>
  </si>
  <si>
    <t>横县-云表网格</t>
  </si>
  <si>
    <t>钦州城区那丽网格</t>
  </si>
  <si>
    <t>武宣公司禄新网格</t>
  </si>
  <si>
    <t>博白旺茂网格</t>
  </si>
  <si>
    <t>宾阳-邹圩网格</t>
  </si>
  <si>
    <t>藤县塘步网格</t>
  </si>
  <si>
    <t>南康网格</t>
  </si>
  <si>
    <t>马山-林圩网格</t>
  </si>
  <si>
    <t>宁春城网格</t>
  </si>
  <si>
    <t>宁明城中网格</t>
  </si>
  <si>
    <t>象州分公司水晶网格</t>
  </si>
  <si>
    <t>宁明峙浪网格</t>
  </si>
  <si>
    <t>平果集客网格</t>
  </si>
  <si>
    <t>上林-三里网格</t>
  </si>
  <si>
    <t>平乐县城网格</t>
  </si>
  <si>
    <t>平乐张家桥亭网格</t>
  </si>
  <si>
    <t>邕城-五象网格</t>
  </si>
  <si>
    <t>凭祥边贸网格</t>
  </si>
  <si>
    <t>凭祥城区网格</t>
  </si>
  <si>
    <t>邕城-玉洞网格</t>
  </si>
  <si>
    <t>凭祥南山网格</t>
  </si>
  <si>
    <t>西区-科园网格</t>
  </si>
  <si>
    <t>凭祥夏石网格</t>
  </si>
  <si>
    <t>西区-友爱网格</t>
  </si>
  <si>
    <t>西区-朝阳网格</t>
  </si>
  <si>
    <t>西区-新阳网格</t>
  </si>
  <si>
    <t>天等向都网格</t>
  </si>
  <si>
    <t>西区-衡阳网格</t>
  </si>
  <si>
    <t>环江城区网格</t>
  </si>
  <si>
    <t>西区-安吉网格</t>
  </si>
  <si>
    <t>西区-高新网格</t>
  </si>
  <si>
    <t>忻城公司北更网格</t>
  </si>
  <si>
    <t>西区-北湖网格</t>
  </si>
  <si>
    <t>象州分公司马坪网格</t>
  </si>
  <si>
    <t>邕城-仙葫网格</t>
  </si>
  <si>
    <t>融水城南网格</t>
  </si>
  <si>
    <t>乡镇覃塘网格-贵港</t>
  </si>
  <si>
    <t>来宾城区城厢网格</t>
  </si>
  <si>
    <t>城区公司大湾网格</t>
  </si>
  <si>
    <t>来宾城区大湾网格</t>
  </si>
  <si>
    <t>来宾城区高新网格</t>
  </si>
  <si>
    <t>来宾城区良塘网格</t>
  </si>
  <si>
    <t>来宾城区南泗网格</t>
  </si>
  <si>
    <t>来宾城区三五网格</t>
  </si>
  <si>
    <t>来宾城区石陵网格</t>
  </si>
  <si>
    <t>杰赛微网格-桂平</t>
  </si>
  <si>
    <t>融安城南网格</t>
  </si>
  <si>
    <t>武宣黄茆网格</t>
  </si>
  <si>
    <t>武宣三里网格</t>
  </si>
  <si>
    <t>武宣通挽网格</t>
  </si>
  <si>
    <t>象州马坪网格</t>
  </si>
  <si>
    <t>大新龙门网格</t>
  </si>
  <si>
    <t>象州水晶网格</t>
  </si>
  <si>
    <t>象州运江网格</t>
  </si>
  <si>
    <t>忻城北更网格</t>
  </si>
  <si>
    <t>忻城果遂网格</t>
  </si>
  <si>
    <t>田阳集客网格</t>
  </si>
  <si>
    <t>宾阳-仁爱网格</t>
  </si>
  <si>
    <t>鹿寨四排网格</t>
  </si>
  <si>
    <t>巴马凤凰网格</t>
  </si>
  <si>
    <t>柳城龙美网格</t>
  </si>
  <si>
    <t>阳朔县城网格</t>
  </si>
  <si>
    <t>沙岗网格</t>
  </si>
  <si>
    <t>西区动网网格</t>
  </si>
  <si>
    <t>山口沙田新圩网格</t>
  </si>
  <si>
    <t>大头鬼测试网格</t>
  </si>
  <si>
    <t>兴业城区网格</t>
  </si>
  <si>
    <t>藤县濛江网格</t>
  </si>
  <si>
    <t>石康十字网格</t>
  </si>
  <si>
    <t>环江水源网格</t>
  </si>
  <si>
    <t>石湾网格</t>
  </si>
  <si>
    <t>石羊塘网格-贵港</t>
  </si>
  <si>
    <t>市区明厨亮灶</t>
  </si>
  <si>
    <t>城区仁东网格</t>
  </si>
  <si>
    <t>金秀公司桐木网格</t>
  </si>
  <si>
    <t>专线小微网格</t>
  </si>
  <si>
    <t>邕城-刘圩乡镇网格</t>
  </si>
  <si>
    <t>灌阳下片区网格</t>
  </si>
  <si>
    <t>闸口公馆曲樟网格</t>
  </si>
  <si>
    <t>隆林集客网格</t>
  </si>
  <si>
    <t>藤县蒙江网格</t>
  </si>
  <si>
    <t>西林集客网格</t>
  </si>
  <si>
    <t>柳城沙埔网格</t>
  </si>
  <si>
    <t>金秀头排网格</t>
  </si>
  <si>
    <t>宾阳-建设网格</t>
  </si>
  <si>
    <t>天等把荷网格</t>
  </si>
  <si>
    <t>天等龙茗网格</t>
  </si>
  <si>
    <t>天等县城网格</t>
  </si>
  <si>
    <t>灵川大圩-灵田网格</t>
  </si>
  <si>
    <t>天峨坡结网格</t>
  </si>
  <si>
    <t>宁明明江网格</t>
  </si>
  <si>
    <t>宁明海渊网格</t>
  </si>
  <si>
    <t>天峨向阳网格</t>
  </si>
  <si>
    <t>涠洲网格</t>
  </si>
  <si>
    <t>乌家星岛湖网格</t>
  </si>
  <si>
    <t>武鸣-红岭网格</t>
  </si>
  <si>
    <t>鹿寨城南网格</t>
  </si>
  <si>
    <t>大新榄圩网格</t>
  </si>
  <si>
    <t>武鸣-兴武网格</t>
  </si>
  <si>
    <t>武宣公司东乡网格</t>
  </si>
  <si>
    <t>武宣公司黄茆网格</t>
  </si>
  <si>
    <t>武宣公司三里网格</t>
  </si>
  <si>
    <t>武宣公司桐岭网格</t>
  </si>
  <si>
    <t>武宣公司县城网格</t>
  </si>
  <si>
    <t>西场网格</t>
  </si>
  <si>
    <t>西路网格</t>
  </si>
  <si>
    <t>金秀山内网格</t>
  </si>
  <si>
    <t>象州石龙网格</t>
  </si>
  <si>
    <t>西区-安宁网格</t>
  </si>
  <si>
    <t>西区-安阳网格</t>
  </si>
  <si>
    <t>资源县城网格</t>
  </si>
  <si>
    <t>西区-华强网格</t>
  </si>
  <si>
    <t>西区-上尧网格</t>
  </si>
  <si>
    <t>西区-金定网格</t>
  </si>
  <si>
    <t>上林-巷贤网格</t>
  </si>
  <si>
    <t>西区-金桥网格</t>
  </si>
  <si>
    <t>西区-坛洛网格</t>
  </si>
  <si>
    <t>西区-西乡塘网格</t>
  </si>
  <si>
    <t>西区-明秀网格</t>
  </si>
  <si>
    <t>西区-兴东网格</t>
  </si>
  <si>
    <t>西区-三塘网格</t>
  </si>
  <si>
    <t>西区-兴宁网格</t>
  </si>
  <si>
    <t>邕城-金阳网格</t>
  </si>
  <si>
    <t>邕城-龙岗网格</t>
  </si>
  <si>
    <t>邕城-南阳乡镇网格</t>
  </si>
  <si>
    <t>邕城-蒲庙网格</t>
  </si>
  <si>
    <t>邕城-蓉茉网格</t>
  </si>
  <si>
    <t>西区-鑫力雅网格</t>
  </si>
  <si>
    <t>邕城-银前网格</t>
  </si>
  <si>
    <t>邕城-志象网格</t>
  </si>
  <si>
    <t>西区-讯扬网格</t>
  </si>
  <si>
    <t>沙井网格</t>
  </si>
  <si>
    <t>上林李浩川</t>
  </si>
  <si>
    <t>上林县城网格韦建飞</t>
  </si>
  <si>
    <t>灵川潭下-三街网格</t>
  </si>
  <si>
    <t>灌阳上片区网格</t>
  </si>
  <si>
    <t>象州分公司大乐网格</t>
  </si>
  <si>
    <t>象州分公司罗秀网格</t>
  </si>
  <si>
    <t>城区公司蒙村网格</t>
  </si>
  <si>
    <t>象州分公司妙皇网格</t>
  </si>
  <si>
    <t>象州分公司寺村网格</t>
  </si>
  <si>
    <t>象州分公司县城网格</t>
  </si>
  <si>
    <t>象州分公司运江网格</t>
  </si>
  <si>
    <t>象州分公司中平网格</t>
  </si>
  <si>
    <t>城区分公司乡镇西网格</t>
  </si>
  <si>
    <t>忻城公司大塘网格</t>
  </si>
  <si>
    <t>忻城公司古蓬网格</t>
  </si>
  <si>
    <t>忻城公司果遂网格</t>
  </si>
  <si>
    <t>忻城公司思练网格</t>
  </si>
  <si>
    <t>忻城公司县城网格</t>
  </si>
  <si>
    <t>浦北正方网格</t>
  </si>
  <si>
    <t>兴安高尚区网格</t>
  </si>
  <si>
    <t>兴安界首区网格</t>
  </si>
  <si>
    <t>全州绍水网格</t>
  </si>
  <si>
    <t>兴安溶江区网格</t>
  </si>
  <si>
    <t>兴安县城区网格</t>
  </si>
  <si>
    <t>兴港网格</t>
  </si>
  <si>
    <t>银海网格</t>
  </si>
  <si>
    <t>侨港网格</t>
  </si>
  <si>
    <t>资源车田-两水-河口网格</t>
  </si>
  <si>
    <t>武宣公司二塘网格</t>
  </si>
  <si>
    <t>宜州北牙网格</t>
  </si>
  <si>
    <t>宜州城区城中网格</t>
  </si>
  <si>
    <t>宜州洛东网格</t>
  </si>
  <si>
    <t>罗城城区网格</t>
  </si>
  <si>
    <t>宜州怀远网格</t>
  </si>
  <si>
    <t>宜州刘三姐网格</t>
  </si>
  <si>
    <t>营盘网格</t>
  </si>
  <si>
    <t>营销中心-城中网格</t>
  </si>
  <si>
    <t>营销中心-茂林网格</t>
  </si>
  <si>
    <t>象州分公司石龙网格</t>
  </si>
  <si>
    <t>中心区网格</t>
  </si>
  <si>
    <t>武宣二塘网格</t>
  </si>
  <si>
    <t>武宣桐岭网格</t>
  </si>
  <si>
    <t>武宣东乡网格</t>
  </si>
  <si>
    <t>武宣禄新网格</t>
  </si>
  <si>
    <t>象州县城网格</t>
  </si>
  <si>
    <t>忻城红渡网格</t>
  </si>
  <si>
    <t>忻城古蓬网格</t>
  </si>
  <si>
    <t>忻城思练网格</t>
  </si>
  <si>
    <t>企沙网格</t>
  </si>
  <si>
    <t>东区-东盟网格</t>
  </si>
  <si>
    <t>苍梧倒岭京网格</t>
  </si>
  <si>
    <t>滩营平旺网格</t>
  </si>
  <si>
    <t>那梭华石网格</t>
  </si>
  <si>
    <t>岑溪南水网格</t>
  </si>
  <si>
    <t>港口区渔洲坪网格</t>
  </si>
  <si>
    <t>江山网格</t>
  </si>
  <si>
    <t>那良那垌网格</t>
  </si>
  <si>
    <t>北流-平政网格</t>
  </si>
  <si>
    <t>大录十万山网格</t>
  </si>
  <si>
    <t>防城区城东网格</t>
  </si>
  <si>
    <t>营销中心-南江网格</t>
  </si>
  <si>
    <t>那坡百省网格</t>
  </si>
  <si>
    <t>防城区城西网格</t>
  </si>
  <si>
    <t>防城网格1</t>
  </si>
  <si>
    <t>工业园网格1</t>
  </si>
  <si>
    <t>福绵-福成樟网格</t>
  </si>
  <si>
    <t>岑溪岑城网格</t>
  </si>
  <si>
    <t>三点一致率</t>
  </si>
  <si>
    <t>分光器局部图场景（场景1）分场景合格率</t>
  </si>
  <si>
    <t>分光器局部图场景（场景1）分场景合格率≥90.00%</t>
  </si>
  <si>
    <t>0501-0508</t>
  </si>
  <si>
    <t>三点一致抽查</t>
  </si>
  <si>
    <t>抽查单数</t>
  </si>
  <si>
    <t>三点一致（人工质检）</t>
  </si>
  <si>
    <t>排名</t>
  </si>
  <si>
    <t>高品质合格数</t>
  </si>
  <si>
    <t>普通品质合格数</t>
  </si>
  <si>
    <t>合格率</t>
  </si>
  <si>
    <t>不合格原因</t>
  </si>
  <si>
    <t>标签规范</t>
  </si>
  <si>
    <t>合格数</t>
  </si>
  <si>
    <t>物料情况回填</t>
  </si>
  <si>
    <t>开通测试结果</t>
  </si>
  <si>
    <t>光功率</t>
  </si>
  <si>
    <t>现场标签拍照上传</t>
  </si>
  <si>
    <t>SN码</t>
  </si>
  <si>
    <t>分纤盒</t>
  </si>
  <si>
    <t>是否热熔</t>
  </si>
  <si>
    <t>光功率规范</t>
  </si>
  <si>
    <t>箱体走线规范</t>
  </si>
  <si>
    <t>光猫接入尾纤规范</t>
  </si>
  <si>
    <t>是否机打</t>
  </si>
  <si>
    <t>是</t>
  </si>
  <si>
    <t>否</t>
  </si>
  <si>
    <t>对比昨日</t>
  </si>
  <si>
    <t>不详</t>
  </si>
  <si>
    <t>故障处理及时率&gt;95%</t>
  </si>
  <si>
    <t>排序版</t>
  </si>
  <si>
    <t>总退单率（&lt;20%)-3月18日</t>
  </si>
  <si>
    <t>总退单率（&lt;20%)-3月17日</t>
  </si>
  <si>
    <t>总退单率（&lt;20%)-2月</t>
  </si>
  <si>
    <t>地市后端自行退单占比-3月18日</t>
  </si>
  <si>
    <t>退单率-网络退单率-3月18日</t>
  </si>
  <si>
    <t>退单率-网络退单率-3月17日</t>
  </si>
  <si>
    <t>退单率-网络原因（&lt;5%)-2月</t>
  </si>
  <si>
    <t>5月5日集团及时率</t>
  </si>
  <si>
    <t>5月5日广西及时率</t>
  </si>
  <si>
    <t>5月5日驳回率</t>
  </si>
  <si>
    <t>5月5日</t>
  </si>
  <si>
    <t>4月29日</t>
  </si>
</sst>
</file>

<file path=xl/styles.xml><?xml version="1.0" encoding="utf-8"?>
<styleSheet xmlns="http://schemas.openxmlformats.org/spreadsheetml/2006/main">
  <numFmts count="8">
    <numFmt numFmtId="176" formatCode="0.0%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&quot;年&quot;m&quot;月&quot;d&quot;日&quot;;@"/>
    <numFmt numFmtId="178" formatCode="0.00_ "/>
    <numFmt numFmtId="179" formatCode="0_ "/>
  </numFmts>
  <fonts count="7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theme="1"/>
      <name val="宋体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</font>
    <font>
      <b/>
      <sz val="10"/>
      <color rgb="FF000000"/>
      <name val="宋体"/>
      <charset val="134"/>
      <scheme val="minor"/>
    </font>
    <font>
      <b/>
      <sz val="10"/>
      <color theme="1"/>
      <name val="宋体"/>
      <charset val="134"/>
    </font>
    <font>
      <sz val="12"/>
      <color theme="1"/>
      <name val="宋体"/>
      <charset val="134"/>
    </font>
    <font>
      <sz val="10"/>
      <color indexed="8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i/>
      <sz val="10"/>
      <color indexed="8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sz val="10"/>
      <name val="Arial"/>
      <charset val="134"/>
    </font>
    <font>
      <b/>
      <sz val="10"/>
      <name val="Arial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b/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宋体"/>
      <charset val="134"/>
      <scheme val="minor"/>
    </font>
    <font>
      <sz val="9.5"/>
      <color theme="0" tint="-0.5"/>
      <name val="微软雅黑"/>
      <charset val="134"/>
    </font>
    <font>
      <b/>
      <sz val="9.5"/>
      <name val="微软雅黑"/>
      <charset val="134"/>
    </font>
    <font>
      <b/>
      <sz val="9.5"/>
      <color theme="1"/>
      <name val="微软雅黑"/>
      <charset val="134"/>
    </font>
    <font>
      <b/>
      <sz val="9.5"/>
      <color theme="0" tint="-0.5"/>
      <name val="微软雅黑"/>
      <charset val="134"/>
    </font>
    <font>
      <sz val="12.5"/>
      <color theme="1"/>
      <name val="微软雅黑"/>
      <charset val="134"/>
    </font>
    <font>
      <b/>
      <sz val="12.5"/>
      <color theme="1"/>
      <name val="微软雅黑"/>
      <charset val="134"/>
    </font>
    <font>
      <b/>
      <sz val="9.5"/>
      <color rgb="FF000000"/>
      <name val="微软雅黑"/>
      <charset val="134"/>
    </font>
    <font>
      <b/>
      <sz val="12.5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4"/>
      <color theme="1"/>
      <name val="宋体"/>
      <charset val="134"/>
    </font>
    <font>
      <sz val="9"/>
      <color theme="1"/>
      <name val="宋体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b/>
      <sz val="10"/>
      <color rgb="FF000000"/>
      <name val="微软雅黑"/>
      <charset val="134"/>
    </font>
    <font>
      <b/>
      <sz val="11"/>
      <color theme="1"/>
      <name val="微软雅黑"/>
      <charset val="134"/>
    </font>
    <font>
      <sz val="8"/>
      <color theme="1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F6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4" fillId="2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35" borderId="13" applyNumberFormat="0" applyFont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6" fillId="0" borderId="17" applyNumberFormat="0" applyFill="0" applyAlignment="0" applyProtection="0">
      <alignment vertical="center"/>
    </xf>
    <xf numFmtId="0" fontId="68" fillId="0" borderId="17" applyNumberFormat="0" applyFill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69" fillId="46" borderId="18" applyNumberFormat="0" applyAlignment="0" applyProtection="0">
      <alignment vertical="center"/>
    </xf>
    <xf numFmtId="0" fontId="70" fillId="46" borderId="12" applyNumberFormat="0" applyAlignment="0" applyProtection="0">
      <alignment vertical="center"/>
    </xf>
    <xf numFmtId="0" fontId="53" fillId="26" borderId="11" applyNumberFormat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</cellStyleXfs>
  <cellXfs count="2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0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Border="1" applyAlignment="1">
      <alignment horizontal="center" vertical="center"/>
    </xf>
    <xf numFmtId="58" fontId="7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0" fontId="12" fillId="3" borderId="0" xfId="0" applyFont="1" applyFill="1">
      <alignment vertical="center"/>
    </xf>
    <xf numFmtId="58" fontId="7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5" fillId="8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10" fontId="13" fillId="0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6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7" fillId="7" borderId="1" xfId="0" applyFont="1" applyFill="1" applyBorder="1" applyAlignment="1">
      <alignment vertical="center"/>
    </xf>
    <xf numFmtId="58" fontId="17" fillId="7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0" fontId="19" fillId="0" borderId="1" xfId="0" applyNumberFormat="1" applyFont="1" applyFill="1" applyBorder="1" applyAlignment="1">
      <alignment horizontal="center" vertical="center" wrapText="1"/>
    </xf>
    <xf numFmtId="10" fontId="18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17" fillId="0" borderId="1" xfId="0" applyNumberFormat="1" applyFont="1" applyFill="1" applyBorder="1" applyAlignment="1">
      <alignment horizontal="center" vertical="center" wrapText="1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9" fillId="0" borderId="0" xfId="0" applyFont="1" applyAlignment="1"/>
    <xf numFmtId="0" fontId="19" fillId="0" borderId="0" xfId="0" applyFont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0" fillId="0" borderId="0" xfId="0" applyFill="1">
      <alignment vertical="center"/>
    </xf>
    <xf numFmtId="0" fontId="25" fillId="0" borderId="0" xfId="0" applyFont="1" applyFill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vertical="center"/>
    </xf>
    <xf numFmtId="0" fontId="27" fillId="10" borderId="1" xfId="0" applyFont="1" applyFill="1" applyBorder="1" applyAlignment="1">
      <alignment horizontal="center" vertical="center"/>
    </xf>
    <xf numFmtId="0" fontId="28" fillId="11" borderId="5" xfId="19" applyFont="1" applyFill="1" applyBorder="1" applyAlignment="1" applyProtection="1">
      <alignment horizontal="center" vertical="center" wrapText="1"/>
      <protection locked="0"/>
    </xf>
    <xf numFmtId="178" fontId="29" fillId="12" borderId="1" xfId="19" applyNumberFormat="1" applyFont="1" applyFill="1" applyBorder="1" applyAlignment="1" applyProtection="1">
      <alignment horizontal="center" vertical="center" wrapText="1"/>
      <protection locked="0"/>
    </xf>
    <xf numFmtId="178" fontId="29" fillId="12" borderId="1" xfId="0" applyNumberFormat="1" applyFont="1" applyFill="1" applyBorder="1" applyAlignment="1">
      <alignment horizontal="center" vertical="center" wrapText="1"/>
    </xf>
    <xf numFmtId="178" fontId="30" fillId="13" borderId="1" xfId="0" applyNumberFormat="1" applyFont="1" applyFill="1" applyBorder="1" applyAlignment="1">
      <alignment horizontal="center" vertical="center" wrapText="1"/>
    </xf>
    <xf numFmtId="178" fontId="31" fillId="14" borderId="1" xfId="19" applyNumberFormat="1" applyFont="1" applyFill="1" applyBorder="1" applyAlignment="1" applyProtection="1">
      <alignment horizontal="center" vertical="center" wrapText="1"/>
      <protection locked="0"/>
    </xf>
    <xf numFmtId="0" fontId="32" fillId="15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178" fontId="33" fillId="0" borderId="1" xfId="0" applyNumberFormat="1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178" fontId="35" fillId="6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178" fontId="36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178" fontId="25" fillId="0" borderId="0" xfId="0" applyNumberFormat="1" applyFont="1" applyAlignment="1">
      <alignment horizontal="left" vertical="center" wrapText="1"/>
    </xf>
    <xf numFmtId="179" fontId="25" fillId="0" borderId="0" xfId="0" applyNumberFormat="1" applyFont="1" applyAlignment="1">
      <alignment horizontal="left" vertical="center" wrapText="1"/>
    </xf>
    <xf numFmtId="1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vertical="center"/>
    </xf>
    <xf numFmtId="178" fontId="25" fillId="0" borderId="0" xfId="0" applyNumberFormat="1" applyFont="1" applyAlignment="1">
      <alignment vertical="center"/>
    </xf>
    <xf numFmtId="179" fontId="25" fillId="0" borderId="0" xfId="0" applyNumberFormat="1" applyFont="1" applyAlignment="1">
      <alignment vertical="center"/>
    </xf>
    <xf numFmtId="10" fontId="25" fillId="0" borderId="0" xfId="0" applyNumberFormat="1" applyFont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37" fillId="16" borderId="5" xfId="0" applyFont="1" applyFill="1" applyBorder="1" applyAlignment="1">
      <alignment horizontal="center" vertical="center"/>
    </xf>
    <xf numFmtId="0" fontId="38" fillId="16" borderId="6" xfId="0" applyFont="1" applyFill="1" applyBorder="1" applyAlignment="1">
      <alignment horizontal="center" vertical="center"/>
    </xf>
    <xf numFmtId="0" fontId="38" fillId="16" borderId="7" xfId="0" applyFont="1" applyFill="1" applyBorder="1" applyAlignment="1">
      <alignment horizontal="center" vertical="center"/>
    </xf>
    <xf numFmtId="0" fontId="38" fillId="16" borderId="8" xfId="0" applyFont="1" applyFill="1" applyBorder="1" applyAlignment="1">
      <alignment horizontal="center" vertical="center"/>
    </xf>
    <xf numFmtId="0" fontId="35" fillId="15" borderId="1" xfId="19" applyFont="1" applyFill="1" applyBorder="1" applyAlignment="1" applyProtection="1">
      <alignment horizontal="center" vertical="center" wrapText="1"/>
      <protection locked="0"/>
    </xf>
    <xf numFmtId="58" fontId="34" fillId="17" borderId="1" xfId="19" applyNumberFormat="1" applyFont="1" applyFill="1" applyBorder="1" applyAlignment="1" applyProtection="1">
      <alignment horizontal="center" vertical="center" wrapText="1"/>
      <protection locked="0"/>
    </xf>
    <xf numFmtId="0" fontId="35" fillId="3" borderId="1" xfId="0" applyFont="1" applyFill="1" applyBorder="1" applyAlignment="1">
      <alignment horizontal="center" vertical="center" wrapText="1"/>
    </xf>
    <xf numFmtId="0" fontId="34" fillId="17" borderId="1" xfId="19" applyFont="1" applyFill="1" applyBorder="1" applyAlignment="1" applyProtection="1">
      <alignment horizontal="center" vertical="center" wrapText="1"/>
      <protection locked="0"/>
    </xf>
    <xf numFmtId="0" fontId="35" fillId="15" borderId="1" xfId="0" applyFont="1" applyFill="1" applyBorder="1" applyAlignment="1">
      <alignment horizontal="center" vertical="center" wrapText="1"/>
    </xf>
    <xf numFmtId="178" fontId="33" fillId="0" borderId="1" xfId="0" applyNumberFormat="1" applyFont="1" applyFill="1" applyBorder="1" applyAlignment="1">
      <alignment horizontal="center" vertical="center"/>
    </xf>
    <xf numFmtId="178" fontId="34" fillId="0" borderId="1" xfId="0" applyNumberFormat="1" applyFont="1" applyFill="1" applyBorder="1" applyAlignment="1">
      <alignment horizontal="center" vertical="center"/>
    </xf>
    <xf numFmtId="178" fontId="35" fillId="0" borderId="1" xfId="0" applyNumberFormat="1" applyFont="1" applyBorder="1" applyAlignment="1">
      <alignment horizontal="center" vertical="center"/>
    </xf>
    <xf numFmtId="178" fontId="36" fillId="0" borderId="1" xfId="0" applyNumberFormat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178" fontId="29" fillId="18" borderId="1" xfId="19" applyNumberFormat="1" applyFont="1" applyFill="1" applyBorder="1" applyAlignment="1" applyProtection="1">
      <alignment horizontal="center" vertical="center" wrapText="1"/>
      <protection locked="0"/>
    </xf>
    <xf numFmtId="178" fontId="29" fillId="18" borderId="1" xfId="0" applyNumberFormat="1" applyFont="1" applyFill="1" applyBorder="1" applyAlignment="1">
      <alignment horizontal="center" vertical="center" wrapText="1"/>
    </xf>
    <xf numFmtId="58" fontId="34" fillId="19" borderId="1" xfId="19" applyNumberFormat="1" applyFont="1" applyFill="1" applyBorder="1" applyAlignment="1" applyProtection="1">
      <alignment horizontal="center" vertical="center" wrapText="1"/>
      <protection locked="0"/>
    </xf>
    <xf numFmtId="179" fontId="39" fillId="16" borderId="1" xfId="0" applyNumberFormat="1" applyFont="1" applyFill="1" applyBorder="1" applyAlignment="1">
      <alignment horizontal="center" vertical="center" wrapText="1"/>
    </xf>
    <xf numFmtId="10" fontId="25" fillId="0" borderId="0" xfId="0" applyNumberFormat="1" applyFont="1" applyAlignment="1">
      <alignment horizontal="center" vertical="center"/>
    </xf>
    <xf numFmtId="0" fontId="40" fillId="16" borderId="5" xfId="0" applyFont="1" applyFill="1" applyBorder="1" applyAlignment="1">
      <alignment horizontal="center" vertical="center"/>
    </xf>
    <xf numFmtId="58" fontId="34" fillId="20" borderId="1" xfId="19" applyNumberFormat="1" applyFont="1" applyFill="1" applyBorder="1" applyAlignment="1" applyProtection="1">
      <alignment horizontal="center" vertical="center" wrapText="1"/>
      <protection locked="0"/>
    </xf>
    <xf numFmtId="10" fontId="33" fillId="0" borderId="1" xfId="0" applyNumberFormat="1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 vertical="center"/>
    </xf>
    <xf numFmtId="10" fontId="35" fillId="20" borderId="1" xfId="19" applyNumberFormat="1" applyFont="1" applyFill="1" applyBorder="1" applyAlignment="1" applyProtection="1">
      <alignment horizontal="center" vertical="center" wrapText="1"/>
      <protection locked="0"/>
    </xf>
    <xf numFmtId="0" fontId="27" fillId="6" borderId="1" xfId="0" applyFont="1" applyFill="1" applyBorder="1" applyAlignment="1">
      <alignment horizontal="center" vertical="center"/>
    </xf>
    <xf numFmtId="178" fontId="27" fillId="6" borderId="1" xfId="0" applyNumberFormat="1" applyFont="1" applyFill="1" applyBorder="1" applyAlignment="1">
      <alignment horizontal="center" vertical="center"/>
    </xf>
    <xf numFmtId="0" fontId="41" fillId="11" borderId="1" xfId="19" applyFont="1" applyFill="1" applyBorder="1" applyAlignment="1" applyProtection="1">
      <alignment horizontal="center" vertical="center" wrapText="1"/>
      <protection locked="0"/>
    </xf>
    <xf numFmtId="178" fontId="41" fillId="11" borderId="1" xfId="19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0" applyFont="1">
      <alignment vertical="center"/>
    </xf>
    <xf numFmtId="0" fontId="27" fillId="15" borderId="1" xfId="19" applyFont="1" applyFill="1" applyBorder="1" applyAlignment="1" applyProtection="1">
      <alignment horizontal="left" vertical="center" wrapText="1"/>
      <protection locked="0"/>
    </xf>
    <xf numFmtId="0" fontId="25" fillId="0" borderId="1" xfId="0" applyFont="1" applyFill="1" applyBorder="1" applyAlignment="1">
      <alignment horizontal="center" vertical="center"/>
    </xf>
    <xf numFmtId="178" fontId="25" fillId="0" borderId="1" xfId="0" applyNumberFormat="1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178" fontId="27" fillId="17" borderId="1" xfId="19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 wrapText="1"/>
    </xf>
    <xf numFmtId="0" fontId="44" fillId="21" borderId="1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 wrapText="1"/>
    </xf>
    <xf numFmtId="58" fontId="11" fillId="2" borderId="1" xfId="0" applyNumberFormat="1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17" borderId="1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0" fontId="45" fillId="0" borderId="0" xfId="0" applyFont="1">
      <alignment vertical="center"/>
    </xf>
    <xf numFmtId="0" fontId="46" fillId="6" borderId="1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vertical="center"/>
    </xf>
    <xf numFmtId="0" fontId="44" fillId="7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 wrapText="1"/>
    </xf>
    <xf numFmtId="58" fontId="11" fillId="2" borderId="5" xfId="0" applyNumberFormat="1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22" borderId="5" xfId="0" applyFont="1" applyFill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7" fillId="0" borderId="0" xfId="0" applyFo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5" fillId="24" borderId="9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178" fontId="6" fillId="23" borderId="1" xfId="0" applyNumberFormat="1" applyFont="1" applyFill="1" applyBorder="1" applyAlignment="1">
      <alignment horizontal="center" vertical="center" wrapText="1"/>
    </xf>
    <xf numFmtId="178" fontId="5" fillId="23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5" fillId="23" borderId="9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center" vertical="center" wrapText="1"/>
    </xf>
    <xf numFmtId="0" fontId="48" fillId="23" borderId="1" xfId="0" applyFont="1" applyFill="1" applyBorder="1" applyAlignment="1">
      <alignment horizontal="center" vertical="center" wrapText="1"/>
    </xf>
    <xf numFmtId="176" fontId="49" fillId="25" borderId="1" xfId="0" applyNumberFormat="1" applyFont="1" applyFill="1" applyBorder="1" applyAlignment="1">
      <alignment horizontal="center" vertical="center"/>
    </xf>
    <xf numFmtId="0" fontId="50" fillId="23" borderId="1" xfId="0" applyFont="1" applyFill="1" applyBorder="1" applyAlignment="1">
      <alignment horizontal="center" vertical="center" wrapText="1"/>
    </xf>
    <xf numFmtId="176" fontId="51" fillId="2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6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76" fontId="11" fillId="0" borderId="0" xfId="0" applyNumberFormat="1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5" fillId="24" borderId="10" xfId="0" applyFont="1" applyFill="1" applyBorder="1" applyAlignment="1">
      <alignment horizontal="center" vertical="center" wrapText="1"/>
    </xf>
    <xf numFmtId="0" fontId="44" fillId="7" borderId="5" xfId="0" applyFont="1" applyFill="1" applyBorder="1" applyAlignment="1">
      <alignment horizontal="center" vertical="center"/>
    </xf>
    <xf numFmtId="0" fontId="51" fillId="0" borderId="0" xfId="0" applyFont="1">
      <alignment vertical="center"/>
    </xf>
    <xf numFmtId="178" fontId="11" fillId="0" borderId="0" xfId="0" applyNumberFormat="1" applyFont="1" applyBorder="1" applyAlignment="1">
      <alignment horizontal="center" vertical="center"/>
    </xf>
    <xf numFmtId="178" fontId="9" fillId="0" borderId="1" xfId="0" applyNumberFormat="1" applyFont="1" applyBorder="1">
      <alignment vertical="center"/>
    </xf>
    <xf numFmtId="178" fontId="11" fillId="0" borderId="1" xfId="0" applyNumberFormat="1" applyFont="1" applyBorder="1">
      <alignment vertical="center"/>
    </xf>
    <xf numFmtId="0" fontId="52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7">
    <dxf>
      <fill>
        <patternFill patternType="solid">
          <bgColor rgb="FFFAB4B4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AB4B4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zoomScale="90" zoomScaleNormal="90" topLeftCell="A7" workbookViewId="0">
      <selection activeCell="O32" sqref="O32"/>
    </sheetView>
  </sheetViews>
  <sheetFormatPr defaultColWidth="9" defaultRowHeight="15" customHeight="1"/>
  <cols>
    <col min="1" max="16" width="8.625" style="50" customWidth="1"/>
    <col min="17" max="16384" width="9" style="50"/>
  </cols>
  <sheetData>
    <row r="1" ht="19" customHeight="1" spans="1:24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13"/>
      <c r="M1" s="213"/>
      <c r="N1" s="195" t="s">
        <v>1</v>
      </c>
      <c r="O1" s="195"/>
      <c r="P1" s="195"/>
      <c r="Q1" s="195"/>
      <c r="R1" s="195"/>
      <c r="S1" s="195"/>
      <c r="T1" s="195"/>
      <c r="U1" s="195"/>
      <c r="V1" s="195"/>
      <c r="W1" s="195"/>
      <c r="X1" s="195"/>
    </row>
    <row r="2" ht="16" customHeight="1" spans="1:24">
      <c r="A2" s="196" t="s">
        <v>2</v>
      </c>
      <c r="B2" s="185" t="s">
        <v>3</v>
      </c>
      <c r="C2" s="185"/>
      <c r="D2" s="185"/>
      <c r="E2" s="185"/>
      <c r="F2" s="185"/>
      <c r="G2" s="185" t="s">
        <v>4</v>
      </c>
      <c r="H2" s="185"/>
      <c r="I2" s="185"/>
      <c r="J2" s="185"/>
      <c r="K2" s="185"/>
      <c r="L2" s="213"/>
      <c r="M2" s="213"/>
      <c r="N2" s="214" t="s">
        <v>2</v>
      </c>
      <c r="O2" s="215" t="s">
        <v>3</v>
      </c>
      <c r="P2" s="215"/>
      <c r="Q2" s="215"/>
      <c r="R2" s="215"/>
      <c r="S2" s="215"/>
      <c r="T2" s="215" t="s">
        <v>4</v>
      </c>
      <c r="U2" s="215"/>
      <c r="V2" s="215"/>
      <c r="W2" s="215"/>
      <c r="X2" s="215"/>
    </row>
    <row r="3" ht="16" customHeight="1" spans="1:24">
      <c r="A3" s="197"/>
      <c r="B3" s="187" t="s">
        <v>5</v>
      </c>
      <c r="C3" s="187" t="s">
        <v>6</v>
      </c>
      <c r="D3" s="188" t="s">
        <v>7</v>
      </c>
      <c r="E3" s="189" t="s">
        <v>8</v>
      </c>
      <c r="F3" s="188" t="s">
        <v>9</v>
      </c>
      <c r="G3" s="187" t="s">
        <v>5</v>
      </c>
      <c r="H3" s="187" t="s">
        <v>6</v>
      </c>
      <c r="I3" s="188" t="s">
        <v>7</v>
      </c>
      <c r="J3" s="157" t="s">
        <v>8</v>
      </c>
      <c r="K3" s="67" t="s">
        <v>9</v>
      </c>
      <c r="L3" s="213"/>
      <c r="M3" s="213"/>
      <c r="N3" s="197"/>
      <c r="O3" s="187" t="s">
        <v>5</v>
      </c>
      <c r="P3" s="187" t="s">
        <v>6</v>
      </c>
      <c r="Q3" s="188" t="s">
        <v>7</v>
      </c>
      <c r="R3" s="189" t="s">
        <v>8</v>
      </c>
      <c r="S3" s="188" t="s">
        <v>9</v>
      </c>
      <c r="T3" s="187" t="s">
        <v>5</v>
      </c>
      <c r="U3" s="187" t="s">
        <v>6</v>
      </c>
      <c r="V3" s="188" t="s">
        <v>7</v>
      </c>
      <c r="W3" s="189" t="s">
        <v>8</v>
      </c>
      <c r="X3" s="188" t="s">
        <v>9</v>
      </c>
    </row>
    <row r="4" ht="14" customHeight="1" spans="1:24">
      <c r="A4" s="158" t="s">
        <v>10</v>
      </c>
      <c r="B4" s="190">
        <v>3.26767061463661</v>
      </c>
      <c r="C4" s="190">
        <v>3.23171508929828</v>
      </c>
      <c r="D4" s="190">
        <v>0.011125833913204</v>
      </c>
      <c r="E4" s="190">
        <v>83.3184413175281</v>
      </c>
      <c r="F4" s="198">
        <v>-0.960780944014741</v>
      </c>
      <c r="G4" s="190">
        <v>8.416148609899</v>
      </c>
      <c r="H4" s="190">
        <v>8.39596681198144</v>
      </c>
      <c r="I4" s="190">
        <v>0.00240374912973258</v>
      </c>
      <c r="J4" s="190">
        <v>87.9315772328293</v>
      </c>
      <c r="K4" s="198">
        <v>-0.904287528158237</v>
      </c>
      <c r="L4" s="213"/>
      <c r="M4" s="213"/>
      <c r="N4" s="158" t="s">
        <v>10</v>
      </c>
      <c r="O4" s="190">
        <v>2.77886739130434</v>
      </c>
      <c r="P4" s="190">
        <v>2.47154519932623</v>
      </c>
      <c r="Q4" s="190">
        <v>0.124344152015465</v>
      </c>
      <c r="R4" s="190">
        <v>0.726342710997441</v>
      </c>
      <c r="S4" s="190">
        <v>2.82583503521127</v>
      </c>
      <c r="T4" s="190">
        <v>7.95130434782608</v>
      </c>
      <c r="U4" s="190">
        <v>7.54229309376754</v>
      </c>
      <c r="V4" s="159">
        <v>0.0542290320693749</v>
      </c>
      <c r="W4" s="190">
        <v>4.13837953964194</v>
      </c>
      <c r="X4" s="218">
        <v>0.921356963917825</v>
      </c>
    </row>
    <row r="5" ht="14" customHeight="1" spans="1:24">
      <c r="A5" s="158" t="s">
        <v>11</v>
      </c>
      <c r="B5" s="190">
        <v>4.23326009776175</v>
      </c>
      <c r="C5" s="190">
        <v>4.13131914893614</v>
      </c>
      <c r="D5" s="190">
        <v>0.0246751570504698</v>
      </c>
      <c r="E5" s="190">
        <v>31.3627084702907</v>
      </c>
      <c r="F5" s="198">
        <v>-0.86502249632643</v>
      </c>
      <c r="G5" s="190">
        <v>11.1688248006174</v>
      </c>
      <c r="H5" s="190">
        <v>10.7800378898281</v>
      </c>
      <c r="I5" s="190">
        <v>0.0360654493762203</v>
      </c>
      <c r="J5" s="190">
        <v>38.242802528445</v>
      </c>
      <c r="K5" s="198">
        <v>-0.707949625493318</v>
      </c>
      <c r="L5" s="213"/>
      <c r="M5" s="213"/>
      <c r="N5" s="158" t="s">
        <v>11</v>
      </c>
      <c r="O5" s="190">
        <v>2.57606324110672</v>
      </c>
      <c r="P5" s="190">
        <v>2.35991545189504</v>
      </c>
      <c r="Q5" s="190">
        <v>0.0915913275783307</v>
      </c>
      <c r="R5" s="190">
        <v>0.850315132605305</v>
      </c>
      <c r="S5" s="190">
        <v>2.0295394522897</v>
      </c>
      <c r="T5" s="190">
        <v>7.08604743083004</v>
      </c>
      <c r="U5" s="190">
        <v>7.08935860058309</v>
      </c>
      <c r="V5" s="159">
        <v>-0.000467061964220854</v>
      </c>
      <c r="W5" s="190">
        <v>3.98248361934479</v>
      </c>
      <c r="X5" s="218">
        <v>0.779303597486197</v>
      </c>
    </row>
    <row r="6" ht="14" customHeight="1" spans="1:24">
      <c r="A6" s="158" t="s">
        <v>12</v>
      </c>
      <c r="B6" s="190">
        <v>4.24373138910207</v>
      </c>
      <c r="C6" s="190">
        <v>4.15771021992238</v>
      </c>
      <c r="D6" s="190">
        <v>0.0206895537758991</v>
      </c>
      <c r="E6" s="190">
        <v>3.97058431952666</v>
      </c>
      <c r="F6" s="198">
        <v>0.0687926631433359</v>
      </c>
      <c r="G6" s="190">
        <v>8.82133537989257</v>
      </c>
      <c r="H6" s="190">
        <v>8.86204139715394</v>
      </c>
      <c r="I6" s="190">
        <v>-0.00459330028343567</v>
      </c>
      <c r="J6" s="190">
        <v>7.45890976331363</v>
      </c>
      <c r="K6" s="198">
        <v>0.182657474056059</v>
      </c>
      <c r="L6" s="213"/>
      <c r="M6" s="213"/>
      <c r="N6" s="158" t="s">
        <v>12</v>
      </c>
      <c r="O6" s="190">
        <v>3.67548235294118</v>
      </c>
      <c r="P6" s="190">
        <v>3.31002966101695</v>
      </c>
      <c r="Q6" s="190">
        <v>0.110407678888276</v>
      </c>
      <c r="R6" s="190">
        <v>1.91908408796894</v>
      </c>
      <c r="S6" s="190">
        <v>0.915227360793305</v>
      </c>
      <c r="T6" s="190">
        <v>7.93797058823528</v>
      </c>
      <c r="U6" s="190">
        <v>7.61992372881357</v>
      </c>
      <c r="V6" s="159">
        <v>0.0417388507734098</v>
      </c>
      <c r="W6" s="190">
        <v>5.21265717981889</v>
      </c>
      <c r="X6" s="218">
        <v>0.522826135385923</v>
      </c>
    </row>
    <row r="7" ht="14" customHeight="1" spans="1:24">
      <c r="A7" s="158" t="s">
        <v>13</v>
      </c>
      <c r="B7" s="190">
        <v>5.05719795134448</v>
      </c>
      <c r="C7" s="190">
        <v>5.21310802603036</v>
      </c>
      <c r="D7" s="190">
        <v>-0.0299073170759898</v>
      </c>
      <c r="E7" s="190">
        <v>4.11806957886478</v>
      </c>
      <c r="F7" s="198">
        <v>0.228050632582704</v>
      </c>
      <c r="G7" s="190">
        <v>10.6358788732395</v>
      </c>
      <c r="H7" s="190">
        <v>10.843809110629</v>
      </c>
      <c r="I7" s="190">
        <v>-0.0191750182309762</v>
      </c>
      <c r="J7" s="190">
        <v>9.32976170546686</v>
      </c>
      <c r="K7" s="198">
        <v>0.139994697507362</v>
      </c>
      <c r="L7" s="213"/>
      <c r="M7" s="213"/>
      <c r="N7" s="158" t="s">
        <v>13</v>
      </c>
      <c r="O7" s="190">
        <v>2.34530056864337</v>
      </c>
      <c r="P7" s="190">
        <v>2.01268557336621</v>
      </c>
      <c r="Q7" s="190">
        <v>0.165259293194446</v>
      </c>
      <c r="R7" s="190">
        <v>1.20693938667944</v>
      </c>
      <c r="S7" s="190">
        <v>0.943180075592539</v>
      </c>
      <c r="T7" s="190">
        <v>6.917775792039</v>
      </c>
      <c r="U7" s="190">
        <v>6.43764734895191</v>
      </c>
      <c r="V7" s="159">
        <v>0.0745813520160066</v>
      </c>
      <c r="W7" s="190">
        <v>4.30818112122665</v>
      </c>
      <c r="X7" s="218">
        <v>0.605730027912414</v>
      </c>
    </row>
    <row r="8" ht="14" customHeight="1" spans="1:24">
      <c r="A8" s="158" t="s">
        <v>14</v>
      </c>
      <c r="B8" s="190">
        <v>2.48701875378104</v>
      </c>
      <c r="C8" s="190">
        <v>2.50195645377401</v>
      </c>
      <c r="D8" s="190">
        <v>-0.00597040766654426</v>
      </c>
      <c r="E8" s="190">
        <v>2.86956441189146</v>
      </c>
      <c r="F8" s="198">
        <v>-0.133311403126257</v>
      </c>
      <c r="G8" s="190">
        <v>9.31336116152451</v>
      </c>
      <c r="H8" s="190">
        <v>9.22213063867799</v>
      </c>
      <c r="I8" s="190">
        <v>0.00989256457329861</v>
      </c>
      <c r="J8" s="190">
        <v>9.78242589401125</v>
      </c>
      <c r="K8" s="198">
        <v>-0.0479497353283199</v>
      </c>
      <c r="L8" s="213"/>
      <c r="M8" s="213"/>
      <c r="N8" s="158" t="s">
        <v>14</v>
      </c>
      <c r="O8" s="190">
        <v>2.27781818181817</v>
      </c>
      <c r="P8" s="190">
        <v>2.05522917565818</v>
      </c>
      <c r="Q8" s="190">
        <v>0.108303739941173</v>
      </c>
      <c r="R8" s="190">
        <v>1.02601585966598</v>
      </c>
      <c r="S8" s="190">
        <v>1.22006137659482</v>
      </c>
      <c r="T8" s="190">
        <v>6.76029481733221</v>
      </c>
      <c r="U8" s="190">
        <v>6.43883901596893</v>
      </c>
      <c r="V8" s="159">
        <v>0.049924497345878</v>
      </c>
      <c r="W8" s="190">
        <v>3.88943746245345</v>
      </c>
      <c r="X8" s="218">
        <v>0.73811634268258</v>
      </c>
    </row>
    <row r="9" ht="14" customHeight="1" spans="1:24">
      <c r="A9" s="158" t="s">
        <v>15</v>
      </c>
      <c r="B9" s="190">
        <v>3.24802417266192</v>
      </c>
      <c r="C9" s="190">
        <v>2.87865373423863</v>
      </c>
      <c r="D9" s="190">
        <v>0.12831360508213</v>
      </c>
      <c r="E9" s="190">
        <v>11.9779864718437</v>
      </c>
      <c r="F9" s="198">
        <v>-0.728833875351508</v>
      </c>
      <c r="G9" s="190">
        <v>18.0627205755396</v>
      </c>
      <c r="H9" s="190">
        <v>18.6593882961527</v>
      </c>
      <c r="I9" s="190">
        <v>-0.0319768103403564</v>
      </c>
      <c r="J9" s="190">
        <v>29.2944214743064</v>
      </c>
      <c r="K9" s="198">
        <v>-0.383407499909768</v>
      </c>
      <c r="L9" s="213"/>
      <c r="M9" s="213"/>
      <c r="N9" s="158" t="s">
        <v>15</v>
      </c>
      <c r="O9" s="190">
        <v>2.25505957683741</v>
      </c>
      <c r="P9" s="190">
        <v>2.1144630602782</v>
      </c>
      <c r="Q9" s="190">
        <v>0.0664927750219047</v>
      </c>
      <c r="R9" s="190">
        <v>0.932991908512234</v>
      </c>
      <c r="S9" s="190">
        <v>1.41701943635649</v>
      </c>
      <c r="T9" s="190">
        <v>6.92268875278398</v>
      </c>
      <c r="U9" s="190">
        <v>6.83886491499227</v>
      </c>
      <c r="V9" s="159">
        <v>0.0122569810682983</v>
      </c>
      <c r="W9" s="190">
        <v>4.13248009494013</v>
      </c>
      <c r="X9" s="218">
        <v>0.675189860263386</v>
      </c>
    </row>
    <row r="10" ht="14" customHeight="1" spans="1:24">
      <c r="A10" s="158" t="s">
        <v>16</v>
      </c>
      <c r="B10" s="190">
        <v>2.77691662065158</v>
      </c>
      <c r="C10" s="190">
        <v>2.50112507856694</v>
      </c>
      <c r="D10" s="190">
        <v>0.110266993221568</v>
      </c>
      <c r="E10" s="190">
        <v>1.30962808124628</v>
      </c>
      <c r="F10" s="198">
        <v>1.12038567316683</v>
      </c>
      <c r="G10" s="190">
        <v>7.5863191606847</v>
      </c>
      <c r="H10" s="190">
        <v>7.390359522313</v>
      </c>
      <c r="I10" s="190">
        <v>0.0265155758363393</v>
      </c>
      <c r="J10" s="190">
        <v>5.04243147308224</v>
      </c>
      <c r="K10" s="198">
        <v>0.504496233847177</v>
      </c>
      <c r="L10" s="213"/>
      <c r="M10" s="213"/>
      <c r="N10" s="158" t="s">
        <v>16</v>
      </c>
      <c r="O10" s="190">
        <v>2.44544216417911</v>
      </c>
      <c r="P10" s="190">
        <v>2.07016649537512</v>
      </c>
      <c r="Q10" s="190">
        <v>0.181278012972568</v>
      </c>
      <c r="R10" s="190">
        <v>0.904860249440364</v>
      </c>
      <c r="S10" s="190">
        <v>1.702563368975</v>
      </c>
      <c r="T10" s="190">
        <v>7.10494029850746</v>
      </c>
      <c r="U10" s="190">
        <v>6.7869928057554</v>
      </c>
      <c r="V10" s="159">
        <v>0.0468465934548278</v>
      </c>
      <c r="W10" s="190">
        <v>3.9113034857691</v>
      </c>
      <c r="X10" s="218">
        <v>0.81651470522758</v>
      </c>
    </row>
    <row r="11" ht="14" customHeight="1" spans="1:24">
      <c r="A11" s="158" t="s">
        <v>17</v>
      </c>
      <c r="B11" s="190">
        <v>1.7441147327249</v>
      </c>
      <c r="C11" s="190">
        <v>1.57931386861314</v>
      </c>
      <c r="D11" s="190">
        <v>0.104349659296337</v>
      </c>
      <c r="E11" s="190">
        <v>2.49938035160288</v>
      </c>
      <c r="F11" s="198">
        <v>-0.302181145976289</v>
      </c>
      <c r="G11" s="190">
        <v>9.08967535853976</v>
      </c>
      <c r="H11" s="190">
        <v>8.93336934306569</v>
      </c>
      <c r="I11" s="190">
        <v>0.0174968715018364</v>
      </c>
      <c r="J11" s="190">
        <v>10.1022105480868</v>
      </c>
      <c r="K11" s="198">
        <v>-0.100229072115192</v>
      </c>
      <c r="L11" s="213"/>
      <c r="M11" s="213"/>
      <c r="N11" s="158" t="s">
        <v>17</v>
      </c>
      <c r="O11" s="190">
        <v>2.18509090909091</v>
      </c>
      <c r="P11" s="190">
        <v>2.038125</v>
      </c>
      <c r="Q11" s="190">
        <v>0.0721083883917372</v>
      </c>
      <c r="R11" s="190">
        <v>0.807700598802397</v>
      </c>
      <c r="S11" s="190">
        <v>1.70532287871374</v>
      </c>
      <c r="T11" s="190">
        <v>6.83260606060606</v>
      </c>
      <c r="U11" s="190">
        <v>6.676875</v>
      </c>
      <c r="V11" s="159">
        <v>0.0233239443011981</v>
      </c>
      <c r="W11" s="190">
        <v>4.14802395209581</v>
      </c>
      <c r="X11" s="218">
        <v>0.647195421124281</v>
      </c>
    </row>
    <row r="12" ht="14" customHeight="1" spans="1:24">
      <c r="A12" s="158" t="s">
        <v>18</v>
      </c>
      <c r="B12" s="190">
        <v>1.56807987079723</v>
      </c>
      <c r="C12" s="190">
        <v>1.42835505319149</v>
      </c>
      <c r="D12" s="190">
        <v>0.0978221887432953</v>
      </c>
      <c r="E12" s="190">
        <v>1.4870505081614</v>
      </c>
      <c r="F12" s="198">
        <v>0.0544899868505561</v>
      </c>
      <c r="G12" s="190">
        <v>5.00013536925564</v>
      </c>
      <c r="H12" s="190">
        <v>4.81778357712765</v>
      </c>
      <c r="I12" s="190">
        <v>0.0378497267900736</v>
      </c>
      <c r="J12" s="190">
        <v>4.2476870957807</v>
      </c>
      <c r="K12" s="198">
        <v>0.177143056093363</v>
      </c>
      <c r="L12" s="213"/>
      <c r="M12" s="213"/>
      <c r="N12" s="158" t="s">
        <v>18</v>
      </c>
      <c r="O12" s="190">
        <v>2.22765027322404</v>
      </c>
      <c r="P12" s="190">
        <v>1.99102441558441</v>
      </c>
      <c r="Q12" s="190">
        <v>0.118846286257205</v>
      </c>
      <c r="R12" s="190">
        <v>0.840891180158838</v>
      </c>
      <c r="S12" s="190">
        <v>1.64915404726121</v>
      </c>
      <c r="T12" s="190">
        <v>6.63445628415301</v>
      </c>
      <c r="U12" s="190">
        <v>6.46291012987013</v>
      </c>
      <c r="V12" s="159">
        <v>0.0265431749530342</v>
      </c>
      <c r="W12" s="190">
        <v>3.74001811341787</v>
      </c>
      <c r="X12" s="218">
        <v>0.773910201223602</v>
      </c>
    </row>
    <row r="13" ht="14" customHeight="1" spans="1:24">
      <c r="A13" s="158" t="s">
        <v>19</v>
      </c>
      <c r="B13" s="190">
        <v>2.23054473988439</v>
      </c>
      <c r="C13" s="190">
        <v>2.16599532952776</v>
      </c>
      <c r="D13" s="190">
        <v>0.0298012694102638</v>
      </c>
      <c r="E13" s="190">
        <v>1.8405792850596</v>
      </c>
      <c r="F13" s="198">
        <v>0.211871044073042</v>
      </c>
      <c r="G13" s="190">
        <v>7.21513664739885</v>
      </c>
      <c r="H13" s="190">
        <v>7.2492890503373</v>
      </c>
      <c r="I13" s="190">
        <v>-0.00471113825111724</v>
      </c>
      <c r="J13" s="190">
        <v>5.31552199816683</v>
      </c>
      <c r="K13" s="198">
        <v>0.357371232757036</v>
      </c>
      <c r="L13" s="213"/>
      <c r="M13" s="213"/>
      <c r="N13" s="158" t="s">
        <v>19</v>
      </c>
      <c r="O13" s="190">
        <v>2.43045627376426</v>
      </c>
      <c r="P13" s="190">
        <v>2.24369052631579</v>
      </c>
      <c r="Q13" s="190">
        <v>0.0832404225350743</v>
      </c>
      <c r="R13" s="190">
        <v>0.63563930998432</v>
      </c>
      <c r="S13" s="190">
        <v>2.82364060181271</v>
      </c>
      <c r="T13" s="190">
        <v>7.31793536121673</v>
      </c>
      <c r="U13" s="190">
        <v>7.10269263157894</v>
      </c>
      <c r="V13" s="159">
        <v>0.030304384661221</v>
      </c>
      <c r="W13" s="190">
        <v>3.69361160480921</v>
      </c>
      <c r="X13" s="218">
        <v>0.98124116560835</v>
      </c>
    </row>
    <row r="14" ht="14" customHeight="1" spans="1:24">
      <c r="A14" s="158" t="s">
        <v>20</v>
      </c>
      <c r="B14" s="190">
        <v>2.32191041162227</v>
      </c>
      <c r="C14" s="190">
        <v>2.15508067039106</v>
      </c>
      <c r="D14" s="190">
        <v>0.0774122952905224</v>
      </c>
      <c r="E14" s="190">
        <v>1.1289577488171</v>
      </c>
      <c r="F14" s="198">
        <v>1.05668495039351</v>
      </c>
      <c r="G14" s="190">
        <v>6.95106900726392</v>
      </c>
      <c r="H14" s="190">
        <v>6.7958453631285</v>
      </c>
      <c r="I14" s="190">
        <v>0.0228409617702024</v>
      </c>
      <c r="J14" s="190">
        <v>4.50637303893086</v>
      </c>
      <c r="K14" s="198">
        <v>0.542497469076166</v>
      </c>
      <c r="L14" s="213"/>
      <c r="M14" s="213"/>
      <c r="N14" s="158" t="s">
        <v>20</v>
      </c>
      <c r="O14" s="190">
        <v>2.36668529769136</v>
      </c>
      <c r="P14" s="190">
        <v>2.03797307221542</v>
      </c>
      <c r="Q14" s="190">
        <v>0.161293704002972</v>
      </c>
      <c r="R14" s="190">
        <v>0.630916851934191</v>
      </c>
      <c r="S14" s="190">
        <v>2.75118415435545</v>
      </c>
      <c r="T14" s="190">
        <v>6.85880437424058</v>
      </c>
      <c r="U14" s="190">
        <v>6.34333414932681</v>
      </c>
      <c r="V14" s="159">
        <v>0.0812617170685352</v>
      </c>
      <c r="W14" s="190">
        <v>3.39134459759894</v>
      </c>
      <c r="X14" s="218">
        <v>1.02244395308474</v>
      </c>
    </row>
    <row r="15" ht="14" customHeight="1" spans="1:24">
      <c r="A15" s="158" t="s">
        <v>21</v>
      </c>
      <c r="B15" s="190">
        <v>1.64345009276437</v>
      </c>
      <c r="C15" s="190">
        <v>1.53089652317881</v>
      </c>
      <c r="D15" s="190">
        <v>0.0735213437887007</v>
      </c>
      <c r="E15" s="190">
        <v>1.99569306577164</v>
      </c>
      <c r="F15" s="198">
        <v>-0.176501576844974</v>
      </c>
      <c r="G15" s="190">
        <v>7.48441447124303</v>
      </c>
      <c r="H15" s="190">
        <v>7.42441639072846</v>
      </c>
      <c r="I15" s="190">
        <v>0.00808118475002229</v>
      </c>
      <c r="J15" s="190">
        <v>7.30487381275441</v>
      </c>
      <c r="K15" s="198">
        <v>0.0245782012243853</v>
      </c>
      <c r="L15" s="213"/>
      <c r="M15" s="213"/>
      <c r="N15" s="158" t="s">
        <v>21</v>
      </c>
      <c r="O15" s="190">
        <v>1.95501237623762</v>
      </c>
      <c r="P15" s="190">
        <v>1.70376048714479</v>
      </c>
      <c r="Q15" s="190">
        <v>0.147469019846733</v>
      </c>
      <c r="R15" s="190">
        <v>0.820007371484001</v>
      </c>
      <c r="S15" s="190">
        <v>1.38414000193627</v>
      </c>
      <c r="T15" s="190">
        <v>6.21278836633665</v>
      </c>
      <c r="U15" s="190">
        <v>5.97810284167795</v>
      </c>
      <c r="V15" s="159">
        <v>0.0392575254849284</v>
      </c>
      <c r="W15" s="190">
        <v>3.54554258001941</v>
      </c>
      <c r="X15" s="218">
        <v>0.75228141423213</v>
      </c>
    </row>
    <row r="16" ht="14" customHeight="1" spans="1:24">
      <c r="A16" s="158" t="s">
        <v>22</v>
      </c>
      <c r="B16" s="190">
        <v>7.03665694495078</v>
      </c>
      <c r="C16" s="190">
        <v>7.48412213422259</v>
      </c>
      <c r="D16" s="190">
        <v>-0.0597886006196627</v>
      </c>
      <c r="E16" s="190">
        <v>4.65645996093753</v>
      </c>
      <c r="F16" s="198">
        <v>0.511160195509127</v>
      </c>
      <c r="G16" s="190">
        <v>10.9170174990886</v>
      </c>
      <c r="H16" s="190">
        <v>11.5251458941225</v>
      </c>
      <c r="I16" s="190">
        <v>-0.0527653533083709</v>
      </c>
      <c r="J16" s="190">
        <v>8.65992480468747</v>
      </c>
      <c r="K16" s="198">
        <v>0.260636523446417</v>
      </c>
      <c r="L16" s="213"/>
      <c r="M16" s="213"/>
      <c r="N16" s="158" t="s">
        <v>22</v>
      </c>
      <c r="O16" s="190">
        <v>2.58513033707865</v>
      </c>
      <c r="P16" s="190">
        <v>2.30129598051157</v>
      </c>
      <c r="Q16" s="190">
        <v>0.123336745455919</v>
      </c>
      <c r="R16" s="190">
        <v>0.893141595525466</v>
      </c>
      <c r="S16" s="190">
        <v>1.89442385174966</v>
      </c>
      <c r="T16" s="190">
        <v>7.80037078651686</v>
      </c>
      <c r="U16" s="190">
        <v>7.55251644336175</v>
      </c>
      <c r="V16" s="159">
        <v>0.0328174516419565</v>
      </c>
      <c r="W16" s="190">
        <v>4.00992169561378</v>
      </c>
      <c r="X16" s="218">
        <v>0.945267608354853</v>
      </c>
    </row>
    <row r="17" ht="14" customHeight="1" spans="1:24">
      <c r="A17" s="158" t="s">
        <v>23</v>
      </c>
      <c r="B17" s="190">
        <v>2.22288336347196</v>
      </c>
      <c r="C17" s="190">
        <v>2.01299401197605</v>
      </c>
      <c r="D17" s="190">
        <v>0.104267250795186</v>
      </c>
      <c r="E17" s="190">
        <v>4.24326274655767</v>
      </c>
      <c r="F17" s="198">
        <v>-0.476138175682081</v>
      </c>
      <c r="G17" s="190">
        <v>7.2211383363472</v>
      </c>
      <c r="H17" s="190">
        <v>7.04825149700599</v>
      </c>
      <c r="I17" s="190">
        <v>0.0245290394950652</v>
      </c>
      <c r="J17" s="190">
        <v>7.20558466691476</v>
      </c>
      <c r="K17" s="198">
        <v>0.00215855758434967</v>
      </c>
      <c r="L17" s="213"/>
      <c r="M17" s="213"/>
      <c r="N17" s="158" t="s">
        <v>23</v>
      </c>
      <c r="O17" s="190">
        <v>2.16243415178571</v>
      </c>
      <c r="P17" s="190">
        <v>1.95952834740651</v>
      </c>
      <c r="Q17" s="190">
        <v>0.103548287345654</v>
      </c>
      <c r="R17" s="190">
        <v>0.816591815320045</v>
      </c>
      <c r="S17" s="190">
        <v>1.64812126599407</v>
      </c>
      <c r="T17" s="190">
        <v>7.14302343750001</v>
      </c>
      <c r="U17" s="190">
        <v>6.94507961399275</v>
      </c>
      <c r="V17" s="159">
        <v>0.0285013037299744</v>
      </c>
      <c r="W17" s="190">
        <v>3.75247681007346</v>
      </c>
      <c r="X17" s="218">
        <v>0.903548988850427</v>
      </c>
    </row>
    <row r="18" s="65" customFormat="1" ht="14" customHeight="1" spans="1:24">
      <c r="A18" s="160" t="s">
        <v>24</v>
      </c>
      <c r="B18" s="191">
        <v>3.24169747387924</v>
      </c>
      <c r="C18" s="191">
        <v>3.16828533638487</v>
      </c>
      <c r="D18" s="191">
        <v>0.0231709362320676</v>
      </c>
      <c r="E18" s="191">
        <v>14.6267345010103</v>
      </c>
      <c r="F18" s="199">
        <v>-0.778371756617629</v>
      </c>
      <c r="G18" s="191">
        <v>9.90844348631125</v>
      </c>
      <c r="H18" s="191">
        <v>9.98605361946236</v>
      </c>
      <c r="I18" s="191">
        <v>-0.00777185223598715</v>
      </c>
      <c r="J18" s="191">
        <v>21.4395798435817</v>
      </c>
      <c r="K18" s="199">
        <v>-0.537843392519769</v>
      </c>
      <c r="L18" s="216"/>
      <c r="M18" s="216"/>
      <c r="N18" s="160" t="s">
        <v>24</v>
      </c>
      <c r="O18" s="191">
        <v>2.39128917219401</v>
      </c>
      <c r="P18" s="191">
        <v>2.13636712177633</v>
      </c>
      <c r="Q18" s="191">
        <v>0.119325020413961</v>
      </c>
      <c r="R18" s="191">
        <v>0.925168712421477</v>
      </c>
      <c r="S18" s="191">
        <v>1.58470605424518</v>
      </c>
      <c r="T18" s="191">
        <v>7.03030863984839</v>
      </c>
      <c r="U18" s="191">
        <v>6.74674141497723</v>
      </c>
      <c r="V18" s="161">
        <v>0.0420302494833526</v>
      </c>
      <c r="W18" s="191">
        <v>3.95287334792611</v>
      </c>
      <c r="X18" s="219">
        <v>0.778531215409891</v>
      </c>
    </row>
    <row r="19" s="192" customFormat="1" customHeight="1" spans="1:16">
      <c r="A19" s="200" t="s">
        <v>25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217"/>
      <c r="P19" s="217"/>
    </row>
    <row r="20" s="192" customFormat="1" customHeight="1" spans="1:16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217"/>
      <c r="P20" s="217"/>
    </row>
    <row r="21" s="193" customFormat="1" customHeight="1" spans="1:14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</row>
    <row r="22" ht="21" customHeight="1" spans="1:3">
      <c r="A22" s="201" t="s">
        <v>26</v>
      </c>
      <c r="B22" s="202"/>
      <c r="C22" s="202"/>
    </row>
    <row r="23" ht="30" customHeight="1" spans="1:20">
      <c r="A23" s="203" t="s">
        <v>2</v>
      </c>
      <c r="B23" s="196" t="s">
        <v>27</v>
      </c>
      <c r="C23" s="204" t="s">
        <v>28</v>
      </c>
      <c r="D23" s="67" t="s">
        <v>29</v>
      </c>
      <c r="E23" s="67" t="s">
        <v>30</v>
      </c>
      <c r="F23" s="67" t="s">
        <v>31</v>
      </c>
      <c r="G23" s="204" t="s">
        <v>32</v>
      </c>
      <c r="H23" s="204" t="s">
        <v>33</v>
      </c>
      <c r="I23" s="204" t="s">
        <v>34</v>
      </c>
      <c r="J23" s="204" t="s">
        <v>35</v>
      </c>
      <c r="K23" s="204" t="s">
        <v>36</v>
      </c>
      <c r="L23" s="204" t="s">
        <v>37</v>
      </c>
      <c r="T23" s="220"/>
    </row>
    <row r="24" s="50" customFormat="1" customHeight="1" spans="1:12">
      <c r="A24" s="205" t="s">
        <v>10</v>
      </c>
      <c r="B24" s="205">
        <v>8021</v>
      </c>
      <c r="C24" s="206">
        <v>0.00997381872584466</v>
      </c>
      <c r="D24" s="206">
        <v>0.0704400947512779</v>
      </c>
      <c r="E24" s="206">
        <v>0.1508540082284</v>
      </c>
      <c r="F24" s="206">
        <v>0.3595561650667</v>
      </c>
      <c r="G24" s="206">
        <v>0</v>
      </c>
      <c r="H24" s="206">
        <v>0.00187009101109587</v>
      </c>
      <c r="I24" s="206">
        <v>0.331130781698043</v>
      </c>
      <c r="J24" s="206">
        <v>0.000623363670365291</v>
      </c>
      <c r="K24" s="206">
        <v>0.0668245854631592</v>
      </c>
      <c r="L24" s="206">
        <v>0.000249345468146116</v>
      </c>
    </row>
    <row r="25" s="50" customFormat="1" customHeight="1" spans="1:12">
      <c r="A25" s="205" t="s">
        <v>11</v>
      </c>
      <c r="B25" s="205">
        <v>3887</v>
      </c>
      <c r="C25" s="206">
        <v>0.0416773861589915</v>
      </c>
      <c r="D25" s="206">
        <v>0.0810393619758168</v>
      </c>
      <c r="E25" s="206">
        <v>0.0442500643169539</v>
      </c>
      <c r="F25" s="206">
        <v>0.242860818111654</v>
      </c>
      <c r="G25" s="206">
        <v>0.154875225109339</v>
      </c>
      <c r="H25" s="206">
        <v>0.0285567275533831</v>
      </c>
      <c r="I25" s="206">
        <v>0.235657319269359</v>
      </c>
      <c r="J25" s="206">
        <v>0.0113197838950347</v>
      </c>
      <c r="K25" s="206">
        <v>0.00540262413172112</v>
      </c>
      <c r="L25" s="206">
        <v>0.0733213275019295</v>
      </c>
    </row>
    <row r="26" s="50" customFormat="1" customHeight="1" spans="1:12">
      <c r="A26" s="205" t="s">
        <v>12</v>
      </c>
      <c r="B26" s="205">
        <v>2606</v>
      </c>
      <c r="C26" s="206">
        <v>0.400613967766692</v>
      </c>
      <c r="D26" s="206">
        <v>0.00844205679201842</v>
      </c>
      <c r="E26" s="206">
        <v>0.0594781273983116</v>
      </c>
      <c r="F26" s="206">
        <v>0.314658480429777</v>
      </c>
      <c r="G26" s="206">
        <v>0.0997697620874904</v>
      </c>
      <c r="H26" s="206">
        <v>0.0257099002302379</v>
      </c>
      <c r="I26" s="206">
        <v>0.0188027628549501</v>
      </c>
      <c r="J26" s="206">
        <v>0.0188027628549501</v>
      </c>
      <c r="K26" s="206">
        <v>0.00537221795855718</v>
      </c>
      <c r="L26" s="206">
        <v>0.00537221795855718</v>
      </c>
    </row>
    <row r="27" s="50" customFormat="1" customHeight="1" spans="1:12">
      <c r="A27" s="205" t="s">
        <v>13</v>
      </c>
      <c r="B27" s="205">
        <v>7810</v>
      </c>
      <c r="C27" s="206">
        <v>0.0710627400768246</v>
      </c>
      <c r="D27" s="206">
        <v>0.0250960307298335</v>
      </c>
      <c r="E27" s="206">
        <v>0.0964148527528809</v>
      </c>
      <c r="F27" s="206">
        <v>0.420358514724712</v>
      </c>
      <c r="G27" s="206">
        <v>0.0732394366197183</v>
      </c>
      <c r="H27" s="206">
        <v>0.0373879641485275</v>
      </c>
      <c r="I27" s="206">
        <v>0.160819462227913</v>
      </c>
      <c r="J27" s="206">
        <v>0.0492957746478873</v>
      </c>
      <c r="K27" s="206">
        <v>0.0537772087067862</v>
      </c>
      <c r="L27" s="206">
        <v>0.000256081946222791</v>
      </c>
    </row>
    <row r="28" s="50" customFormat="1" customHeight="1" spans="1:12">
      <c r="A28" s="205" t="s">
        <v>14</v>
      </c>
      <c r="B28" s="205">
        <v>9918</v>
      </c>
      <c r="C28" s="206">
        <v>0.0504133897963299</v>
      </c>
      <c r="D28" s="206">
        <v>0.0235934664246824</v>
      </c>
      <c r="E28" s="206">
        <v>0.0795523290986086</v>
      </c>
      <c r="F28" s="206">
        <v>0.290280298447268</v>
      </c>
      <c r="G28" s="206">
        <v>0.153559185319621</v>
      </c>
      <c r="H28" s="206">
        <v>0.0272232304900181</v>
      </c>
      <c r="I28" s="206">
        <v>0.27596289574511</v>
      </c>
      <c r="J28" s="206">
        <v>0.0371042548900988</v>
      </c>
      <c r="K28" s="206">
        <v>0.0143174027021577</v>
      </c>
      <c r="L28" s="206">
        <v>0.0139140955837871</v>
      </c>
    </row>
    <row r="29" s="50" customFormat="1" customHeight="1" spans="1:12">
      <c r="A29" s="205" t="s">
        <v>15</v>
      </c>
      <c r="B29" s="205">
        <v>10425</v>
      </c>
      <c r="C29" s="206">
        <v>0.145035971223022</v>
      </c>
      <c r="D29" s="206">
        <v>0.0097841726618705</v>
      </c>
      <c r="E29" s="206">
        <v>0.0101678657074341</v>
      </c>
      <c r="F29" s="206">
        <v>0.575635491606715</v>
      </c>
      <c r="G29" s="206">
        <v>0.11031175059952</v>
      </c>
      <c r="H29" s="206">
        <v>0.0107434052757794</v>
      </c>
      <c r="I29" s="206">
        <v>0.0607194244604317</v>
      </c>
      <c r="J29" s="206">
        <v>0.0352038369304556</v>
      </c>
      <c r="K29" s="206">
        <v>0.00412470023980815</v>
      </c>
      <c r="L29" s="206">
        <v>0.0113189448441247</v>
      </c>
    </row>
    <row r="30" s="50" customFormat="1" customHeight="1" spans="1:12">
      <c r="A30" s="205" t="s">
        <v>16</v>
      </c>
      <c r="B30" s="205">
        <v>1811</v>
      </c>
      <c r="C30" s="206">
        <v>0.014908890115958</v>
      </c>
      <c r="D30" s="206">
        <v>0.00110436223081171</v>
      </c>
      <c r="E30" s="206">
        <v>0.0535615681943678</v>
      </c>
      <c r="F30" s="206">
        <v>0.924903368304804</v>
      </c>
      <c r="G30" s="206">
        <v>0</v>
      </c>
      <c r="H30" s="206">
        <v>0.000552181115405853</v>
      </c>
      <c r="I30" s="206">
        <v>0</v>
      </c>
      <c r="J30" s="206">
        <v>0.00165654334621756</v>
      </c>
      <c r="K30" s="206">
        <v>0.00110436223081171</v>
      </c>
      <c r="L30" s="206">
        <v>0</v>
      </c>
    </row>
    <row r="31" s="50" customFormat="1" customHeight="1" spans="1:12">
      <c r="A31" s="205" t="s">
        <v>17</v>
      </c>
      <c r="B31" s="205">
        <v>1534</v>
      </c>
      <c r="C31" s="206">
        <v>0.091264667535854</v>
      </c>
      <c r="D31" s="206">
        <v>0.0710560625814863</v>
      </c>
      <c r="E31" s="206">
        <v>0.0391134289439374</v>
      </c>
      <c r="F31" s="206">
        <v>0.0840938722294654</v>
      </c>
      <c r="G31" s="206">
        <v>0.282268578878748</v>
      </c>
      <c r="H31" s="206">
        <v>0.0208604954367666</v>
      </c>
      <c r="I31" s="206">
        <v>0.232724902216428</v>
      </c>
      <c r="J31" s="206">
        <v>0.104302477183833</v>
      </c>
      <c r="K31" s="206">
        <v>0.00325945241199479</v>
      </c>
      <c r="L31" s="206">
        <v>0.00391134289439374</v>
      </c>
    </row>
    <row r="32" s="50" customFormat="1" customHeight="1" spans="1:12">
      <c r="A32" s="205" t="s">
        <v>18</v>
      </c>
      <c r="B32" s="205">
        <v>6811</v>
      </c>
      <c r="C32" s="206">
        <v>0.0919101453531053</v>
      </c>
      <c r="D32" s="206">
        <v>0.0525620320070474</v>
      </c>
      <c r="E32" s="206">
        <v>0.0362648656584936</v>
      </c>
      <c r="F32" s="206">
        <v>0.432976068125092</v>
      </c>
      <c r="G32" s="206">
        <v>0.183379826750844</v>
      </c>
      <c r="H32" s="206">
        <v>0.00763470855968287</v>
      </c>
      <c r="I32" s="206">
        <v>0.0365585082954045</v>
      </c>
      <c r="J32" s="206">
        <v>0.0930847159007488</v>
      </c>
      <c r="K32" s="206">
        <v>0.0386140067537806</v>
      </c>
      <c r="L32" s="206">
        <v>0.00352371164293055</v>
      </c>
    </row>
    <row r="33" s="50" customFormat="1" customHeight="1" spans="1:12">
      <c r="A33" s="205" t="s">
        <v>19</v>
      </c>
      <c r="B33" s="205">
        <v>4325</v>
      </c>
      <c r="C33" s="206">
        <v>0.199537572254335</v>
      </c>
      <c r="D33" s="206">
        <v>0.0305202312138728</v>
      </c>
      <c r="E33" s="206">
        <v>0.00624277456647399</v>
      </c>
      <c r="F33" s="206">
        <v>0.387745664739884</v>
      </c>
      <c r="G33" s="206">
        <v>0.0846242774566474</v>
      </c>
      <c r="H33" s="206">
        <v>0.0425433526011561</v>
      </c>
      <c r="I33" s="206">
        <v>0.174335260115607</v>
      </c>
      <c r="J33" s="206">
        <v>0.0467052023121387</v>
      </c>
      <c r="K33" s="206">
        <v>0.00208092485549133</v>
      </c>
      <c r="L33" s="206">
        <v>0.0180346820809249</v>
      </c>
    </row>
    <row r="34" s="50" customFormat="1" customHeight="1" spans="1:12">
      <c r="A34" s="205" t="s">
        <v>20</v>
      </c>
      <c r="B34" s="205">
        <v>4956</v>
      </c>
      <c r="C34" s="206">
        <v>0.00504439063761098</v>
      </c>
      <c r="D34" s="206">
        <v>0.00786924939467312</v>
      </c>
      <c r="E34" s="206">
        <v>0.0976594027441485</v>
      </c>
      <c r="F34" s="206">
        <v>0.807102502017756</v>
      </c>
      <c r="G34" s="206">
        <v>0.00121065375302663</v>
      </c>
      <c r="H34" s="206">
        <v>0.000605326876513317</v>
      </c>
      <c r="I34" s="206">
        <v>0.000807102502017756</v>
      </c>
      <c r="J34" s="206">
        <v>0.0752623083131558</v>
      </c>
      <c r="K34" s="206">
        <v>0</v>
      </c>
      <c r="L34" s="206">
        <v>0.000403551251008878</v>
      </c>
    </row>
    <row r="35" s="50" customFormat="1" customHeight="1" spans="1:12">
      <c r="A35" s="205" t="s">
        <v>21</v>
      </c>
      <c r="B35" s="205">
        <v>5390</v>
      </c>
      <c r="C35" s="206">
        <v>0.250463821892393</v>
      </c>
      <c r="D35" s="206">
        <v>0.0163265306122449</v>
      </c>
      <c r="E35" s="206">
        <v>0.037291280148423</v>
      </c>
      <c r="F35" s="206">
        <v>0.427829313543599</v>
      </c>
      <c r="G35" s="206">
        <v>0.0846011131725418</v>
      </c>
      <c r="H35" s="206">
        <v>0.0142857142857143</v>
      </c>
      <c r="I35" s="206">
        <v>0.0664192949907236</v>
      </c>
      <c r="J35" s="206">
        <v>0.0489795918367347</v>
      </c>
      <c r="K35" s="206">
        <v>0.0335807050092764</v>
      </c>
      <c r="L35" s="206">
        <v>0.000927643784786642</v>
      </c>
    </row>
    <row r="36" s="50" customFormat="1" customHeight="1" spans="1:12">
      <c r="A36" s="205" t="s">
        <v>22</v>
      </c>
      <c r="B36" s="205">
        <v>5486</v>
      </c>
      <c r="C36" s="206">
        <v>0.220379146919431</v>
      </c>
      <c r="D36" s="206">
        <v>0.002916514764856</v>
      </c>
      <c r="E36" s="206">
        <v>0.0475756471017135</v>
      </c>
      <c r="F36" s="206">
        <v>0.238607364199781</v>
      </c>
      <c r="G36" s="206">
        <v>0.0395552314983595</v>
      </c>
      <c r="H36" s="206">
        <v>0.000364564345607</v>
      </c>
      <c r="I36" s="206">
        <v>0.036091870215093</v>
      </c>
      <c r="J36" s="206">
        <v>0.0885891359825009</v>
      </c>
      <c r="K36" s="206">
        <v>0.286547575647102</v>
      </c>
      <c r="L36" s="206">
        <v>0.010572366022603</v>
      </c>
    </row>
    <row r="37" s="50" customFormat="1" customHeight="1" spans="1:12">
      <c r="A37" s="205" t="s">
        <v>38</v>
      </c>
      <c r="B37" s="205">
        <v>2212</v>
      </c>
      <c r="C37" s="206">
        <v>0.0515370705244123</v>
      </c>
      <c r="D37" s="206">
        <v>0.00316455696202532</v>
      </c>
      <c r="E37" s="206">
        <v>0.0334538878842676</v>
      </c>
      <c r="F37" s="206">
        <v>0.911392405063291</v>
      </c>
      <c r="G37" s="206">
        <v>0</v>
      </c>
      <c r="H37" s="206">
        <v>0</v>
      </c>
      <c r="I37" s="206">
        <v>0</v>
      </c>
      <c r="J37" s="206">
        <v>0</v>
      </c>
      <c r="K37" s="206">
        <v>0</v>
      </c>
      <c r="L37" s="206">
        <v>0</v>
      </c>
    </row>
    <row r="38" s="194" customFormat="1" customHeight="1" spans="1:12">
      <c r="A38" s="207" t="s">
        <v>39</v>
      </c>
      <c r="B38" s="207">
        <v>75610</v>
      </c>
      <c r="C38" s="208">
        <v>0.109641581801349</v>
      </c>
      <c r="D38" s="208">
        <v>0.0301018383811665</v>
      </c>
      <c r="E38" s="208">
        <v>0.0632588281973284</v>
      </c>
      <c r="F38" s="208">
        <v>0.434783758762068</v>
      </c>
      <c r="G38" s="208">
        <v>0.0903848697262267</v>
      </c>
      <c r="H38" s="208">
        <v>0.0173654278534585</v>
      </c>
      <c r="I38" s="208">
        <v>0.13446634043116</v>
      </c>
      <c r="J38" s="208">
        <v>0.0441740510514482</v>
      </c>
      <c r="K38" s="208">
        <v>0.0424282502314509</v>
      </c>
      <c r="L38" s="208">
        <v>0.0096812590927126</v>
      </c>
    </row>
    <row r="39" customHeight="1" spans="1:12">
      <c r="A39" s="209"/>
      <c r="B39" s="209"/>
      <c r="C39" s="210"/>
      <c r="D39" s="210"/>
      <c r="E39" s="210"/>
      <c r="F39" s="210"/>
      <c r="G39" s="210"/>
      <c r="H39" s="210"/>
      <c r="I39" s="210"/>
      <c r="J39" s="210"/>
      <c r="K39" s="210"/>
      <c r="L39" s="210"/>
    </row>
    <row r="40" customHeight="1" spans="1:12">
      <c r="A40" s="211"/>
      <c r="B40" s="211"/>
      <c r="C40" s="212"/>
      <c r="D40" s="212"/>
      <c r="E40" s="212"/>
      <c r="F40" s="212"/>
      <c r="G40" s="212"/>
      <c r="H40" s="212"/>
      <c r="I40" s="212"/>
      <c r="J40" s="212"/>
      <c r="K40" s="212"/>
      <c r="L40" s="212"/>
    </row>
    <row r="41" customHeight="1" spans="1:12">
      <c r="A41" s="193"/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</row>
    <row r="42" customHeight="1" spans="1:12">
      <c r="A42" s="193"/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</row>
  </sheetData>
  <mergeCells count="8">
    <mergeCell ref="A1:K1"/>
    <mergeCell ref="N1:X1"/>
    <mergeCell ref="B2:F2"/>
    <mergeCell ref="G2:K2"/>
    <mergeCell ref="O2:S2"/>
    <mergeCell ref="T2:X2"/>
    <mergeCell ref="A2:A3"/>
    <mergeCell ref="N2:N3"/>
  </mergeCells>
  <conditionalFormatting sqref="B4:B18">
    <cfRule type="cellIs" dxfId="0" priority="13" operator="greaterThanOrEqual">
      <formula>5</formula>
    </cfRule>
  </conditionalFormatting>
  <conditionalFormatting sqref="C4:C18">
    <cfRule type="cellIs" dxfId="0" priority="4" operator="greaterThanOrEqual">
      <formula>5</formula>
    </cfRule>
  </conditionalFormatting>
  <conditionalFormatting sqref="E4:E18">
    <cfRule type="cellIs" dxfId="0" priority="6" operator="greaterThanOrEqual">
      <formula>5</formula>
    </cfRule>
  </conditionalFormatting>
  <conditionalFormatting sqref="G4:G18">
    <cfRule type="cellIs" dxfId="0" priority="7" operator="greaterThanOrEqual">
      <formula>15</formula>
    </cfRule>
  </conditionalFormatting>
  <conditionalFormatting sqref="H4:H18">
    <cfRule type="cellIs" dxfId="0" priority="3" operator="greaterThanOrEqual">
      <formula>15</formula>
    </cfRule>
  </conditionalFormatting>
  <conditionalFormatting sqref="J4:J18">
    <cfRule type="cellIs" dxfId="0" priority="5" operator="greaterThanOrEqual">
      <formula>15</formula>
    </cfRule>
  </conditionalFormatting>
  <conditionalFormatting sqref="O4:O18">
    <cfRule type="cellIs" dxfId="0" priority="12" operator="greaterThanOrEqual">
      <formula>5</formula>
    </cfRule>
  </conditionalFormatting>
  <conditionalFormatting sqref="O19:O20">
    <cfRule type="cellIs" dxfId="0" priority="510" operator="greaterThanOrEqual">
      <formula>15</formula>
    </cfRule>
  </conditionalFormatting>
  <conditionalFormatting sqref="P4:P18">
    <cfRule type="cellIs" dxfId="0" priority="2" operator="greaterThanOrEqual">
      <formula>5</formula>
    </cfRule>
  </conditionalFormatting>
  <conditionalFormatting sqref="Q4:Q18">
    <cfRule type="cellIs" dxfId="0" priority="11" operator="greaterThanOrEqual">
      <formula>5</formula>
    </cfRule>
  </conditionalFormatting>
  <conditionalFormatting sqref="R4:R18">
    <cfRule type="cellIs" dxfId="0" priority="9" operator="greaterThanOrEqual">
      <formula>5</formula>
    </cfRule>
  </conditionalFormatting>
  <conditionalFormatting sqref="S4:S18">
    <cfRule type="cellIs" dxfId="0" priority="10" operator="greaterThanOrEqual">
      <formula>5</formula>
    </cfRule>
  </conditionalFormatting>
  <conditionalFormatting sqref="T4:T18">
    <cfRule type="cellIs" dxfId="0" priority="8" operator="greaterThanOrEqual">
      <formula>15</formula>
    </cfRule>
  </conditionalFormatting>
  <conditionalFormatting sqref="U4:U18">
    <cfRule type="cellIs" dxfId="0" priority="1" operator="greaterThanOrEqual">
      <formula>15</formula>
    </cfRule>
  </conditionalFormatting>
  <conditionalFormatting sqref="W4:W18">
    <cfRule type="cellIs" dxfId="0" priority="14" operator="greaterThanOrEqual">
      <formula>15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H24" sqref="H24"/>
    </sheetView>
  </sheetViews>
  <sheetFormatPr defaultColWidth="9" defaultRowHeight="12"/>
  <cols>
    <col min="1" max="6" width="9.125" style="50" customWidth="1"/>
    <col min="7" max="7" width="9.125" style="48" customWidth="1"/>
    <col min="8" max="16384" width="9" style="50"/>
  </cols>
  <sheetData>
    <row r="1" ht="20" customHeight="1" spans="1:12">
      <c r="A1" s="183" t="s">
        <v>40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/>
    </row>
    <row r="2" s="182" customFormat="1" ht="17" customHeight="1" spans="1:12">
      <c r="A2" s="184"/>
      <c r="B2" s="185" t="s">
        <v>3</v>
      </c>
      <c r="C2" s="185"/>
      <c r="D2" s="185"/>
      <c r="E2" s="185"/>
      <c r="F2" s="185"/>
      <c r="G2" s="185" t="s">
        <v>4</v>
      </c>
      <c r="H2" s="185"/>
      <c r="I2" s="185"/>
      <c r="J2" s="185"/>
      <c r="K2" s="185"/>
      <c r="L2"/>
    </row>
    <row r="3" ht="13.5" spans="1:12">
      <c r="A3" s="186" t="s">
        <v>2</v>
      </c>
      <c r="B3" s="187" t="s">
        <v>5</v>
      </c>
      <c r="C3" s="187" t="s">
        <v>6</v>
      </c>
      <c r="D3" s="188" t="s">
        <v>7</v>
      </c>
      <c r="E3" s="189" t="s">
        <v>8</v>
      </c>
      <c r="F3" s="188" t="s">
        <v>9</v>
      </c>
      <c r="G3" s="187" t="s">
        <v>5</v>
      </c>
      <c r="H3" s="187" t="s">
        <v>6</v>
      </c>
      <c r="I3" s="188" t="s">
        <v>7</v>
      </c>
      <c r="J3" s="189" t="s">
        <v>8</v>
      </c>
      <c r="K3" s="188" t="s">
        <v>9</v>
      </c>
      <c r="L3"/>
    </row>
    <row r="4" s="50" customFormat="1" ht="14.5" customHeight="1" spans="1:11">
      <c r="A4" s="158" t="s">
        <v>10</v>
      </c>
      <c r="B4" s="190">
        <v>1.96905882352941</v>
      </c>
      <c r="C4" s="190">
        <v>2.01767330677291</v>
      </c>
      <c r="D4" s="190">
        <v>-0.0240943283931598</v>
      </c>
      <c r="E4" s="190">
        <v>8.26654359526369</v>
      </c>
      <c r="F4" s="190">
        <v>-0.761803854193961</v>
      </c>
      <c r="G4" s="190">
        <v>8.54983391003461</v>
      </c>
      <c r="H4" s="190">
        <v>8.81325896414343</v>
      </c>
      <c r="I4" s="190">
        <v>-0.0298896305192623</v>
      </c>
      <c r="J4" s="190">
        <v>14.4208837459634</v>
      </c>
      <c r="K4" s="190">
        <v>-0.407121362279353</v>
      </c>
    </row>
    <row r="5" s="50" customFormat="1" ht="14.5" customHeight="1" spans="1:11">
      <c r="A5" s="158" t="s">
        <v>11</v>
      </c>
      <c r="B5" s="190">
        <v>0.762</v>
      </c>
      <c r="C5" s="190">
        <v>0.671261538461538</v>
      </c>
      <c r="D5" s="190">
        <v>0.135176017601761</v>
      </c>
      <c r="E5" s="190">
        <v>7.35281920903954</v>
      </c>
      <c r="F5" s="190">
        <v>-0.896366280968367</v>
      </c>
      <c r="G5" s="190">
        <v>5.03764417177914</v>
      </c>
      <c r="H5" s="190">
        <v>4.75601538461538</v>
      </c>
      <c r="I5" s="190">
        <v>0.0592152809418507</v>
      </c>
      <c r="J5" s="190">
        <v>13.1664350282486</v>
      </c>
      <c r="K5" s="190">
        <v>-0.61738738231185</v>
      </c>
    </row>
    <row r="6" s="50" customFormat="1" ht="14.5" customHeight="1" spans="1:11">
      <c r="A6" s="158" t="s">
        <v>12</v>
      </c>
      <c r="B6" s="190">
        <v>2.52</v>
      </c>
      <c r="C6" s="190">
        <v>1.26857142857143</v>
      </c>
      <c r="D6" s="190">
        <v>0.986486486486484</v>
      </c>
      <c r="E6" s="190">
        <v>0.951771428571428</v>
      </c>
      <c r="F6" s="190">
        <v>1.64769452449568</v>
      </c>
      <c r="G6" s="190">
        <v>6.18866666666667</v>
      </c>
      <c r="H6" s="190">
        <v>5.63485714285714</v>
      </c>
      <c r="I6" s="190">
        <v>0.098282797552649</v>
      </c>
      <c r="J6" s="190">
        <v>6.4248</v>
      </c>
      <c r="K6" s="190">
        <v>-0.0367534138546467</v>
      </c>
    </row>
    <row r="7" s="50" customFormat="1" ht="14.5" customHeight="1" spans="1:11">
      <c r="A7" s="158" t="s">
        <v>13</v>
      </c>
      <c r="B7" s="190">
        <v>0.562888888888889</v>
      </c>
      <c r="C7" s="190">
        <v>0.554571428571428</v>
      </c>
      <c r="D7" s="190">
        <v>0.0149979964508563</v>
      </c>
      <c r="E7" s="190">
        <v>5.41544117647059</v>
      </c>
      <c r="F7" s="190">
        <v>-0.896058535113525</v>
      </c>
      <c r="G7" s="190">
        <v>5.76385185185185</v>
      </c>
      <c r="H7" s="190">
        <v>5.49197142857143</v>
      </c>
      <c r="I7" s="190">
        <v>0.0495050687747555</v>
      </c>
      <c r="J7" s="190">
        <v>10.7271617647059</v>
      </c>
      <c r="K7" s="190">
        <v>-0.462686218565673</v>
      </c>
    </row>
    <row r="8" s="50" customFormat="1" ht="14.5" customHeight="1" spans="1:11">
      <c r="A8" s="158" t="s">
        <v>14</v>
      </c>
      <c r="B8" s="190">
        <v>0.498857142857143</v>
      </c>
      <c r="C8" s="190">
        <v>0.516307692307692</v>
      </c>
      <c r="D8" s="190">
        <v>-0.0337987399965941</v>
      </c>
      <c r="E8" s="190">
        <v>1.65241558441558</v>
      </c>
      <c r="F8" s="190">
        <v>-0.698104310100914</v>
      </c>
      <c r="G8" s="190">
        <v>5.54414285714286</v>
      </c>
      <c r="H8" s="190">
        <v>5.85738461538461</v>
      </c>
      <c r="I8" s="190">
        <v>-0.0534780928366925</v>
      </c>
      <c r="J8" s="190">
        <v>7.2658961038961</v>
      </c>
      <c r="K8" s="190">
        <v>-0.236963647997941</v>
      </c>
    </row>
    <row r="9" s="50" customFormat="1" ht="14.5" customHeight="1" spans="1:11">
      <c r="A9" s="158" t="s">
        <v>15</v>
      </c>
      <c r="B9" s="190">
        <v>1.15069565217391</v>
      </c>
      <c r="C9" s="190">
        <v>1.15813333333333</v>
      </c>
      <c r="D9" s="190">
        <v>-0.0064221285627016</v>
      </c>
      <c r="E9" s="190">
        <v>5.41308108108108</v>
      </c>
      <c r="F9" s="190">
        <v>-0.787423163455719</v>
      </c>
      <c r="G9" s="190">
        <v>9.14308695652174</v>
      </c>
      <c r="H9" s="190">
        <v>9.1888</v>
      </c>
      <c r="I9" s="190">
        <v>-0.00497486543164091</v>
      </c>
      <c r="J9" s="190">
        <v>12.9195135135135</v>
      </c>
      <c r="K9" s="190">
        <v>-0.292304083512255</v>
      </c>
    </row>
    <row r="10" s="50" customFormat="1" ht="14.5" customHeight="1" spans="1:12">
      <c r="A10" s="158" t="s">
        <v>16</v>
      </c>
      <c r="B10" s="190">
        <v>0.792</v>
      </c>
      <c r="C10" s="190" t="s">
        <v>41</v>
      </c>
      <c r="D10" s="190" t="s">
        <v>41</v>
      </c>
      <c r="E10" s="190">
        <v>30.2336</v>
      </c>
      <c r="F10" s="190">
        <v>-0.973803979678239</v>
      </c>
      <c r="G10" s="190">
        <v>4.677</v>
      </c>
      <c r="H10" s="190" t="s">
        <v>41</v>
      </c>
      <c r="I10" s="190" t="s">
        <v>41</v>
      </c>
      <c r="J10" s="190">
        <v>34.6238</v>
      </c>
      <c r="K10" s="190">
        <v>-0.864919506235595</v>
      </c>
      <c r="L10" s="50" t="s">
        <v>42</v>
      </c>
    </row>
    <row r="11" s="50" customFormat="1" ht="14.5" customHeight="1" spans="1:12">
      <c r="A11" s="158" t="s">
        <v>17</v>
      </c>
      <c r="B11" s="190">
        <v>1.0194</v>
      </c>
      <c r="C11" s="190">
        <v>0.687942857142857</v>
      </c>
      <c r="D11" s="190">
        <v>0.481809120358834</v>
      </c>
      <c r="E11" s="190">
        <v>4.33030693069307</v>
      </c>
      <c r="F11" s="190">
        <v>-0.764589435272007</v>
      </c>
      <c r="G11" s="190">
        <v>5.5374</v>
      </c>
      <c r="H11" s="190">
        <v>5.45571428571428</v>
      </c>
      <c r="I11" s="190">
        <v>0.0149725058915957</v>
      </c>
      <c r="J11" s="190">
        <v>10.1855792079208</v>
      </c>
      <c r="K11" s="190">
        <v>-0.456349031609921</v>
      </c>
      <c r="L11"/>
    </row>
    <row r="12" s="50" customFormat="1" ht="14.5" customHeight="1" spans="1:12">
      <c r="A12" s="158" t="s">
        <v>18</v>
      </c>
      <c r="B12" s="190">
        <v>1.30094117647059</v>
      </c>
      <c r="C12" s="190">
        <v>1.34076315789474</v>
      </c>
      <c r="D12" s="190">
        <v>-0.0297009812580755</v>
      </c>
      <c r="E12" s="190">
        <v>6.13248514851486</v>
      </c>
      <c r="F12" s="190">
        <v>-0.787860688617298</v>
      </c>
      <c r="G12" s="190">
        <v>5.27294117647059</v>
      </c>
      <c r="H12" s="190">
        <v>5.35721052631579</v>
      </c>
      <c r="I12" s="190">
        <v>-0.0157300799420243</v>
      </c>
      <c r="J12" s="190">
        <v>11.0208415841584</v>
      </c>
      <c r="K12" s="190">
        <v>-0.521548228762309</v>
      </c>
      <c r="L12"/>
    </row>
    <row r="13" s="50" customFormat="1" ht="14.5" customHeight="1" spans="1:12">
      <c r="A13" s="158" t="s">
        <v>19</v>
      </c>
      <c r="B13" s="190">
        <v>1.06026666666667</v>
      </c>
      <c r="C13" s="190">
        <v>0.670411764705882</v>
      </c>
      <c r="D13" s="190">
        <v>0.581515603521395</v>
      </c>
      <c r="E13" s="190">
        <v>3.82362282878411</v>
      </c>
      <c r="F13" s="190">
        <v>-0.722706262059894</v>
      </c>
      <c r="G13" s="190">
        <v>5.176</v>
      </c>
      <c r="H13" s="190">
        <v>4.37858823529412</v>
      </c>
      <c r="I13" s="190">
        <v>0.182116180342844</v>
      </c>
      <c r="J13" s="190">
        <v>9.38682878411911</v>
      </c>
      <c r="K13" s="190">
        <v>-0.448589068892266</v>
      </c>
      <c r="L13"/>
    </row>
    <row r="14" s="50" customFormat="1" ht="14.5" customHeight="1" spans="1:12">
      <c r="A14" s="158" t="s">
        <v>20</v>
      </c>
      <c r="B14" s="190">
        <v>1.18325</v>
      </c>
      <c r="C14" s="190">
        <v>0.862090909090909</v>
      </c>
      <c r="D14" s="190">
        <v>0.372535062743858</v>
      </c>
      <c r="E14" s="190">
        <v>5.96878899082569</v>
      </c>
      <c r="F14" s="190">
        <v>-0.801760457302359</v>
      </c>
      <c r="G14" s="190">
        <v>4.63425</v>
      </c>
      <c r="H14" s="190">
        <v>4.21990909090909</v>
      </c>
      <c r="I14" s="190">
        <v>0.0981871647385772</v>
      </c>
      <c r="J14" s="190">
        <v>12.3780550458716</v>
      </c>
      <c r="K14" s="190">
        <v>-0.625607578668375</v>
      </c>
      <c r="L14"/>
    </row>
    <row r="15" s="50" customFormat="1" ht="14.5" customHeight="1" spans="1:12">
      <c r="A15" s="158" t="s">
        <v>21</v>
      </c>
      <c r="B15" s="190">
        <v>0.665714285714286</v>
      </c>
      <c r="C15" s="190">
        <v>0.709028571428571</v>
      </c>
      <c r="D15" s="190">
        <v>-0.0610896196002574</v>
      </c>
      <c r="E15" s="190">
        <v>9.32867307692308</v>
      </c>
      <c r="F15" s="190">
        <v>-0.928637837318889</v>
      </c>
      <c r="G15" s="190">
        <v>5.75142857142857</v>
      </c>
      <c r="H15" s="190">
        <v>5.89337142857143</v>
      </c>
      <c r="I15" s="190">
        <v>-0.0240851707487351</v>
      </c>
      <c r="J15" s="190">
        <v>14.8299230769231</v>
      </c>
      <c r="K15" s="190">
        <v>-0.612174079285793</v>
      </c>
      <c r="L15"/>
    </row>
    <row r="16" s="50" customFormat="1" ht="14.5" customHeight="1" spans="1:11">
      <c r="A16" s="158" t="s">
        <v>22</v>
      </c>
      <c r="B16" s="190">
        <v>1.0368</v>
      </c>
      <c r="C16" s="190">
        <v>1.406</v>
      </c>
      <c r="D16" s="190">
        <v>-0.262588904694168</v>
      </c>
      <c r="E16" s="190">
        <v>10.7245714285714</v>
      </c>
      <c r="F16" s="190">
        <v>-0.903324808184143</v>
      </c>
      <c r="G16" s="190">
        <v>6.7344</v>
      </c>
      <c r="H16" s="190">
        <v>9.368</v>
      </c>
      <c r="I16" s="190">
        <v>-0.281127241673783</v>
      </c>
      <c r="J16" s="190">
        <v>20.4415102040816</v>
      </c>
      <c r="K16" s="190">
        <v>-0.670552716860649</v>
      </c>
    </row>
    <row r="17" s="50" customFormat="1" ht="14.5" customHeight="1" spans="1:11">
      <c r="A17" s="158" t="s">
        <v>23</v>
      </c>
      <c r="B17" s="190">
        <v>2.154</v>
      </c>
      <c r="C17" s="190">
        <v>2.913</v>
      </c>
      <c r="D17" s="190">
        <v>-0.260556127703399</v>
      </c>
      <c r="E17" s="190">
        <v>5.316</v>
      </c>
      <c r="F17" s="190">
        <v>-0.594808126410835</v>
      </c>
      <c r="G17" s="190">
        <v>6.591</v>
      </c>
      <c r="H17" s="190">
        <v>8.9535</v>
      </c>
      <c r="I17" s="190">
        <v>-0.263863293684034</v>
      </c>
      <c r="J17" s="190">
        <v>9.22482352941176</v>
      </c>
      <c r="K17" s="190">
        <v>-0.285514787466044</v>
      </c>
    </row>
    <row r="18" s="50" customFormat="1" ht="14.5" customHeight="1" spans="1:11">
      <c r="A18" s="160" t="s">
        <v>39</v>
      </c>
      <c r="B18" s="191">
        <v>1.24887848605578</v>
      </c>
      <c r="C18" s="191">
        <v>1.22196515679442</v>
      </c>
      <c r="D18" s="191">
        <v>0.0220246290262148</v>
      </c>
      <c r="E18" s="191">
        <v>6.53026248585753</v>
      </c>
      <c r="F18" s="190">
        <v>-0.808755239355164</v>
      </c>
      <c r="G18" s="191">
        <v>6.40833466135458</v>
      </c>
      <c r="H18" s="191">
        <v>6.4717282229965</v>
      </c>
      <c r="I18" s="191">
        <v>-0.00979546103568773</v>
      </c>
      <c r="J18" s="191">
        <v>12.2598047518991</v>
      </c>
      <c r="K18" s="191">
        <v>-0.477289011445154</v>
      </c>
    </row>
    <row r="19" spans="1:1">
      <c r="A19" s="50" t="s">
        <v>25</v>
      </c>
    </row>
  </sheetData>
  <mergeCells count="3">
    <mergeCell ref="A1:K1"/>
    <mergeCell ref="B2:F2"/>
    <mergeCell ref="G2:K2"/>
  </mergeCells>
  <conditionalFormatting sqref="B18">
    <cfRule type="cellIs" dxfId="0" priority="6" operator="greaterThanOrEqual">
      <formula>5</formula>
    </cfRule>
  </conditionalFormatting>
  <conditionalFormatting sqref="G18">
    <cfRule type="cellIs" dxfId="0" priority="8" operator="greaterThanOrEqual">
      <formula>15</formula>
    </cfRule>
  </conditionalFormatting>
  <conditionalFormatting sqref="B4:B17">
    <cfRule type="cellIs" dxfId="0" priority="2" operator="greaterThanOrEqual">
      <formula>5</formula>
    </cfRule>
  </conditionalFormatting>
  <conditionalFormatting sqref="G4:G17">
    <cfRule type="cellIs" dxfId="0" priority="1" operator="greaterThanOrEqual">
      <formula>15</formula>
    </cfRule>
  </conditionalFormatting>
  <conditionalFormatting sqref="C5:C9 C11:C18">
    <cfRule type="cellIs" dxfId="0" priority="4" operator="greaterThanOrEqual">
      <formula>5</formula>
    </cfRule>
  </conditionalFormatting>
  <conditionalFormatting sqref="E11:E18 E5:E9">
    <cfRule type="cellIs" dxfId="0" priority="5" operator="greaterThanOrEqual">
      <formula>5</formula>
    </cfRule>
  </conditionalFormatting>
  <conditionalFormatting sqref="H5:H9 H11:H18">
    <cfRule type="cellIs" dxfId="0" priority="3" operator="greaterThanOrEqual">
      <formula>15</formula>
    </cfRule>
  </conditionalFormatting>
  <conditionalFormatting sqref="J5:J9 J11:J18">
    <cfRule type="cellIs" dxfId="0" priority="7" operator="greaterThanOrEqual">
      <formula>15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9"/>
  <sheetViews>
    <sheetView topLeftCell="A15" workbookViewId="0">
      <selection activeCell="F41" sqref="F41"/>
    </sheetView>
  </sheetViews>
  <sheetFormatPr defaultColWidth="8.625" defaultRowHeight="12"/>
  <cols>
    <col min="1" max="16384" width="8.625" style="1" customWidth="1"/>
  </cols>
  <sheetData>
    <row r="1" spans="1:3">
      <c r="A1" s="3" t="s">
        <v>43</v>
      </c>
      <c r="B1" s="3"/>
      <c r="C1" s="3"/>
    </row>
    <row r="2" s="164" customFormat="1" ht="39" customHeight="1" spans="1:29">
      <c r="A2" s="4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s="4" t="s">
        <v>51</v>
      </c>
      <c r="I2" s="4" t="s">
        <v>52</v>
      </c>
      <c r="J2" s="4" t="s">
        <v>53</v>
      </c>
      <c r="K2" s="4" t="s">
        <v>54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59</v>
      </c>
      <c r="Q2" s="4" t="s">
        <v>60</v>
      </c>
      <c r="R2" s="4" t="s">
        <v>61</v>
      </c>
      <c r="S2" s="4" t="s">
        <v>62</v>
      </c>
      <c r="T2" s="4" t="s">
        <v>63</v>
      </c>
      <c r="U2" s="4" t="s">
        <v>64</v>
      </c>
      <c r="V2" s="4" t="s">
        <v>65</v>
      </c>
      <c r="W2" s="4" t="s">
        <v>66</v>
      </c>
      <c r="X2" s="4" t="s">
        <v>67</v>
      </c>
      <c r="Y2" s="4" t="s">
        <v>68</v>
      </c>
      <c r="Z2" s="4" t="s">
        <v>69</v>
      </c>
      <c r="AA2" s="4" t="s">
        <v>70</v>
      </c>
      <c r="AB2" s="4" t="s">
        <v>71</v>
      </c>
      <c r="AC2" s="180"/>
    </row>
    <row r="3" spans="1:29">
      <c r="A3" s="167" t="s">
        <v>10</v>
      </c>
      <c r="B3" s="167">
        <v>9981</v>
      </c>
      <c r="C3" s="168">
        <v>0.1736</v>
      </c>
      <c r="D3" s="167">
        <v>8248</v>
      </c>
      <c r="E3" s="167">
        <v>5360</v>
      </c>
      <c r="F3" s="167">
        <v>2888</v>
      </c>
      <c r="G3" s="167">
        <v>1278</v>
      </c>
      <c r="H3" s="168">
        <v>0.1925</v>
      </c>
      <c r="I3" s="167">
        <v>455</v>
      </c>
      <c r="J3" s="168">
        <v>0.1361</v>
      </c>
      <c r="K3" s="167">
        <v>1380</v>
      </c>
      <c r="L3" s="168">
        <v>0.1383</v>
      </c>
      <c r="M3" s="167">
        <v>353</v>
      </c>
      <c r="N3" s="168">
        <v>0.0354</v>
      </c>
      <c r="O3" s="167">
        <v>47</v>
      </c>
      <c r="P3" s="167">
        <v>17</v>
      </c>
      <c r="Q3" s="167">
        <v>451</v>
      </c>
      <c r="R3" s="167">
        <v>146</v>
      </c>
      <c r="S3" s="167">
        <v>1072</v>
      </c>
      <c r="T3" s="168">
        <v>0.0047</v>
      </c>
      <c r="U3" s="168">
        <v>0.0017</v>
      </c>
      <c r="V3" s="168">
        <v>0.0452</v>
      </c>
      <c r="W3" s="168">
        <v>0.0146</v>
      </c>
      <c r="X3" s="168">
        <v>0.1074</v>
      </c>
      <c r="Y3" s="167">
        <v>89</v>
      </c>
      <c r="Z3" s="167">
        <v>40</v>
      </c>
      <c r="AA3" s="168">
        <v>0.0134</v>
      </c>
      <c r="AB3" s="168">
        <v>0.012</v>
      </c>
      <c r="AC3" s="181"/>
    </row>
    <row r="4" spans="1:29">
      <c r="A4" s="167" t="s">
        <v>11</v>
      </c>
      <c r="B4" s="167">
        <v>5878</v>
      </c>
      <c r="C4" s="168">
        <v>0.1381</v>
      </c>
      <c r="D4" s="167">
        <v>5066</v>
      </c>
      <c r="E4" s="167">
        <v>2116</v>
      </c>
      <c r="F4" s="167">
        <v>2950</v>
      </c>
      <c r="G4" s="167">
        <v>325</v>
      </c>
      <c r="H4" s="168">
        <v>0.1331</v>
      </c>
      <c r="I4" s="167">
        <v>487</v>
      </c>
      <c r="J4" s="168">
        <v>0.1417</v>
      </c>
      <c r="K4" s="167">
        <v>550</v>
      </c>
      <c r="L4" s="168">
        <v>0.0936</v>
      </c>
      <c r="M4" s="167">
        <v>262</v>
      </c>
      <c r="N4" s="168">
        <v>0.0446</v>
      </c>
      <c r="O4" s="167">
        <v>35</v>
      </c>
      <c r="P4" s="167">
        <v>4</v>
      </c>
      <c r="Q4" s="167">
        <v>88</v>
      </c>
      <c r="R4" s="167">
        <v>108</v>
      </c>
      <c r="S4" s="167">
        <v>577</v>
      </c>
      <c r="T4" s="168">
        <v>0.006</v>
      </c>
      <c r="U4" s="168">
        <v>0.0007</v>
      </c>
      <c r="V4" s="168">
        <v>0.015</v>
      </c>
      <c r="W4" s="168">
        <v>0.0184</v>
      </c>
      <c r="X4" s="168">
        <v>0.0982</v>
      </c>
      <c r="Y4" s="167">
        <v>18</v>
      </c>
      <c r="Z4" s="167">
        <v>83</v>
      </c>
      <c r="AA4" s="168">
        <v>0.0074</v>
      </c>
      <c r="AB4" s="168">
        <v>0.0241</v>
      </c>
      <c r="AC4" s="181"/>
    </row>
    <row r="5" spans="1:29">
      <c r="A5" s="167" t="s">
        <v>12</v>
      </c>
      <c r="B5" s="167">
        <v>5545</v>
      </c>
      <c r="C5" s="168">
        <v>0.1897</v>
      </c>
      <c r="D5" s="167">
        <v>4493</v>
      </c>
      <c r="E5" s="167">
        <v>2818</v>
      </c>
      <c r="F5" s="167">
        <v>1675</v>
      </c>
      <c r="G5" s="167">
        <v>670</v>
      </c>
      <c r="H5" s="168">
        <v>0.1921</v>
      </c>
      <c r="I5" s="167">
        <v>382</v>
      </c>
      <c r="J5" s="168">
        <v>0.1857</v>
      </c>
      <c r="K5" s="167">
        <v>572</v>
      </c>
      <c r="L5" s="168">
        <v>0.1032</v>
      </c>
      <c r="M5" s="167">
        <v>480</v>
      </c>
      <c r="N5" s="168">
        <v>0.0866</v>
      </c>
      <c r="O5" s="167">
        <v>45</v>
      </c>
      <c r="P5" s="167">
        <v>7</v>
      </c>
      <c r="Q5" s="167">
        <v>251</v>
      </c>
      <c r="R5" s="167">
        <v>214</v>
      </c>
      <c r="S5" s="167">
        <v>535</v>
      </c>
      <c r="T5" s="168">
        <v>0.0081</v>
      </c>
      <c r="U5" s="168">
        <v>0.0013</v>
      </c>
      <c r="V5" s="168">
        <v>0.0453</v>
      </c>
      <c r="W5" s="168">
        <v>0.0386</v>
      </c>
      <c r="X5" s="168">
        <v>0.0965</v>
      </c>
      <c r="Y5" s="167">
        <v>147</v>
      </c>
      <c r="Z5" s="167">
        <v>50</v>
      </c>
      <c r="AA5" s="168">
        <v>0.0421</v>
      </c>
      <c r="AB5" s="168">
        <v>0.0243</v>
      </c>
      <c r="AC5" s="181"/>
    </row>
    <row r="6" spans="1:29">
      <c r="A6" s="167" t="s">
        <v>13</v>
      </c>
      <c r="B6" s="167">
        <v>5169</v>
      </c>
      <c r="C6" s="168">
        <v>0.1569</v>
      </c>
      <c r="D6" s="167">
        <v>4358</v>
      </c>
      <c r="E6" s="167">
        <v>1572</v>
      </c>
      <c r="F6" s="167">
        <v>2786</v>
      </c>
      <c r="G6" s="167">
        <v>264</v>
      </c>
      <c r="H6" s="168">
        <v>0.1438</v>
      </c>
      <c r="I6" s="167">
        <v>547</v>
      </c>
      <c r="J6" s="168">
        <v>0.1641</v>
      </c>
      <c r="K6" s="167">
        <v>534</v>
      </c>
      <c r="L6" s="168">
        <v>0.1033</v>
      </c>
      <c r="M6" s="167">
        <v>277</v>
      </c>
      <c r="N6" s="168">
        <v>0.0536</v>
      </c>
      <c r="O6" s="167">
        <v>33</v>
      </c>
      <c r="P6" s="167">
        <v>6</v>
      </c>
      <c r="Q6" s="167">
        <v>220</v>
      </c>
      <c r="R6" s="167">
        <v>123</v>
      </c>
      <c r="S6" s="167">
        <v>429</v>
      </c>
      <c r="T6" s="168">
        <v>0.0064</v>
      </c>
      <c r="U6" s="168">
        <v>0.0012</v>
      </c>
      <c r="V6" s="168">
        <v>0.0426</v>
      </c>
      <c r="W6" s="168">
        <v>0.0238</v>
      </c>
      <c r="X6" s="168">
        <v>0.083</v>
      </c>
      <c r="Y6" s="167">
        <v>11</v>
      </c>
      <c r="Z6" s="167">
        <v>104</v>
      </c>
      <c r="AA6" s="168">
        <v>0.006</v>
      </c>
      <c r="AB6" s="168">
        <v>0.0312</v>
      </c>
      <c r="AC6" s="181"/>
    </row>
    <row r="7" spans="1:29">
      <c r="A7" s="167" t="s">
        <v>14</v>
      </c>
      <c r="B7" s="167">
        <v>4453</v>
      </c>
      <c r="C7" s="168">
        <v>0.1399</v>
      </c>
      <c r="D7" s="167">
        <v>3830</v>
      </c>
      <c r="E7" s="167">
        <v>1428</v>
      </c>
      <c r="F7" s="167">
        <v>2402</v>
      </c>
      <c r="G7" s="167">
        <v>235</v>
      </c>
      <c r="H7" s="168">
        <v>0.1413</v>
      </c>
      <c r="I7" s="167">
        <v>388</v>
      </c>
      <c r="J7" s="168">
        <v>0.1391</v>
      </c>
      <c r="K7" s="167">
        <v>492</v>
      </c>
      <c r="L7" s="168">
        <v>0.1105</v>
      </c>
      <c r="M7" s="167">
        <v>131</v>
      </c>
      <c r="N7" s="168">
        <v>0.0294</v>
      </c>
      <c r="O7" s="167">
        <v>8</v>
      </c>
      <c r="P7" s="167">
        <v>8</v>
      </c>
      <c r="Q7" s="167">
        <v>286</v>
      </c>
      <c r="R7" s="167">
        <v>57</v>
      </c>
      <c r="S7" s="167">
        <v>264</v>
      </c>
      <c r="T7" s="168">
        <v>0.0018</v>
      </c>
      <c r="U7" s="168">
        <v>0.0018</v>
      </c>
      <c r="V7" s="168">
        <v>0.0642</v>
      </c>
      <c r="W7" s="168">
        <v>0.0128</v>
      </c>
      <c r="X7" s="168">
        <v>0.0593</v>
      </c>
      <c r="Y7" s="167">
        <v>26</v>
      </c>
      <c r="Z7" s="167">
        <v>31</v>
      </c>
      <c r="AA7" s="168">
        <v>0.0156</v>
      </c>
      <c r="AB7" s="168">
        <v>0.0111</v>
      </c>
      <c r="AC7" s="181"/>
    </row>
    <row r="8" spans="1:29">
      <c r="A8" s="167" t="s">
        <v>15</v>
      </c>
      <c r="B8" s="167">
        <v>2916</v>
      </c>
      <c r="C8" s="168">
        <v>0.1622</v>
      </c>
      <c r="D8" s="167">
        <v>2443</v>
      </c>
      <c r="E8" s="167">
        <v>742</v>
      </c>
      <c r="F8" s="167">
        <v>1701</v>
      </c>
      <c r="G8" s="167">
        <v>196</v>
      </c>
      <c r="H8" s="168">
        <v>0.209</v>
      </c>
      <c r="I8" s="167">
        <v>277</v>
      </c>
      <c r="J8" s="168">
        <v>0.14</v>
      </c>
      <c r="K8" s="167">
        <v>371</v>
      </c>
      <c r="L8" s="168">
        <v>0.1272</v>
      </c>
      <c r="M8" s="167">
        <v>102</v>
      </c>
      <c r="N8" s="168">
        <v>0.035</v>
      </c>
      <c r="O8" s="167">
        <v>11</v>
      </c>
      <c r="P8" s="167">
        <v>11</v>
      </c>
      <c r="Q8" s="167">
        <v>156</v>
      </c>
      <c r="R8" s="167">
        <v>42</v>
      </c>
      <c r="S8" s="167">
        <v>253</v>
      </c>
      <c r="T8" s="168">
        <v>0.0038</v>
      </c>
      <c r="U8" s="168">
        <v>0.0038</v>
      </c>
      <c r="V8" s="168">
        <v>0.0535</v>
      </c>
      <c r="W8" s="168">
        <v>0.0144</v>
      </c>
      <c r="X8" s="168">
        <v>0.0868</v>
      </c>
      <c r="Y8" s="167">
        <v>8</v>
      </c>
      <c r="Z8" s="167">
        <v>33</v>
      </c>
      <c r="AA8" s="168">
        <v>0.0085</v>
      </c>
      <c r="AB8" s="168">
        <v>0.0167</v>
      </c>
      <c r="AC8" s="181"/>
    </row>
    <row r="9" spans="1:29">
      <c r="A9" s="167" t="s">
        <v>16</v>
      </c>
      <c r="B9" s="167">
        <v>3154</v>
      </c>
      <c r="C9" s="168">
        <v>0.2026</v>
      </c>
      <c r="D9" s="167">
        <v>2515</v>
      </c>
      <c r="E9" s="167">
        <v>936</v>
      </c>
      <c r="F9" s="167">
        <v>1579</v>
      </c>
      <c r="G9" s="167">
        <v>162</v>
      </c>
      <c r="H9" s="168">
        <v>0.1475</v>
      </c>
      <c r="I9" s="167">
        <v>477</v>
      </c>
      <c r="J9" s="168">
        <v>0.232</v>
      </c>
      <c r="K9" s="167">
        <v>355</v>
      </c>
      <c r="L9" s="168">
        <v>0.1126</v>
      </c>
      <c r="M9" s="167">
        <v>284</v>
      </c>
      <c r="N9" s="168">
        <v>0.09</v>
      </c>
      <c r="O9" s="167">
        <v>33</v>
      </c>
      <c r="P9" s="167">
        <v>1</v>
      </c>
      <c r="Q9" s="167">
        <v>176</v>
      </c>
      <c r="R9" s="167">
        <v>124</v>
      </c>
      <c r="S9" s="167">
        <v>305</v>
      </c>
      <c r="T9" s="168">
        <v>0.0105</v>
      </c>
      <c r="U9" s="168">
        <v>0.0003</v>
      </c>
      <c r="V9" s="168">
        <v>0.0558</v>
      </c>
      <c r="W9" s="168">
        <v>0.0393</v>
      </c>
      <c r="X9" s="168">
        <v>0.0967</v>
      </c>
      <c r="Y9" s="167">
        <v>21</v>
      </c>
      <c r="Z9" s="167">
        <v>100</v>
      </c>
      <c r="AA9" s="168">
        <v>0.0191</v>
      </c>
      <c r="AB9" s="168">
        <v>0.0486</v>
      </c>
      <c r="AC9" s="181"/>
    </row>
    <row r="10" spans="1:29">
      <c r="A10" s="167" t="s">
        <v>17</v>
      </c>
      <c r="B10" s="167">
        <v>2885</v>
      </c>
      <c r="C10" s="168">
        <v>0.1438</v>
      </c>
      <c r="D10" s="167">
        <v>2470</v>
      </c>
      <c r="E10" s="167">
        <v>1005</v>
      </c>
      <c r="F10" s="167">
        <v>1465</v>
      </c>
      <c r="G10" s="167">
        <v>138</v>
      </c>
      <c r="H10" s="168">
        <v>0.1207</v>
      </c>
      <c r="I10" s="167">
        <v>277</v>
      </c>
      <c r="J10" s="168">
        <v>0.159</v>
      </c>
      <c r="K10" s="167">
        <v>142</v>
      </c>
      <c r="L10" s="168">
        <v>0.0492</v>
      </c>
      <c r="M10" s="167">
        <v>273</v>
      </c>
      <c r="N10" s="168">
        <v>0.0946</v>
      </c>
      <c r="O10" s="167">
        <v>26</v>
      </c>
      <c r="P10" s="167">
        <v>2</v>
      </c>
      <c r="Q10" s="167">
        <v>72</v>
      </c>
      <c r="R10" s="167">
        <v>73</v>
      </c>
      <c r="S10" s="167">
        <v>242</v>
      </c>
      <c r="T10" s="168">
        <v>0.009</v>
      </c>
      <c r="U10" s="168">
        <v>0.0007</v>
      </c>
      <c r="V10" s="168">
        <v>0.025</v>
      </c>
      <c r="W10" s="168">
        <v>0.0253</v>
      </c>
      <c r="X10" s="168">
        <v>0.0839</v>
      </c>
      <c r="Y10" s="167">
        <v>17</v>
      </c>
      <c r="Z10" s="167">
        <v>54</v>
      </c>
      <c r="AA10" s="168">
        <v>0.0149</v>
      </c>
      <c r="AB10" s="168">
        <v>0.031</v>
      </c>
      <c r="AC10" s="181"/>
    </row>
    <row r="11" spans="1:29">
      <c r="A11" s="167" t="s">
        <v>18</v>
      </c>
      <c r="B11" s="167">
        <v>3242</v>
      </c>
      <c r="C11" s="168">
        <v>0.2276</v>
      </c>
      <c r="D11" s="167">
        <v>2504</v>
      </c>
      <c r="E11" s="167">
        <v>1310</v>
      </c>
      <c r="F11" s="167">
        <v>1194</v>
      </c>
      <c r="G11" s="167">
        <v>409</v>
      </c>
      <c r="H11" s="168">
        <v>0.2379</v>
      </c>
      <c r="I11" s="167">
        <v>329</v>
      </c>
      <c r="J11" s="168">
        <v>0.216</v>
      </c>
      <c r="K11" s="167">
        <v>496</v>
      </c>
      <c r="L11" s="168">
        <v>0.153</v>
      </c>
      <c r="M11" s="167">
        <v>242</v>
      </c>
      <c r="N11" s="168">
        <v>0.0746</v>
      </c>
      <c r="O11" s="167">
        <v>55</v>
      </c>
      <c r="P11" s="167">
        <v>14</v>
      </c>
      <c r="Q11" s="167">
        <v>216</v>
      </c>
      <c r="R11" s="167">
        <v>102</v>
      </c>
      <c r="S11" s="167">
        <v>351</v>
      </c>
      <c r="T11" s="168">
        <v>0.017</v>
      </c>
      <c r="U11" s="168">
        <v>0.0043</v>
      </c>
      <c r="V11" s="168">
        <v>0.0666</v>
      </c>
      <c r="W11" s="168">
        <v>0.0315</v>
      </c>
      <c r="X11" s="168">
        <v>0.1083</v>
      </c>
      <c r="Y11" s="167">
        <v>65</v>
      </c>
      <c r="Z11" s="167">
        <v>36</v>
      </c>
      <c r="AA11" s="168">
        <v>0.0378</v>
      </c>
      <c r="AB11" s="168">
        <v>0.0236</v>
      </c>
      <c r="AC11" s="181"/>
    </row>
    <row r="12" spans="1:29">
      <c r="A12" s="167" t="s">
        <v>19</v>
      </c>
      <c r="B12" s="167">
        <v>2347</v>
      </c>
      <c r="C12" s="168">
        <v>0.1142</v>
      </c>
      <c r="D12" s="167">
        <v>2079</v>
      </c>
      <c r="E12" s="167">
        <v>1407</v>
      </c>
      <c r="F12" s="167">
        <v>672</v>
      </c>
      <c r="G12" s="167">
        <v>172</v>
      </c>
      <c r="H12" s="168">
        <v>0.1089</v>
      </c>
      <c r="I12" s="167">
        <v>96</v>
      </c>
      <c r="J12" s="168">
        <v>0.125</v>
      </c>
      <c r="K12" s="167">
        <v>90</v>
      </c>
      <c r="L12" s="168">
        <v>0.0383</v>
      </c>
      <c r="M12" s="167">
        <v>178</v>
      </c>
      <c r="N12" s="168">
        <v>0.0758</v>
      </c>
      <c r="O12" s="167">
        <v>20</v>
      </c>
      <c r="P12" s="167">
        <v>2</v>
      </c>
      <c r="Q12" s="167">
        <v>96</v>
      </c>
      <c r="R12" s="167">
        <v>20</v>
      </c>
      <c r="S12" s="167">
        <v>130</v>
      </c>
      <c r="T12" s="168">
        <v>0.0085</v>
      </c>
      <c r="U12" s="168">
        <v>0.0009</v>
      </c>
      <c r="V12" s="168">
        <v>0.0409</v>
      </c>
      <c r="W12" s="168">
        <v>0.0085</v>
      </c>
      <c r="X12" s="168">
        <v>0.0554</v>
      </c>
      <c r="Y12" s="167">
        <v>15</v>
      </c>
      <c r="Z12" s="167">
        <v>5</v>
      </c>
      <c r="AA12" s="168">
        <v>0.0095</v>
      </c>
      <c r="AB12" s="168">
        <v>0.0065</v>
      </c>
      <c r="AC12" s="181"/>
    </row>
    <row r="13" spans="1:29">
      <c r="A13" s="167" t="s">
        <v>20</v>
      </c>
      <c r="B13" s="167">
        <v>2603</v>
      </c>
      <c r="C13" s="168">
        <v>0.1848</v>
      </c>
      <c r="D13" s="167">
        <v>2122</v>
      </c>
      <c r="E13" s="167">
        <v>854</v>
      </c>
      <c r="F13" s="167">
        <v>1268</v>
      </c>
      <c r="G13" s="167">
        <v>185</v>
      </c>
      <c r="H13" s="168">
        <v>0.1781</v>
      </c>
      <c r="I13" s="167">
        <v>296</v>
      </c>
      <c r="J13" s="168">
        <v>0.1893</v>
      </c>
      <c r="K13" s="167">
        <v>390</v>
      </c>
      <c r="L13" s="168">
        <v>0.1498</v>
      </c>
      <c r="M13" s="167">
        <v>91</v>
      </c>
      <c r="N13" s="168">
        <v>0.035</v>
      </c>
      <c r="O13" s="167">
        <v>9</v>
      </c>
      <c r="P13" s="167">
        <v>0</v>
      </c>
      <c r="Q13" s="167">
        <v>34</v>
      </c>
      <c r="R13" s="167">
        <v>40</v>
      </c>
      <c r="S13" s="167">
        <v>398</v>
      </c>
      <c r="T13" s="168">
        <v>0.0035</v>
      </c>
      <c r="U13" s="168">
        <v>0</v>
      </c>
      <c r="V13" s="168">
        <v>0.0131</v>
      </c>
      <c r="W13" s="168">
        <v>0.0154</v>
      </c>
      <c r="X13" s="168">
        <v>0.1529</v>
      </c>
      <c r="Y13" s="167">
        <v>21</v>
      </c>
      <c r="Z13" s="167">
        <v>18</v>
      </c>
      <c r="AA13" s="168">
        <v>0.0202</v>
      </c>
      <c r="AB13" s="168">
        <v>0.0115</v>
      </c>
      <c r="AC13" s="181"/>
    </row>
    <row r="14" spans="1:29">
      <c r="A14" s="167" t="s">
        <v>21</v>
      </c>
      <c r="B14" s="167">
        <v>4033</v>
      </c>
      <c r="C14" s="168">
        <v>0.1969</v>
      </c>
      <c r="D14" s="167">
        <v>3239</v>
      </c>
      <c r="E14" s="167">
        <v>1113</v>
      </c>
      <c r="F14" s="167">
        <v>2126</v>
      </c>
      <c r="G14" s="167">
        <v>199</v>
      </c>
      <c r="H14" s="168">
        <v>0.1517</v>
      </c>
      <c r="I14" s="167">
        <v>595</v>
      </c>
      <c r="J14" s="168">
        <v>0.2187</v>
      </c>
      <c r="K14" s="167">
        <v>616</v>
      </c>
      <c r="L14" s="168">
        <v>0.1527</v>
      </c>
      <c r="M14" s="167">
        <v>178</v>
      </c>
      <c r="N14" s="168">
        <v>0.0441</v>
      </c>
      <c r="O14" s="167">
        <v>63</v>
      </c>
      <c r="P14" s="167">
        <v>23</v>
      </c>
      <c r="Q14" s="167">
        <v>169</v>
      </c>
      <c r="R14" s="167">
        <v>60</v>
      </c>
      <c r="S14" s="167">
        <v>479</v>
      </c>
      <c r="T14" s="168">
        <v>0.0156</v>
      </c>
      <c r="U14" s="168">
        <v>0.0057</v>
      </c>
      <c r="V14" s="168">
        <v>0.0419</v>
      </c>
      <c r="W14" s="168">
        <v>0.0149</v>
      </c>
      <c r="X14" s="168">
        <v>0.1188</v>
      </c>
      <c r="Y14" s="167">
        <v>9</v>
      </c>
      <c r="Z14" s="167">
        <v>50</v>
      </c>
      <c r="AA14" s="168">
        <v>0.0069</v>
      </c>
      <c r="AB14" s="168">
        <v>0.0184</v>
      </c>
      <c r="AC14" s="181"/>
    </row>
    <row r="15" spans="1:29">
      <c r="A15" s="167" t="s">
        <v>22</v>
      </c>
      <c r="B15" s="167">
        <v>1876</v>
      </c>
      <c r="C15" s="168">
        <v>0.2527</v>
      </c>
      <c r="D15" s="167">
        <v>1402</v>
      </c>
      <c r="E15" s="167">
        <v>491</v>
      </c>
      <c r="F15" s="167">
        <v>911</v>
      </c>
      <c r="G15" s="167">
        <v>124</v>
      </c>
      <c r="H15" s="168">
        <v>0.2016</v>
      </c>
      <c r="I15" s="167">
        <v>350</v>
      </c>
      <c r="J15" s="168">
        <v>0.2776</v>
      </c>
      <c r="K15" s="167">
        <v>286</v>
      </c>
      <c r="L15" s="168">
        <v>0.1525</v>
      </c>
      <c r="M15" s="167">
        <v>188</v>
      </c>
      <c r="N15" s="168">
        <v>0.1002</v>
      </c>
      <c r="O15" s="167">
        <v>24</v>
      </c>
      <c r="P15" s="167">
        <v>2</v>
      </c>
      <c r="Q15" s="167">
        <v>246</v>
      </c>
      <c r="R15" s="167">
        <v>33</v>
      </c>
      <c r="S15" s="167">
        <v>169</v>
      </c>
      <c r="T15" s="168">
        <v>0.0128</v>
      </c>
      <c r="U15" s="168">
        <v>0.0011</v>
      </c>
      <c r="V15" s="168">
        <v>0.1311</v>
      </c>
      <c r="W15" s="168">
        <v>0.0176</v>
      </c>
      <c r="X15" s="168">
        <v>0.0901</v>
      </c>
      <c r="Y15" s="167">
        <v>3</v>
      </c>
      <c r="Z15" s="167">
        <v>30</v>
      </c>
      <c r="AA15" s="168">
        <v>0.0049</v>
      </c>
      <c r="AB15" s="168">
        <v>0.0238</v>
      </c>
      <c r="AC15" s="181"/>
    </row>
    <row r="16" spans="1:29">
      <c r="A16" s="167" t="s">
        <v>23</v>
      </c>
      <c r="B16" s="167">
        <v>1825</v>
      </c>
      <c r="C16" s="168">
        <v>0.091</v>
      </c>
      <c r="D16" s="167">
        <v>1659</v>
      </c>
      <c r="E16" s="167">
        <v>881</v>
      </c>
      <c r="F16" s="167">
        <v>778</v>
      </c>
      <c r="G16" s="167">
        <v>81</v>
      </c>
      <c r="H16" s="168">
        <v>0.0842</v>
      </c>
      <c r="I16" s="167">
        <v>85</v>
      </c>
      <c r="J16" s="168">
        <v>0.0985</v>
      </c>
      <c r="K16" s="167">
        <v>124</v>
      </c>
      <c r="L16" s="168">
        <v>0.0679</v>
      </c>
      <c r="M16" s="167">
        <v>42</v>
      </c>
      <c r="N16" s="168">
        <v>0.023</v>
      </c>
      <c r="O16" s="167">
        <v>4</v>
      </c>
      <c r="P16" s="167">
        <v>3</v>
      </c>
      <c r="Q16" s="167">
        <v>55</v>
      </c>
      <c r="R16" s="167">
        <v>8</v>
      </c>
      <c r="S16" s="167">
        <v>96</v>
      </c>
      <c r="T16" s="168">
        <v>0.0022</v>
      </c>
      <c r="U16" s="168">
        <v>0.0016</v>
      </c>
      <c r="V16" s="168">
        <v>0.0301</v>
      </c>
      <c r="W16" s="168">
        <v>0.0044</v>
      </c>
      <c r="X16" s="168">
        <v>0.0526</v>
      </c>
      <c r="Y16" s="167">
        <v>4</v>
      </c>
      <c r="Z16" s="167">
        <v>4</v>
      </c>
      <c r="AA16" s="168">
        <v>0.0042</v>
      </c>
      <c r="AB16" s="168">
        <v>0.0046</v>
      </c>
      <c r="AC16" s="181"/>
    </row>
    <row r="17" spans="1:29">
      <c r="A17" s="169" t="s">
        <v>24</v>
      </c>
      <c r="B17" s="169">
        <v>55907</v>
      </c>
      <c r="C17" s="170">
        <v>0.1695</v>
      </c>
      <c r="D17" s="169">
        <v>46428</v>
      </c>
      <c r="E17" s="169">
        <v>22033</v>
      </c>
      <c r="F17" s="169">
        <v>24395</v>
      </c>
      <c r="G17" s="169">
        <v>4438</v>
      </c>
      <c r="H17" s="170">
        <v>0.1677</v>
      </c>
      <c r="I17" s="169">
        <v>5041</v>
      </c>
      <c r="J17" s="170">
        <v>0.1713</v>
      </c>
      <c r="K17" s="169">
        <v>6398</v>
      </c>
      <c r="L17" s="170">
        <v>0.1144</v>
      </c>
      <c r="M17" s="169">
        <v>3081</v>
      </c>
      <c r="N17" s="170">
        <v>0.0551</v>
      </c>
      <c r="O17" s="169">
        <v>413</v>
      </c>
      <c r="P17" s="169">
        <v>100</v>
      </c>
      <c r="Q17" s="169">
        <v>2516</v>
      </c>
      <c r="R17" s="169">
        <v>1150</v>
      </c>
      <c r="S17" s="169">
        <v>5300</v>
      </c>
      <c r="T17" s="170">
        <v>0.0074</v>
      </c>
      <c r="U17" s="170">
        <v>0.0018</v>
      </c>
      <c r="V17" s="170">
        <v>0.045</v>
      </c>
      <c r="W17" s="170">
        <v>0.0206</v>
      </c>
      <c r="X17" s="170">
        <v>0.0948</v>
      </c>
      <c r="Y17" s="169">
        <v>454</v>
      </c>
      <c r="Z17" s="169">
        <v>638</v>
      </c>
      <c r="AA17" s="170">
        <v>0.0172</v>
      </c>
      <c r="AB17" s="170">
        <v>0.0217</v>
      </c>
      <c r="AC17" s="181"/>
    </row>
    <row r="18" customHeight="1" spans="1:29">
      <c r="A18" s="171" t="s">
        <v>72</v>
      </c>
      <c r="B18" s="172"/>
      <c r="C18" s="173"/>
      <c r="D18" s="172"/>
      <c r="E18" s="172"/>
      <c r="F18" s="172"/>
      <c r="G18" s="172"/>
      <c r="H18" s="173"/>
      <c r="I18" s="172"/>
      <c r="J18" s="173"/>
      <c r="K18" s="172"/>
      <c r="L18" s="173"/>
      <c r="M18" s="172"/>
      <c r="N18" s="173"/>
      <c r="O18" s="172"/>
      <c r="P18" s="172"/>
      <c r="Q18" s="172"/>
      <c r="R18" s="172"/>
      <c r="S18" s="172"/>
      <c r="T18" s="173"/>
      <c r="U18" s="173"/>
      <c r="V18" s="173"/>
      <c r="W18" s="173"/>
      <c r="X18" s="173"/>
      <c r="Y18" s="172"/>
      <c r="Z18" s="172"/>
      <c r="AA18" s="173"/>
      <c r="AB18" s="173"/>
      <c r="AC18" s="181"/>
    </row>
    <row r="19" spans="1:29">
      <c r="A19" s="172"/>
      <c r="B19" s="172"/>
      <c r="C19" s="173"/>
      <c r="D19" s="172"/>
      <c r="E19" s="172"/>
      <c r="F19" s="172"/>
      <c r="G19" s="172"/>
      <c r="H19" s="173"/>
      <c r="I19" s="172"/>
      <c r="J19" s="173"/>
      <c r="K19" s="172"/>
      <c r="L19" s="173"/>
      <c r="M19" s="172"/>
      <c r="N19" s="173"/>
      <c r="Q19" s="172"/>
      <c r="R19" s="172"/>
      <c r="S19" s="172"/>
      <c r="T19" s="173"/>
      <c r="U19" s="173"/>
      <c r="V19" s="173"/>
      <c r="W19" s="173"/>
      <c r="X19" s="173"/>
      <c r="Y19" s="172"/>
      <c r="Z19" s="172"/>
      <c r="AA19" s="173"/>
      <c r="AB19" s="173"/>
      <c r="AC19" s="181"/>
    </row>
    <row r="20" spans="15:16">
      <c r="O20" s="175" t="s">
        <v>73</v>
      </c>
      <c r="P20" s="175" t="s">
        <v>74</v>
      </c>
    </row>
    <row r="21" s="1" customFormat="1" spans="1:17">
      <c r="A21" s="3" t="s">
        <v>75</v>
      </c>
      <c r="B21" s="3"/>
      <c r="C21" s="3"/>
      <c r="D21" s="174"/>
      <c r="E21" s="174"/>
      <c r="O21" s="175">
        <f>P21-1</f>
        <v>9</v>
      </c>
      <c r="P21" s="175">
        <v>10</v>
      </c>
      <c r="Q21" s="166"/>
    </row>
    <row r="22" s="1" customFormat="1" spans="1:5">
      <c r="A22" s="3"/>
      <c r="B22" s="3"/>
      <c r="C22" s="3"/>
      <c r="D22" s="174"/>
      <c r="E22" s="174"/>
    </row>
    <row r="23" s="165" customFormat="1" ht="50" customHeight="1" spans="1:23">
      <c r="A23" s="4" t="s">
        <v>44</v>
      </c>
      <c r="B23" s="5" t="str">
        <f>"总退单率（&lt;20%)-"&amp;TEXT(P21,"5月d日")</f>
        <v>总退单率（&lt;20%)-5月10日</v>
      </c>
      <c r="C23" s="5" t="str">
        <f>"总退单率（&lt;20%)-"&amp;TEXT(O21,"5月d日")</f>
        <v>总退单率（&lt;20%)-5月9日</v>
      </c>
      <c r="D23" s="6" t="s">
        <v>76</v>
      </c>
      <c r="E23" s="4" t="s">
        <v>77</v>
      </c>
      <c r="F23" s="7" t="s">
        <v>78</v>
      </c>
      <c r="G23" s="8" t="str">
        <f>"地市后端自行退单占比-"&amp;TEXT(P21,"5月d日")</f>
        <v>地市后端自行退单占比-5月10日</v>
      </c>
      <c r="H23" s="5" t="str">
        <f>"退单率-网络退单率-"&amp;TEXT(P21,"5月d日")</f>
        <v>退单率-网络退单率-5月10日</v>
      </c>
      <c r="I23" s="5" t="str">
        <f>"退单率-网络退单率-"&amp;TEXT(O21,"5月d日")</f>
        <v>退单率-网络退单率-5月9日</v>
      </c>
      <c r="J23" s="6" t="s">
        <v>76</v>
      </c>
      <c r="K23" s="4" t="s">
        <v>79</v>
      </c>
      <c r="L23" s="7" t="s">
        <v>78</v>
      </c>
      <c r="W23" s="177"/>
    </row>
    <row r="24" s="166" customFormat="1" spans="1:23">
      <c r="A24" s="9" t="s">
        <v>10</v>
      </c>
      <c r="B24" s="10">
        <f>VLOOKUP(A24,A:C,3,FALSE)</f>
        <v>0.1736</v>
      </c>
      <c r="C24" s="10">
        <v>0.1771</v>
      </c>
      <c r="D24" s="10">
        <f>(B24-C24)/C24</f>
        <v>-0.0197628458498024</v>
      </c>
      <c r="E24" s="10">
        <v>0.1414</v>
      </c>
      <c r="F24" s="10">
        <f>B24-E24</f>
        <v>0.0322</v>
      </c>
      <c r="G24" s="11">
        <v>0.0028328611898017</v>
      </c>
      <c r="H24" s="10">
        <f>VLOOKUP(A24,A:W,23,FALSE)</f>
        <v>0.0146</v>
      </c>
      <c r="I24" s="10">
        <v>0.0152</v>
      </c>
      <c r="J24" s="11">
        <f>(H24-I24)/I24</f>
        <v>-0.0394736842105263</v>
      </c>
      <c r="K24" s="10">
        <v>0.0114</v>
      </c>
      <c r="L24" s="11">
        <f>H24-K24</f>
        <v>0.0032</v>
      </c>
      <c r="N24" s="176"/>
      <c r="W24" s="178"/>
    </row>
    <row r="25" s="166" customFormat="1" spans="1:23">
      <c r="A25" s="9" t="s">
        <v>11</v>
      </c>
      <c r="B25" s="10">
        <f t="shared" ref="B25:B38" si="0">VLOOKUP(A25,A:C,3,FALSE)</f>
        <v>0.1381</v>
      </c>
      <c r="C25" s="10">
        <v>0.138</v>
      </c>
      <c r="D25" s="10">
        <f t="shared" ref="D25:D38" si="1">(B25-C25)/C25</f>
        <v>0.00072463768115934</v>
      </c>
      <c r="E25" s="10">
        <v>0.1498</v>
      </c>
      <c r="F25" s="10">
        <f t="shared" ref="F25:F38" si="2">B25-E25</f>
        <v>-0.0117</v>
      </c>
      <c r="G25" s="11">
        <v>0</v>
      </c>
      <c r="H25" s="10">
        <f t="shared" ref="H25:H37" si="3">VLOOKUP(A25,A:W,23,FALSE)</f>
        <v>0.0184</v>
      </c>
      <c r="I25" s="10">
        <v>0.0179</v>
      </c>
      <c r="J25" s="11">
        <f t="shared" ref="J25:J38" si="4">(H25-I25)/I25</f>
        <v>0.0279329608938548</v>
      </c>
      <c r="K25" s="10">
        <v>0.019</v>
      </c>
      <c r="L25" s="11">
        <f t="shared" ref="L25:L38" si="5">H25-K25</f>
        <v>-0.0006</v>
      </c>
      <c r="N25" s="176"/>
      <c r="W25" s="178"/>
    </row>
    <row r="26" s="166" customFormat="1" spans="1:14">
      <c r="A26" s="9" t="s">
        <v>12</v>
      </c>
      <c r="B26" s="10">
        <f t="shared" si="0"/>
        <v>0.1897</v>
      </c>
      <c r="C26" s="10">
        <v>0.1803</v>
      </c>
      <c r="D26" s="10">
        <f t="shared" si="1"/>
        <v>0.0521353300055463</v>
      </c>
      <c r="E26" s="10">
        <v>0.1761</v>
      </c>
      <c r="F26" s="10">
        <f t="shared" si="2"/>
        <v>0.0136</v>
      </c>
      <c r="G26" s="11">
        <v>0</v>
      </c>
      <c r="H26" s="10">
        <f t="shared" si="3"/>
        <v>0.0386</v>
      </c>
      <c r="I26" s="10">
        <v>0.0384</v>
      </c>
      <c r="J26" s="11">
        <f t="shared" si="4"/>
        <v>0.0052083333333333</v>
      </c>
      <c r="K26" s="10">
        <v>0.0448</v>
      </c>
      <c r="L26" s="11">
        <f t="shared" si="5"/>
        <v>-0.0062</v>
      </c>
      <c r="N26" s="176"/>
    </row>
    <row r="27" s="166" customFormat="1" spans="1:18">
      <c r="A27" s="9" t="s">
        <v>13</v>
      </c>
      <c r="B27" s="10">
        <f t="shared" si="0"/>
        <v>0.1569</v>
      </c>
      <c r="C27" s="10">
        <v>0.1655</v>
      </c>
      <c r="D27" s="10">
        <f t="shared" si="1"/>
        <v>-0.0519637462235651</v>
      </c>
      <c r="E27" s="10">
        <v>0.1446</v>
      </c>
      <c r="F27" s="10">
        <f t="shared" si="2"/>
        <v>0.0123</v>
      </c>
      <c r="G27" s="11">
        <v>0</v>
      </c>
      <c r="H27" s="10">
        <f t="shared" si="3"/>
        <v>0.0238</v>
      </c>
      <c r="I27" s="10">
        <v>0.0253</v>
      </c>
      <c r="J27" s="11">
        <f t="shared" si="4"/>
        <v>-0.0592885375494072</v>
      </c>
      <c r="K27" s="10">
        <v>0.0291</v>
      </c>
      <c r="L27" s="11">
        <f t="shared" si="5"/>
        <v>-0.0053</v>
      </c>
      <c r="N27" s="176"/>
      <c r="Q27" s="165"/>
      <c r="R27" s="165"/>
    </row>
    <row r="28" s="166" customFormat="1" spans="1:14">
      <c r="A28" s="9" t="s">
        <v>14</v>
      </c>
      <c r="B28" s="10">
        <f t="shared" si="0"/>
        <v>0.1399</v>
      </c>
      <c r="C28" s="10">
        <v>0.1396</v>
      </c>
      <c r="D28" s="10">
        <f t="shared" si="1"/>
        <v>0.00214899713467045</v>
      </c>
      <c r="E28" s="10">
        <v>0.1144</v>
      </c>
      <c r="F28" s="10">
        <f t="shared" si="2"/>
        <v>0.0255</v>
      </c>
      <c r="G28" s="11">
        <v>0.137404580152672</v>
      </c>
      <c r="H28" s="10">
        <f t="shared" si="3"/>
        <v>0.0128</v>
      </c>
      <c r="I28" s="10">
        <v>0.0125</v>
      </c>
      <c r="J28" s="11">
        <f t="shared" si="4"/>
        <v>0.024</v>
      </c>
      <c r="K28" s="10">
        <v>0.012</v>
      </c>
      <c r="L28" s="11">
        <f t="shared" si="5"/>
        <v>0.0008</v>
      </c>
      <c r="N28" s="176"/>
    </row>
    <row r="29" s="166" customFormat="1" spans="1:14">
      <c r="A29" s="9" t="s">
        <v>15</v>
      </c>
      <c r="B29" s="10">
        <f t="shared" si="0"/>
        <v>0.1622</v>
      </c>
      <c r="C29" s="10">
        <v>0.1606</v>
      </c>
      <c r="D29" s="10">
        <f t="shared" si="1"/>
        <v>0.00996264009962634</v>
      </c>
      <c r="E29" s="10">
        <v>0.1706</v>
      </c>
      <c r="F29" s="10">
        <f t="shared" si="2"/>
        <v>-0.00840000000000002</v>
      </c>
      <c r="G29" s="11">
        <v>0.0882352941176471</v>
      </c>
      <c r="H29" s="10">
        <f t="shared" si="3"/>
        <v>0.0144</v>
      </c>
      <c r="I29" s="10">
        <v>0.0128</v>
      </c>
      <c r="J29" s="11">
        <f t="shared" si="4"/>
        <v>0.125</v>
      </c>
      <c r="K29" s="10">
        <v>0.0121</v>
      </c>
      <c r="L29" s="11">
        <f t="shared" si="5"/>
        <v>0.0023</v>
      </c>
      <c r="N29" s="176"/>
    </row>
    <row r="30" s="166" customFormat="1" spans="1:23">
      <c r="A30" s="9" t="s">
        <v>16</v>
      </c>
      <c r="B30" s="10">
        <f t="shared" si="0"/>
        <v>0.2026</v>
      </c>
      <c r="C30" s="10">
        <v>0.1972</v>
      </c>
      <c r="D30" s="10">
        <f t="shared" si="1"/>
        <v>0.0273833671399595</v>
      </c>
      <c r="E30" s="10">
        <v>0.1802</v>
      </c>
      <c r="F30" s="10">
        <f t="shared" si="2"/>
        <v>0.0224</v>
      </c>
      <c r="G30" s="11">
        <v>0</v>
      </c>
      <c r="H30" s="10">
        <f t="shared" si="3"/>
        <v>0.0393</v>
      </c>
      <c r="I30" s="10">
        <v>0.0361</v>
      </c>
      <c r="J30" s="11">
        <f t="shared" si="4"/>
        <v>0.0886426592797784</v>
      </c>
      <c r="K30" s="10">
        <v>0.0353</v>
      </c>
      <c r="L30" s="11">
        <f t="shared" si="5"/>
        <v>0.004</v>
      </c>
      <c r="N30" s="176"/>
      <c r="W30" s="178"/>
    </row>
    <row r="31" s="166" customFormat="1" spans="1:23">
      <c r="A31" s="9" t="s">
        <v>17</v>
      </c>
      <c r="B31" s="10">
        <f t="shared" si="0"/>
        <v>0.1438</v>
      </c>
      <c r="C31" s="10">
        <v>0.1406</v>
      </c>
      <c r="D31" s="10">
        <f t="shared" si="1"/>
        <v>0.0227596017069702</v>
      </c>
      <c r="E31" s="10">
        <v>0.1313</v>
      </c>
      <c r="F31" s="10">
        <f t="shared" si="2"/>
        <v>0.0125</v>
      </c>
      <c r="G31" s="11">
        <v>1</v>
      </c>
      <c r="H31" s="10">
        <f t="shared" si="3"/>
        <v>0.0253</v>
      </c>
      <c r="I31" s="10">
        <v>0.0248</v>
      </c>
      <c r="J31" s="11">
        <f t="shared" si="4"/>
        <v>0.0201612903225807</v>
      </c>
      <c r="K31" s="10">
        <v>0.0261</v>
      </c>
      <c r="L31" s="11">
        <f t="shared" si="5"/>
        <v>-0.000800000000000002</v>
      </c>
      <c r="N31" s="176"/>
      <c r="W31" s="179"/>
    </row>
    <row r="32" s="166" customFormat="1" spans="1:23">
      <c r="A32" s="9" t="s">
        <v>18</v>
      </c>
      <c r="B32" s="10">
        <f t="shared" si="0"/>
        <v>0.2276</v>
      </c>
      <c r="C32" s="10">
        <v>0.2231</v>
      </c>
      <c r="D32" s="10">
        <f t="shared" si="1"/>
        <v>0.0201703272075304</v>
      </c>
      <c r="E32" s="10">
        <v>0.1994</v>
      </c>
      <c r="F32" s="10">
        <f t="shared" si="2"/>
        <v>0.0282</v>
      </c>
      <c r="G32" s="11">
        <v>0</v>
      </c>
      <c r="H32" s="10">
        <f t="shared" si="3"/>
        <v>0.0315</v>
      </c>
      <c r="I32" s="10">
        <v>0.0298</v>
      </c>
      <c r="J32" s="11">
        <f t="shared" si="4"/>
        <v>0.0570469798657718</v>
      </c>
      <c r="K32" s="10">
        <v>0.0295</v>
      </c>
      <c r="L32" s="11">
        <f t="shared" si="5"/>
        <v>0.002</v>
      </c>
      <c r="N32" s="176"/>
      <c r="W32" s="178"/>
    </row>
    <row r="33" s="166" customFormat="1" spans="1:23">
      <c r="A33" s="9" t="s">
        <v>19</v>
      </c>
      <c r="B33" s="10">
        <f t="shared" si="0"/>
        <v>0.1142</v>
      </c>
      <c r="C33" s="10">
        <v>0.1096</v>
      </c>
      <c r="D33" s="10">
        <f t="shared" si="1"/>
        <v>0.041970802919708</v>
      </c>
      <c r="E33" s="10">
        <v>0.0919</v>
      </c>
      <c r="F33" s="10">
        <f t="shared" si="2"/>
        <v>0.0223</v>
      </c>
      <c r="G33" s="11">
        <v>1</v>
      </c>
      <c r="H33" s="10">
        <f t="shared" si="3"/>
        <v>0.0085</v>
      </c>
      <c r="I33" s="10">
        <v>0.007</v>
      </c>
      <c r="J33" s="11">
        <f t="shared" si="4"/>
        <v>0.214285714285714</v>
      </c>
      <c r="K33" s="10">
        <v>0.0071</v>
      </c>
      <c r="L33" s="11">
        <f t="shared" si="5"/>
        <v>0.0014</v>
      </c>
      <c r="N33" s="176"/>
      <c r="W33" s="178"/>
    </row>
    <row r="34" s="166" customFormat="1" spans="1:23">
      <c r="A34" s="9" t="s">
        <v>20</v>
      </c>
      <c r="B34" s="10">
        <f t="shared" si="0"/>
        <v>0.1848</v>
      </c>
      <c r="C34" s="10">
        <v>0.1718</v>
      </c>
      <c r="D34" s="10">
        <f t="shared" si="1"/>
        <v>0.0756693830034923</v>
      </c>
      <c r="E34" s="10">
        <v>0.193</v>
      </c>
      <c r="F34" s="10">
        <f t="shared" si="2"/>
        <v>-0.00820000000000001</v>
      </c>
      <c r="G34" s="11">
        <v>0</v>
      </c>
      <c r="H34" s="10">
        <f t="shared" si="3"/>
        <v>0.0154</v>
      </c>
      <c r="I34" s="10">
        <v>0.0155</v>
      </c>
      <c r="J34" s="11">
        <f t="shared" si="4"/>
        <v>-0.00645161290322577</v>
      </c>
      <c r="K34" s="10">
        <v>0.0193</v>
      </c>
      <c r="L34" s="11">
        <f t="shared" si="5"/>
        <v>-0.0039</v>
      </c>
      <c r="N34" s="176"/>
      <c r="W34" s="178"/>
    </row>
    <row r="35" s="166" customFormat="1" spans="1:23">
      <c r="A35" s="9" t="s">
        <v>21</v>
      </c>
      <c r="B35" s="10">
        <f t="shared" si="0"/>
        <v>0.1969</v>
      </c>
      <c r="C35" s="10">
        <v>0.1974</v>
      </c>
      <c r="D35" s="10">
        <f t="shared" si="1"/>
        <v>-0.00253292806484282</v>
      </c>
      <c r="E35" s="10">
        <v>0.1872</v>
      </c>
      <c r="F35" s="10">
        <f t="shared" si="2"/>
        <v>0.00970000000000001</v>
      </c>
      <c r="G35" s="11">
        <v>0.0112359550561798</v>
      </c>
      <c r="H35" s="10">
        <f t="shared" si="3"/>
        <v>0.0149</v>
      </c>
      <c r="I35" s="10">
        <v>0.0139</v>
      </c>
      <c r="J35" s="11">
        <f t="shared" si="4"/>
        <v>0.0719424460431655</v>
      </c>
      <c r="K35" s="10">
        <v>0.0179</v>
      </c>
      <c r="L35" s="11">
        <f t="shared" si="5"/>
        <v>-0.003</v>
      </c>
      <c r="N35" s="176"/>
      <c r="W35" s="178"/>
    </row>
    <row r="36" s="166" customFormat="1" spans="1:23">
      <c r="A36" s="9" t="s">
        <v>22</v>
      </c>
      <c r="B36" s="10">
        <f t="shared" si="0"/>
        <v>0.2527</v>
      </c>
      <c r="C36" s="10">
        <v>0.2546</v>
      </c>
      <c r="D36" s="10">
        <f t="shared" si="1"/>
        <v>-0.00746268656716423</v>
      </c>
      <c r="E36" s="10">
        <v>0.2532</v>
      </c>
      <c r="F36" s="10">
        <f t="shared" si="2"/>
        <v>-0.0005</v>
      </c>
      <c r="G36" s="11">
        <v>0</v>
      </c>
      <c r="H36" s="10">
        <f t="shared" si="3"/>
        <v>0.0176</v>
      </c>
      <c r="I36" s="10">
        <v>0.019</v>
      </c>
      <c r="J36" s="11">
        <f t="shared" si="4"/>
        <v>-0.0736842105263157</v>
      </c>
      <c r="K36" s="10">
        <v>0.0188</v>
      </c>
      <c r="L36" s="11">
        <f t="shared" si="5"/>
        <v>-0.0012</v>
      </c>
      <c r="N36" s="176"/>
      <c r="W36" s="178"/>
    </row>
    <row r="37" s="166" customFormat="1" spans="1:23">
      <c r="A37" s="9" t="s">
        <v>23</v>
      </c>
      <c r="B37" s="10">
        <f t="shared" si="0"/>
        <v>0.091</v>
      </c>
      <c r="C37" s="10">
        <v>0.084</v>
      </c>
      <c r="D37" s="10">
        <f t="shared" si="1"/>
        <v>0.0833333333333332</v>
      </c>
      <c r="E37" s="10">
        <v>0.1023</v>
      </c>
      <c r="F37" s="10">
        <f t="shared" si="2"/>
        <v>-0.0113</v>
      </c>
      <c r="G37" s="11">
        <v>0</v>
      </c>
      <c r="H37" s="10">
        <f t="shared" si="3"/>
        <v>0.0044</v>
      </c>
      <c r="I37" s="10">
        <v>0.0043</v>
      </c>
      <c r="J37" s="11">
        <f t="shared" si="4"/>
        <v>0.0232558139534884</v>
      </c>
      <c r="K37" s="10">
        <v>0.0091</v>
      </c>
      <c r="L37" s="11">
        <f t="shared" si="5"/>
        <v>-0.0047</v>
      </c>
      <c r="N37" s="176"/>
      <c r="W37" s="178"/>
    </row>
    <row r="38" s="166" customFormat="1" spans="1:23">
      <c r="A38" s="12" t="s">
        <v>24</v>
      </c>
      <c r="B38" s="13">
        <f t="shared" si="0"/>
        <v>0.1695</v>
      </c>
      <c r="C38" s="13">
        <v>0.1683</v>
      </c>
      <c r="D38" s="13">
        <f t="shared" si="1"/>
        <v>0.00713012477718347</v>
      </c>
      <c r="E38" s="13">
        <v>0.1559</v>
      </c>
      <c r="F38" s="13">
        <f t="shared" si="2"/>
        <v>0.0136</v>
      </c>
      <c r="G38" s="14">
        <v>0.156118143459916</v>
      </c>
      <c r="H38" s="13">
        <f>VLOOKUP(A38,A:W,23,FALSE)</f>
        <v>0.0206</v>
      </c>
      <c r="I38" s="13">
        <v>0.0202</v>
      </c>
      <c r="J38" s="14">
        <f t="shared" si="4"/>
        <v>0.0198019801980199</v>
      </c>
      <c r="K38" s="13">
        <v>0.0213</v>
      </c>
      <c r="L38" s="14">
        <f t="shared" si="5"/>
        <v>-0.000699999999999999</v>
      </c>
      <c r="N38" s="176"/>
      <c r="W38" s="178"/>
    </row>
    <row r="39" spans="4:11">
      <c r="D39" s="174"/>
      <c r="J39" s="166"/>
      <c r="K39" s="166"/>
    </row>
  </sheetData>
  <mergeCells count="2">
    <mergeCell ref="A1:C1"/>
    <mergeCell ref="A21:C21"/>
  </mergeCells>
  <conditionalFormatting sqref="B24:B38">
    <cfRule type="cellIs" dxfId="0" priority="36" operator="greaterThanOrEqual">
      <formula>0.2</formula>
    </cfRule>
  </conditionalFormatting>
  <conditionalFormatting sqref="C24:C38">
    <cfRule type="cellIs" dxfId="0" priority="2" operator="greaterThanOrEqual">
      <formula>0.2</formula>
    </cfRule>
    <cfRule type="cellIs" dxfId="1" priority="1" operator="greaterThan">
      <formula>0.2</formula>
    </cfRule>
  </conditionalFormatting>
  <conditionalFormatting sqref="E24:E38">
    <cfRule type="cellIs" dxfId="0" priority="37" operator="greaterThanOrEqual">
      <formula>0.2</formula>
    </cfRule>
  </conditionalFormatting>
  <conditionalFormatting sqref="G24:G38">
    <cfRule type="cellIs" dxfId="1" priority="22" operator="greaterThan">
      <formula>0.3</formula>
    </cfRule>
  </conditionalFormatting>
  <conditionalFormatting sqref="I24:I38">
    <cfRule type="cellIs" dxfId="1" priority="3" operator="greaterThan">
      <formula>0.05</formula>
    </cfRule>
  </conditionalFormatting>
  <conditionalFormatting sqref="B24:B38 E24:E38">
    <cfRule type="cellIs" dxfId="1" priority="28" operator="greaterThan">
      <formula>0.2</formula>
    </cfRule>
  </conditionalFormatting>
  <conditionalFormatting sqref="H24:H38 K24:K38">
    <cfRule type="cellIs" dxfId="1" priority="26" operator="greaterThan">
      <formula>0.05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zoomScale="90" zoomScaleNormal="90" topLeftCell="A13" workbookViewId="0">
      <selection activeCell="N24" sqref="N24"/>
    </sheetView>
  </sheetViews>
  <sheetFormatPr defaultColWidth="9.25" defaultRowHeight="21" customHeight="1"/>
  <cols>
    <col min="1" max="14" width="9.25" style="48" customWidth="1"/>
    <col min="15" max="16" width="10.625" customWidth="1"/>
    <col min="17" max="17" width="7.125" style="48" customWidth="1"/>
    <col min="18" max="18" width="9" style="48" customWidth="1"/>
    <col min="19" max="19" width="10.625" style="48" customWidth="1"/>
    <col min="20" max="20" width="7.375" style="48" customWidth="1"/>
    <col min="21" max="21" width="9.25" style="48" customWidth="1"/>
    <col min="22" max="32" width="9.25" style="50" customWidth="1"/>
    <col min="33" max="16384" width="14.625" style="50" customWidth="1"/>
  </cols>
  <sheetData>
    <row r="1" s="149" customFormat="1" customHeight="1" spans="1:22">
      <c r="A1" s="15"/>
      <c r="B1" s="16" t="str">
        <f>TEXT(U1,"5月d日")&amp;"集团及时率"</f>
        <v>5月10日集团及时率</v>
      </c>
      <c r="C1" s="16"/>
      <c r="D1" s="16"/>
      <c r="E1" s="16"/>
      <c r="F1" s="16"/>
      <c r="G1" s="17" t="str">
        <f>TEXT(U1,"5月d日")&amp;"广西及时率"</f>
        <v>5月10日广西及时率</v>
      </c>
      <c r="H1" s="17"/>
      <c r="I1" s="17"/>
      <c r="J1" s="17"/>
      <c r="K1" s="17"/>
      <c r="L1" s="16" t="str">
        <f>TEXT(U1,"5月d日")&amp;"驳回率"</f>
        <v>5月10日驳回率</v>
      </c>
      <c r="M1" s="16"/>
      <c r="N1" s="16"/>
      <c r="O1" s="24" t="str">
        <f>TEXT(U1,"5月d日")</f>
        <v>5月10日</v>
      </c>
      <c r="P1" s="25" t="str">
        <f>TEXT(V1,"5月d日")</f>
        <v>5月9日</v>
      </c>
      <c r="Q1" s="31"/>
      <c r="R1" s="32">
        <v>44315</v>
      </c>
      <c r="S1" s="32"/>
      <c r="T1" s="33"/>
      <c r="U1" s="162">
        <v>10</v>
      </c>
      <c r="V1" s="163">
        <f>U1-1</f>
        <v>9</v>
      </c>
    </row>
    <row r="2" s="49" customFormat="1" ht="36" customHeight="1" spans="1:20">
      <c r="A2" s="18" t="s">
        <v>44</v>
      </c>
      <c r="B2" s="19" t="s">
        <v>80</v>
      </c>
      <c r="C2" s="19" t="s">
        <v>81</v>
      </c>
      <c r="D2" s="20" t="s">
        <v>82</v>
      </c>
      <c r="E2" s="20" t="s">
        <v>83</v>
      </c>
      <c r="F2" s="19" t="s">
        <v>84</v>
      </c>
      <c r="G2" s="19" t="s">
        <v>85</v>
      </c>
      <c r="H2" s="19" t="s">
        <v>86</v>
      </c>
      <c r="I2" s="20" t="s">
        <v>87</v>
      </c>
      <c r="J2" s="20" t="s">
        <v>88</v>
      </c>
      <c r="K2" s="19" t="s">
        <v>89</v>
      </c>
      <c r="L2" s="19" t="s">
        <v>90</v>
      </c>
      <c r="M2" s="19" t="s">
        <v>91</v>
      </c>
      <c r="N2" s="19" t="s">
        <v>92</v>
      </c>
      <c r="O2" s="19" t="s">
        <v>93</v>
      </c>
      <c r="P2" s="26" t="s">
        <v>93</v>
      </c>
      <c r="Q2" s="34" t="s">
        <v>7</v>
      </c>
      <c r="R2" s="35" t="s">
        <v>92</v>
      </c>
      <c r="S2" s="35" t="s">
        <v>93</v>
      </c>
      <c r="T2" s="36" t="s">
        <v>9</v>
      </c>
    </row>
    <row r="3" ht="19" customHeight="1" spans="1:20">
      <c r="A3" s="21" t="s">
        <v>10</v>
      </c>
      <c r="B3" s="22">
        <v>0.902946273830156</v>
      </c>
      <c r="C3" s="22">
        <v>0.944994404751657</v>
      </c>
      <c r="D3" s="22">
        <v>0.946152813213375</v>
      </c>
      <c r="E3" s="22">
        <v>0.934259954921112</v>
      </c>
      <c r="F3" s="22">
        <v>0.941194894683267</v>
      </c>
      <c r="G3" s="22">
        <v>0.876949740034662</v>
      </c>
      <c r="H3" s="22">
        <v>0.940948609795989</v>
      </c>
      <c r="I3" s="22">
        <v>0.935165609584214</v>
      </c>
      <c r="J3" s="22">
        <v>0.948972740700953</v>
      </c>
      <c r="K3" s="22">
        <v>0.915852742299023</v>
      </c>
      <c r="L3" s="27">
        <v>0.0259965337954939</v>
      </c>
      <c r="M3" s="27">
        <v>0.0284927261771542</v>
      </c>
      <c r="N3" s="27">
        <v>0.0282671678020515</v>
      </c>
      <c r="O3" s="28">
        <f>100%-N3</f>
        <v>0.971732832197948</v>
      </c>
      <c r="P3" s="28">
        <v>0.971156344737982</v>
      </c>
      <c r="Q3" s="28">
        <f>(O3-P3)/P3</f>
        <v>0.000593609322628747</v>
      </c>
      <c r="R3" s="27">
        <v>0.0325852455801182</v>
      </c>
      <c r="S3" s="28">
        <v>0.967414754419882</v>
      </c>
      <c r="T3" s="28">
        <f>(O3-S3)/S3</f>
        <v>0.00446352276346648</v>
      </c>
    </row>
    <row r="4" ht="19" customHeight="1" spans="1:20">
      <c r="A4" s="21" t="s">
        <v>11</v>
      </c>
      <c r="B4" s="22">
        <v>0.939203354297694</v>
      </c>
      <c r="C4" s="22">
        <v>0.968610491071429</v>
      </c>
      <c r="D4" s="22">
        <v>0.966167498613422</v>
      </c>
      <c r="E4" s="22">
        <v>0.967318643228522</v>
      </c>
      <c r="F4" s="22">
        <v>0.966775670372793</v>
      </c>
      <c r="G4" s="22">
        <v>0.907756813417191</v>
      </c>
      <c r="H4" s="22">
        <v>0.962751116071429</v>
      </c>
      <c r="I4" s="22">
        <v>0.959319816873774</v>
      </c>
      <c r="J4" s="22">
        <v>0.966444814198558</v>
      </c>
      <c r="K4" s="22">
        <v>0.952958653131963</v>
      </c>
      <c r="L4" s="27">
        <v>0.0188679245283019</v>
      </c>
      <c r="M4" s="27">
        <v>0.0283203125</v>
      </c>
      <c r="N4" s="27">
        <v>0.0277305428384565</v>
      </c>
      <c r="O4" s="28">
        <f t="shared" ref="O4:O17" si="0">100%-N4</f>
        <v>0.972269457161543</v>
      </c>
      <c r="P4" s="28">
        <v>0.973172853828306</v>
      </c>
      <c r="Q4" s="28">
        <f t="shared" ref="Q4:Q17" si="1">(O4-P4)/P4</f>
        <v>-0.000928300315004387</v>
      </c>
      <c r="R4" s="27">
        <v>0.0317094388864724</v>
      </c>
      <c r="S4" s="28">
        <v>0.968290561113528</v>
      </c>
      <c r="T4" s="28">
        <f t="shared" ref="T4:T17" si="2">(O4-S4)/S4</f>
        <v>0.00410919635882827</v>
      </c>
    </row>
    <row r="5" ht="19" customHeight="1" spans="1:20">
      <c r="A5" s="21" t="s">
        <v>12</v>
      </c>
      <c r="B5" s="22">
        <v>0.936170212765957</v>
      </c>
      <c r="C5" s="22">
        <v>0.976720336375756</v>
      </c>
      <c r="D5" s="22">
        <v>0.97212138812255</v>
      </c>
      <c r="E5" s="22">
        <v>0.976010781671159</v>
      </c>
      <c r="F5" s="22">
        <v>0.973483061243748</v>
      </c>
      <c r="G5" s="22">
        <v>0.945626477541371</v>
      </c>
      <c r="H5" s="22">
        <v>0.97518203261204</v>
      </c>
      <c r="I5" s="22">
        <v>0.972822496933094</v>
      </c>
      <c r="J5" s="22">
        <v>0.979236242195441</v>
      </c>
      <c r="K5" s="22">
        <v>0.960916442048518</v>
      </c>
      <c r="L5" s="27">
        <v>0.0224586288416076</v>
      </c>
      <c r="M5" s="27">
        <v>0.0192800738385807</v>
      </c>
      <c r="N5" s="27">
        <v>0.0195338303293385</v>
      </c>
      <c r="O5" s="28">
        <f t="shared" si="0"/>
        <v>0.980466169670661</v>
      </c>
      <c r="P5" s="28">
        <v>0.979881163348275</v>
      </c>
      <c r="Q5" s="28">
        <f t="shared" si="1"/>
        <v>0.000597017622409916</v>
      </c>
      <c r="R5" s="27">
        <v>0.0251733214696178</v>
      </c>
      <c r="S5" s="28">
        <v>0.974826678530382</v>
      </c>
      <c r="T5" s="28">
        <f t="shared" si="2"/>
        <v>0.00578512187292763</v>
      </c>
    </row>
    <row r="6" ht="19" customHeight="1" spans="1:20">
      <c r="A6" s="21" t="s">
        <v>13</v>
      </c>
      <c r="B6" s="22">
        <v>0.864022662889518</v>
      </c>
      <c r="C6" s="22">
        <v>0.952091914155647</v>
      </c>
      <c r="D6" s="22">
        <v>0.96134732192159</v>
      </c>
      <c r="E6" s="22">
        <v>0.936925515055468</v>
      </c>
      <c r="F6" s="22">
        <v>0.945831655255739</v>
      </c>
      <c r="G6" s="22">
        <v>0.861189801699717</v>
      </c>
      <c r="H6" s="22">
        <v>0.942770431389551</v>
      </c>
      <c r="I6" s="22">
        <v>0.936971405557793</v>
      </c>
      <c r="J6" s="22">
        <v>0.966869133075649</v>
      </c>
      <c r="K6" s="22">
        <v>0.919809825673534</v>
      </c>
      <c r="L6" s="27">
        <v>0.0481586402266289</v>
      </c>
      <c r="M6" s="27">
        <v>0.0264469976154346</v>
      </c>
      <c r="N6" s="27">
        <v>0.0279903342730568</v>
      </c>
      <c r="O6" s="28">
        <f t="shared" si="0"/>
        <v>0.972009665726943</v>
      </c>
      <c r="P6" s="28">
        <v>0.971624916869874</v>
      </c>
      <c r="Q6" s="28">
        <f t="shared" si="1"/>
        <v>0.000395984963321832</v>
      </c>
      <c r="R6" s="27">
        <v>0.0297904920999513</v>
      </c>
      <c r="S6" s="28">
        <v>0.970209507900049</v>
      </c>
      <c r="T6" s="28">
        <f t="shared" si="2"/>
        <v>0.00185543206105098</v>
      </c>
    </row>
    <row r="7" ht="19" customHeight="1" spans="1:20">
      <c r="A7" s="21" t="s">
        <v>14</v>
      </c>
      <c r="B7" s="22">
        <v>0.810176125244618</v>
      </c>
      <c r="C7" s="22">
        <v>0.858347386172007</v>
      </c>
      <c r="D7" s="22">
        <v>0.853628153223295</v>
      </c>
      <c r="E7" s="22">
        <v>0.855417956656347</v>
      </c>
      <c r="F7" s="22">
        <v>0.854525694767893</v>
      </c>
      <c r="G7" s="22">
        <v>0.818003913894325</v>
      </c>
      <c r="H7" s="22">
        <v>0.874704890387858</v>
      </c>
      <c r="I7" s="22">
        <v>0.870206489675516</v>
      </c>
      <c r="J7" s="22">
        <v>0.894425412644036</v>
      </c>
      <c r="K7" s="22">
        <v>0.846130030959752</v>
      </c>
      <c r="L7" s="27">
        <v>0.0391389432485323</v>
      </c>
      <c r="M7" s="27">
        <v>0.0306913996627319</v>
      </c>
      <c r="N7" s="27">
        <v>0.0313615898152461</v>
      </c>
      <c r="O7" s="28">
        <f t="shared" si="0"/>
        <v>0.968638410184754</v>
      </c>
      <c r="P7" s="28">
        <v>0.967764178589898</v>
      </c>
      <c r="Q7" s="28">
        <f t="shared" si="1"/>
        <v>0.000903351884887606</v>
      </c>
      <c r="R7" s="27">
        <v>0.0335793357933579</v>
      </c>
      <c r="S7" s="28">
        <v>0.966420664206642</v>
      </c>
      <c r="T7" s="28">
        <f t="shared" si="2"/>
        <v>0.00229480397124225</v>
      </c>
    </row>
    <row r="8" ht="19" customHeight="1" spans="1:20">
      <c r="A8" s="21" t="s">
        <v>15</v>
      </c>
      <c r="B8" s="22">
        <v>0.82174688057041</v>
      </c>
      <c r="C8" s="22">
        <v>0.89720655015825</v>
      </c>
      <c r="D8" s="22">
        <v>0.894517473549215</v>
      </c>
      <c r="E8" s="22">
        <v>0.88999787640688</v>
      </c>
      <c r="F8" s="22">
        <v>0.891798671435871</v>
      </c>
      <c r="G8" s="22">
        <v>0.793226381461676</v>
      </c>
      <c r="H8" s="22">
        <v>0.88881243979634</v>
      </c>
      <c r="I8" s="22">
        <v>0.88196218702095</v>
      </c>
      <c r="J8" s="22">
        <v>0.903815325424816</v>
      </c>
      <c r="K8" s="22">
        <v>0.867487789339562</v>
      </c>
      <c r="L8" s="27">
        <v>0.035650623885918</v>
      </c>
      <c r="M8" s="27">
        <v>0.0371542589789459</v>
      </c>
      <c r="N8" s="27">
        <v>0.0370464997445069</v>
      </c>
      <c r="O8" s="28">
        <f t="shared" si="0"/>
        <v>0.962953500255493</v>
      </c>
      <c r="P8" s="28">
        <v>0.963407742300085</v>
      </c>
      <c r="Q8" s="28">
        <f t="shared" si="1"/>
        <v>-0.000471495115357284</v>
      </c>
      <c r="R8" s="27">
        <v>0.034982066155958</v>
      </c>
      <c r="S8" s="28">
        <v>0.965017933844042</v>
      </c>
      <c r="T8" s="28">
        <f t="shared" si="2"/>
        <v>-0.00213926966136833</v>
      </c>
    </row>
    <row r="9" ht="19" customHeight="1" spans="1:20">
      <c r="A9" s="21" t="s">
        <v>16</v>
      </c>
      <c r="B9" s="22">
        <v>0.840579710144927</v>
      </c>
      <c r="C9" s="22">
        <v>0.906002265005662</v>
      </c>
      <c r="D9" s="22">
        <v>0.913434903047091</v>
      </c>
      <c r="E9" s="22">
        <v>0.895424836601307</v>
      </c>
      <c r="F9" s="22">
        <v>0.902380315592404</v>
      </c>
      <c r="G9" s="22">
        <v>0.840579710144927</v>
      </c>
      <c r="H9" s="22">
        <v>0.896375990939977</v>
      </c>
      <c r="I9" s="22">
        <v>0.893286975127039</v>
      </c>
      <c r="J9" s="22">
        <v>0.923130193905817</v>
      </c>
      <c r="K9" s="22">
        <v>0.874509803921569</v>
      </c>
      <c r="L9" s="27">
        <v>0.0338164251207729</v>
      </c>
      <c r="M9" s="27">
        <v>0.0266138165345413</v>
      </c>
      <c r="N9" s="27">
        <v>0.0270125702059374</v>
      </c>
      <c r="O9" s="28">
        <f t="shared" si="0"/>
        <v>0.972987429794063</v>
      </c>
      <c r="P9" s="28">
        <v>0.97384066587396</v>
      </c>
      <c r="Q9" s="28">
        <f t="shared" si="1"/>
        <v>-0.000876155730395256</v>
      </c>
      <c r="R9" s="27">
        <v>0.0319839602826045</v>
      </c>
      <c r="S9" s="28">
        <v>0.968016039717395</v>
      </c>
      <c r="T9" s="28">
        <f t="shared" si="2"/>
        <v>0.0051356484528076</v>
      </c>
    </row>
    <row r="10" ht="19" customHeight="1" spans="1:20">
      <c r="A10" s="21" t="s">
        <v>17</v>
      </c>
      <c r="B10" s="22">
        <v>0.891156462585034</v>
      </c>
      <c r="C10" s="22">
        <v>0.942818550202611</v>
      </c>
      <c r="D10" s="22">
        <v>0.92702273929138</v>
      </c>
      <c r="E10" s="22">
        <v>0.947978910369069</v>
      </c>
      <c r="F10" s="22">
        <v>0.939611486486487</v>
      </c>
      <c r="G10" s="22">
        <v>0.894557823129252</v>
      </c>
      <c r="H10" s="22">
        <v>0.943493921656911</v>
      </c>
      <c r="I10" s="22">
        <v>0.940456081081081</v>
      </c>
      <c r="J10" s="22">
        <v>0.942358540454786</v>
      </c>
      <c r="K10" s="22">
        <v>0.939191564147627</v>
      </c>
      <c r="L10" s="27">
        <v>0.0476190476190476</v>
      </c>
      <c r="M10" s="27">
        <v>0.0261143628995948</v>
      </c>
      <c r="N10" s="27">
        <v>0.0274493243243243</v>
      </c>
      <c r="O10" s="28">
        <f t="shared" si="0"/>
        <v>0.972550675675676</v>
      </c>
      <c r="P10" s="28">
        <v>0.973453424982223</v>
      </c>
      <c r="Q10" s="28">
        <f t="shared" si="1"/>
        <v>-0.000927367743930645</v>
      </c>
      <c r="R10" s="27">
        <v>0.0287138287584617</v>
      </c>
      <c r="S10" s="28">
        <v>0.971286171241538</v>
      </c>
      <c r="T10" s="28">
        <f t="shared" si="2"/>
        <v>0.00130188658253136</v>
      </c>
    </row>
    <row r="11" ht="19" customHeight="1" spans="1:20">
      <c r="A11" s="21" t="s">
        <v>18</v>
      </c>
      <c r="B11" s="22">
        <v>0.875</v>
      </c>
      <c r="C11" s="22">
        <v>0.90316573556797</v>
      </c>
      <c r="D11" s="22">
        <v>0.933057851239669</v>
      </c>
      <c r="E11" s="22">
        <v>0.853182104599874</v>
      </c>
      <c r="F11" s="22">
        <v>0.901422510606439</v>
      </c>
      <c r="G11" s="22">
        <v>0.850806451612903</v>
      </c>
      <c r="H11" s="22">
        <v>0.913274807129556</v>
      </c>
      <c r="I11" s="22">
        <v>0.909408535063639</v>
      </c>
      <c r="J11" s="22">
        <v>0.950826446280992</v>
      </c>
      <c r="K11" s="22">
        <v>0.846250787649653</v>
      </c>
      <c r="L11" s="27">
        <v>0.0201612903225806</v>
      </c>
      <c r="M11" s="27">
        <v>0.0266028198989093</v>
      </c>
      <c r="N11" s="27">
        <v>0.0262041427501872</v>
      </c>
      <c r="O11" s="28">
        <f t="shared" si="0"/>
        <v>0.973795857249813</v>
      </c>
      <c r="P11" s="28">
        <v>0.97199889104519</v>
      </c>
      <c r="Q11" s="28">
        <f t="shared" si="1"/>
        <v>0.00184873277241139</v>
      </c>
      <c r="R11" s="27">
        <v>0.0324154757755315</v>
      </c>
      <c r="S11" s="28">
        <v>0.967584524224469</v>
      </c>
      <c r="T11" s="28">
        <f t="shared" si="2"/>
        <v>0.00641942163174043</v>
      </c>
    </row>
    <row r="12" ht="19" customHeight="1" spans="1:20">
      <c r="A12" s="21" t="s">
        <v>19</v>
      </c>
      <c r="B12" s="22">
        <v>0.960431654676259</v>
      </c>
      <c r="C12" s="22">
        <v>0.982483578354708</v>
      </c>
      <c r="D12" s="22">
        <v>0.975948196114709</v>
      </c>
      <c r="E12" s="22">
        <v>0.988575780654989</v>
      </c>
      <c r="F12" s="22">
        <v>0.980719424460432</v>
      </c>
      <c r="G12" s="22">
        <v>0.942446043165468</v>
      </c>
      <c r="H12" s="22">
        <v>0.980294025649046</v>
      </c>
      <c r="I12" s="22">
        <v>0.97726618705036</v>
      </c>
      <c r="J12" s="22">
        <v>0.978260869565217</v>
      </c>
      <c r="K12" s="22">
        <v>0.975628332063976</v>
      </c>
      <c r="L12" s="27">
        <v>0.0179856115107914</v>
      </c>
      <c r="M12" s="27">
        <v>0.0159524554269628</v>
      </c>
      <c r="N12" s="27">
        <v>0.0161151079136691</v>
      </c>
      <c r="O12" s="28">
        <f t="shared" si="0"/>
        <v>0.983884892086331</v>
      </c>
      <c r="P12" s="28">
        <v>0.984116899618806</v>
      </c>
      <c r="Q12" s="28">
        <f t="shared" si="1"/>
        <v>-0.000235752005239383</v>
      </c>
      <c r="R12" s="27">
        <v>0.0156496166369079</v>
      </c>
      <c r="S12" s="28">
        <v>0.984350383363092</v>
      </c>
      <c r="T12" s="28">
        <f t="shared" si="2"/>
        <v>-0.000472891852970809</v>
      </c>
    </row>
    <row r="13" ht="19" customHeight="1" spans="1:20">
      <c r="A13" s="21" t="s">
        <v>20</v>
      </c>
      <c r="B13" s="22">
        <v>0.90521327014218</v>
      </c>
      <c r="C13" s="22">
        <v>0.953969725054062</v>
      </c>
      <c r="D13" s="22">
        <v>0.956317204301075</v>
      </c>
      <c r="E13" s="22">
        <v>0.946938775510204</v>
      </c>
      <c r="F13" s="22">
        <v>0.950986078886311</v>
      </c>
      <c r="G13" s="22">
        <v>0.867298578199052</v>
      </c>
      <c r="H13" s="22">
        <v>0.951807228915663</v>
      </c>
      <c r="I13" s="22">
        <v>0.946635730858469</v>
      </c>
      <c r="J13" s="22">
        <v>0.95497311827957</v>
      </c>
      <c r="K13" s="22">
        <v>0.94030612244898</v>
      </c>
      <c r="L13" s="27">
        <v>0.033175355450237</v>
      </c>
      <c r="M13" s="27">
        <v>0.0176088971269694</v>
      </c>
      <c r="N13" s="27">
        <v>0.0185614849187935</v>
      </c>
      <c r="O13" s="28">
        <f t="shared" si="0"/>
        <v>0.981438515081206</v>
      </c>
      <c r="P13" s="28">
        <v>0.981976182813003</v>
      </c>
      <c r="Q13" s="28">
        <f t="shared" si="1"/>
        <v>-0.000547536428283128</v>
      </c>
      <c r="R13" s="27">
        <v>0.0265055131467345</v>
      </c>
      <c r="S13" s="28">
        <v>0.973494486853265</v>
      </c>
      <c r="T13" s="28">
        <f t="shared" si="2"/>
        <v>0.00816032174318712</v>
      </c>
    </row>
    <row r="14" ht="19" customHeight="1" spans="1:20">
      <c r="A14" s="21" t="s">
        <v>21</v>
      </c>
      <c r="B14" s="22">
        <v>0.923469387755102</v>
      </c>
      <c r="C14" s="22">
        <v>0.962974683544304</v>
      </c>
      <c r="D14" s="22">
        <v>0.963414634146341</v>
      </c>
      <c r="E14" s="22">
        <v>0.958510638297872</v>
      </c>
      <c r="F14" s="22">
        <v>0.960667461263409</v>
      </c>
      <c r="G14" s="22">
        <v>0.88265306122449</v>
      </c>
      <c r="H14" s="22">
        <v>0.956645569620253</v>
      </c>
      <c r="I14" s="22">
        <v>0.952324195470799</v>
      </c>
      <c r="J14" s="22">
        <v>0.966124661246612</v>
      </c>
      <c r="K14" s="22">
        <v>0.941489361702128</v>
      </c>
      <c r="L14" s="27">
        <v>0.0408163265306122</v>
      </c>
      <c r="M14" s="27">
        <v>0.0253164556962025</v>
      </c>
      <c r="N14" s="27">
        <v>0.0262216924910608</v>
      </c>
      <c r="O14" s="28">
        <f t="shared" si="0"/>
        <v>0.973778307508939</v>
      </c>
      <c r="P14" s="28">
        <v>0.973947895791583</v>
      </c>
      <c r="Q14" s="28">
        <f t="shared" si="1"/>
        <v>-0.000174124594730975</v>
      </c>
      <c r="R14" s="27">
        <v>0.0273059557084498</v>
      </c>
      <c r="S14" s="28">
        <v>0.97269404429155</v>
      </c>
      <c r="T14" s="28">
        <f t="shared" si="2"/>
        <v>0.00111470119895604</v>
      </c>
    </row>
    <row r="15" ht="19" customHeight="1" spans="1:20">
      <c r="A15" s="21" t="s">
        <v>22</v>
      </c>
      <c r="B15" s="22">
        <v>0.951724137931034</v>
      </c>
      <c r="C15" s="22">
        <v>0.964759725400458</v>
      </c>
      <c r="D15" s="22">
        <v>0.982191780821918</v>
      </c>
      <c r="E15" s="22">
        <v>0.955625</v>
      </c>
      <c r="F15" s="22">
        <v>0.963948497854077</v>
      </c>
      <c r="G15" s="22">
        <v>0.944827586206897</v>
      </c>
      <c r="H15" s="22">
        <v>0.957437070938215</v>
      </c>
      <c r="I15" s="22">
        <v>0.956652360515021</v>
      </c>
      <c r="J15" s="22">
        <v>0.987671232876712</v>
      </c>
      <c r="K15" s="22">
        <v>0.9425</v>
      </c>
      <c r="L15" s="27">
        <v>0.0275862068965517</v>
      </c>
      <c r="M15" s="27">
        <v>0.0155606407322654</v>
      </c>
      <c r="N15" s="27">
        <v>0.0163090128755365</v>
      </c>
      <c r="O15" s="28">
        <f t="shared" si="0"/>
        <v>0.983690987124463</v>
      </c>
      <c r="P15" s="28">
        <v>0.984555984555985</v>
      </c>
      <c r="Q15" s="28">
        <f t="shared" si="1"/>
        <v>-0.000878566018682697</v>
      </c>
      <c r="R15" s="27">
        <v>0.0197032352225736</v>
      </c>
      <c r="S15" s="28">
        <v>0.980296764777426</v>
      </c>
      <c r="T15" s="28">
        <f t="shared" si="2"/>
        <v>0.00346244368949652</v>
      </c>
    </row>
    <row r="16" ht="19" customHeight="1" spans="1:20">
      <c r="A16" s="21" t="s">
        <v>23</v>
      </c>
      <c r="B16" s="22">
        <v>0.930379746835443</v>
      </c>
      <c r="C16" s="22">
        <v>0.93273174733388</v>
      </c>
      <c r="D16" s="22">
        <v>0.930114358322745</v>
      </c>
      <c r="E16" s="22">
        <v>0.935593220338983</v>
      </c>
      <c r="F16" s="22">
        <v>0.932461873638344</v>
      </c>
      <c r="G16" s="22">
        <v>0.962025316455696</v>
      </c>
      <c r="H16" s="22">
        <v>0.984413453650533</v>
      </c>
      <c r="I16" s="22">
        <v>0.981844589687727</v>
      </c>
      <c r="J16" s="22">
        <v>0.992376111817027</v>
      </c>
      <c r="K16" s="22">
        <v>0.967796610169491</v>
      </c>
      <c r="L16" s="27">
        <v>0.0379746835443038</v>
      </c>
      <c r="M16" s="27">
        <v>0.0213289581624282</v>
      </c>
      <c r="N16" s="27">
        <v>0.0232389251997095</v>
      </c>
      <c r="O16" s="28">
        <f t="shared" si="0"/>
        <v>0.976761074800291</v>
      </c>
      <c r="P16" s="28">
        <v>0.978981406628941</v>
      </c>
      <c r="Q16" s="28">
        <f t="shared" si="1"/>
        <v>-0.00226800204132172</v>
      </c>
      <c r="R16" s="27">
        <v>0.026226012793177</v>
      </c>
      <c r="S16" s="28">
        <v>0.973773987206823</v>
      </c>
      <c r="T16" s="28">
        <f t="shared" si="2"/>
        <v>0.00306753685425067</v>
      </c>
    </row>
    <row r="17" ht="19" customHeight="1" spans="1:20">
      <c r="A17" s="18" t="s">
        <v>39</v>
      </c>
      <c r="B17" s="23">
        <v>0.893598155701365</v>
      </c>
      <c r="C17" s="23">
        <v>0.939080152510657</v>
      </c>
      <c r="D17" s="23">
        <v>0.941578523350399</v>
      </c>
      <c r="E17" s="23">
        <v>0.92985851400476</v>
      </c>
      <c r="F17" s="23">
        <v>0.935737004014808</v>
      </c>
      <c r="G17" s="23">
        <v>0.880829934385529</v>
      </c>
      <c r="H17" s="23">
        <v>0.937799850865962</v>
      </c>
      <c r="I17" s="23">
        <v>0.933612284269253</v>
      </c>
      <c r="J17" s="23">
        <v>0.951635957275397</v>
      </c>
      <c r="K17" s="23">
        <v>0.915474540366661</v>
      </c>
      <c r="L17" s="29">
        <v>0.0303245256251108</v>
      </c>
      <c r="M17" s="29">
        <v>0.0260843873545591</v>
      </c>
      <c r="N17" s="29">
        <v>0.0263960581886438</v>
      </c>
      <c r="O17" s="30">
        <f t="shared" si="0"/>
        <v>0.973603941811356</v>
      </c>
      <c r="P17" s="30">
        <v>0.973573122072515</v>
      </c>
      <c r="Q17" s="30">
        <f t="shared" si="1"/>
        <v>3.16563164517294e-5</v>
      </c>
      <c r="R17" s="29">
        <v>0.0295510249554367</v>
      </c>
      <c r="S17" s="30">
        <v>0.970448975044563</v>
      </c>
      <c r="T17" s="30">
        <f t="shared" si="2"/>
        <v>0.0032510382801408</v>
      </c>
    </row>
    <row r="18" customHeight="1" spans="1:1">
      <c r="A18" s="150" t="s">
        <v>93</v>
      </c>
    </row>
    <row r="19" customHeight="1" spans="5:5">
      <c r="E19" s="151"/>
    </row>
    <row r="20" ht="20" customHeight="1" spans="1:11">
      <c r="A20" s="152" t="s">
        <v>94</v>
      </c>
      <c r="B20" s="152"/>
      <c r="C20" s="152"/>
      <c r="D20" s="152"/>
      <c r="E20" s="152"/>
      <c r="F20" s="152"/>
      <c r="G20" s="152"/>
      <c r="H20" s="152"/>
      <c r="I20" s="152"/>
      <c r="J20" s="152"/>
      <c r="K20" s="152"/>
    </row>
    <row r="21" ht="19" customHeight="1" spans="1:11">
      <c r="A21" s="153" t="s">
        <v>2</v>
      </c>
      <c r="B21" s="154" t="s">
        <v>3</v>
      </c>
      <c r="C21" s="154"/>
      <c r="D21" s="154"/>
      <c r="E21" s="154"/>
      <c r="F21" s="154"/>
      <c r="G21" s="154" t="s">
        <v>4</v>
      </c>
      <c r="H21" s="154"/>
      <c r="I21" s="154"/>
      <c r="J21" s="154"/>
      <c r="K21" s="154"/>
    </row>
    <row r="22" ht="19" customHeight="1" spans="1:11">
      <c r="A22" s="155"/>
      <c r="B22" s="156" t="s">
        <v>5</v>
      </c>
      <c r="C22" s="156" t="s">
        <v>6</v>
      </c>
      <c r="D22" s="67" t="s">
        <v>7</v>
      </c>
      <c r="E22" s="157" t="s">
        <v>8</v>
      </c>
      <c r="F22" s="67" t="s">
        <v>9</v>
      </c>
      <c r="G22" s="156" t="s">
        <v>5</v>
      </c>
      <c r="H22" s="156" t="s">
        <v>6</v>
      </c>
      <c r="I22" s="67" t="s">
        <v>7</v>
      </c>
      <c r="J22" s="157" t="s">
        <v>8</v>
      </c>
      <c r="K22" s="67" t="s">
        <v>9</v>
      </c>
    </row>
    <row r="23" ht="16" customHeight="1" spans="1:11">
      <c r="A23" s="158" t="s">
        <v>10</v>
      </c>
      <c r="B23" s="159">
        <v>3.13416320474777</v>
      </c>
      <c r="C23" s="159">
        <v>2.99972035977106</v>
      </c>
      <c r="D23" s="159">
        <v>0.0448184593403146</v>
      </c>
      <c r="E23" s="159">
        <v>1.75787323943662</v>
      </c>
      <c r="F23" s="159">
        <v>0.782929015832927</v>
      </c>
      <c r="G23" s="159">
        <v>8.47898367952521</v>
      </c>
      <c r="H23" s="159">
        <v>8.52031888798036</v>
      </c>
      <c r="I23" s="159">
        <v>-0.00485136871032589</v>
      </c>
      <c r="J23" s="159">
        <v>6.1304590669014</v>
      </c>
      <c r="K23" s="159">
        <v>0.38309114978087</v>
      </c>
    </row>
    <row r="24" ht="16" customHeight="1" spans="1:11">
      <c r="A24" s="158" t="s">
        <v>11</v>
      </c>
      <c r="B24" s="159">
        <v>2.59868674698795</v>
      </c>
      <c r="C24" s="159">
        <v>2.35862745098039</v>
      </c>
      <c r="D24" s="159">
        <v>0.101779234320273</v>
      </c>
      <c r="E24" s="159">
        <v>1.75670625</v>
      </c>
      <c r="F24" s="159">
        <v>0.479294985708596</v>
      </c>
      <c r="G24" s="159">
        <v>7.52667469879518</v>
      </c>
      <c r="H24" s="159">
        <v>7.34670588235295</v>
      </c>
      <c r="I24" s="159">
        <v>0.0244965320953601</v>
      </c>
      <c r="J24" s="159">
        <v>7.18777500000001</v>
      </c>
      <c r="K24" s="159">
        <v>0.0471494584617868</v>
      </c>
    </row>
    <row r="25" ht="16" customHeight="1" spans="1:11">
      <c r="A25" s="158" t="s">
        <v>12</v>
      </c>
      <c r="B25" s="159">
        <v>2.85629508196721</v>
      </c>
      <c r="C25" s="159">
        <v>2.7283</v>
      </c>
      <c r="D25" s="159">
        <v>0.0469138591676922</v>
      </c>
      <c r="E25" s="159">
        <v>2.79317647058824</v>
      </c>
      <c r="F25" s="159">
        <v>0.0225974305754058</v>
      </c>
      <c r="G25" s="159">
        <v>11.3709836065574</v>
      </c>
      <c r="H25" s="159">
        <v>11.1694</v>
      </c>
      <c r="I25" s="159">
        <v>0.0180478455921869</v>
      </c>
      <c r="J25" s="159">
        <v>6.28729411764706</v>
      </c>
      <c r="K25" s="159">
        <v>0.808565559966649</v>
      </c>
    </row>
    <row r="26" ht="16" customHeight="1" spans="1:11">
      <c r="A26" s="158" t="s">
        <v>13</v>
      </c>
      <c r="B26" s="159">
        <v>2.90314803625378</v>
      </c>
      <c r="C26" s="159">
        <v>2.73919933554817</v>
      </c>
      <c r="D26" s="159">
        <v>0.059852782007483</v>
      </c>
      <c r="E26" s="159">
        <v>1.49551034482758</v>
      </c>
      <c r="F26" s="159">
        <v>0.941242363380967</v>
      </c>
      <c r="G26" s="159">
        <v>8.30563141993957</v>
      </c>
      <c r="H26" s="159">
        <v>8.21657142857143</v>
      </c>
      <c r="I26" s="159">
        <v>0.0108390698166946</v>
      </c>
      <c r="J26" s="159">
        <v>4.83657931034482</v>
      </c>
      <c r="K26" s="159">
        <v>0.717253225264993</v>
      </c>
    </row>
    <row r="27" ht="16" customHeight="1" spans="1:11">
      <c r="A27" s="158" t="s">
        <v>14</v>
      </c>
      <c r="B27" s="159">
        <v>2.88177464788732</v>
      </c>
      <c r="C27" s="159">
        <v>2.66613191489361</v>
      </c>
      <c r="D27" s="159">
        <v>0.0808822443439823</v>
      </c>
      <c r="E27" s="159">
        <v>1.47719776813391</v>
      </c>
      <c r="F27" s="159">
        <v>0.950838750269549</v>
      </c>
      <c r="G27" s="159">
        <v>8.46569818913482</v>
      </c>
      <c r="H27" s="159">
        <v>8.28603829787235</v>
      </c>
      <c r="I27" s="159">
        <v>0.0216822424425196</v>
      </c>
      <c r="J27" s="159">
        <v>4.96469311841289</v>
      </c>
      <c r="K27" s="159">
        <v>0.705180559446367</v>
      </c>
    </row>
    <row r="28" ht="16" customHeight="1" spans="1:11">
      <c r="A28" s="158" t="s">
        <v>15</v>
      </c>
      <c r="B28" s="159">
        <v>2.36073953013279</v>
      </c>
      <c r="C28" s="159">
        <v>2.18578498293516</v>
      </c>
      <c r="D28" s="159">
        <v>0.0800419751089558</v>
      </c>
      <c r="E28" s="159">
        <v>1.36825298329355</v>
      </c>
      <c r="F28" s="159">
        <v>0.725367719973978</v>
      </c>
      <c r="G28" s="159">
        <v>6.97070990806945</v>
      </c>
      <c r="H28" s="159">
        <v>6.92070307167234</v>
      </c>
      <c r="I28" s="159">
        <v>0.00722568731518018</v>
      </c>
      <c r="J28" s="159">
        <v>4.53454510739857</v>
      </c>
      <c r="K28" s="159">
        <v>0.537245686826675</v>
      </c>
    </row>
    <row r="29" ht="16" customHeight="1" spans="1:11">
      <c r="A29" s="158" t="s">
        <v>16</v>
      </c>
      <c r="B29" s="159">
        <v>3.4966106870229</v>
      </c>
      <c r="C29" s="159">
        <v>3.39251506849315</v>
      </c>
      <c r="D29" s="159">
        <v>0.0306839074928512</v>
      </c>
      <c r="E29" s="159">
        <v>1.60005562742561</v>
      </c>
      <c r="F29" s="159">
        <v>1.18530570255781</v>
      </c>
      <c r="G29" s="159">
        <v>9.19444274809161</v>
      </c>
      <c r="H29" s="159">
        <v>9.20176438356164</v>
      </c>
      <c r="I29" s="159">
        <v>-0.000795677346739564</v>
      </c>
      <c r="J29" s="159">
        <v>6.75069469598966</v>
      </c>
      <c r="K29" s="159">
        <v>0.361999492223176</v>
      </c>
    </row>
    <row r="30" ht="16" customHeight="1" spans="1:11">
      <c r="A30" s="158" t="s">
        <v>17</v>
      </c>
      <c r="B30" s="159">
        <v>1.67926530612245</v>
      </c>
      <c r="C30" s="159">
        <v>1.40085</v>
      </c>
      <c r="D30" s="159">
        <v>0.198747407732769</v>
      </c>
      <c r="E30" s="159">
        <v>1.149</v>
      </c>
      <c r="F30" s="159">
        <v>0.461501571908137</v>
      </c>
      <c r="G30" s="159">
        <v>5.11151020408163</v>
      </c>
      <c r="H30" s="159">
        <v>4.56795</v>
      </c>
      <c r="I30" s="159">
        <v>0.118994341899897</v>
      </c>
      <c r="J30" s="159">
        <v>4.6146</v>
      </c>
      <c r="K30" s="159">
        <v>0.107682183522219</v>
      </c>
    </row>
    <row r="31" ht="16" customHeight="1" spans="1:11">
      <c r="A31" s="158" t="s">
        <v>18</v>
      </c>
      <c r="B31" s="159">
        <v>2.78194552529183</v>
      </c>
      <c r="C31" s="159">
        <v>2.56158798283262</v>
      </c>
      <c r="D31" s="159">
        <v>0.0860238039591107</v>
      </c>
      <c r="E31" s="159">
        <v>1.07743857493857</v>
      </c>
      <c r="F31" s="159">
        <v>1.58199918770352</v>
      </c>
      <c r="G31" s="159">
        <v>7.21645914396887</v>
      </c>
      <c r="H31" s="159">
        <v>7.01460515021459</v>
      </c>
      <c r="I31" s="159">
        <v>0.0287762446255585</v>
      </c>
      <c r="J31" s="159">
        <v>3.9762972972973</v>
      </c>
      <c r="K31" s="159">
        <v>0.814869111742202</v>
      </c>
    </row>
    <row r="32" ht="16" customHeight="1" spans="1:11">
      <c r="A32" s="158" t="s">
        <v>19</v>
      </c>
      <c r="B32" s="159">
        <v>3.54664794816414</v>
      </c>
      <c r="C32" s="159">
        <v>3.44355348837209</v>
      </c>
      <c r="D32" s="159">
        <v>0.0299383936216397</v>
      </c>
      <c r="E32" s="159">
        <v>1.61093132766514</v>
      </c>
      <c r="F32" s="159">
        <v>1.20161336939459</v>
      </c>
      <c r="G32" s="159">
        <v>9.0243758099352</v>
      </c>
      <c r="H32" s="159">
        <v>9.02806046511627</v>
      </c>
      <c r="I32" s="159">
        <v>-0.00040813364014462</v>
      </c>
      <c r="J32" s="159">
        <v>6.91191366906476</v>
      </c>
      <c r="K32" s="159">
        <v>0.305626233487993</v>
      </c>
    </row>
    <row r="33" ht="16" customHeight="1" spans="1:11">
      <c r="A33" s="158" t="s">
        <v>20</v>
      </c>
      <c r="B33" s="159">
        <v>2.3720606060606</v>
      </c>
      <c r="C33" s="159">
        <v>2.22454166666666</v>
      </c>
      <c r="D33" s="159">
        <v>0.0663143071691663</v>
      </c>
      <c r="E33" s="159">
        <v>1.2314502283105</v>
      </c>
      <c r="F33" s="159">
        <v>0.926233437233572</v>
      </c>
      <c r="G33" s="159">
        <v>6.90018732782369</v>
      </c>
      <c r="H33" s="159">
        <v>6.81027380952381</v>
      </c>
      <c r="I33" s="159">
        <v>0.0132026289712676</v>
      </c>
      <c r="J33" s="159">
        <v>4.15802922374429</v>
      </c>
      <c r="K33" s="159">
        <v>0.659485048450454</v>
      </c>
    </row>
    <row r="34" ht="16" customHeight="1" spans="1:11">
      <c r="A34" s="158" t="s">
        <v>21</v>
      </c>
      <c r="B34" s="159">
        <v>2.6083735763098</v>
      </c>
      <c r="C34" s="159">
        <v>2.32141237113402</v>
      </c>
      <c r="D34" s="159">
        <v>0.123614920271832</v>
      </c>
      <c r="E34" s="159">
        <v>1.47246195652174</v>
      </c>
      <c r="F34" s="159">
        <v>0.771436990108264</v>
      </c>
      <c r="G34" s="159">
        <v>7.42019589977221</v>
      </c>
      <c r="H34" s="159">
        <v>7.27801546391752</v>
      </c>
      <c r="I34" s="159">
        <v>0.0195356050780031</v>
      </c>
      <c r="J34" s="159">
        <v>4.6264972826087</v>
      </c>
      <c r="K34" s="159">
        <v>0.603847456620196</v>
      </c>
    </row>
    <row r="35" ht="16" customHeight="1" spans="1:11">
      <c r="A35" s="158" t="s">
        <v>22</v>
      </c>
      <c r="B35" s="159">
        <v>2.73725510204081</v>
      </c>
      <c r="C35" s="159">
        <v>2.62102564102564</v>
      </c>
      <c r="D35" s="159">
        <v>0.0443450301270962</v>
      </c>
      <c r="E35" s="159">
        <v>1.39734955752212</v>
      </c>
      <c r="F35" s="159">
        <v>0.958890735182047</v>
      </c>
      <c r="G35" s="159">
        <v>7.8509081632653</v>
      </c>
      <c r="H35" s="159">
        <v>7.97830769230769</v>
      </c>
      <c r="I35" s="159">
        <v>-0.0159682396262083</v>
      </c>
      <c r="J35" s="159">
        <v>4.89958849557522</v>
      </c>
      <c r="K35" s="159">
        <v>0.602360722814864</v>
      </c>
    </row>
    <row r="36" ht="16" customHeight="1" spans="1:11">
      <c r="A36" s="158" t="s">
        <v>23</v>
      </c>
      <c r="B36" s="159">
        <v>2.50681395348837</v>
      </c>
      <c r="C36" s="159">
        <v>2.62339024390244</v>
      </c>
      <c r="D36" s="159">
        <v>-0.0444372661234927</v>
      </c>
      <c r="E36" s="159">
        <v>0.681381215469613</v>
      </c>
      <c r="F36" s="159">
        <v>2.6790182889921</v>
      </c>
      <c r="G36" s="159">
        <v>11.0575813953488</v>
      </c>
      <c r="H36" s="159">
        <v>11.515243902439</v>
      </c>
      <c r="I36" s="159">
        <v>-0.0397440567449226</v>
      </c>
      <c r="J36" s="159">
        <v>3.86297237569061</v>
      </c>
      <c r="K36" s="159">
        <v>1.86245417257792</v>
      </c>
    </row>
    <row r="37" ht="16" customHeight="1" spans="1:11">
      <c r="A37" s="160" t="s">
        <v>39</v>
      </c>
      <c r="B37" s="161">
        <v>2.74776543209878</v>
      </c>
      <c r="C37" s="161">
        <v>2.590187732342</v>
      </c>
      <c r="D37" s="161">
        <v>0.0608364010798175</v>
      </c>
      <c r="E37" s="161">
        <v>1.47418481326867</v>
      </c>
      <c r="F37" s="161">
        <v>0.863921950197164</v>
      </c>
      <c r="G37" s="161">
        <v>7.73763543936095</v>
      </c>
      <c r="H37" s="161">
        <v>7.69482235793945</v>
      </c>
      <c r="I37" s="161">
        <v>0.00556388171551849</v>
      </c>
      <c r="J37" s="161">
        <v>5.10472323141147</v>
      </c>
      <c r="K37" s="161">
        <v>0.51577961989165</v>
      </c>
    </row>
  </sheetData>
  <sortState ref="N19:Q33">
    <sortCondition ref="Q19:Q33"/>
  </sortState>
  <mergeCells count="8">
    <mergeCell ref="B1:F1"/>
    <mergeCell ref="G1:K1"/>
    <mergeCell ref="L1:N1"/>
    <mergeCell ref="R1:S1"/>
    <mergeCell ref="A20:K20"/>
    <mergeCell ref="B21:F21"/>
    <mergeCell ref="G21:K21"/>
    <mergeCell ref="A21:A22"/>
  </mergeCells>
  <conditionalFormatting sqref="B23:B37">
    <cfRule type="cellIs" dxfId="2" priority="5" operator="greaterThan">
      <formula>5</formula>
    </cfRule>
  </conditionalFormatting>
  <conditionalFormatting sqref="C23:C37">
    <cfRule type="cellIs" dxfId="2" priority="2" operator="greaterThan">
      <formula>5</formula>
    </cfRule>
  </conditionalFormatting>
  <conditionalFormatting sqref="E23:E37">
    <cfRule type="cellIs" dxfId="2" priority="4" operator="greaterThan">
      <formula>5</formula>
    </cfRule>
  </conditionalFormatting>
  <conditionalFormatting sqref="H23:H37">
    <cfRule type="cellIs" dxfId="2" priority="1" operator="greaterThan">
      <formula>15</formula>
    </cfRule>
  </conditionalFormatting>
  <conditionalFormatting sqref="O3:O17">
    <cfRule type="cellIs" dxfId="0" priority="139" operator="lessThan">
      <formula>0.97</formula>
    </cfRule>
  </conditionalFormatting>
  <conditionalFormatting sqref="P3:P17">
    <cfRule type="cellIs" dxfId="0" priority="96" operator="lessThan">
      <formula>0.97</formula>
    </cfRule>
  </conditionalFormatting>
  <conditionalFormatting sqref="S3:S17">
    <cfRule type="cellIs" dxfId="0" priority="124" operator="lessThan">
      <formula>0.97</formula>
    </cfRule>
  </conditionalFormatting>
  <conditionalFormatting sqref="G23:G37 J23:J37">
    <cfRule type="cellIs" dxfId="2" priority="3" operator="greaterThan">
      <formula>15</formula>
    </cfRule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854"/>
  <sheetViews>
    <sheetView tabSelected="1" zoomScale="85" zoomScaleNormal="85" workbookViewId="0">
      <selection activeCell="V8" sqref="V8"/>
    </sheetView>
  </sheetViews>
  <sheetFormatPr defaultColWidth="6.625" defaultRowHeight="17" customHeight="1"/>
  <cols>
    <col min="1" max="19" width="6.625" customWidth="1"/>
    <col min="20" max="20" width="6.625" style="81" customWidth="1"/>
    <col min="21" max="21" width="6.625" customWidth="1"/>
    <col min="22" max="26" width="7.625" customWidth="1"/>
    <col min="27" max="33" width="6.625" customWidth="1"/>
    <col min="34" max="34" width="10" style="82" customWidth="1"/>
    <col min="35" max="35" width="14.825" style="82" customWidth="1"/>
    <col min="36" max="36" width="9" style="83" customWidth="1"/>
    <col min="37" max="38" width="9"/>
    <col min="39" max="39" width="10.25" style="84" customWidth="1"/>
    <col min="40" max="40" width="15.375" style="84" customWidth="1"/>
    <col min="41" max="41" width="9.625" style="83" customWidth="1"/>
    <col min="42" max="42" width="9"/>
    <col min="43" max="16382" width="6.625" customWidth="1"/>
  </cols>
  <sheetData>
    <row r="1" ht="25" customHeight="1" spans="1:41">
      <c r="A1" s="85" t="s">
        <v>95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H1" s="137" t="s">
        <v>95</v>
      </c>
      <c r="AI1" s="137"/>
      <c r="AJ1" s="137"/>
      <c r="AM1" s="137" t="s">
        <v>96</v>
      </c>
      <c r="AN1" s="138"/>
      <c r="AO1" s="138"/>
    </row>
    <row r="2" s="79" customFormat="1" ht="25" customHeight="1" spans="1:42">
      <c r="A2" s="86"/>
      <c r="B2" s="87" t="s">
        <v>97</v>
      </c>
      <c r="C2" s="87"/>
      <c r="D2" s="87"/>
      <c r="E2" s="87"/>
      <c r="F2" s="87"/>
      <c r="G2" s="87" t="s">
        <v>98</v>
      </c>
      <c r="H2" s="87"/>
      <c r="I2" s="87"/>
      <c r="J2" s="87"/>
      <c r="K2" s="87"/>
      <c r="L2" s="87" t="s">
        <v>99</v>
      </c>
      <c r="M2" s="87"/>
      <c r="N2" s="87"/>
      <c r="O2" s="87"/>
      <c r="P2" s="87"/>
      <c r="Q2" s="87" t="s">
        <v>100</v>
      </c>
      <c r="R2" s="87"/>
      <c r="S2" s="87"/>
      <c r="T2" s="87"/>
      <c r="U2" s="87"/>
      <c r="V2" s="87" t="s">
        <v>101</v>
      </c>
      <c r="W2" s="87"/>
      <c r="X2" s="87"/>
      <c r="Y2" s="87"/>
      <c r="Z2" s="87"/>
      <c r="AA2" s="87" t="s">
        <v>102</v>
      </c>
      <c r="AB2" s="87"/>
      <c r="AC2" s="87"/>
      <c r="AD2" s="87"/>
      <c r="AE2" s="87"/>
      <c r="AH2" s="139" t="s">
        <v>44</v>
      </c>
      <c r="AI2" s="139" t="s">
        <v>103</v>
      </c>
      <c r="AJ2" s="140" t="s">
        <v>102</v>
      </c>
      <c r="AK2" s="141" t="s">
        <v>104</v>
      </c>
      <c r="AL2"/>
      <c r="AM2" s="142" t="s">
        <v>44</v>
      </c>
      <c r="AN2" s="142" t="s">
        <v>103</v>
      </c>
      <c r="AO2" s="147" t="s">
        <v>105</v>
      </c>
      <c r="AP2" s="141" t="s">
        <v>106</v>
      </c>
    </row>
    <row r="3" s="80" customFormat="1" ht="30" customHeight="1" spans="1:42">
      <c r="A3" s="88" t="s">
        <v>44</v>
      </c>
      <c r="B3" s="89" t="s">
        <v>5</v>
      </c>
      <c r="C3" s="90" t="s">
        <v>6</v>
      </c>
      <c r="D3" s="91" t="s">
        <v>76</v>
      </c>
      <c r="E3" s="92" t="s">
        <v>107</v>
      </c>
      <c r="F3" s="93" t="s">
        <v>108</v>
      </c>
      <c r="G3" s="89" t="s">
        <v>5</v>
      </c>
      <c r="H3" s="90" t="s">
        <v>6</v>
      </c>
      <c r="I3" s="91" t="s">
        <v>76</v>
      </c>
      <c r="J3" s="92" t="s">
        <v>107</v>
      </c>
      <c r="K3" s="93" t="s">
        <v>108</v>
      </c>
      <c r="L3" s="126" t="s">
        <v>5</v>
      </c>
      <c r="M3" s="127" t="s">
        <v>6</v>
      </c>
      <c r="N3" s="91" t="s">
        <v>76</v>
      </c>
      <c r="O3" s="92" t="s">
        <v>107</v>
      </c>
      <c r="P3" s="93" t="s">
        <v>108</v>
      </c>
      <c r="Q3" s="126" t="s">
        <v>5</v>
      </c>
      <c r="R3" s="127" t="s">
        <v>6</v>
      </c>
      <c r="S3" s="91" t="s">
        <v>76</v>
      </c>
      <c r="T3" s="92" t="s">
        <v>107</v>
      </c>
      <c r="U3" s="93" t="s">
        <v>108</v>
      </c>
      <c r="V3" s="126" t="s">
        <v>5</v>
      </c>
      <c r="W3" s="127" t="s">
        <v>6</v>
      </c>
      <c r="X3" s="91" t="s">
        <v>76</v>
      </c>
      <c r="Y3" s="92" t="s">
        <v>107</v>
      </c>
      <c r="Z3" s="93" t="s">
        <v>108</v>
      </c>
      <c r="AA3" s="126" t="s">
        <v>5</v>
      </c>
      <c r="AB3" s="127" t="s">
        <v>6</v>
      </c>
      <c r="AC3" s="91" t="s">
        <v>76</v>
      </c>
      <c r="AD3" s="92" t="s">
        <v>107</v>
      </c>
      <c r="AE3" s="93" t="s">
        <v>108</v>
      </c>
      <c r="AH3" s="143" t="s">
        <v>23</v>
      </c>
      <c r="AI3" s="143" t="s">
        <v>109</v>
      </c>
      <c r="AJ3" s="144">
        <v>1.89</v>
      </c>
      <c r="AK3"/>
      <c r="AL3"/>
      <c r="AM3" s="145" t="s">
        <v>15</v>
      </c>
      <c r="AN3" s="145" t="s">
        <v>110</v>
      </c>
      <c r="AO3" s="144">
        <v>1.82317073170732</v>
      </c>
      <c r="AP3"/>
    </row>
    <row r="4" customHeight="1" spans="1:41">
      <c r="A4" s="94" t="s">
        <v>10</v>
      </c>
      <c r="B4" s="95">
        <v>0.2</v>
      </c>
      <c r="C4" s="95">
        <v>0.211492957746479</v>
      </c>
      <c r="D4" s="95">
        <v>-0.0543420351624938</v>
      </c>
      <c r="E4" s="95">
        <v>0.367435181491818</v>
      </c>
      <c r="F4" s="95">
        <v>-0.455686308567451</v>
      </c>
      <c r="G4" s="95">
        <v>4.9</v>
      </c>
      <c r="H4" s="95">
        <v>4.98192722371968</v>
      </c>
      <c r="I4" s="95">
        <v>-0.0164448856919491</v>
      </c>
      <c r="J4" s="95">
        <v>6.12634404536862</v>
      </c>
      <c r="K4" s="95">
        <v>-0.200175510269572</v>
      </c>
      <c r="L4" s="95">
        <v>0.56</v>
      </c>
      <c r="M4" s="95">
        <v>0.556726400451535</v>
      </c>
      <c r="N4" s="95">
        <v>0.00588008678196328</v>
      </c>
      <c r="O4" s="95">
        <v>1.1391843848031</v>
      </c>
      <c r="P4" s="95">
        <v>-0.508420228129451</v>
      </c>
      <c r="Q4" s="95">
        <v>14.03</v>
      </c>
      <c r="R4" s="95">
        <v>14.1147658142665</v>
      </c>
      <c r="S4" s="95">
        <v>-0.0060054708226773</v>
      </c>
      <c r="T4" s="95">
        <v>34.1271390694802</v>
      </c>
      <c r="U4" s="95">
        <v>-0.588890238603476</v>
      </c>
      <c r="V4" s="95">
        <v>0.4955</v>
      </c>
      <c r="W4" s="95">
        <v>0.5028</v>
      </c>
      <c r="X4" s="95">
        <v>-0.0145363128491621</v>
      </c>
      <c r="Y4" s="95">
        <v>0.3892</v>
      </c>
      <c r="Z4" s="95">
        <v>0.27313355513308</v>
      </c>
      <c r="AA4" s="95">
        <v>3</v>
      </c>
      <c r="AB4" s="95">
        <v>3.1704834605598</v>
      </c>
      <c r="AC4" s="95">
        <v>-0.0537720706260043</v>
      </c>
      <c r="AD4" s="95">
        <v>2.92532467532467</v>
      </c>
      <c r="AE4" s="95">
        <v>0.0255271920088808</v>
      </c>
      <c r="AH4" s="143" t="s">
        <v>23</v>
      </c>
      <c r="AI4" s="143" t="s">
        <v>111</v>
      </c>
      <c r="AJ4" s="144">
        <v>7.14</v>
      </c>
      <c r="AM4" s="145" t="s">
        <v>18</v>
      </c>
      <c r="AN4" s="145" t="s">
        <v>112</v>
      </c>
      <c r="AO4" s="144">
        <v>1.03448275862069</v>
      </c>
    </row>
    <row r="5" customHeight="1" spans="1:41">
      <c r="A5" s="94" t="s">
        <v>11</v>
      </c>
      <c r="B5" s="95">
        <v>0.45</v>
      </c>
      <c r="C5" s="95">
        <v>0.45175879396985</v>
      </c>
      <c r="D5" s="95">
        <v>-0.00389321468298278</v>
      </c>
      <c r="E5" s="95">
        <v>1.25198138297871</v>
      </c>
      <c r="F5" s="95">
        <v>-0.640569735206955</v>
      </c>
      <c r="G5" s="95">
        <v>11.36</v>
      </c>
      <c r="H5" s="95">
        <v>11.6164227642276</v>
      </c>
      <c r="I5" s="95">
        <v>-0.0220741590963138</v>
      </c>
      <c r="J5" s="95">
        <v>12.3107490396927</v>
      </c>
      <c r="K5" s="95">
        <v>-0.077229178876709</v>
      </c>
      <c r="L5" s="95">
        <v>1.8</v>
      </c>
      <c r="M5" s="95">
        <v>1.9592095130238</v>
      </c>
      <c r="N5" s="95">
        <v>-0.081262117178106</v>
      </c>
      <c r="O5" s="95">
        <v>3.06730421559515</v>
      </c>
      <c r="P5" s="95">
        <v>-0.413165479039142</v>
      </c>
      <c r="Q5" s="95">
        <v>26.6</v>
      </c>
      <c r="R5" s="95">
        <v>27.4922985206447</v>
      </c>
      <c r="S5" s="95">
        <v>-0.0324563084448776</v>
      </c>
      <c r="T5" s="95">
        <v>49.5270678480598</v>
      </c>
      <c r="U5" s="95">
        <v>-0.462919951538337</v>
      </c>
      <c r="V5" s="95">
        <v>0.5319</v>
      </c>
      <c r="W5" s="95">
        <v>0.535</v>
      </c>
      <c r="X5" s="95">
        <v>-0.00588122270742429</v>
      </c>
      <c r="Y5" s="95">
        <v>0.4768</v>
      </c>
      <c r="Z5" s="95">
        <v>0.115626153846155</v>
      </c>
      <c r="AA5" s="95">
        <v>4.26</v>
      </c>
      <c r="AB5" s="95">
        <v>4.42148760330578</v>
      </c>
      <c r="AC5" s="95">
        <v>-0.0365233644859803</v>
      </c>
      <c r="AD5" s="95">
        <v>5.01225490196078</v>
      </c>
      <c r="AE5" s="95">
        <v>-0.150083129584351</v>
      </c>
      <c r="AH5" s="143" t="s">
        <v>23</v>
      </c>
      <c r="AI5" s="143" t="s">
        <v>113</v>
      </c>
      <c r="AJ5" s="144">
        <v>3.92</v>
      </c>
      <c r="AM5" s="145" t="s">
        <v>18</v>
      </c>
      <c r="AN5" s="145" t="s">
        <v>114</v>
      </c>
      <c r="AO5" s="144">
        <v>2.44897959183673</v>
      </c>
    </row>
    <row r="6" customHeight="1" spans="1:41">
      <c r="A6" s="94" t="s">
        <v>12</v>
      </c>
      <c r="B6" s="95">
        <v>0.4</v>
      </c>
      <c r="C6" s="95">
        <v>0.400782918149467</v>
      </c>
      <c r="D6" s="95">
        <v>-0.00195347185224841</v>
      </c>
      <c r="E6" s="95">
        <v>1.37413402061855</v>
      </c>
      <c r="F6" s="95">
        <v>-0.708907578156063</v>
      </c>
      <c r="G6" s="95">
        <v>7.05</v>
      </c>
      <c r="H6" s="95">
        <v>7.31826388888889</v>
      </c>
      <c r="I6" s="95">
        <v>-0.0366567662715999</v>
      </c>
      <c r="J6" s="95">
        <v>10.53963</v>
      </c>
      <c r="K6" s="95">
        <v>-0.331096063144532</v>
      </c>
      <c r="L6" s="95">
        <v>3.36</v>
      </c>
      <c r="M6" s="95">
        <v>3.32446251588312</v>
      </c>
      <c r="N6" s="95">
        <v>0.0106896931299704</v>
      </c>
      <c r="O6" s="95">
        <v>7.10772258112418</v>
      </c>
      <c r="P6" s="95">
        <v>-0.52727474072735</v>
      </c>
      <c r="Q6" s="95">
        <v>27.79</v>
      </c>
      <c r="R6" s="95">
        <v>28.3501042929904</v>
      </c>
      <c r="S6" s="95">
        <v>-0.0197566925046159</v>
      </c>
      <c r="T6" s="95">
        <v>42.7022252844322</v>
      </c>
      <c r="U6" s="95">
        <v>-0.349214243171273</v>
      </c>
      <c r="V6" s="95">
        <v>0.5624</v>
      </c>
      <c r="W6" s="95">
        <v>0.5878</v>
      </c>
      <c r="X6" s="95">
        <v>-0.0432735632183911</v>
      </c>
      <c r="Y6" s="95">
        <v>0.5896</v>
      </c>
      <c r="Z6" s="95">
        <v>-0.0461341732283458</v>
      </c>
      <c r="AA6" s="95">
        <v>4.39</v>
      </c>
      <c r="AB6" s="95">
        <v>4.40694789081886</v>
      </c>
      <c r="AC6" s="95">
        <v>-0.00384572072072116</v>
      </c>
      <c r="AD6" s="95">
        <v>4.52521008403361</v>
      </c>
      <c r="AE6" s="95">
        <v>-0.0298792943361181</v>
      </c>
      <c r="AH6" s="143" t="s">
        <v>23</v>
      </c>
      <c r="AI6" s="143" t="s">
        <v>115</v>
      </c>
      <c r="AJ6" s="144">
        <v>1.83</v>
      </c>
      <c r="AM6" s="145" t="s">
        <v>14</v>
      </c>
      <c r="AN6" s="145" t="s">
        <v>116</v>
      </c>
      <c r="AO6" s="144">
        <v>3.94736842105263</v>
      </c>
    </row>
    <row r="7" customHeight="1" spans="1:41">
      <c r="A7" s="94" t="s">
        <v>13</v>
      </c>
      <c r="B7" s="95">
        <v>0.63</v>
      </c>
      <c r="C7" s="95">
        <v>0.68938596491228</v>
      </c>
      <c r="D7" s="95">
        <v>-0.0861432752258548</v>
      </c>
      <c r="E7" s="95">
        <v>0.50282918149466</v>
      </c>
      <c r="F7" s="95">
        <v>0.252910577161263</v>
      </c>
      <c r="G7" s="95">
        <v>6.1</v>
      </c>
      <c r="H7" s="95">
        <v>6.34093484419264</v>
      </c>
      <c r="I7" s="95">
        <v>-0.0379967386691098</v>
      </c>
      <c r="J7" s="95">
        <v>6.59827586206898</v>
      </c>
      <c r="K7" s="95">
        <v>-0.0755160700287452</v>
      </c>
      <c r="L7" s="95">
        <v>1.14</v>
      </c>
      <c r="M7" s="95">
        <v>1.15655050367548</v>
      </c>
      <c r="N7" s="95">
        <v>-0.0143102299665108</v>
      </c>
      <c r="O7" s="95">
        <v>1.27137245110285</v>
      </c>
      <c r="P7" s="95">
        <v>-0.103331207931154</v>
      </c>
      <c r="Q7" s="95">
        <v>16.04</v>
      </c>
      <c r="R7" s="95">
        <v>16.2866823406478</v>
      </c>
      <c r="S7" s="95">
        <v>-0.0151462609442648</v>
      </c>
      <c r="T7" s="95">
        <v>37.4994161216609</v>
      </c>
      <c r="U7" s="95">
        <v>-0.572260006716884</v>
      </c>
      <c r="V7" s="95">
        <v>0.5121</v>
      </c>
      <c r="W7" s="95">
        <v>0.5063</v>
      </c>
      <c r="X7" s="95">
        <v>0.0114864945382333</v>
      </c>
      <c r="Y7" s="95">
        <v>0.4897</v>
      </c>
      <c r="Z7" s="95">
        <v>0.0456942287513121</v>
      </c>
      <c r="AA7" s="95">
        <v>4.47</v>
      </c>
      <c r="AB7" s="95">
        <v>4.74701670644391</v>
      </c>
      <c r="AC7" s="95">
        <v>-0.0583559577677217</v>
      </c>
      <c r="AD7" s="95">
        <v>4.71186440677966</v>
      </c>
      <c r="AE7" s="95">
        <v>-0.0513309352517984</v>
      </c>
      <c r="AH7" s="143" t="s">
        <v>23</v>
      </c>
      <c r="AI7" s="143" t="s">
        <v>117</v>
      </c>
      <c r="AJ7" s="144">
        <v>6.44</v>
      </c>
      <c r="AM7" s="145" t="s">
        <v>18</v>
      </c>
      <c r="AN7" s="145" t="s">
        <v>118</v>
      </c>
      <c r="AO7" s="144">
        <v>1.33333333333333</v>
      </c>
    </row>
    <row r="8" customHeight="1" spans="1:41">
      <c r="A8" s="94" t="s">
        <v>14</v>
      </c>
      <c r="B8" s="95">
        <v>0.33</v>
      </c>
      <c r="C8" s="95">
        <v>0.328328530259366</v>
      </c>
      <c r="D8" s="95">
        <v>0.00509084525585895</v>
      </c>
      <c r="E8" s="95">
        <v>1.55850495049504</v>
      </c>
      <c r="F8" s="95">
        <v>-0.788258612912856</v>
      </c>
      <c r="G8" s="95">
        <v>4.65</v>
      </c>
      <c r="H8" s="95">
        <v>4.71774456521739</v>
      </c>
      <c r="I8" s="95">
        <v>-0.014359523768381</v>
      </c>
      <c r="J8" s="95">
        <v>6.48436188811189</v>
      </c>
      <c r="K8" s="95">
        <v>-0.282890116215586</v>
      </c>
      <c r="L8" s="95">
        <v>2.57</v>
      </c>
      <c r="M8" s="95">
        <v>2.59837265577739</v>
      </c>
      <c r="N8" s="95">
        <v>-0.0109193943810579</v>
      </c>
      <c r="O8" s="95">
        <v>2.27899709145753</v>
      </c>
      <c r="P8" s="95">
        <v>0.127689021470562</v>
      </c>
      <c r="Q8" s="95">
        <v>15.62</v>
      </c>
      <c r="R8" s="95">
        <v>15.81829205807</v>
      </c>
      <c r="S8" s="95">
        <v>-0.0125356174574383</v>
      </c>
      <c r="T8" s="95">
        <v>35.9468653356821</v>
      </c>
      <c r="U8" s="95">
        <v>-0.565469760599819</v>
      </c>
      <c r="V8" s="95">
        <v>0.6841</v>
      </c>
      <c r="W8" s="95">
        <v>0.7006</v>
      </c>
      <c r="X8" s="95">
        <v>-0.023611744804253</v>
      </c>
      <c r="Y8" s="95">
        <v>0.5924</v>
      </c>
      <c r="Z8" s="95">
        <v>0.154851091005855</v>
      </c>
      <c r="AA8" s="95">
        <v>9.14</v>
      </c>
      <c r="AB8" s="95">
        <v>8.55942028985507</v>
      </c>
      <c r="AC8" s="95">
        <v>0.0678293261090419</v>
      </c>
      <c r="AD8" s="95">
        <v>8.13333333333333</v>
      </c>
      <c r="AE8" s="95">
        <v>0.123770491803279</v>
      </c>
      <c r="AH8" s="143" t="s">
        <v>23</v>
      </c>
      <c r="AI8" s="143" t="s">
        <v>119</v>
      </c>
      <c r="AJ8" s="144">
        <v>2.91</v>
      </c>
      <c r="AM8" s="145" t="s">
        <v>18</v>
      </c>
      <c r="AN8" s="145" t="s">
        <v>120</v>
      </c>
      <c r="AO8" s="144">
        <v>1.61434977578475</v>
      </c>
    </row>
    <row r="9" customHeight="1" spans="1:41">
      <c r="A9" s="94" t="s">
        <v>15</v>
      </c>
      <c r="B9" s="95">
        <v>0.43</v>
      </c>
      <c r="C9" s="95">
        <v>0.47258064516129</v>
      </c>
      <c r="D9" s="95">
        <v>-0.0901023890784977</v>
      </c>
      <c r="E9" s="95">
        <v>0.93624817518248</v>
      </c>
      <c r="F9" s="95">
        <v>-0.540720066112609</v>
      </c>
      <c r="G9" s="95">
        <v>5.99</v>
      </c>
      <c r="H9" s="95">
        <v>6.1891124260355</v>
      </c>
      <c r="I9" s="95">
        <v>-0.0321714023480816</v>
      </c>
      <c r="J9" s="95">
        <v>2.92909847434119</v>
      </c>
      <c r="K9" s="95">
        <v>1.04499782184594</v>
      </c>
      <c r="L9" s="95">
        <v>1.64</v>
      </c>
      <c r="M9" s="95">
        <v>1.74147667147667</v>
      </c>
      <c r="N9" s="95">
        <v>-0.0582704742123384</v>
      </c>
      <c r="O9" s="95">
        <v>0.744397111913368</v>
      </c>
      <c r="P9" s="95">
        <v>1.20312515155333</v>
      </c>
      <c r="Q9" s="95">
        <v>15.11</v>
      </c>
      <c r="R9" s="95">
        <v>15.2773983012964</v>
      </c>
      <c r="S9" s="95">
        <v>-0.0109572518824881</v>
      </c>
      <c r="T9" s="95">
        <v>15.2209997294373</v>
      </c>
      <c r="U9" s="95">
        <v>-0.00729253869065043</v>
      </c>
      <c r="V9" s="95">
        <v>0.5374</v>
      </c>
      <c r="W9" s="95">
        <v>0.5694</v>
      </c>
      <c r="X9" s="95">
        <v>-0.056163025210084</v>
      </c>
      <c r="Y9" s="95">
        <v>0.6174</v>
      </c>
      <c r="Z9" s="95">
        <v>-0.129519942611191</v>
      </c>
      <c r="AA9" s="95">
        <v>4.36</v>
      </c>
      <c r="AB9" s="95">
        <v>4.2479674796748</v>
      </c>
      <c r="AC9" s="95">
        <v>0.026373205741626</v>
      </c>
      <c r="AD9" s="95">
        <v>3.94755244755245</v>
      </c>
      <c r="AE9" s="95">
        <v>0.104481842338352</v>
      </c>
      <c r="AH9" s="143" t="s">
        <v>23</v>
      </c>
      <c r="AI9" s="143" t="s">
        <v>121</v>
      </c>
      <c r="AJ9" s="144">
        <v>28.57</v>
      </c>
      <c r="AM9" s="145" t="s">
        <v>19</v>
      </c>
      <c r="AN9" s="145" t="s">
        <v>122</v>
      </c>
      <c r="AO9" s="144">
        <v>0.489130434782607</v>
      </c>
    </row>
    <row r="10" customHeight="1" spans="1:41">
      <c r="A10" s="94" t="s">
        <v>16</v>
      </c>
      <c r="B10" s="95">
        <v>1.78</v>
      </c>
      <c r="C10" s="95">
        <v>1.88069651741293</v>
      </c>
      <c r="D10" s="95">
        <v>-0.0535421406274773</v>
      </c>
      <c r="E10" s="95">
        <v>1.80648148148148</v>
      </c>
      <c r="F10" s="95">
        <v>-0.014659149154279</v>
      </c>
      <c r="G10" s="95">
        <v>4.16</v>
      </c>
      <c r="H10" s="95">
        <v>4.32037914691943</v>
      </c>
      <c r="I10" s="95">
        <v>-0.0371215445370774</v>
      </c>
      <c r="J10" s="95">
        <v>7.23794912559618</v>
      </c>
      <c r="K10" s="95">
        <v>-0.425251555680512</v>
      </c>
      <c r="L10" s="95">
        <v>1.16</v>
      </c>
      <c r="M10" s="95">
        <v>1.13594839293798</v>
      </c>
      <c r="N10" s="95">
        <v>0.021173151184988</v>
      </c>
      <c r="O10" s="95">
        <v>10.2204641951836</v>
      </c>
      <c r="P10" s="95">
        <v>-0.886502219679352</v>
      </c>
      <c r="Q10" s="95">
        <v>10.52</v>
      </c>
      <c r="R10" s="95">
        <v>10.5801500857633</v>
      </c>
      <c r="S10" s="95">
        <v>-0.00568518265579605</v>
      </c>
      <c r="T10" s="95">
        <v>58.5577752707584</v>
      </c>
      <c r="U10" s="95">
        <v>-0.820348366184374</v>
      </c>
      <c r="V10" s="95">
        <v>0.5147</v>
      </c>
      <c r="W10" s="95">
        <v>0.5029</v>
      </c>
      <c r="X10" s="95">
        <v>0.0233918287937744</v>
      </c>
      <c r="Y10" s="95">
        <v>0.4522</v>
      </c>
      <c r="Z10" s="95">
        <v>0.138139436619719</v>
      </c>
      <c r="AA10" s="95">
        <v>4.39</v>
      </c>
      <c r="AB10" s="95">
        <v>4.05555555555556</v>
      </c>
      <c r="AC10" s="95">
        <v>0.0824657534246563</v>
      </c>
      <c r="AD10" s="95">
        <v>4.50717703349282</v>
      </c>
      <c r="AE10" s="95">
        <v>-0.0259978768577488</v>
      </c>
      <c r="AH10" s="143" t="s">
        <v>23</v>
      </c>
      <c r="AI10" s="143" t="s">
        <v>123</v>
      </c>
      <c r="AJ10" s="144">
        <v>16.28</v>
      </c>
      <c r="AM10" s="145" t="s">
        <v>14</v>
      </c>
      <c r="AN10" s="145" t="s">
        <v>124</v>
      </c>
      <c r="AO10" s="144">
        <v>2.11573236889693</v>
      </c>
    </row>
    <row r="11" customHeight="1" spans="1:41">
      <c r="A11" s="96" t="s">
        <v>17</v>
      </c>
      <c r="B11" s="97">
        <v>0.38</v>
      </c>
      <c r="C11" s="97">
        <v>0.407919075144509</v>
      </c>
      <c r="D11" s="97">
        <v>-0.0684426810259324</v>
      </c>
      <c r="E11" s="97">
        <v>0.456552901023891</v>
      </c>
      <c r="F11" s="97">
        <v>-0.167675861553413</v>
      </c>
      <c r="G11" s="97">
        <v>5.92</v>
      </c>
      <c r="H11" s="97">
        <v>6.20658959537572</v>
      </c>
      <c r="I11" s="97">
        <v>-0.0461750516884904</v>
      </c>
      <c r="J11" s="97">
        <v>6.49969543147208</v>
      </c>
      <c r="K11" s="97">
        <v>-0.0891880915935146</v>
      </c>
      <c r="L11" s="97">
        <v>0.55</v>
      </c>
      <c r="M11" s="97">
        <v>0.560938061041287</v>
      </c>
      <c r="N11" s="97">
        <v>-0.019499587924168</v>
      </c>
      <c r="O11" s="97">
        <v>0.61996259724717</v>
      </c>
      <c r="P11" s="97">
        <v>-0.112849706672348</v>
      </c>
      <c r="Q11" s="97">
        <v>17.11</v>
      </c>
      <c r="R11" s="97">
        <v>16.7881680746998</v>
      </c>
      <c r="S11" s="97">
        <v>0.0191701634072396</v>
      </c>
      <c r="T11" s="97">
        <v>30.3940919776668</v>
      </c>
      <c r="U11" s="97">
        <v>-0.437061649593868</v>
      </c>
      <c r="V11" s="97">
        <v>0.2715</v>
      </c>
      <c r="W11" s="97">
        <v>0.2889</v>
      </c>
      <c r="X11" s="97">
        <v>-0.0601923076923079</v>
      </c>
      <c r="Y11" s="97">
        <v>0.2025</v>
      </c>
      <c r="Z11" s="97">
        <v>0.34087755102041</v>
      </c>
      <c r="AA11" s="97">
        <v>2.15</v>
      </c>
      <c r="AB11" s="97">
        <v>2.19924812030075</v>
      </c>
      <c r="AC11" s="97">
        <v>-0.0223931623931617</v>
      </c>
      <c r="AD11" s="97">
        <v>2.00829875518672</v>
      </c>
      <c r="AE11" s="97">
        <v>0.0705578512396703</v>
      </c>
      <c r="AH11" s="143" t="s">
        <v>23</v>
      </c>
      <c r="AI11" s="143" t="s">
        <v>125</v>
      </c>
      <c r="AJ11" s="144">
        <v>2.33</v>
      </c>
      <c r="AM11" s="145" t="s">
        <v>15</v>
      </c>
      <c r="AN11" s="145" t="s">
        <v>126</v>
      </c>
      <c r="AO11" s="144">
        <v>1.71698113207547</v>
      </c>
    </row>
    <row r="12" customHeight="1" spans="1:41">
      <c r="A12" s="94" t="s">
        <v>18</v>
      </c>
      <c r="B12" s="95">
        <v>0.31</v>
      </c>
      <c r="C12" s="95">
        <v>0.314315789473684</v>
      </c>
      <c r="D12" s="95">
        <v>-0.0137307434695238</v>
      </c>
      <c r="E12" s="95">
        <v>0.986812499999999</v>
      </c>
      <c r="F12" s="95">
        <v>-0.685857242383938</v>
      </c>
      <c r="G12" s="95">
        <v>7.57</v>
      </c>
      <c r="H12" s="95">
        <v>7.52049999999999</v>
      </c>
      <c r="I12" s="95">
        <v>0.0065820091749232</v>
      </c>
      <c r="J12" s="95">
        <v>6.69286516853933</v>
      </c>
      <c r="K12" s="95">
        <v>0.131055207205392</v>
      </c>
      <c r="L12" s="95">
        <v>2.45</v>
      </c>
      <c r="M12" s="95">
        <v>2.62203996282529</v>
      </c>
      <c r="N12" s="95">
        <v>-0.0656130208785659</v>
      </c>
      <c r="O12" s="95">
        <v>6.09865800254273</v>
      </c>
      <c r="P12" s="95">
        <v>-0.598272275805839</v>
      </c>
      <c r="Q12" s="95">
        <v>29.57</v>
      </c>
      <c r="R12" s="95">
        <v>29.6064845814978</v>
      </c>
      <c r="S12" s="95">
        <v>-0.00123231724446608</v>
      </c>
      <c r="T12" s="95">
        <v>44.6038877338877</v>
      </c>
      <c r="U12" s="95">
        <v>-0.337053304043399</v>
      </c>
      <c r="V12" s="95">
        <v>0.6234</v>
      </c>
      <c r="W12" s="95">
        <v>0.6463</v>
      </c>
      <c r="X12" s="95">
        <v>-0.0354943396226415</v>
      </c>
      <c r="Y12" s="95">
        <v>0.4991</v>
      </c>
      <c r="Z12" s="95">
        <v>0.249002826855125</v>
      </c>
      <c r="AA12" s="95">
        <v>5.81</v>
      </c>
      <c r="AB12" s="95">
        <v>5.81102362204724</v>
      </c>
      <c r="AC12" s="95">
        <v>-0.000176151761516976</v>
      </c>
      <c r="AD12" s="95">
        <v>5.65116279069767</v>
      </c>
      <c r="AE12" s="95">
        <v>0.0281069958847744</v>
      </c>
      <c r="AH12" s="143" t="s">
        <v>23</v>
      </c>
      <c r="AI12" s="143" t="s">
        <v>127</v>
      </c>
      <c r="AJ12" s="144">
        <v>0</v>
      </c>
      <c r="AM12" s="145" t="s">
        <v>10</v>
      </c>
      <c r="AN12" s="145" t="s">
        <v>128</v>
      </c>
      <c r="AO12" s="144">
        <v>2.17741935483871</v>
      </c>
    </row>
    <row r="13" customHeight="1" spans="1:41">
      <c r="A13" s="94" t="s">
        <v>19</v>
      </c>
      <c r="B13" s="95">
        <v>0.21</v>
      </c>
      <c r="C13" s="95">
        <v>0.210488599348534</v>
      </c>
      <c r="D13" s="95">
        <v>-0.00232126276694433</v>
      </c>
      <c r="E13" s="95">
        <v>0.315358711566615</v>
      </c>
      <c r="F13" s="95">
        <v>-0.334091647708801</v>
      </c>
      <c r="G13" s="95">
        <v>4.51</v>
      </c>
      <c r="H13" s="95">
        <v>4.52346278317152</v>
      </c>
      <c r="I13" s="95">
        <v>-0.00297621176891413</v>
      </c>
      <c r="J13" s="95">
        <v>3.73276564774381</v>
      </c>
      <c r="K13" s="95">
        <v>0.208219434489806</v>
      </c>
      <c r="L13" s="95">
        <v>0.42</v>
      </c>
      <c r="M13" s="95">
        <v>0.430694006309144</v>
      </c>
      <c r="N13" s="95">
        <v>-0.0248297077565274</v>
      </c>
      <c r="O13" s="95">
        <v>0.376669254658383</v>
      </c>
      <c r="P13" s="95">
        <v>0.1150365866227</v>
      </c>
      <c r="Q13" s="95">
        <v>19.94</v>
      </c>
      <c r="R13" s="95">
        <v>20.2111419591409</v>
      </c>
      <c r="S13" s="95">
        <v>-0.0134154695310657</v>
      </c>
      <c r="T13" s="95">
        <v>23.9434481161211</v>
      </c>
      <c r="U13" s="95">
        <v>-0.167204326490702</v>
      </c>
      <c r="V13" s="95">
        <v>0.1483</v>
      </c>
      <c r="W13" s="95">
        <v>0.1873</v>
      </c>
      <c r="X13" s="95">
        <v>-0.208077999999999</v>
      </c>
      <c r="Y13" s="95">
        <v>0.1781</v>
      </c>
      <c r="Z13" s="95">
        <v>-0.167238461538462</v>
      </c>
      <c r="AA13" s="95">
        <v>1.73</v>
      </c>
      <c r="AB13" s="95">
        <v>1.28985507246377</v>
      </c>
      <c r="AC13" s="95">
        <v>0.341235955056178</v>
      </c>
      <c r="AD13" s="95">
        <v>1.65909090909091</v>
      </c>
      <c r="AE13" s="95">
        <v>0.0427397260273966</v>
      </c>
      <c r="AH13" s="143" t="s">
        <v>23</v>
      </c>
      <c r="AI13" s="143" t="s">
        <v>129</v>
      </c>
      <c r="AJ13" s="144">
        <v>1.07</v>
      </c>
      <c r="AM13" s="145" t="s">
        <v>14</v>
      </c>
      <c r="AN13" s="145" t="s">
        <v>130</v>
      </c>
      <c r="AO13" s="144">
        <v>13.9421338155516</v>
      </c>
    </row>
    <row r="14" customHeight="1" spans="1:41">
      <c r="A14" s="98" t="s">
        <v>20</v>
      </c>
      <c r="B14" s="99">
        <v>0.23</v>
      </c>
      <c r="C14" s="99">
        <v>0.244</v>
      </c>
      <c r="D14" s="99">
        <v>-0.0573770491803278</v>
      </c>
      <c r="E14" s="99">
        <v>0.852335456475581</v>
      </c>
      <c r="F14" s="99">
        <v>-0.730153194669323</v>
      </c>
      <c r="G14" s="99">
        <v>2.91</v>
      </c>
      <c r="H14" s="99">
        <v>3.01067164179105</v>
      </c>
      <c r="I14" s="99">
        <v>-0.0334382668616629</v>
      </c>
      <c r="J14" s="99">
        <v>3.5656340956341</v>
      </c>
      <c r="K14" s="99">
        <v>-0.183875876786371</v>
      </c>
      <c r="L14" s="99">
        <v>0.44</v>
      </c>
      <c r="M14" s="99">
        <v>0.42160618996798</v>
      </c>
      <c r="N14" s="99">
        <v>0.0436279411206391</v>
      </c>
      <c r="O14" s="99">
        <v>0.581441740412988</v>
      </c>
      <c r="P14" s="99">
        <v>-0.243260382910461</v>
      </c>
      <c r="Q14" s="99">
        <v>7.49</v>
      </c>
      <c r="R14" s="99">
        <v>7.58845954356846</v>
      </c>
      <c r="S14" s="99">
        <v>-0.0129749052496311</v>
      </c>
      <c r="T14" s="99">
        <v>24.5357178796047</v>
      </c>
      <c r="U14" s="99">
        <v>-0.694730757960579</v>
      </c>
      <c r="V14" s="99">
        <v>0.5263</v>
      </c>
      <c r="W14" s="99">
        <v>0.5369</v>
      </c>
      <c r="X14" s="99">
        <v>-0.0197949781659388</v>
      </c>
      <c r="Y14" s="99">
        <v>0.5534</v>
      </c>
      <c r="Z14" s="99">
        <v>-0.0489068071312812</v>
      </c>
      <c r="AA14" s="99">
        <v>3.93</v>
      </c>
      <c r="AB14" s="99">
        <v>4.1609756097561</v>
      </c>
      <c r="AC14" s="99">
        <v>-0.0555099648300123</v>
      </c>
      <c r="AD14" s="99">
        <v>6.05978260869565</v>
      </c>
      <c r="AE14" s="99">
        <v>-0.351461883408071</v>
      </c>
      <c r="AH14" s="143" t="s">
        <v>23</v>
      </c>
      <c r="AI14" s="143" t="s">
        <v>131</v>
      </c>
      <c r="AJ14" s="144">
        <v>2.14</v>
      </c>
      <c r="AM14" s="145" t="s">
        <v>12</v>
      </c>
      <c r="AN14" s="145" t="s">
        <v>132</v>
      </c>
      <c r="AO14" s="144">
        <v>0</v>
      </c>
    </row>
    <row r="15" customHeight="1" spans="1:41">
      <c r="A15" s="96" t="s">
        <v>21</v>
      </c>
      <c r="B15" s="97">
        <v>0.24</v>
      </c>
      <c r="C15" s="97">
        <v>0.237209302325581</v>
      </c>
      <c r="D15" s="97">
        <v>0.0117647058823546</v>
      </c>
      <c r="E15" s="97">
        <v>0.158573248407643</v>
      </c>
      <c r="F15" s="97">
        <v>0.513496143958872</v>
      </c>
      <c r="G15" s="97">
        <v>3.15</v>
      </c>
      <c r="H15" s="97">
        <v>3.13019292604502</v>
      </c>
      <c r="I15" s="97">
        <v>0.00632774861580375</v>
      </c>
      <c r="J15" s="97">
        <v>2.936807738815</v>
      </c>
      <c r="K15" s="97">
        <v>0.0725931964722427</v>
      </c>
      <c r="L15" s="97">
        <v>0.32</v>
      </c>
      <c r="M15" s="97">
        <v>0.319065357263795</v>
      </c>
      <c r="N15" s="97">
        <v>0.00292931437063626</v>
      </c>
      <c r="O15" s="97">
        <v>0.57103072983356</v>
      </c>
      <c r="P15" s="97">
        <v>-0.439609843601112</v>
      </c>
      <c r="Q15" s="97">
        <v>8.88</v>
      </c>
      <c r="R15" s="97">
        <v>8.94668550531913</v>
      </c>
      <c r="S15" s="97">
        <v>-0.00745365479534085</v>
      </c>
      <c r="T15" s="97">
        <v>37.7951567517968</v>
      </c>
      <c r="U15" s="97">
        <v>-0.765049261250177</v>
      </c>
      <c r="V15" s="97">
        <v>0.7545</v>
      </c>
      <c r="W15" s="97">
        <v>0.7678</v>
      </c>
      <c r="X15" s="97">
        <v>-0.0173657094594596</v>
      </c>
      <c r="Y15" s="97">
        <v>0.493</v>
      </c>
      <c r="Z15" s="97">
        <v>0.53041593886463</v>
      </c>
      <c r="AA15" s="97">
        <v>4.65</v>
      </c>
      <c r="AB15" s="97">
        <v>4.63063063063063</v>
      </c>
      <c r="AC15" s="97">
        <v>0.00418287937743203</v>
      </c>
      <c r="AD15" s="97">
        <v>3.57307692307692</v>
      </c>
      <c r="AE15" s="97">
        <v>0.301399354144242</v>
      </c>
      <c r="AH15" s="143" t="s">
        <v>23</v>
      </c>
      <c r="AI15" s="143" t="s">
        <v>133</v>
      </c>
      <c r="AJ15" s="144">
        <v>16.28</v>
      </c>
      <c r="AM15" s="145" t="s">
        <v>14</v>
      </c>
      <c r="AN15" s="145" t="s">
        <v>134</v>
      </c>
      <c r="AO15" s="144">
        <v>10.9923664122137</v>
      </c>
    </row>
    <row r="16" customHeight="1" spans="1:41">
      <c r="A16" s="98" t="s">
        <v>22</v>
      </c>
      <c r="B16" s="99">
        <v>0.14</v>
      </c>
      <c r="C16" s="99">
        <v>0.139310344827586</v>
      </c>
      <c r="D16" s="99">
        <v>0.00495049504950652</v>
      </c>
      <c r="E16" s="99">
        <v>0.362471482889734</v>
      </c>
      <c r="F16" s="99">
        <v>-0.613762718976188</v>
      </c>
      <c r="G16" s="99">
        <v>4.99</v>
      </c>
      <c r="H16" s="99">
        <v>4.80422222222222</v>
      </c>
      <c r="I16" s="99">
        <v>0.0386696886997553</v>
      </c>
      <c r="J16" s="99">
        <v>5.21219081272085</v>
      </c>
      <c r="K16" s="99">
        <v>-0.0426290634215793</v>
      </c>
      <c r="L16" s="99">
        <v>0.68</v>
      </c>
      <c r="M16" s="99">
        <v>0.718685064935062</v>
      </c>
      <c r="N16" s="99">
        <v>-0.0538275620609389</v>
      </c>
      <c r="O16" s="99">
        <v>0.716170382165607</v>
      </c>
      <c r="P16" s="99">
        <v>-0.0505052750942205</v>
      </c>
      <c r="Q16" s="99">
        <v>19.39</v>
      </c>
      <c r="R16" s="99">
        <v>20.1259633757962</v>
      </c>
      <c r="S16" s="99">
        <v>-0.036567858246293</v>
      </c>
      <c r="T16" s="99">
        <v>31.2828453820428</v>
      </c>
      <c r="U16" s="99">
        <v>-0.380171472153541</v>
      </c>
      <c r="V16" s="99">
        <v>0.3076</v>
      </c>
      <c r="W16" s="99">
        <v>0.3356</v>
      </c>
      <c r="X16" s="99">
        <v>-0.0833213930348259</v>
      </c>
      <c r="Y16" s="99">
        <v>0.1659</v>
      </c>
      <c r="Z16" s="99">
        <v>0.85438857142857</v>
      </c>
      <c r="AA16" s="99">
        <v>4.55</v>
      </c>
      <c r="AB16" s="99">
        <v>4.21830985915493</v>
      </c>
      <c r="AC16" s="99">
        <v>0.0786310517529214</v>
      </c>
      <c r="AD16" s="99">
        <v>2.81333333333333</v>
      </c>
      <c r="AE16" s="99">
        <v>0.617298578199054</v>
      </c>
      <c r="AH16" s="143" t="s">
        <v>23</v>
      </c>
      <c r="AI16" s="143" t="s">
        <v>135</v>
      </c>
      <c r="AJ16" s="144">
        <v>1.84</v>
      </c>
      <c r="AM16" s="145" t="s">
        <v>21</v>
      </c>
      <c r="AN16" s="145" t="s">
        <v>136</v>
      </c>
      <c r="AO16" s="144">
        <v>0</v>
      </c>
    </row>
    <row r="17" customHeight="1" spans="1:41">
      <c r="A17" s="94" t="s">
        <v>23</v>
      </c>
      <c r="B17" s="95">
        <v>0.19</v>
      </c>
      <c r="C17" s="95">
        <v>0.192484725050917</v>
      </c>
      <c r="D17" s="95">
        <v>-0.0129086869114404</v>
      </c>
      <c r="E17" s="95">
        <v>0.419550561797748</v>
      </c>
      <c r="F17" s="95">
        <v>-0.547134440278517</v>
      </c>
      <c r="G17" s="95">
        <v>6.53</v>
      </c>
      <c r="H17" s="95">
        <v>6.79901606425703</v>
      </c>
      <c r="I17" s="95">
        <v>-0.0395669111110457</v>
      </c>
      <c r="J17" s="95">
        <v>7.59250644329896</v>
      </c>
      <c r="K17" s="95">
        <v>-0.139941460864576</v>
      </c>
      <c r="L17" s="95">
        <v>0.66</v>
      </c>
      <c r="M17" s="95">
        <v>0.703841504365344</v>
      </c>
      <c r="N17" s="95">
        <v>-0.062288887616646</v>
      </c>
      <c r="O17" s="95">
        <v>0.476483236994207</v>
      </c>
      <c r="P17" s="95">
        <v>0.385148413957791</v>
      </c>
      <c r="Q17" s="95">
        <v>12.71</v>
      </c>
      <c r="R17" s="95">
        <v>12.830611295681</v>
      </c>
      <c r="S17" s="95">
        <v>-0.00940027664321806</v>
      </c>
      <c r="T17" s="95">
        <v>32.1003051696651</v>
      </c>
      <c r="U17" s="95">
        <v>-0.604053608437</v>
      </c>
      <c r="V17" s="95">
        <v>0.5736</v>
      </c>
      <c r="W17" s="95">
        <v>0.6077</v>
      </c>
      <c r="X17" s="95">
        <v>-0.0560576576576571</v>
      </c>
      <c r="Y17" s="95">
        <v>0.5804</v>
      </c>
      <c r="Z17" s="95">
        <v>-0.0116617336152216</v>
      </c>
      <c r="AA17" s="95">
        <v>3.34</v>
      </c>
      <c r="AB17" s="95">
        <v>3.26190476190476</v>
      </c>
      <c r="AC17" s="95">
        <v>0.0239416058394166</v>
      </c>
      <c r="AD17" s="95">
        <v>4.82248520710059</v>
      </c>
      <c r="AE17" s="95">
        <v>-0.307411042944785</v>
      </c>
      <c r="AH17" s="143" t="s">
        <v>23</v>
      </c>
      <c r="AI17" s="143" t="s">
        <v>137</v>
      </c>
      <c r="AJ17" s="144">
        <v>185.71</v>
      </c>
      <c r="AM17" s="145" t="s">
        <v>14</v>
      </c>
      <c r="AN17" s="145" t="s">
        <v>138</v>
      </c>
      <c r="AO17" s="144">
        <v>2.96703296703297</v>
      </c>
    </row>
    <row r="18" customHeight="1" spans="1:41">
      <c r="A18" s="100" t="s">
        <v>24</v>
      </c>
      <c r="B18" s="101">
        <v>0.39</v>
      </c>
      <c r="C18" s="101">
        <v>0.405086554422564</v>
      </c>
      <c r="D18" s="101">
        <v>-0.0372427923313064</v>
      </c>
      <c r="E18" s="101">
        <v>0.749075777485836</v>
      </c>
      <c r="F18" s="101">
        <v>-0.479358415100568</v>
      </c>
      <c r="G18" s="101">
        <v>6.09</v>
      </c>
      <c r="H18" s="101">
        <v>6.25839981659788</v>
      </c>
      <c r="I18" s="101">
        <v>-0.0269078073521713</v>
      </c>
      <c r="J18" s="101">
        <v>6.73329432253571</v>
      </c>
      <c r="K18" s="101">
        <v>-0.0955393142971137</v>
      </c>
      <c r="L18" s="101">
        <v>1.35</v>
      </c>
      <c r="M18" s="101">
        <v>1.38211304090391</v>
      </c>
      <c r="N18" s="101">
        <v>-0.0232347427117161</v>
      </c>
      <c r="O18" s="101">
        <v>2.61695712739234</v>
      </c>
      <c r="P18" s="101">
        <v>-0.484133696395247</v>
      </c>
      <c r="Q18" s="101">
        <v>17.64</v>
      </c>
      <c r="R18" s="101">
        <v>17.8719562172044</v>
      </c>
      <c r="S18" s="101">
        <v>-0.012978781638974</v>
      </c>
      <c r="T18" s="101">
        <v>36.6466475011724</v>
      </c>
      <c r="U18" s="101">
        <v>-0.518646282734712</v>
      </c>
      <c r="V18" s="101">
        <v>0.5538</v>
      </c>
      <c r="W18" s="101">
        <v>0.5691</v>
      </c>
      <c r="X18" s="101">
        <v>-0.026864012390671</v>
      </c>
      <c r="Y18" s="101">
        <v>0.496</v>
      </c>
      <c r="Z18" s="101">
        <v>0.116454523375834</v>
      </c>
      <c r="AA18" s="101">
        <v>4.28</v>
      </c>
      <c r="AB18" s="101">
        <v>4.27649667405765</v>
      </c>
      <c r="AC18" s="101">
        <v>0.000819204645616096</v>
      </c>
      <c r="AD18" s="101">
        <v>4.30002158428664</v>
      </c>
      <c r="AE18" s="101">
        <v>-0.0046561590201787</v>
      </c>
      <c r="AH18" s="143" t="s">
        <v>23</v>
      </c>
      <c r="AI18" s="143" t="s">
        <v>139</v>
      </c>
      <c r="AJ18" s="144">
        <v>0.45</v>
      </c>
      <c r="AM18" s="145" t="s">
        <v>14</v>
      </c>
      <c r="AN18" s="145" t="s">
        <v>140</v>
      </c>
      <c r="AO18" s="144">
        <v>0.461538461538461</v>
      </c>
    </row>
    <row r="19" customHeight="1" spans="1:41">
      <c r="A19" s="102" t="s">
        <v>141</v>
      </c>
      <c r="B19" s="103"/>
      <c r="C19" s="103"/>
      <c r="D19" s="103"/>
      <c r="E19" s="103"/>
      <c r="F19" s="104"/>
      <c r="G19" s="104"/>
      <c r="H19" s="105"/>
      <c r="I19" s="102"/>
      <c r="T19"/>
      <c r="AH19" s="143" t="s">
        <v>23</v>
      </c>
      <c r="AI19" s="143" t="s">
        <v>142</v>
      </c>
      <c r="AJ19" s="144">
        <v>1.57</v>
      </c>
      <c r="AM19" s="145" t="s">
        <v>14</v>
      </c>
      <c r="AN19" s="145" t="s">
        <v>143</v>
      </c>
      <c r="AO19" s="144">
        <v>0</v>
      </c>
    </row>
    <row r="20" customHeight="1" spans="1:41">
      <c r="A20" s="102" t="s">
        <v>144</v>
      </c>
      <c r="B20" s="103"/>
      <c r="C20" s="103"/>
      <c r="D20" s="103"/>
      <c r="E20" s="103"/>
      <c r="F20" s="104"/>
      <c r="G20" s="104"/>
      <c r="H20" s="105"/>
      <c r="I20" s="102"/>
      <c r="T20"/>
      <c r="AH20" s="143" t="s">
        <v>23</v>
      </c>
      <c r="AI20" s="143" t="s">
        <v>145</v>
      </c>
      <c r="AJ20" s="144">
        <v>2.98</v>
      </c>
      <c r="AM20" s="145" t="s">
        <v>14</v>
      </c>
      <c r="AN20" s="145" t="s">
        <v>146</v>
      </c>
      <c r="AO20" s="144">
        <v>0</v>
      </c>
    </row>
    <row r="21" customHeight="1" spans="1:41">
      <c r="A21" s="106" t="s">
        <v>147</v>
      </c>
      <c r="B21" s="107"/>
      <c r="C21" s="107"/>
      <c r="D21" s="107"/>
      <c r="E21" s="107"/>
      <c r="F21" s="108"/>
      <c r="G21" s="108"/>
      <c r="H21" s="109"/>
      <c r="I21" s="106"/>
      <c r="T21"/>
      <c r="AH21" s="143" t="s">
        <v>23</v>
      </c>
      <c r="AI21" s="143" t="s">
        <v>148</v>
      </c>
      <c r="AJ21" s="144">
        <v>7.14</v>
      </c>
      <c r="AM21" s="145" t="s">
        <v>14</v>
      </c>
      <c r="AN21" s="145" t="s">
        <v>149</v>
      </c>
      <c r="AO21" s="144">
        <v>0</v>
      </c>
    </row>
    <row r="22" customHeight="1" spans="1:41">
      <c r="A22" s="106" t="s">
        <v>150</v>
      </c>
      <c r="B22" s="107"/>
      <c r="C22" s="107"/>
      <c r="D22" s="107"/>
      <c r="E22" s="107"/>
      <c r="F22" s="108"/>
      <c r="G22" s="108"/>
      <c r="H22" s="109"/>
      <c r="I22" s="106"/>
      <c r="T22"/>
      <c r="AH22" s="143" t="s">
        <v>23</v>
      </c>
      <c r="AI22" s="143" t="s">
        <v>151</v>
      </c>
      <c r="AJ22" s="144">
        <v>4.54</v>
      </c>
      <c r="AM22" s="145" t="s">
        <v>15</v>
      </c>
      <c r="AN22" s="145" t="s">
        <v>152</v>
      </c>
      <c r="AO22" s="144">
        <v>2.55140186915888</v>
      </c>
    </row>
    <row r="23" customHeight="1" spans="20:41">
      <c r="T23"/>
      <c r="AH23" s="143" t="s">
        <v>23</v>
      </c>
      <c r="AI23" s="143" t="s">
        <v>153</v>
      </c>
      <c r="AJ23" s="144">
        <v>0</v>
      </c>
      <c r="AM23" s="145" t="s">
        <v>14</v>
      </c>
      <c r="AN23" s="145" t="s">
        <v>154</v>
      </c>
      <c r="AO23" s="144">
        <v>0.8</v>
      </c>
    </row>
    <row r="24" customHeight="1" spans="20:41">
      <c r="T24"/>
      <c r="AH24" s="143" t="s">
        <v>23</v>
      </c>
      <c r="AI24" s="143" t="s">
        <v>155</v>
      </c>
      <c r="AJ24" s="144">
        <v>0</v>
      </c>
      <c r="AM24" s="146" t="s">
        <v>21</v>
      </c>
      <c r="AN24" s="146" t="s">
        <v>156</v>
      </c>
      <c r="AO24" s="144">
        <v>0</v>
      </c>
    </row>
    <row r="25" ht="23" customHeight="1" spans="1:41">
      <c r="A25" s="110" t="s">
        <v>157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H25" s="143" t="s">
        <v>23</v>
      </c>
      <c r="AI25" s="143" t="s">
        <v>158</v>
      </c>
      <c r="AJ25" s="144">
        <v>0</v>
      </c>
      <c r="AM25" s="146" t="s">
        <v>14</v>
      </c>
      <c r="AN25" s="146" t="s">
        <v>159</v>
      </c>
      <c r="AO25" s="144">
        <v>0.818181818181817</v>
      </c>
    </row>
    <row r="26" s="79" customFormat="1" ht="20" customHeight="1" spans="1:42">
      <c r="A26" s="111"/>
      <c r="B26" s="112" t="s">
        <v>160</v>
      </c>
      <c r="C26" s="113"/>
      <c r="D26" s="113"/>
      <c r="E26" s="113"/>
      <c r="F26" s="114"/>
      <c r="G26" s="112" t="s">
        <v>161</v>
      </c>
      <c r="H26" s="113"/>
      <c r="I26" s="113"/>
      <c r="J26" s="113"/>
      <c r="K26" s="114"/>
      <c r="L26" s="112" t="s">
        <v>162</v>
      </c>
      <c r="M26" s="113"/>
      <c r="N26" s="113"/>
      <c r="O26" s="113"/>
      <c r="P26" s="114"/>
      <c r="Q26" s="112" t="s">
        <v>163</v>
      </c>
      <c r="R26" s="113"/>
      <c r="S26" s="113"/>
      <c r="T26" s="113"/>
      <c r="U26" s="114"/>
      <c r="V26" s="131" t="s">
        <v>164</v>
      </c>
      <c r="W26" s="131"/>
      <c r="X26" s="131"/>
      <c r="Y26" s="131"/>
      <c r="Z26" s="131"/>
      <c r="AA26" s="131" t="s">
        <v>105</v>
      </c>
      <c r="AB26" s="131"/>
      <c r="AC26" s="131"/>
      <c r="AD26" s="131"/>
      <c r="AE26" s="131"/>
      <c r="AH26" s="143" t="s">
        <v>23</v>
      </c>
      <c r="AI26" s="143" t="s">
        <v>165</v>
      </c>
      <c r="AJ26" s="144">
        <v>0</v>
      </c>
      <c r="AK26"/>
      <c r="AL26"/>
      <c r="AM26" s="146" t="s">
        <v>14</v>
      </c>
      <c r="AN26" s="146" t="s">
        <v>166</v>
      </c>
      <c r="AO26" s="144">
        <v>0.461538461538463</v>
      </c>
      <c r="AP26"/>
    </row>
    <row r="27" s="80" customFormat="1" ht="30" customHeight="1" spans="1:42">
      <c r="A27" s="115" t="s">
        <v>44</v>
      </c>
      <c r="B27" s="116" t="s">
        <v>5</v>
      </c>
      <c r="C27" s="116" t="s">
        <v>6</v>
      </c>
      <c r="D27" s="117" t="s">
        <v>7</v>
      </c>
      <c r="E27" s="118" t="s">
        <v>107</v>
      </c>
      <c r="F27" s="119" t="s">
        <v>9</v>
      </c>
      <c r="G27" s="116" t="s">
        <v>5</v>
      </c>
      <c r="H27" s="116" t="s">
        <v>6</v>
      </c>
      <c r="I27" s="117" t="s">
        <v>7</v>
      </c>
      <c r="J27" s="118" t="s">
        <v>107</v>
      </c>
      <c r="K27" s="119" t="s">
        <v>9</v>
      </c>
      <c r="L27" s="128" t="s">
        <v>5</v>
      </c>
      <c r="M27" s="128" t="s">
        <v>6</v>
      </c>
      <c r="N27" s="117" t="s">
        <v>7</v>
      </c>
      <c r="O27" s="129" t="s">
        <v>107</v>
      </c>
      <c r="P27" s="119" t="s">
        <v>9</v>
      </c>
      <c r="Q27" s="128" t="s">
        <v>5</v>
      </c>
      <c r="R27" s="128" t="s">
        <v>6</v>
      </c>
      <c r="S27" s="117" t="s">
        <v>7</v>
      </c>
      <c r="T27" s="129" t="s">
        <v>107</v>
      </c>
      <c r="U27" s="119" t="s">
        <v>9</v>
      </c>
      <c r="V27" s="132" t="s">
        <v>5</v>
      </c>
      <c r="W27" s="132" t="s">
        <v>6</v>
      </c>
      <c r="X27" s="117" t="s">
        <v>7</v>
      </c>
      <c r="Y27" s="136" t="s">
        <v>107</v>
      </c>
      <c r="Z27" s="119" t="s">
        <v>9</v>
      </c>
      <c r="AA27" s="132" t="s">
        <v>5</v>
      </c>
      <c r="AB27" s="132" t="s">
        <v>6</v>
      </c>
      <c r="AC27" s="117" t="s">
        <v>7</v>
      </c>
      <c r="AD27" s="136" t="s">
        <v>107</v>
      </c>
      <c r="AE27" s="119" t="s">
        <v>9</v>
      </c>
      <c r="AH27" s="143" t="s">
        <v>23</v>
      </c>
      <c r="AI27" s="143" t="s">
        <v>167</v>
      </c>
      <c r="AJ27" s="144">
        <v>2.56</v>
      </c>
      <c r="AK27"/>
      <c r="AL27"/>
      <c r="AM27" s="146" t="s">
        <v>14</v>
      </c>
      <c r="AN27" s="146" t="s">
        <v>168</v>
      </c>
      <c r="AO27" s="144">
        <v>0.454545454545455</v>
      </c>
      <c r="AP27"/>
    </row>
    <row r="28" customHeight="1" spans="1:41">
      <c r="A28" s="94" t="s">
        <v>10</v>
      </c>
      <c r="B28" s="120">
        <v>0.210854353712322</v>
      </c>
      <c r="C28" s="120">
        <v>0.216174632927721</v>
      </c>
      <c r="D28" s="120">
        <v>-0.0246110246301565</v>
      </c>
      <c r="E28" s="120">
        <v>0.279682814746494</v>
      </c>
      <c r="F28" s="120">
        <v>-0.246094709453488</v>
      </c>
      <c r="G28" s="120">
        <v>5.15074445372049</v>
      </c>
      <c r="H28" s="120">
        <v>5.12843762718166</v>
      </c>
      <c r="I28" s="120">
        <v>0.00434963397440975</v>
      </c>
      <c r="J28" s="120">
        <v>5.37026225326315</v>
      </c>
      <c r="K28" s="120">
        <v>-0.0408765511236017</v>
      </c>
      <c r="L28" s="120">
        <v>0.232437617702639</v>
      </c>
      <c r="M28" s="120">
        <v>0.236159536379666</v>
      </c>
      <c r="N28" s="120">
        <v>-0.0157601879394093</v>
      </c>
      <c r="O28" s="120">
        <v>0.442567546766325</v>
      </c>
      <c r="P28" s="120">
        <v>-0.474797419284416</v>
      </c>
      <c r="Q28" s="120">
        <v>16.5069935648286</v>
      </c>
      <c r="R28" s="120">
        <v>16.4385026528507</v>
      </c>
      <c r="S28" s="120">
        <v>0.00416649334944192</v>
      </c>
      <c r="T28" s="120">
        <v>16.7595084219074</v>
      </c>
      <c r="U28" s="120">
        <v>-0.015066960839301</v>
      </c>
      <c r="V28" s="133">
        <v>0.136448598130841</v>
      </c>
      <c r="W28" s="133">
        <v>0.170081967213115</v>
      </c>
      <c r="X28" s="120">
        <v>-0.1977480013512</v>
      </c>
      <c r="Y28" s="133">
        <v>0.0912476722532588</v>
      </c>
      <c r="Z28" s="120">
        <v>0.4953652489033</v>
      </c>
      <c r="AA28" s="120">
        <v>0.938102752937051</v>
      </c>
      <c r="AB28" s="120">
        <v>0.855689987725758</v>
      </c>
      <c r="AC28" s="120">
        <v>0.0963114754098366</v>
      </c>
      <c r="AD28" s="120">
        <v>0.941609679116255</v>
      </c>
      <c r="AE28" s="120">
        <v>-0.00372439478584774</v>
      </c>
      <c r="AH28" s="143" t="s">
        <v>23</v>
      </c>
      <c r="AI28" s="143" t="s">
        <v>169</v>
      </c>
      <c r="AJ28" s="144">
        <v>1.34</v>
      </c>
      <c r="AM28" s="146" t="s">
        <v>15</v>
      </c>
      <c r="AN28" s="146" t="s">
        <v>170</v>
      </c>
      <c r="AO28" s="144">
        <v>1.94029850746269</v>
      </c>
    </row>
    <row r="29" customHeight="1" spans="1:41">
      <c r="A29" s="94" t="s">
        <v>11</v>
      </c>
      <c r="B29" s="120">
        <v>0.150551974622796</v>
      </c>
      <c r="C29" s="120">
        <v>0.152155146274233</v>
      </c>
      <c r="D29" s="120">
        <v>-0.010536427394625</v>
      </c>
      <c r="E29" s="120">
        <v>0.397041002278397</v>
      </c>
      <c r="F29" s="120">
        <v>-0.620815044897474</v>
      </c>
      <c r="G29" s="120">
        <v>4.30817707293375</v>
      </c>
      <c r="H29" s="120">
        <v>4.31414525654129</v>
      </c>
      <c r="I29" s="120">
        <v>-0.00138339885484614</v>
      </c>
      <c r="J29" s="120">
        <v>4.35207657531183</v>
      </c>
      <c r="K29" s="120">
        <v>-0.0100870243476663</v>
      </c>
      <c r="L29" s="120">
        <v>0.194670843560557</v>
      </c>
      <c r="M29" s="120">
        <v>0.196273982710352</v>
      </c>
      <c r="N29" s="120">
        <v>-0.00816786375686244</v>
      </c>
      <c r="O29" s="120">
        <v>0.560160936318557</v>
      </c>
      <c r="P29" s="120">
        <v>-0.652473368028916</v>
      </c>
      <c r="Q29" s="120">
        <v>11.6257660045374</v>
      </c>
      <c r="R29" s="120">
        <v>11.5556682948941</v>
      </c>
      <c r="S29" s="120">
        <v>0.00606608876739078</v>
      </c>
      <c r="T29" s="120">
        <v>12.8169517415568</v>
      </c>
      <c r="U29" s="120">
        <v>-0.092938302416879</v>
      </c>
      <c r="V29" s="133">
        <v>0.0521472392638037</v>
      </c>
      <c r="W29" s="133">
        <v>0.0689655172413793</v>
      </c>
      <c r="X29" s="120">
        <v>-0.243865030674846</v>
      </c>
      <c r="Y29" s="133">
        <v>0.0552631578947368</v>
      </c>
      <c r="Z29" s="120">
        <v>-0.0563832895121232</v>
      </c>
      <c r="AA29" s="120">
        <v>0.334885632105191</v>
      </c>
      <c r="AB29" s="120">
        <v>0.38727571565539</v>
      </c>
      <c r="AC29" s="120">
        <v>-0.13527851458886</v>
      </c>
      <c r="AD29" s="120">
        <v>0.390357485275989</v>
      </c>
      <c r="AE29" s="120">
        <v>-0.142105263157894</v>
      </c>
      <c r="AH29" s="143" t="s">
        <v>23</v>
      </c>
      <c r="AI29" s="143" t="s">
        <v>171</v>
      </c>
      <c r="AJ29" s="144">
        <v>3.61</v>
      </c>
      <c r="AM29" s="146" t="s">
        <v>14</v>
      </c>
      <c r="AN29" s="146" t="s">
        <v>172</v>
      </c>
      <c r="AO29" s="144">
        <v>0.714285714285714</v>
      </c>
    </row>
    <row r="30" customHeight="1" spans="1:41">
      <c r="A30" s="94" t="s">
        <v>12</v>
      </c>
      <c r="B30" s="120">
        <v>0.238897467149933</v>
      </c>
      <c r="C30" s="120">
        <v>0.241228910847338</v>
      </c>
      <c r="D30" s="120">
        <v>-0.0096648601911586</v>
      </c>
      <c r="E30" s="120">
        <v>0.351753146410576</v>
      </c>
      <c r="F30" s="120">
        <v>-0.32083772501331</v>
      </c>
      <c r="G30" s="120">
        <v>6.50250524933724</v>
      </c>
      <c r="H30" s="120">
        <v>6.5905120205032</v>
      </c>
      <c r="I30" s="120">
        <v>-0.0133535559744333</v>
      </c>
      <c r="J30" s="120">
        <v>7.96652466979995</v>
      </c>
      <c r="K30" s="120">
        <v>-0.183771403609986</v>
      </c>
      <c r="L30" s="120">
        <v>0.274495609329477</v>
      </c>
      <c r="M30" s="120">
        <v>0.282690661231663</v>
      </c>
      <c r="N30" s="120">
        <v>-0.0289894680867084</v>
      </c>
      <c r="O30" s="120">
        <v>0.469770913275417</v>
      </c>
      <c r="P30" s="120">
        <v>-0.415681981211668</v>
      </c>
      <c r="Q30" s="120">
        <v>15.5922365300013</v>
      </c>
      <c r="R30" s="120">
        <v>15.6765785666424</v>
      </c>
      <c r="S30" s="120">
        <v>-0.00538013038256553</v>
      </c>
      <c r="T30" s="120">
        <v>18.9799445169885</v>
      </c>
      <c r="U30" s="120">
        <v>-0.178488824556621</v>
      </c>
      <c r="V30" s="133">
        <v>0.031700288184438</v>
      </c>
      <c r="W30" s="133">
        <v>0.0462686567164179</v>
      </c>
      <c r="X30" s="120">
        <v>-0.314864739239565</v>
      </c>
      <c r="Y30" s="133">
        <v>0.0402219140083218</v>
      </c>
      <c r="Z30" s="120">
        <v>-0.211865248931731</v>
      </c>
      <c r="AA30" s="120">
        <v>0.637301417245705</v>
      </c>
      <c r="AB30" s="120">
        <v>0.615262175150753</v>
      </c>
      <c r="AC30" s="120">
        <v>0.0358208955223873</v>
      </c>
      <c r="AD30" s="120">
        <v>0.662095564602526</v>
      </c>
      <c r="AE30" s="120">
        <v>-0.0374479889042993</v>
      </c>
      <c r="AH30" s="143" t="s">
        <v>23</v>
      </c>
      <c r="AI30" s="143" t="s">
        <v>173</v>
      </c>
      <c r="AJ30" s="144">
        <v>0</v>
      </c>
      <c r="AM30" s="146" t="s">
        <v>14</v>
      </c>
      <c r="AN30" s="146" t="s">
        <v>174</v>
      </c>
      <c r="AO30" s="144">
        <v>1.38888888888889</v>
      </c>
    </row>
    <row r="31" customHeight="1" spans="1:41">
      <c r="A31" s="94" t="s">
        <v>13</v>
      </c>
      <c r="B31" s="120">
        <v>0.373292420327082</v>
      </c>
      <c r="C31" s="120">
        <v>0.331554322509464</v>
      </c>
      <c r="D31" s="120">
        <v>0.125886151933448</v>
      </c>
      <c r="E31" s="120">
        <v>0.428012686461553</v>
      </c>
      <c r="F31" s="120">
        <v>-0.127847299543507</v>
      </c>
      <c r="G31" s="120">
        <v>6.69105680867848</v>
      </c>
      <c r="H31" s="120">
        <v>6.38525956826014</v>
      </c>
      <c r="I31" s="120">
        <v>0.0478911212847788</v>
      </c>
      <c r="J31" s="120">
        <v>7.41763028514333</v>
      </c>
      <c r="K31" s="120">
        <v>-0.0979522365680713</v>
      </c>
      <c r="L31" s="120">
        <v>0.431190405455414</v>
      </c>
      <c r="M31" s="120">
        <v>0.448267726352367</v>
      </c>
      <c r="N31" s="120">
        <v>-0.0380962534062262</v>
      </c>
      <c r="O31" s="120">
        <v>0.547283269847844</v>
      </c>
      <c r="P31" s="120">
        <v>-0.212125732300762</v>
      </c>
      <c r="Q31" s="120">
        <v>16.5460397218757</v>
      </c>
      <c r="R31" s="120">
        <v>16.5558964233822</v>
      </c>
      <c r="S31" s="120">
        <v>-0.000595358973890426</v>
      </c>
      <c r="T31" s="120">
        <v>17.1567095203376</v>
      </c>
      <c r="U31" s="120">
        <v>-0.035593643276292</v>
      </c>
      <c r="V31" s="133">
        <v>0.056980056980057</v>
      </c>
      <c r="W31" s="133">
        <v>0.0977198697068404</v>
      </c>
      <c r="X31" s="120">
        <v>-0.41690408357075</v>
      </c>
      <c r="Y31" s="133">
        <v>0.113924050632911</v>
      </c>
      <c r="Z31" s="120">
        <v>-0.499841722063943</v>
      </c>
      <c r="AA31" s="120">
        <v>0.635677633564745</v>
      </c>
      <c r="AB31" s="120">
        <v>0.555991548445517</v>
      </c>
      <c r="AC31" s="120">
        <v>0.143322475570033</v>
      </c>
      <c r="AD31" s="120">
        <v>0.572290974947178</v>
      </c>
      <c r="AE31" s="120">
        <v>0.110759493670885</v>
      </c>
      <c r="AH31" s="143" t="s">
        <v>23</v>
      </c>
      <c r="AI31" s="143" t="s">
        <v>175</v>
      </c>
      <c r="AJ31" s="144">
        <v>0</v>
      </c>
      <c r="AM31" s="146" t="s">
        <v>13</v>
      </c>
      <c r="AN31" s="146" t="s">
        <v>176</v>
      </c>
      <c r="AO31" s="144">
        <v>0.530973451327433</v>
      </c>
    </row>
    <row r="32" customHeight="1" spans="1:41">
      <c r="A32" s="94" t="s">
        <v>14</v>
      </c>
      <c r="B32" s="120">
        <v>0.265738648947126</v>
      </c>
      <c r="C32" s="120">
        <v>0.265931193774522</v>
      </c>
      <c r="D32" s="120">
        <v>-0.000724040022020094</v>
      </c>
      <c r="E32" s="120">
        <v>0.556739525070448</v>
      </c>
      <c r="F32" s="120">
        <v>-0.522687653775794</v>
      </c>
      <c r="G32" s="120">
        <v>8.1527690205933</v>
      </c>
      <c r="H32" s="120">
        <v>8.12884948096519</v>
      </c>
      <c r="I32" s="120">
        <v>0.00294254921119217</v>
      </c>
      <c r="J32" s="120">
        <v>9.1217789741265</v>
      </c>
      <c r="K32" s="120">
        <v>-0.106230369786611</v>
      </c>
      <c r="L32" s="120">
        <v>0.346750163006996</v>
      </c>
      <c r="M32" s="120">
        <v>0.339876423811851</v>
      </c>
      <c r="N32" s="120">
        <v>0.0202242306719998</v>
      </c>
      <c r="O32" s="120">
        <v>0.797569281271992</v>
      </c>
      <c r="P32" s="120">
        <v>-0.565241326177976</v>
      </c>
      <c r="Q32" s="120">
        <v>23.4870221993377</v>
      </c>
      <c r="R32" s="120">
        <v>23.2639562927268</v>
      </c>
      <c r="S32" s="120">
        <v>0.00958847686111977</v>
      </c>
      <c r="T32" s="120">
        <v>26.2662177988546</v>
      </c>
      <c r="U32" s="120">
        <v>-0.105808747220473</v>
      </c>
      <c r="V32" s="133">
        <v>0.47246891651865</v>
      </c>
      <c r="W32" s="133">
        <v>0.405850091407678</v>
      </c>
      <c r="X32" s="120">
        <v>0.164146384395053</v>
      </c>
      <c r="Y32" s="133">
        <v>0.219512195121951</v>
      </c>
      <c r="Z32" s="120">
        <v>1.15235839747385</v>
      </c>
      <c r="AA32" s="120">
        <v>2.93051097423441</v>
      </c>
      <c r="AB32" s="120">
        <v>2.84722824672508</v>
      </c>
      <c r="AC32" s="120">
        <v>0.0292504570383923</v>
      </c>
      <c r="AD32" s="120">
        <v>1.38717793007721</v>
      </c>
      <c r="AE32" s="120">
        <v>1.1125703564728</v>
      </c>
      <c r="AH32" s="143" t="s">
        <v>10</v>
      </c>
      <c r="AI32" s="143" t="s">
        <v>175</v>
      </c>
      <c r="AJ32" s="144">
        <v>0</v>
      </c>
      <c r="AM32" s="146" t="s">
        <v>14</v>
      </c>
      <c r="AN32" s="146" t="s">
        <v>177</v>
      </c>
      <c r="AO32" s="144">
        <v>1.33928571428571</v>
      </c>
    </row>
    <row r="33" customHeight="1" spans="1:41">
      <c r="A33" s="94" t="s">
        <v>15</v>
      </c>
      <c r="B33" s="120">
        <v>0.230606044941573</v>
      </c>
      <c r="C33" s="120">
        <v>0.238019448266899</v>
      </c>
      <c r="D33" s="120">
        <v>-0.031146208342659</v>
      </c>
      <c r="E33" s="120">
        <v>0.26851342633201</v>
      </c>
      <c r="F33" s="120">
        <v>-0.1411749941456</v>
      </c>
      <c r="G33" s="120">
        <v>7.07002293421003</v>
      </c>
      <c r="H33" s="120">
        <v>6.95929891469311</v>
      </c>
      <c r="I33" s="120">
        <v>0.0159102261411919</v>
      </c>
      <c r="J33" s="120">
        <v>7.47693058868953</v>
      </c>
      <c r="K33" s="120">
        <v>-0.0544217509648995</v>
      </c>
      <c r="L33" s="120">
        <v>0.266071674644074</v>
      </c>
      <c r="M33" s="120">
        <v>0.269728435145036</v>
      </c>
      <c r="N33" s="120">
        <v>-0.0135571931783745</v>
      </c>
      <c r="O33" s="120">
        <v>0.343631721993268</v>
      </c>
      <c r="P33" s="120">
        <v>-0.225706890211706</v>
      </c>
      <c r="Q33" s="120">
        <v>18.680507744651</v>
      </c>
      <c r="R33" s="120">
        <v>18.6276356232442</v>
      </c>
      <c r="S33" s="120">
        <v>0.00283836996150145</v>
      </c>
      <c r="T33" s="120">
        <v>18.3767183627817</v>
      </c>
      <c r="U33" s="120">
        <v>0.0165312095376384</v>
      </c>
      <c r="V33" s="133">
        <v>0.142348754448399</v>
      </c>
      <c r="W33" s="133">
        <v>0.126142595978062</v>
      </c>
      <c r="X33" s="120">
        <v>0.128474908453248</v>
      </c>
      <c r="Y33" s="133">
        <v>0.134551495016611</v>
      </c>
      <c r="Z33" s="120">
        <v>0.0579500021967424</v>
      </c>
      <c r="AA33" s="120">
        <v>0.904879861283131</v>
      </c>
      <c r="AB33" s="120">
        <v>0.880728263562051</v>
      </c>
      <c r="AC33" s="120">
        <v>0.0274223034734919</v>
      </c>
      <c r="AD33" s="120">
        <v>0.969284121872678</v>
      </c>
      <c r="AE33" s="120">
        <v>-0.0664451827242526</v>
      </c>
      <c r="AH33" s="143" t="s">
        <v>11</v>
      </c>
      <c r="AI33" s="143" t="s">
        <v>175</v>
      </c>
      <c r="AJ33" s="144">
        <v>0</v>
      </c>
      <c r="AM33" s="146" t="s">
        <v>14</v>
      </c>
      <c r="AN33" s="146" t="s">
        <v>178</v>
      </c>
      <c r="AO33" s="144">
        <v>3.55263157894737</v>
      </c>
    </row>
    <row r="34" customHeight="1" spans="1:41">
      <c r="A34" s="94" t="s">
        <v>16</v>
      </c>
      <c r="B34" s="120">
        <v>0.207329174090472</v>
      </c>
      <c r="C34" s="120">
        <v>0.210630718950329</v>
      </c>
      <c r="D34" s="120">
        <v>-0.015674564832282</v>
      </c>
      <c r="E34" s="120">
        <v>0.465362817958414</v>
      </c>
      <c r="F34" s="120">
        <v>-0.554478428250795</v>
      </c>
      <c r="G34" s="120">
        <v>6.75665864682785</v>
      </c>
      <c r="H34" s="120">
        <v>6.69741249196522</v>
      </c>
      <c r="I34" s="120">
        <v>0.00884612601265117</v>
      </c>
      <c r="J34" s="120">
        <v>7.50810141781985</v>
      </c>
      <c r="K34" s="120">
        <v>-0.100084259545098</v>
      </c>
      <c r="L34" s="120">
        <v>0.390530556515788</v>
      </c>
      <c r="M34" s="120">
        <v>0.400561121814935</v>
      </c>
      <c r="N34" s="120">
        <v>-0.025041285219342</v>
      </c>
      <c r="O34" s="120">
        <v>0.487472607642356</v>
      </c>
      <c r="P34" s="120">
        <v>-0.198866663699167</v>
      </c>
      <c r="Q34" s="120">
        <v>20.0315783973417</v>
      </c>
      <c r="R34" s="120">
        <v>19.2897021581833</v>
      </c>
      <c r="S34" s="120">
        <v>0.0384597042025181</v>
      </c>
      <c r="T34" s="120">
        <v>20.5929315650074</v>
      </c>
      <c r="U34" s="120">
        <v>-0.0272595072679976</v>
      </c>
      <c r="V34" s="133">
        <v>0.220149253731343</v>
      </c>
      <c r="W34" s="133">
        <v>0.270769230769231</v>
      </c>
      <c r="X34" s="120">
        <v>-0.186948778833108</v>
      </c>
      <c r="Y34" s="133">
        <v>0.118032786885246</v>
      </c>
      <c r="Z34" s="120">
        <v>0.865153399668323</v>
      </c>
      <c r="AA34" s="120">
        <v>0.713588355374101</v>
      </c>
      <c r="AB34" s="120">
        <v>0.865359013046951</v>
      </c>
      <c r="AC34" s="120">
        <v>-0.175384615384616</v>
      </c>
      <c r="AD34" s="120">
        <v>0.8121061507056</v>
      </c>
      <c r="AE34" s="120">
        <v>-0.121311475409836</v>
      </c>
      <c r="AH34" s="143" t="s">
        <v>12</v>
      </c>
      <c r="AI34" s="143" t="s">
        <v>175</v>
      </c>
      <c r="AJ34" s="144">
        <v>0</v>
      </c>
      <c r="AM34" s="146" t="s">
        <v>11</v>
      </c>
      <c r="AN34" s="146" t="s">
        <v>179</v>
      </c>
      <c r="AO34" s="144">
        <v>0.248447204968944</v>
      </c>
    </row>
    <row r="35" customHeight="1" spans="1:41">
      <c r="A35" s="96" t="s">
        <v>17</v>
      </c>
      <c r="B35" s="121">
        <v>0.267729176014169</v>
      </c>
      <c r="C35" s="121">
        <v>0.272848960890284</v>
      </c>
      <c r="D35" s="121">
        <v>-0.0187641721610739</v>
      </c>
      <c r="E35" s="121">
        <v>0.40476238940356</v>
      </c>
      <c r="F35" s="121">
        <v>-0.338552239478864</v>
      </c>
      <c r="G35" s="121">
        <v>5.40319221627785</v>
      </c>
      <c r="H35" s="121">
        <v>5.43908138401278</v>
      </c>
      <c r="I35" s="121">
        <v>-0.00659838770576654</v>
      </c>
      <c r="J35" s="121">
        <v>5.42560433475347</v>
      </c>
      <c r="K35" s="121">
        <v>-0.00413080591447928</v>
      </c>
      <c r="L35" s="121">
        <v>0.336858968957114</v>
      </c>
      <c r="M35" s="121">
        <v>0.347767078777667</v>
      </c>
      <c r="N35" s="121">
        <v>-0.0313661369526215</v>
      </c>
      <c r="O35" s="121">
        <v>0.607118806459533</v>
      </c>
      <c r="P35" s="121">
        <v>-0.445151483740824</v>
      </c>
      <c r="Q35" s="121">
        <v>13.8176908503282</v>
      </c>
      <c r="R35" s="121">
        <v>13.8880487191571</v>
      </c>
      <c r="S35" s="121">
        <v>-0.00506607301368718</v>
      </c>
      <c r="T35" s="121">
        <v>15.0223098036332</v>
      </c>
      <c r="U35" s="121">
        <v>-0.080188663997174</v>
      </c>
      <c r="V35" s="134">
        <v>0.0743243243243243</v>
      </c>
      <c r="W35" s="134">
        <v>0.0367892976588629</v>
      </c>
      <c r="X35" s="121">
        <v>1.02027027027027</v>
      </c>
      <c r="Y35" s="134">
        <v>0.142348754448399</v>
      </c>
      <c r="Z35" s="121">
        <v>-0.477871621621623</v>
      </c>
      <c r="AA35" s="121">
        <v>0.466990291262136</v>
      </c>
      <c r="AB35" s="121">
        <v>0.471723300970874</v>
      </c>
      <c r="AC35" s="121">
        <v>-0.0100334448160543</v>
      </c>
      <c r="AD35" s="121">
        <v>0.443325242718446</v>
      </c>
      <c r="AE35" s="121">
        <v>0.0533807829181506</v>
      </c>
      <c r="AH35" s="143" t="s">
        <v>13</v>
      </c>
      <c r="AI35" s="143" t="s">
        <v>175</v>
      </c>
      <c r="AJ35" s="144">
        <v>0</v>
      </c>
      <c r="AM35" s="146" t="s">
        <v>14</v>
      </c>
      <c r="AN35" s="146" t="s">
        <v>180</v>
      </c>
      <c r="AO35" s="144">
        <v>0</v>
      </c>
    </row>
    <row r="36" customHeight="1" spans="1:41">
      <c r="A36" s="94" t="s">
        <v>18</v>
      </c>
      <c r="B36" s="120">
        <v>0.30832292351351</v>
      </c>
      <c r="C36" s="120">
        <v>0.318007868383122</v>
      </c>
      <c r="D36" s="120">
        <v>-0.0304550479170673</v>
      </c>
      <c r="E36" s="120">
        <v>0.462735383026171</v>
      </c>
      <c r="F36" s="120">
        <v>-0.333694947861656</v>
      </c>
      <c r="G36" s="120">
        <v>5.87534829059094</v>
      </c>
      <c r="H36" s="120">
        <v>5.88865934448401</v>
      </c>
      <c r="I36" s="120">
        <v>-0.00226045575306325</v>
      </c>
      <c r="J36" s="120">
        <v>6.30584559839277</v>
      </c>
      <c r="K36" s="120">
        <v>-0.0682695605346812</v>
      </c>
      <c r="L36" s="120">
        <v>0.472210468812098</v>
      </c>
      <c r="M36" s="120">
        <v>0.442587272593011</v>
      </c>
      <c r="N36" s="120">
        <v>0.0669318754819398</v>
      </c>
      <c r="O36" s="120">
        <v>0.708265750916038</v>
      </c>
      <c r="P36" s="120">
        <v>-0.333286314915888</v>
      </c>
      <c r="Q36" s="120">
        <v>18.3460217315123</v>
      </c>
      <c r="R36" s="120">
        <v>18.2249666205057</v>
      </c>
      <c r="S36" s="120">
        <v>0.00664226791342439</v>
      </c>
      <c r="T36" s="120">
        <v>20.6733700421949</v>
      </c>
      <c r="U36" s="120">
        <v>-0.11257711277515</v>
      </c>
      <c r="V36" s="133">
        <v>0.152777777777778</v>
      </c>
      <c r="W36" s="133">
        <v>0.201365187713311</v>
      </c>
      <c r="X36" s="120">
        <v>-0.241290018832393</v>
      </c>
      <c r="Y36" s="133">
        <v>0.144067796610169</v>
      </c>
      <c r="Z36" s="120">
        <v>0.060457516339873</v>
      </c>
      <c r="AA36" s="120">
        <v>0.957765214499501</v>
      </c>
      <c r="AB36" s="120">
        <v>0.974393082806784</v>
      </c>
      <c r="AC36" s="120">
        <v>-0.017064846416382</v>
      </c>
      <c r="AD36" s="120">
        <v>1.17725307615564</v>
      </c>
      <c r="AE36" s="120">
        <v>-0.186440677966104</v>
      </c>
      <c r="AH36" s="143" t="s">
        <v>14</v>
      </c>
      <c r="AI36" s="143" t="s">
        <v>175</v>
      </c>
      <c r="AJ36" s="144">
        <v>0</v>
      </c>
      <c r="AM36" s="146" t="s">
        <v>14</v>
      </c>
      <c r="AN36" s="146" t="s">
        <v>181</v>
      </c>
      <c r="AO36" s="144">
        <v>2.22222222222222</v>
      </c>
    </row>
    <row r="37" customHeight="1" spans="1:41">
      <c r="A37" s="94" t="s">
        <v>19</v>
      </c>
      <c r="B37" s="120">
        <v>0.195946275946964</v>
      </c>
      <c r="C37" s="120">
        <v>0.199849931786766</v>
      </c>
      <c r="D37" s="120">
        <v>-0.0195329355627059</v>
      </c>
      <c r="E37" s="120">
        <v>0.276019912982109</v>
      </c>
      <c r="F37" s="120">
        <v>-0.290100942971949</v>
      </c>
      <c r="G37" s="120">
        <v>3.91471819158831</v>
      </c>
      <c r="H37" s="120">
        <v>3.90395007507342</v>
      </c>
      <c r="I37" s="120">
        <v>0.00275826183937235</v>
      </c>
      <c r="J37" s="120">
        <v>4.13773195631101</v>
      </c>
      <c r="K37" s="120">
        <v>-0.0538975861842748</v>
      </c>
      <c r="L37" s="120">
        <v>0.231020065827641</v>
      </c>
      <c r="M37" s="120">
        <v>0.238196358150129</v>
      </c>
      <c r="N37" s="120">
        <v>-0.0301276324215019</v>
      </c>
      <c r="O37" s="120">
        <v>0.344347130781766</v>
      </c>
      <c r="P37" s="120">
        <v>-0.32910704002917</v>
      </c>
      <c r="Q37" s="120">
        <v>10.8133966935199</v>
      </c>
      <c r="R37" s="120">
        <v>10.7995924464739</v>
      </c>
      <c r="S37" s="120">
        <v>0.00127821925821741</v>
      </c>
      <c r="T37" s="120">
        <v>11.6240628815632</v>
      </c>
      <c r="U37" s="120">
        <v>-0.0697403477857218</v>
      </c>
      <c r="V37" s="133">
        <v>0.0225988700564972</v>
      </c>
      <c r="W37" s="133">
        <v>0.0352112676056338</v>
      </c>
      <c r="X37" s="120">
        <v>-0.35819209039548</v>
      </c>
      <c r="Y37" s="133">
        <v>0.0114942528735632</v>
      </c>
      <c r="Z37" s="120">
        <v>0.966101694915258</v>
      </c>
      <c r="AA37" s="120">
        <v>0.421964399237126</v>
      </c>
      <c r="AB37" s="120">
        <v>0.338525111252384</v>
      </c>
      <c r="AC37" s="120">
        <v>0.246478873239436</v>
      </c>
      <c r="AD37" s="120">
        <v>0.414812460267005</v>
      </c>
      <c r="AE37" s="120">
        <v>0.0172413793103458</v>
      </c>
      <c r="AH37" s="143" t="s">
        <v>15</v>
      </c>
      <c r="AI37" s="143" t="s">
        <v>175</v>
      </c>
      <c r="AJ37" s="144">
        <v>0</v>
      </c>
      <c r="AM37" s="146" t="s">
        <v>14</v>
      </c>
      <c r="AN37" s="146" t="s">
        <v>182</v>
      </c>
      <c r="AO37" s="144">
        <v>4.09090909090909</v>
      </c>
    </row>
    <row r="38" customHeight="1" spans="1:41">
      <c r="A38" s="96" t="s">
        <v>20</v>
      </c>
      <c r="B38" s="122">
        <v>0.179035087721657</v>
      </c>
      <c r="C38" s="122">
        <v>0.177868020308008</v>
      </c>
      <c r="D38" s="122">
        <v>0.00656142352980379</v>
      </c>
      <c r="E38" s="122">
        <v>0.217998342108816</v>
      </c>
      <c r="F38" s="122">
        <v>-0.178731883968689</v>
      </c>
      <c r="G38" s="121">
        <v>5.33247692307529</v>
      </c>
      <c r="H38" s="121">
        <v>5.29014565826222</v>
      </c>
      <c r="I38" s="122">
        <v>0.00800190912455435</v>
      </c>
      <c r="J38" s="121">
        <v>4.44994142652707</v>
      </c>
      <c r="K38" s="122">
        <v>0.198325193964854</v>
      </c>
      <c r="L38" s="122">
        <v>0.197503297359108</v>
      </c>
      <c r="M38" s="122">
        <v>0.20087792455884</v>
      </c>
      <c r="N38" s="122">
        <v>-0.0167993930002171</v>
      </c>
      <c r="O38" s="122">
        <v>0.284671285418599</v>
      </c>
      <c r="P38" s="122">
        <v>-0.306205762661708</v>
      </c>
      <c r="Q38" s="121">
        <v>12.7520418354389</v>
      </c>
      <c r="R38" s="121">
        <v>13.0443061084582</v>
      </c>
      <c r="S38" s="122">
        <v>-0.0224055055584606</v>
      </c>
      <c r="T38" s="121">
        <v>13.3261723761019</v>
      </c>
      <c r="U38" s="122">
        <v>-0.0430829291757191</v>
      </c>
      <c r="V38" s="134">
        <v>0.0718562874251497</v>
      </c>
      <c r="W38" s="134">
        <v>0.0764705882352941</v>
      </c>
      <c r="X38" s="122">
        <v>-0.0603408567480421</v>
      </c>
      <c r="Y38" s="134">
        <v>0.0883977900552486</v>
      </c>
      <c r="Z38" s="122">
        <v>-0.187125748502994</v>
      </c>
      <c r="AA38" s="121">
        <v>0.763137852246764</v>
      </c>
      <c r="AB38" s="121">
        <v>0.776846915460778</v>
      </c>
      <c r="AC38" s="122">
        <v>-0.0176470588235293</v>
      </c>
      <c r="AD38" s="121">
        <v>0.827113480578828</v>
      </c>
      <c r="AE38" s="122">
        <v>-0.0773480662983421</v>
      </c>
      <c r="AH38" s="143" t="s">
        <v>16</v>
      </c>
      <c r="AI38" s="143" t="s">
        <v>175</v>
      </c>
      <c r="AJ38" s="144">
        <v>0</v>
      </c>
      <c r="AM38" s="146" t="s">
        <v>14</v>
      </c>
      <c r="AN38" s="146" t="s">
        <v>183</v>
      </c>
      <c r="AO38" s="144">
        <v>0</v>
      </c>
    </row>
    <row r="39" customHeight="1" spans="1:41">
      <c r="A39" s="96" t="s">
        <v>21</v>
      </c>
      <c r="B39" s="121">
        <v>0.139073924733619</v>
      </c>
      <c r="C39" s="121">
        <v>0.14136507936876</v>
      </c>
      <c r="D39" s="121">
        <v>-0.01620735930947</v>
      </c>
      <c r="E39" s="121">
        <v>0.241601920181265</v>
      </c>
      <c r="F39" s="121">
        <v>-0.424367469309529</v>
      </c>
      <c r="G39" s="121">
        <v>4.53077234686358</v>
      </c>
      <c r="H39" s="121">
        <v>4.14958382584681</v>
      </c>
      <c r="I39" s="121">
        <v>0.0918618678438143</v>
      </c>
      <c r="J39" s="121">
        <v>5.17706435212645</v>
      </c>
      <c r="K39" s="121">
        <v>-0.124837545238821</v>
      </c>
      <c r="L39" s="121">
        <v>0.162280169243744</v>
      </c>
      <c r="M39" s="121">
        <v>0.164901467072851</v>
      </c>
      <c r="N39" s="121">
        <v>-0.0158961461995304</v>
      </c>
      <c r="O39" s="121">
        <v>0.402424002771888</v>
      </c>
      <c r="P39" s="121">
        <v>-0.596743315195014</v>
      </c>
      <c r="Q39" s="121">
        <v>14.0133556002935</v>
      </c>
      <c r="R39" s="121">
        <v>13.8280849336996</v>
      </c>
      <c r="S39" s="121">
        <v>0.0133981435232896</v>
      </c>
      <c r="T39" s="121">
        <v>16.8011718307407</v>
      </c>
      <c r="U39" s="121">
        <v>-0.165929868376583</v>
      </c>
      <c r="V39" s="134">
        <v>0.0393013100436681</v>
      </c>
      <c r="W39" s="134">
        <v>0.1</v>
      </c>
      <c r="X39" s="121">
        <v>-0.606986899563319</v>
      </c>
      <c r="Y39" s="134">
        <v>0.033175355450237</v>
      </c>
      <c r="Z39" s="121">
        <v>0.184653774173424</v>
      </c>
      <c r="AA39" s="121">
        <v>0.96488764044944</v>
      </c>
      <c r="AB39" s="121">
        <v>0.884831460674159</v>
      </c>
      <c r="AC39" s="121">
        <v>0.0904761904761899</v>
      </c>
      <c r="AD39" s="121">
        <v>0.889044943820226</v>
      </c>
      <c r="AE39" s="121">
        <v>0.0853080568720378</v>
      </c>
      <c r="AH39" s="143" t="s">
        <v>17</v>
      </c>
      <c r="AI39" s="143" t="s">
        <v>175</v>
      </c>
      <c r="AJ39" s="144">
        <v>0</v>
      </c>
      <c r="AM39" s="146" t="s">
        <v>14</v>
      </c>
      <c r="AN39" s="146" t="s">
        <v>184</v>
      </c>
      <c r="AO39" s="144">
        <v>0.72289156626506</v>
      </c>
    </row>
    <row r="40" customHeight="1" spans="1:41">
      <c r="A40" s="96" t="s">
        <v>22</v>
      </c>
      <c r="B40" s="122">
        <v>0.148400636319207</v>
      </c>
      <c r="C40" s="122">
        <v>0.146787557729023</v>
      </c>
      <c r="D40" s="122">
        <v>0.0109892051829236</v>
      </c>
      <c r="E40" s="122">
        <v>0.247881295219018</v>
      </c>
      <c r="F40" s="122">
        <v>-0.401323782062351</v>
      </c>
      <c r="G40" s="121">
        <v>4.84227419353819</v>
      </c>
      <c r="H40" s="121">
        <v>4.94154942711512</v>
      </c>
      <c r="I40" s="122">
        <v>-0.0200898999476141</v>
      </c>
      <c r="J40" s="121">
        <v>4.46120774452283</v>
      </c>
      <c r="K40" s="122">
        <v>0.0854177771665544</v>
      </c>
      <c r="L40" s="122">
        <v>0.197626234902613</v>
      </c>
      <c r="M40" s="122">
        <v>0.202254841363026</v>
      </c>
      <c r="N40" s="122">
        <v>-0.022885021832951</v>
      </c>
      <c r="O40" s="122">
        <v>0.270587491528795</v>
      </c>
      <c r="P40" s="122">
        <v>-0.269640167821348</v>
      </c>
      <c r="Q40" s="121">
        <v>15.2812917783706</v>
      </c>
      <c r="R40" s="121">
        <v>15.5221200067106</v>
      </c>
      <c r="S40" s="122">
        <v>-0.0155151634078243</v>
      </c>
      <c r="T40" s="121">
        <v>13.1097152567989</v>
      </c>
      <c r="U40" s="122">
        <v>0.16564635303162</v>
      </c>
      <c r="V40" s="134">
        <v>0.261603375527426</v>
      </c>
      <c r="W40" s="134">
        <v>0.230046948356808</v>
      </c>
      <c r="X40" s="122">
        <v>0.137173856884524</v>
      </c>
      <c r="Y40" s="134">
        <v>0.240641711229947</v>
      </c>
      <c r="Z40" s="122">
        <v>0.0871073605250801</v>
      </c>
      <c r="AA40" s="121">
        <v>1.17871352785146</v>
      </c>
      <c r="AB40" s="121">
        <v>1.05935013262599</v>
      </c>
      <c r="AC40" s="122">
        <v>0.112676056338031</v>
      </c>
      <c r="AD40" s="121">
        <v>0.930039787798407</v>
      </c>
      <c r="AE40" s="122">
        <v>0.267379679144385</v>
      </c>
      <c r="AH40" s="143" t="s">
        <v>18</v>
      </c>
      <c r="AI40" s="143" t="s">
        <v>175</v>
      </c>
      <c r="AJ40" s="144">
        <v>0</v>
      </c>
      <c r="AM40" s="146" t="s">
        <v>14</v>
      </c>
      <c r="AN40" s="146" t="s">
        <v>185</v>
      </c>
      <c r="AO40" s="144">
        <v>2.23880597014926</v>
      </c>
    </row>
    <row r="41" customHeight="1" spans="1:41">
      <c r="A41" s="94" t="s">
        <v>23</v>
      </c>
      <c r="B41" s="120">
        <v>0.163074417006336</v>
      </c>
      <c r="C41" s="120">
        <v>0.171264076572206</v>
      </c>
      <c r="D41" s="120">
        <v>-0.0478188989178749</v>
      </c>
      <c r="E41" s="120">
        <v>0.296452396198361</v>
      </c>
      <c r="F41" s="120">
        <v>-0.449913648539981</v>
      </c>
      <c r="G41" s="120">
        <v>4.29901546040665</v>
      </c>
      <c r="H41" s="120">
        <v>4.24220917225154</v>
      </c>
      <c r="I41" s="120">
        <v>0.0133907324812469</v>
      </c>
      <c r="J41" s="120">
        <v>4.55992361747049</v>
      </c>
      <c r="K41" s="120">
        <v>-0.0572176595380277</v>
      </c>
      <c r="L41" s="120">
        <v>0.26629575163465</v>
      </c>
      <c r="M41" s="120">
        <v>0.253827735183718</v>
      </c>
      <c r="N41" s="120">
        <v>0.0491199925095161</v>
      </c>
      <c r="O41" s="120">
        <v>0.386350076323641</v>
      </c>
      <c r="P41" s="120">
        <v>-0.31073974627204</v>
      </c>
      <c r="Q41" s="120">
        <v>14.61406243386</v>
      </c>
      <c r="R41" s="120">
        <v>14.4325023665822</v>
      </c>
      <c r="S41" s="120">
        <v>0.0125799437038832</v>
      </c>
      <c r="T41" s="120">
        <v>14.9505812571366</v>
      </c>
      <c r="U41" s="120">
        <v>-0.02250874514434</v>
      </c>
      <c r="V41" s="133">
        <v>0.00934579439252336</v>
      </c>
      <c r="W41" s="133">
        <v>0.0238095238095238</v>
      </c>
      <c r="X41" s="120">
        <v>-0.607476635514019</v>
      </c>
      <c r="Y41" s="133">
        <v>0.0198019801980198</v>
      </c>
      <c r="Z41" s="120">
        <v>-0.52803738317757</v>
      </c>
      <c r="AA41" s="120">
        <v>0.636147443519619</v>
      </c>
      <c r="AB41" s="120">
        <v>0.499405469678954</v>
      </c>
      <c r="AC41" s="120">
        <v>0.273809523809523</v>
      </c>
      <c r="AD41" s="120">
        <v>0.600475624256837</v>
      </c>
      <c r="AE41" s="120">
        <v>0.0594059405940596</v>
      </c>
      <c r="AH41" s="143" t="s">
        <v>19</v>
      </c>
      <c r="AI41" s="143" t="s">
        <v>175</v>
      </c>
      <c r="AJ41" s="144">
        <v>0</v>
      </c>
      <c r="AM41" s="146" t="s">
        <v>14</v>
      </c>
      <c r="AN41" s="146" t="s">
        <v>186</v>
      </c>
      <c r="AO41" s="144">
        <v>1.05263157894737</v>
      </c>
    </row>
    <row r="42" customHeight="1" spans="1:41">
      <c r="A42" s="100" t="s">
        <v>24</v>
      </c>
      <c r="B42" s="123">
        <v>0.223907123157306</v>
      </c>
      <c r="C42" s="123">
        <v>0.224784079624828</v>
      </c>
      <c r="D42" s="123">
        <v>-0.00390132819453046</v>
      </c>
      <c r="E42" s="123">
        <v>0.349599212760595</v>
      </c>
      <c r="F42" s="123">
        <v>-0.359531958355303</v>
      </c>
      <c r="G42" s="123">
        <v>5.87912206052839</v>
      </c>
      <c r="H42" s="123">
        <v>5.84389424806611</v>
      </c>
      <c r="I42" s="123">
        <v>0.00602813996402066</v>
      </c>
      <c r="J42" s="123">
        <v>6.27500140382813</v>
      </c>
      <c r="K42" s="123">
        <v>-0.0630883274477408</v>
      </c>
      <c r="L42" s="123">
        <v>0.282328662134673</v>
      </c>
      <c r="M42" s="123">
        <v>0.285242878886137</v>
      </c>
      <c r="N42" s="123">
        <v>-0.010216615267818</v>
      </c>
      <c r="O42" s="123">
        <v>0.48599822116001</v>
      </c>
      <c r="P42" s="123">
        <v>-0.419074700601181</v>
      </c>
      <c r="Q42" s="123">
        <v>16.1877841889441</v>
      </c>
      <c r="R42" s="123">
        <v>16.1276839589271</v>
      </c>
      <c r="S42" s="123">
        <v>0.00372652577828606</v>
      </c>
      <c r="T42" s="123">
        <v>17.2522504423012</v>
      </c>
      <c r="U42" s="123">
        <v>-0.0617001391741403</v>
      </c>
      <c r="V42" s="135">
        <v>0.172760818517276</v>
      </c>
      <c r="W42" s="135">
        <v>0.175614825077936</v>
      </c>
      <c r="X42" s="123">
        <v>-0.0162515127034026</v>
      </c>
      <c r="Y42" s="135">
        <v>0.105272694328683</v>
      </c>
      <c r="Z42" s="123">
        <v>0.64107910051092</v>
      </c>
      <c r="AA42" s="123">
        <v>0.814979316900416</v>
      </c>
      <c r="AB42" s="123">
        <v>0.789280539379906</v>
      </c>
      <c r="AC42" s="123">
        <v>0.0325597506061658</v>
      </c>
      <c r="AD42" s="123">
        <v>0.754423154977087</v>
      </c>
      <c r="AE42" s="123">
        <v>0.0802681645225589</v>
      </c>
      <c r="AH42" s="143" t="s">
        <v>20</v>
      </c>
      <c r="AI42" s="143" t="s">
        <v>175</v>
      </c>
      <c r="AJ42" s="144">
        <v>0</v>
      </c>
      <c r="AM42" s="146" t="s">
        <v>14</v>
      </c>
      <c r="AN42" s="146" t="s">
        <v>187</v>
      </c>
      <c r="AO42" s="144">
        <v>0</v>
      </c>
    </row>
    <row r="43" customHeight="1" spans="1:41">
      <c r="A43" s="124" t="s">
        <v>188</v>
      </c>
      <c r="B43" s="125"/>
      <c r="C43" s="83"/>
      <c r="D43" s="83"/>
      <c r="E43" s="83"/>
      <c r="F43" s="83"/>
      <c r="G43" s="83"/>
      <c r="H43" s="125"/>
      <c r="I43" s="130"/>
      <c r="J43" s="130"/>
      <c r="K43" s="83"/>
      <c r="L43" s="130"/>
      <c r="M43" s="83"/>
      <c r="AH43" s="143" t="s">
        <v>21</v>
      </c>
      <c r="AI43" s="143" t="s">
        <v>175</v>
      </c>
      <c r="AJ43" s="144">
        <v>0</v>
      </c>
      <c r="AM43" s="146" t="s">
        <v>14</v>
      </c>
      <c r="AN43" s="146" t="s">
        <v>189</v>
      </c>
      <c r="AO43" s="144">
        <v>0.882352941176471</v>
      </c>
    </row>
    <row r="44" customHeight="1" spans="1:41">
      <c r="A44" s="124" t="s">
        <v>190</v>
      </c>
      <c r="B44" s="125"/>
      <c r="C44" s="83"/>
      <c r="D44" s="83"/>
      <c r="E44" s="83"/>
      <c r="F44" s="83"/>
      <c r="G44" s="83"/>
      <c r="H44" s="125"/>
      <c r="I44" s="130"/>
      <c r="J44" s="130"/>
      <c r="K44" s="83"/>
      <c r="L44" s="130"/>
      <c r="M44" s="83"/>
      <c r="AH44" s="143" t="s">
        <v>22</v>
      </c>
      <c r="AI44" s="143" t="s">
        <v>175</v>
      </c>
      <c r="AJ44" s="144">
        <v>0</v>
      </c>
      <c r="AM44" s="146" t="s">
        <v>14</v>
      </c>
      <c r="AN44" s="146" t="s">
        <v>191</v>
      </c>
      <c r="AO44" s="144">
        <v>2.44897959183674</v>
      </c>
    </row>
    <row r="45" customHeight="1" spans="1:41">
      <c r="A45" s="124" t="s">
        <v>192</v>
      </c>
      <c r="B45" s="125"/>
      <c r="C45" s="83"/>
      <c r="D45" s="83"/>
      <c r="E45" s="83"/>
      <c r="F45" s="83"/>
      <c r="G45" s="83"/>
      <c r="H45" s="125"/>
      <c r="I45" s="130"/>
      <c r="J45" s="130"/>
      <c r="K45" s="83"/>
      <c r="L45" s="130"/>
      <c r="M45" s="83"/>
      <c r="AH45" s="143" t="s">
        <v>14</v>
      </c>
      <c r="AI45" s="143" t="s">
        <v>193</v>
      </c>
      <c r="AJ45" s="144">
        <v>62.07</v>
      </c>
      <c r="AM45" s="146" t="s">
        <v>14</v>
      </c>
      <c r="AN45" s="146" t="s">
        <v>194</v>
      </c>
      <c r="AO45" s="144">
        <v>1.18421052631579</v>
      </c>
    </row>
    <row r="46" customHeight="1" spans="1:41">
      <c r="A46" s="124" t="s">
        <v>195</v>
      </c>
      <c r="B46" s="125"/>
      <c r="C46" s="83"/>
      <c r="D46" s="83"/>
      <c r="E46" s="83"/>
      <c r="F46" s="83"/>
      <c r="G46" s="83"/>
      <c r="H46" s="125"/>
      <c r="I46" s="130"/>
      <c r="J46" s="130"/>
      <c r="K46" s="83"/>
      <c r="L46" s="130"/>
      <c r="M46" s="83"/>
      <c r="AH46" s="143" t="s">
        <v>14</v>
      </c>
      <c r="AI46" s="143" t="s">
        <v>196</v>
      </c>
      <c r="AJ46" s="144">
        <v>6.98</v>
      </c>
      <c r="AM46" s="146" t="s">
        <v>14</v>
      </c>
      <c r="AN46" s="146" t="s">
        <v>197</v>
      </c>
      <c r="AO46" s="144">
        <v>4.13793103448276</v>
      </c>
    </row>
    <row r="47" customHeight="1" spans="1:41">
      <c r="A47" s="124" t="s">
        <v>198</v>
      </c>
      <c r="B47" s="125"/>
      <c r="C47" s="83"/>
      <c r="D47" s="83"/>
      <c r="E47" s="83"/>
      <c r="F47" s="83"/>
      <c r="G47" s="83"/>
      <c r="H47" s="125"/>
      <c r="I47" s="130"/>
      <c r="J47" s="130"/>
      <c r="K47" s="83"/>
      <c r="L47" s="130"/>
      <c r="M47" s="83"/>
      <c r="AH47" s="143" t="s">
        <v>14</v>
      </c>
      <c r="AI47" s="143" t="s">
        <v>199</v>
      </c>
      <c r="AJ47" s="144">
        <v>9.14</v>
      </c>
      <c r="AM47" s="146" t="s">
        <v>14</v>
      </c>
      <c r="AN47" s="146" t="s">
        <v>200</v>
      </c>
      <c r="AO47" s="144">
        <v>1.02389078498293</v>
      </c>
    </row>
    <row r="48" customHeight="1" spans="34:41">
      <c r="AH48" s="143" t="s">
        <v>22</v>
      </c>
      <c r="AI48" s="143" t="s">
        <v>201</v>
      </c>
      <c r="AJ48" s="144">
        <v>6.5</v>
      </c>
      <c r="AM48" s="146" t="s">
        <v>14</v>
      </c>
      <c r="AN48" s="146" t="s">
        <v>202</v>
      </c>
      <c r="AO48" s="144">
        <v>1.52866242038217</v>
      </c>
    </row>
    <row r="49" customHeight="1" spans="34:41">
      <c r="AH49" s="143" t="s">
        <v>22</v>
      </c>
      <c r="AI49" s="143" t="s">
        <v>203</v>
      </c>
      <c r="AJ49" s="144">
        <v>2.76</v>
      </c>
      <c r="AM49" s="146" t="s">
        <v>14</v>
      </c>
      <c r="AN49" s="146" t="s">
        <v>204</v>
      </c>
      <c r="AO49" s="144">
        <v>8.6842105263158</v>
      </c>
    </row>
    <row r="50" customHeight="1" spans="34:41">
      <c r="AH50" s="143" t="s">
        <v>22</v>
      </c>
      <c r="AI50" s="143" t="s">
        <v>205</v>
      </c>
      <c r="AJ50" s="144">
        <v>11.44</v>
      </c>
      <c r="AM50" s="146" t="s">
        <v>14</v>
      </c>
      <c r="AN50" s="146" t="s">
        <v>199</v>
      </c>
      <c r="AO50" s="144">
        <v>0.769230769230769</v>
      </c>
    </row>
    <row r="51" customHeight="1" spans="34:41">
      <c r="AH51" s="143" t="s">
        <v>22</v>
      </c>
      <c r="AI51" s="143" t="s">
        <v>206</v>
      </c>
      <c r="AJ51" s="144">
        <v>3.06</v>
      </c>
      <c r="AM51" s="146" t="s">
        <v>18</v>
      </c>
      <c r="AN51" s="146" t="s">
        <v>207</v>
      </c>
      <c r="AO51" s="144">
        <v>1.83206106870229</v>
      </c>
    </row>
    <row r="52" customHeight="1" spans="34:41">
      <c r="AH52" s="143" t="s">
        <v>22</v>
      </c>
      <c r="AI52" s="143" t="s">
        <v>208</v>
      </c>
      <c r="AJ52" s="144">
        <v>6.16</v>
      </c>
      <c r="AM52" s="146" t="s">
        <v>15</v>
      </c>
      <c r="AN52" s="146" t="s">
        <v>209</v>
      </c>
      <c r="AO52" s="144">
        <v>1.44444444444445</v>
      </c>
    </row>
    <row r="53" customHeight="1" spans="34:41">
      <c r="AH53" s="143" t="s">
        <v>13</v>
      </c>
      <c r="AI53" s="143" t="s">
        <v>210</v>
      </c>
      <c r="AJ53" s="144">
        <v>5.43</v>
      </c>
      <c r="AM53" s="146" t="s">
        <v>18</v>
      </c>
      <c r="AN53" s="146" t="s">
        <v>211</v>
      </c>
      <c r="AO53" s="144">
        <v>2.46835443037975</v>
      </c>
    </row>
    <row r="54" customHeight="1" spans="34:41">
      <c r="AH54" s="143" t="s">
        <v>22</v>
      </c>
      <c r="AI54" s="143" t="s">
        <v>212</v>
      </c>
      <c r="AJ54" s="144">
        <v>1.34</v>
      </c>
      <c r="AM54" s="146" t="s">
        <v>14</v>
      </c>
      <c r="AN54" s="146" t="s">
        <v>213</v>
      </c>
      <c r="AO54" s="144">
        <v>4</v>
      </c>
    </row>
    <row r="55" customHeight="1" spans="34:41">
      <c r="AH55" s="143" t="s">
        <v>22</v>
      </c>
      <c r="AI55" s="143" t="s">
        <v>214</v>
      </c>
      <c r="AJ55" s="144">
        <v>4.03</v>
      </c>
      <c r="AM55" s="146" t="s">
        <v>15</v>
      </c>
      <c r="AN55" s="146" t="s">
        <v>215</v>
      </c>
      <c r="AO55" s="144">
        <v>1.26829268292683</v>
      </c>
    </row>
    <row r="56" customHeight="1" spans="34:41">
      <c r="AH56" s="143" t="s">
        <v>22</v>
      </c>
      <c r="AI56" s="143" t="s">
        <v>216</v>
      </c>
      <c r="AJ56" s="144">
        <v>3.09</v>
      </c>
      <c r="AM56" s="146" t="s">
        <v>18</v>
      </c>
      <c r="AN56" s="146" t="s">
        <v>217</v>
      </c>
      <c r="AO56" s="144">
        <v>1.73913043478261</v>
      </c>
    </row>
    <row r="57" customHeight="1" spans="34:41">
      <c r="AH57" s="143" t="s">
        <v>22</v>
      </c>
      <c r="AI57" s="143" t="s">
        <v>218</v>
      </c>
      <c r="AJ57" s="144">
        <v>6.48</v>
      </c>
      <c r="AM57" s="146" t="s">
        <v>10</v>
      </c>
      <c r="AN57" s="146" t="s">
        <v>219</v>
      </c>
      <c r="AO57" s="144">
        <v>0.355029585798817</v>
      </c>
    </row>
    <row r="58" customHeight="1" spans="34:41">
      <c r="AH58" s="143" t="s">
        <v>22</v>
      </c>
      <c r="AI58" s="143" t="s">
        <v>220</v>
      </c>
      <c r="AJ58" s="144">
        <v>11.78</v>
      </c>
      <c r="AM58" s="146" t="s">
        <v>14</v>
      </c>
      <c r="AN58" s="146" t="s">
        <v>221</v>
      </c>
      <c r="AO58" s="144">
        <v>1.55172413793104</v>
      </c>
    </row>
    <row r="59" customHeight="1" spans="34:41">
      <c r="AH59" s="143" t="s">
        <v>22</v>
      </c>
      <c r="AI59" s="143" t="s">
        <v>222</v>
      </c>
      <c r="AJ59" s="144">
        <v>3.5</v>
      </c>
      <c r="AM59" s="146" t="s">
        <v>10</v>
      </c>
      <c r="AN59" s="146" t="s">
        <v>223</v>
      </c>
      <c r="AO59" s="144">
        <v>0.931677018633543</v>
      </c>
    </row>
    <row r="60" customHeight="1" spans="34:41">
      <c r="AH60" s="143" t="s">
        <v>22</v>
      </c>
      <c r="AI60" s="143" t="s">
        <v>224</v>
      </c>
      <c r="AJ60" s="144">
        <v>4.67</v>
      </c>
      <c r="AM60" s="146" t="s">
        <v>14</v>
      </c>
      <c r="AN60" s="146" t="s">
        <v>225</v>
      </c>
      <c r="AO60" s="144">
        <v>0.638297872340424</v>
      </c>
    </row>
    <row r="61" customHeight="1" spans="34:41">
      <c r="AH61" s="143" t="s">
        <v>22</v>
      </c>
      <c r="AI61" s="143" t="s">
        <v>226</v>
      </c>
      <c r="AJ61" s="144">
        <v>3.29</v>
      </c>
      <c r="AM61" s="146" t="s">
        <v>14</v>
      </c>
      <c r="AN61" s="146" t="s">
        <v>227</v>
      </c>
      <c r="AO61" s="144">
        <v>0</v>
      </c>
    </row>
    <row r="62" customHeight="1" spans="34:41">
      <c r="AH62" s="143" t="s">
        <v>15</v>
      </c>
      <c r="AI62" s="143" t="s">
        <v>228</v>
      </c>
      <c r="AJ62" s="144">
        <v>2.1</v>
      </c>
      <c r="AM62" s="146" t="s">
        <v>14</v>
      </c>
      <c r="AN62" s="146" t="s">
        <v>229</v>
      </c>
      <c r="AO62" s="144">
        <v>1.66666666666667</v>
      </c>
    </row>
    <row r="63" customHeight="1" spans="34:41">
      <c r="AH63" s="143" t="s">
        <v>22</v>
      </c>
      <c r="AI63" s="143" t="s">
        <v>230</v>
      </c>
      <c r="AJ63" s="144">
        <v>1.66</v>
      </c>
      <c r="AM63" s="146" t="s">
        <v>14</v>
      </c>
      <c r="AN63" s="146" t="s">
        <v>231</v>
      </c>
      <c r="AO63" s="144">
        <v>0</v>
      </c>
    </row>
    <row r="64" customHeight="1" spans="34:41">
      <c r="AH64" s="143" t="s">
        <v>10</v>
      </c>
      <c r="AI64" s="143" t="s">
        <v>232</v>
      </c>
      <c r="AJ64" s="144">
        <v>4.69</v>
      </c>
      <c r="AM64" s="146" t="s">
        <v>14</v>
      </c>
      <c r="AN64" s="146" t="s">
        <v>233</v>
      </c>
      <c r="AO64" s="144">
        <v>0</v>
      </c>
    </row>
    <row r="65" customHeight="1" spans="34:41">
      <c r="AH65" s="143" t="s">
        <v>14</v>
      </c>
      <c r="AI65" s="143" t="s">
        <v>189</v>
      </c>
      <c r="AJ65" s="144">
        <v>11.63</v>
      </c>
      <c r="AM65" s="146" t="s">
        <v>10</v>
      </c>
      <c r="AN65" s="146" t="s">
        <v>234</v>
      </c>
      <c r="AO65" s="144">
        <v>0</v>
      </c>
    </row>
    <row r="66" customHeight="1" spans="34:41">
      <c r="AH66" s="143" t="s">
        <v>14</v>
      </c>
      <c r="AI66" s="143" t="s">
        <v>235</v>
      </c>
      <c r="AJ66" s="144">
        <v>24.2</v>
      </c>
      <c r="AM66" s="146" t="s">
        <v>10</v>
      </c>
      <c r="AN66" s="146" t="s">
        <v>236</v>
      </c>
      <c r="AO66" s="144">
        <v>0</v>
      </c>
    </row>
    <row r="67" customHeight="1" spans="34:41">
      <c r="AH67" s="143" t="s">
        <v>11</v>
      </c>
      <c r="AI67" s="143" t="s">
        <v>237</v>
      </c>
      <c r="AJ67" s="144">
        <v>0.58</v>
      </c>
      <c r="AM67" s="146" t="s">
        <v>15</v>
      </c>
      <c r="AN67" s="146" t="s">
        <v>238</v>
      </c>
      <c r="AO67" s="144">
        <v>5.41666666666666</v>
      </c>
    </row>
    <row r="68" customHeight="1" spans="34:41">
      <c r="AH68" s="143" t="s">
        <v>22</v>
      </c>
      <c r="AI68" s="143" t="s">
        <v>239</v>
      </c>
      <c r="AJ68" s="144">
        <v>3.35</v>
      </c>
      <c r="AM68" s="146" t="s">
        <v>14</v>
      </c>
      <c r="AN68" s="146" t="s">
        <v>240</v>
      </c>
      <c r="AO68" s="144">
        <v>1.44578313253012</v>
      </c>
    </row>
    <row r="69" customHeight="1" spans="34:41">
      <c r="AH69" s="143" t="s">
        <v>11</v>
      </c>
      <c r="AI69" s="143" t="s">
        <v>241</v>
      </c>
      <c r="AJ69" s="144">
        <v>0</v>
      </c>
      <c r="AM69" s="146" t="s">
        <v>15</v>
      </c>
      <c r="AN69" s="146" t="s">
        <v>242</v>
      </c>
      <c r="AO69" s="144">
        <v>0.560344827586207</v>
      </c>
    </row>
    <row r="70" customHeight="1" spans="34:41">
      <c r="AH70" s="143" t="s">
        <v>22</v>
      </c>
      <c r="AI70" s="143" t="s">
        <v>243</v>
      </c>
      <c r="AJ70" s="144">
        <v>13.17</v>
      </c>
      <c r="AM70" s="146" t="s">
        <v>14</v>
      </c>
      <c r="AN70" s="146" t="s">
        <v>244</v>
      </c>
      <c r="AO70" s="144">
        <v>0</v>
      </c>
    </row>
    <row r="71" customHeight="1" spans="34:41">
      <c r="AH71" s="143" t="s">
        <v>22</v>
      </c>
      <c r="AI71" s="143" t="s">
        <v>245</v>
      </c>
      <c r="AJ71" s="144">
        <v>2.8</v>
      </c>
      <c r="AM71" s="146" t="s">
        <v>14</v>
      </c>
      <c r="AN71" s="146" t="s">
        <v>246</v>
      </c>
      <c r="AO71" s="144">
        <v>2.18543046357616</v>
      </c>
    </row>
    <row r="72" customHeight="1" spans="34:41">
      <c r="AH72" s="143" t="s">
        <v>22</v>
      </c>
      <c r="AI72" s="143" t="s">
        <v>247</v>
      </c>
      <c r="AJ72" s="144">
        <v>3.51</v>
      </c>
      <c r="AM72" s="146" t="s">
        <v>18</v>
      </c>
      <c r="AN72" s="146" t="s">
        <v>248</v>
      </c>
      <c r="AO72" s="144">
        <v>1.20805369127517</v>
      </c>
    </row>
    <row r="73" customHeight="1" spans="34:41">
      <c r="AH73" s="143" t="s">
        <v>22</v>
      </c>
      <c r="AI73" s="143" t="s">
        <v>249</v>
      </c>
      <c r="AJ73" s="144">
        <v>1.35</v>
      </c>
      <c r="AM73" s="146" t="s">
        <v>15</v>
      </c>
      <c r="AN73" s="146" t="s">
        <v>250</v>
      </c>
      <c r="AO73" s="144">
        <v>0.787878787878787</v>
      </c>
    </row>
    <row r="74" customHeight="1" spans="34:41">
      <c r="AH74" s="143" t="s">
        <v>22</v>
      </c>
      <c r="AI74" s="143" t="s">
        <v>251</v>
      </c>
      <c r="AJ74" s="144">
        <v>4.21</v>
      </c>
      <c r="AM74" s="146" t="s">
        <v>14</v>
      </c>
      <c r="AN74" s="146" t="s">
        <v>252</v>
      </c>
      <c r="AO74" s="144">
        <v>2.89156626506024</v>
      </c>
    </row>
    <row r="75" customHeight="1" spans="34:41">
      <c r="AH75" s="143" t="s">
        <v>22</v>
      </c>
      <c r="AI75" s="143" t="s">
        <v>253</v>
      </c>
      <c r="AJ75" s="144">
        <v>6.27</v>
      </c>
      <c r="AM75" s="146" t="s">
        <v>14</v>
      </c>
      <c r="AN75" s="146" t="s">
        <v>254</v>
      </c>
      <c r="AO75" s="144">
        <v>3.6</v>
      </c>
    </row>
    <row r="76" customHeight="1" spans="34:41">
      <c r="AH76" s="143" t="s">
        <v>22</v>
      </c>
      <c r="AI76" s="143" t="s">
        <v>255</v>
      </c>
      <c r="AJ76" s="144">
        <v>3.5</v>
      </c>
      <c r="AM76" s="146" t="s">
        <v>15</v>
      </c>
      <c r="AN76" s="146" t="s">
        <v>256</v>
      </c>
      <c r="AO76" s="144">
        <v>1.49180327868852</v>
      </c>
    </row>
    <row r="77" customHeight="1" spans="34:41">
      <c r="AH77" s="143" t="s">
        <v>22</v>
      </c>
      <c r="AI77" s="143" t="s">
        <v>257</v>
      </c>
      <c r="AJ77" s="144">
        <v>10.19</v>
      </c>
      <c r="AM77" s="146" t="s">
        <v>15</v>
      </c>
      <c r="AN77" s="146" t="s">
        <v>258</v>
      </c>
      <c r="AO77" s="144">
        <v>1.06363636363636</v>
      </c>
    </row>
    <row r="78" customHeight="1" spans="34:41">
      <c r="AH78" s="143" t="s">
        <v>22</v>
      </c>
      <c r="AI78" s="143" t="s">
        <v>259</v>
      </c>
      <c r="AJ78" s="144">
        <v>4.66</v>
      </c>
      <c r="AM78" s="146" t="s">
        <v>15</v>
      </c>
      <c r="AN78" s="146" t="s">
        <v>260</v>
      </c>
      <c r="AO78" s="144">
        <v>0.433333333333335</v>
      </c>
    </row>
    <row r="79" customHeight="1" spans="34:41">
      <c r="AH79" s="143" t="s">
        <v>22</v>
      </c>
      <c r="AI79" s="143" t="s">
        <v>261</v>
      </c>
      <c r="AJ79" s="144">
        <v>6.45</v>
      </c>
      <c r="AM79" s="146" t="s">
        <v>18</v>
      </c>
      <c r="AN79" s="146" t="s">
        <v>262</v>
      </c>
      <c r="AO79" s="144">
        <v>1.42857142857143</v>
      </c>
    </row>
    <row r="80" customHeight="1" spans="34:41">
      <c r="AH80" s="143" t="s">
        <v>22</v>
      </c>
      <c r="AI80" s="143" t="s">
        <v>263</v>
      </c>
      <c r="AJ80" s="144">
        <v>6.29</v>
      </c>
      <c r="AM80" s="146" t="s">
        <v>15</v>
      </c>
      <c r="AN80" s="146" t="s">
        <v>264</v>
      </c>
      <c r="AO80" s="144">
        <v>2.08</v>
      </c>
    </row>
    <row r="81" customHeight="1" spans="34:41">
      <c r="AH81" s="143" t="s">
        <v>22</v>
      </c>
      <c r="AI81" s="143" t="s">
        <v>265</v>
      </c>
      <c r="AJ81" s="144">
        <v>2.1</v>
      </c>
      <c r="AM81" s="146" t="s">
        <v>14</v>
      </c>
      <c r="AN81" s="146" t="s">
        <v>266</v>
      </c>
      <c r="AO81" s="144">
        <v>1.31756756756757</v>
      </c>
    </row>
    <row r="82" customHeight="1" spans="34:41">
      <c r="AH82" s="143" t="s">
        <v>22</v>
      </c>
      <c r="AI82" s="143" t="s">
        <v>267</v>
      </c>
      <c r="AJ82" s="144">
        <v>5</v>
      </c>
      <c r="AM82" s="146" t="s">
        <v>21</v>
      </c>
      <c r="AN82" s="146" t="s">
        <v>268</v>
      </c>
      <c r="AO82" s="144">
        <v>0</v>
      </c>
    </row>
    <row r="83" customHeight="1" spans="34:41">
      <c r="AH83" s="143" t="s">
        <v>22</v>
      </c>
      <c r="AI83" s="143" t="s">
        <v>269</v>
      </c>
      <c r="AJ83" s="144">
        <v>2.18</v>
      </c>
      <c r="AM83" s="146" t="s">
        <v>17</v>
      </c>
      <c r="AN83" s="146" t="s">
        <v>270</v>
      </c>
      <c r="AO83" s="144">
        <v>1.08333333333333</v>
      </c>
    </row>
    <row r="84" customHeight="1" spans="34:41">
      <c r="AH84" s="143" t="s">
        <v>22</v>
      </c>
      <c r="AI84" s="143" t="s">
        <v>271</v>
      </c>
      <c r="AJ84" s="144">
        <v>3.21</v>
      </c>
      <c r="AM84" s="146" t="s">
        <v>14</v>
      </c>
      <c r="AN84" s="146" t="s">
        <v>272</v>
      </c>
      <c r="AO84" s="144">
        <v>0</v>
      </c>
    </row>
    <row r="85" customHeight="1" spans="34:41">
      <c r="AH85" s="143" t="s">
        <v>22</v>
      </c>
      <c r="AI85" s="143" t="s">
        <v>273</v>
      </c>
      <c r="AJ85" s="144">
        <v>4.4</v>
      </c>
      <c r="AM85" s="146" t="s">
        <v>15</v>
      </c>
      <c r="AN85" s="146" t="s">
        <v>274</v>
      </c>
      <c r="AO85" s="144">
        <v>1.17</v>
      </c>
    </row>
    <row r="86" customHeight="1" spans="34:41">
      <c r="AH86" s="143" t="s">
        <v>22</v>
      </c>
      <c r="AI86" s="143" t="s">
        <v>275</v>
      </c>
      <c r="AJ86" s="144">
        <v>3.27</v>
      </c>
      <c r="AM86" s="146" t="s">
        <v>14</v>
      </c>
      <c r="AN86" s="146" t="s">
        <v>276</v>
      </c>
      <c r="AO86" s="144">
        <v>5.81395348837209</v>
      </c>
    </row>
    <row r="87" customHeight="1" spans="34:41">
      <c r="AH87" s="143" t="s">
        <v>22</v>
      </c>
      <c r="AI87" s="143" t="s">
        <v>277</v>
      </c>
      <c r="AJ87" s="144">
        <v>4.2</v>
      </c>
      <c r="AM87" s="146" t="s">
        <v>14</v>
      </c>
      <c r="AN87" s="146" t="s">
        <v>278</v>
      </c>
      <c r="AO87" s="144">
        <v>0.0986842105263161</v>
      </c>
    </row>
    <row r="88" customHeight="1" spans="34:41">
      <c r="AH88" s="143" t="s">
        <v>22</v>
      </c>
      <c r="AI88" s="143" t="s">
        <v>279</v>
      </c>
      <c r="AJ88" s="144">
        <v>2.69</v>
      </c>
      <c r="AM88" s="146" t="s">
        <v>14</v>
      </c>
      <c r="AN88" s="146" t="s">
        <v>280</v>
      </c>
      <c r="AO88" s="144">
        <v>0.697674418604653</v>
      </c>
    </row>
    <row r="89" customHeight="1" spans="34:41">
      <c r="AH89" s="143" t="s">
        <v>22</v>
      </c>
      <c r="AI89" s="143" t="s">
        <v>281</v>
      </c>
      <c r="AJ89" s="144">
        <v>3.18</v>
      </c>
      <c r="AM89" s="146" t="s">
        <v>15</v>
      </c>
      <c r="AN89" s="146" t="s">
        <v>282</v>
      </c>
      <c r="AO89" s="144">
        <v>1.2037037037037</v>
      </c>
    </row>
    <row r="90" customHeight="1" spans="34:41">
      <c r="AH90" s="143" t="s">
        <v>10</v>
      </c>
      <c r="AI90" s="143" t="s">
        <v>283</v>
      </c>
      <c r="AJ90" s="144">
        <v>24.14</v>
      </c>
      <c r="AM90" s="146" t="s">
        <v>14</v>
      </c>
      <c r="AN90" s="146" t="s">
        <v>284</v>
      </c>
      <c r="AO90" s="144">
        <v>0</v>
      </c>
    </row>
    <row r="91" customHeight="1" spans="34:41">
      <c r="AH91" s="143" t="s">
        <v>11</v>
      </c>
      <c r="AI91" s="143" t="s">
        <v>285</v>
      </c>
      <c r="AJ91" s="144">
        <v>3.33</v>
      </c>
      <c r="AM91" s="146" t="s">
        <v>14</v>
      </c>
      <c r="AN91" s="146" t="s">
        <v>286</v>
      </c>
      <c r="AO91" s="144">
        <v>2.20588235294117</v>
      </c>
    </row>
    <row r="92" customHeight="1" spans="34:41">
      <c r="AH92" s="143" t="s">
        <v>11</v>
      </c>
      <c r="AI92" s="143" t="s">
        <v>287</v>
      </c>
      <c r="AJ92" s="144">
        <v>2.34</v>
      </c>
      <c r="AM92" s="146" t="s">
        <v>14</v>
      </c>
      <c r="AN92" s="146" t="s">
        <v>288</v>
      </c>
      <c r="AO92" s="144">
        <v>0.588235294117647</v>
      </c>
    </row>
    <row r="93" customHeight="1" spans="34:41">
      <c r="AH93" s="143" t="s">
        <v>11</v>
      </c>
      <c r="AI93" s="143" t="s">
        <v>289</v>
      </c>
      <c r="AJ93" s="144">
        <v>3.38</v>
      </c>
      <c r="AM93" s="146" t="s">
        <v>14</v>
      </c>
      <c r="AN93" s="146" t="s">
        <v>290</v>
      </c>
      <c r="AO93" s="144">
        <v>1.39534883720931</v>
      </c>
    </row>
    <row r="94" customHeight="1" spans="34:41">
      <c r="AH94" s="143" t="s">
        <v>11</v>
      </c>
      <c r="AI94" s="143" t="s">
        <v>291</v>
      </c>
      <c r="AJ94" s="144">
        <v>1.44</v>
      </c>
      <c r="AM94" s="146" t="s">
        <v>15</v>
      </c>
      <c r="AN94" s="146" t="s">
        <v>292</v>
      </c>
      <c r="AO94" s="144">
        <v>0.553191489361702</v>
      </c>
    </row>
    <row r="95" customHeight="1" spans="34:41">
      <c r="AH95" s="143" t="s">
        <v>11</v>
      </c>
      <c r="AI95" s="143" t="s">
        <v>293</v>
      </c>
      <c r="AJ95" s="144">
        <v>2.83</v>
      </c>
      <c r="AM95" s="146" t="s">
        <v>15</v>
      </c>
      <c r="AN95" s="146" t="s">
        <v>294</v>
      </c>
      <c r="AO95" s="144">
        <v>0.76470588235294</v>
      </c>
    </row>
    <row r="96" customHeight="1" spans="34:41">
      <c r="AH96" s="143" t="s">
        <v>11</v>
      </c>
      <c r="AI96" s="143" t="s">
        <v>295</v>
      </c>
      <c r="AJ96" s="144">
        <v>2.64</v>
      </c>
      <c r="AM96" s="146" t="s">
        <v>15</v>
      </c>
      <c r="AN96" s="146" t="s">
        <v>296</v>
      </c>
      <c r="AO96" s="144">
        <v>1.52941176470588</v>
      </c>
    </row>
    <row r="97" customHeight="1" spans="34:41">
      <c r="AH97" s="143" t="s">
        <v>11</v>
      </c>
      <c r="AI97" s="143" t="s">
        <v>297</v>
      </c>
      <c r="AJ97" s="144">
        <v>4.46</v>
      </c>
      <c r="AM97" s="146" t="s">
        <v>14</v>
      </c>
      <c r="AN97" s="146" t="s">
        <v>298</v>
      </c>
      <c r="AO97" s="144">
        <v>0</v>
      </c>
    </row>
    <row r="98" customHeight="1" spans="34:41">
      <c r="AH98" s="143" t="s">
        <v>11</v>
      </c>
      <c r="AI98" s="143" t="s">
        <v>299</v>
      </c>
      <c r="AJ98" s="144">
        <v>0</v>
      </c>
      <c r="AM98" s="146" t="s">
        <v>14</v>
      </c>
      <c r="AN98" s="146" t="s">
        <v>300</v>
      </c>
      <c r="AO98" s="144">
        <v>0</v>
      </c>
    </row>
    <row r="99" customHeight="1" spans="34:41">
      <c r="AH99" s="143" t="s">
        <v>11</v>
      </c>
      <c r="AI99" s="143" t="s">
        <v>301</v>
      </c>
      <c r="AJ99" s="144">
        <v>6.87</v>
      </c>
      <c r="AM99" s="146" t="s">
        <v>14</v>
      </c>
      <c r="AN99" s="146" t="s">
        <v>302</v>
      </c>
      <c r="AO99" s="144">
        <v>0.442477876106195</v>
      </c>
    </row>
    <row r="100" customHeight="1" spans="34:41">
      <c r="AH100" s="143" t="s">
        <v>11</v>
      </c>
      <c r="AI100" s="143" t="s">
        <v>303</v>
      </c>
      <c r="AJ100" s="144">
        <v>2.27</v>
      </c>
      <c r="AM100" s="146" t="s">
        <v>14</v>
      </c>
      <c r="AN100" s="146" t="s">
        <v>304</v>
      </c>
      <c r="AO100" s="144">
        <v>0</v>
      </c>
    </row>
    <row r="101" customHeight="1" spans="34:41">
      <c r="AH101" s="143" t="s">
        <v>11</v>
      </c>
      <c r="AI101" s="143" t="s">
        <v>305</v>
      </c>
      <c r="AJ101" s="144">
        <v>8.41</v>
      </c>
      <c r="AM101" s="146" t="s">
        <v>14</v>
      </c>
      <c r="AN101" s="146" t="s">
        <v>306</v>
      </c>
      <c r="AO101" s="144">
        <v>3.33333333333333</v>
      </c>
    </row>
    <row r="102" customHeight="1" spans="34:41">
      <c r="AH102" s="143" t="s">
        <v>11</v>
      </c>
      <c r="AI102" s="143" t="s">
        <v>307</v>
      </c>
      <c r="AJ102" s="144">
        <v>8.08</v>
      </c>
      <c r="AM102" s="146" t="s">
        <v>17</v>
      </c>
      <c r="AN102" s="146" t="s">
        <v>308</v>
      </c>
      <c r="AO102" s="144">
        <v>0.295454545454546</v>
      </c>
    </row>
    <row r="103" customHeight="1" spans="34:41">
      <c r="AH103" s="143" t="s">
        <v>11</v>
      </c>
      <c r="AI103" s="143" t="s">
        <v>309</v>
      </c>
      <c r="AJ103" s="144">
        <v>4.67</v>
      </c>
      <c r="AM103" s="146" t="s">
        <v>13</v>
      </c>
      <c r="AN103" s="146" t="s">
        <v>310</v>
      </c>
      <c r="AO103" s="144">
        <v>0.638297872340424</v>
      </c>
    </row>
    <row r="104" customHeight="1" spans="34:41">
      <c r="AH104" s="143" t="s">
        <v>11</v>
      </c>
      <c r="AI104" s="143" t="s">
        <v>311</v>
      </c>
      <c r="AJ104" s="144">
        <v>0</v>
      </c>
      <c r="AM104" s="146" t="s">
        <v>11</v>
      </c>
      <c r="AN104" s="146" t="s">
        <v>312</v>
      </c>
      <c r="AO104" s="144">
        <v>0</v>
      </c>
    </row>
    <row r="105" customHeight="1" spans="34:41">
      <c r="AH105" s="143" t="s">
        <v>11</v>
      </c>
      <c r="AI105" s="143" t="s">
        <v>313</v>
      </c>
      <c r="AJ105" s="144">
        <v>21.43</v>
      </c>
      <c r="AM105" s="146" t="s">
        <v>15</v>
      </c>
      <c r="AN105" s="146" t="s">
        <v>314</v>
      </c>
      <c r="AO105" s="144">
        <v>0.714285714285714</v>
      </c>
    </row>
    <row r="106" customHeight="1" spans="34:41">
      <c r="AH106" s="143" t="s">
        <v>11</v>
      </c>
      <c r="AI106" s="143" t="s">
        <v>315</v>
      </c>
      <c r="AJ106" s="144">
        <v>5.26</v>
      </c>
      <c r="AM106" s="146" t="s">
        <v>14</v>
      </c>
      <c r="AN106" s="146" t="s">
        <v>316</v>
      </c>
      <c r="AO106" s="144">
        <v>5</v>
      </c>
    </row>
    <row r="107" customHeight="1" spans="34:41">
      <c r="AH107" s="143" t="s">
        <v>11</v>
      </c>
      <c r="AI107" s="143" t="s">
        <v>317</v>
      </c>
      <c r="AJ107" s="144">
        <v>0</v>
      </c>
      <c r="AM107" s="146" t="s">
        <v>10</v>
      </c>
      <c r="AN107" s="146" t="s">
        <v>318</v>
      </c>
      <c r="AO107" s="144">
        <v>1.42241379310345</v>
      </c>
    </row>
    <row r="108" customHeight="1" spans="34:41">
      <c r="AH108" s="143" t="s">
        <v>11</v>
      </c>
      <c r="AI108" s="143" t="s">
        <v>319</v>
      </c>
      <c r="AJ108" s="144">
        <v>2.62</v>
      </c>
      <c r="AM108" s="146" t="s">
        <v>13</v>
      </c>
      <c r="AN108" s="146" t="s">
        <v>320</v>
      </c>
      <c r="AO108" s="144">
        <v>0</v>
      </c>
    </row>
    <row r="109" customHeight="1" spans="34:41">
      <c r="AH109" s="143" t="s">
        <v>11</v>
      </c>
      <c r="AI109" s="143" t="s">
        <v>321</v>
      </c>
      <c r="AJ109" s="144">
        <v>41.38</v>
      </c>
      <c r="AM109" s="146" t="s">
        <v>14</v>
      </c>
      <c r="AN109" s="146" t="s">
        <v>322</v>
      </c>
      <c r="AO109" s="144">
        <v>1.93548387096775</v>
      </c>
    </row>
    <row r="110" customHeight="1" spans="34:41">
      <c r="AH110" s="143" t="s">
        <v>11</v>
      </c>
      <c r="AI110" s="143" t="s">
        <v>323</v>
      </c>
      <c r="AJ110" s="144">
        <v>57.14</v>
      </c>
      <c r="AM110" s="146" t="s">
        <v>15</v>
      </c>
      <c r="AN110" s="146" t="s">
        <v>324</v>
      </c>
      <c r="AO110" s="144">
        <v>0.962962962962964</v>
      </c>
    </row>
    <row r="111" customHeight="1" spans="34:41">
      <c r="AH111" s="143" t="s">
        <v>11</v>
      </c>
      <c r="AI111" s="143" t="s">
        <v>325</v>
      </c>
      <c r="AJ111" s="144">
        <v>48.28</v>
      </c>
      <c r="AM111" s="146" t="s">
        <v>13</v>
      </c>
      <c r="AN111" s="146" t="s">
        <v>326</v>
      </c>
      <c r="AO111" s="144">
        <v>0.531496062992127</v>
      </c>
    </row>
    <row r="112" customHeight="1" spans="34:41">
      <c r="AH112" s="143" t="s">
        <v>12</v>
      </c>
      <c r="AI112" s="143" t="s">
        <v>327</v>
      </c>
      <c r="AJ112" s="144">
        <v>3.56</v>
      </c>
      <c r="AM112" s="146" t="s">
        <v>13</v>
      </c>
      <c r="AN112" s="146" t="s">
        <v>328</v>
      </c>
      <c r="AO112" s="144">
        <v>0.437956204379562</v>
      </c>
    </row>
    <row r="113" customHeight="1" spans="34:41">
      <c r="AH113" s="143" t="s">
        <v>10</v>
      </c>
      <c r="AI113" s="143" t="s">
        <v>329</v>
      </c>
      <c r="AJ113" s="144">
        <v>1.71</v>
      </c>
      <c r="AM113" s="146" t="s">
        <v>14</v>
      </c>
      <c r="AN113" s="146" t="s">
        <v>330</v>
      </c>
      <c r="AO113" s="144">
        <v>6.79245283018867</v>
      </c>
    </row>
    <row r="114" customHeight="1" spans="34:41">
      <c r="AH114" s="143" t="s">
        <v>17</v>
      </c>
      <c r="AI114" s="143" t="s">
        <v>331</v>
      </c>
      <c r="AJ114" s="144">
        <v>2.55</v>
      </c>
      <c r="AM114" s="146" t="s">
        <v>13</v>
      </c>
      <c r="AN114" s="146" t="s">
        <v>332</v>
      </c>
      <c r="AO114" s="144">
        <v>0.108303249097473</v>
      </c>
    </row>
    <row r="115" customHeight="1" spans="34:41">
      <c r="AH115" s="143" t="s">
        <v>22</v>
      </c>
      <c r="AI115" s="143" t="s">
        <v>333</v>
      </c>
      <c r="AJ115" s="144">
        <v>3.49</v>
      </c>
      <c r="AM115" s="146" t="s">
        <v>17</v>
      </c>
      <c r="AN115" s="146" t="s">
        <v>334</v>
      </c>
      <c r="AO115" s="144">
        <v>0.438202247191011</v>
      </c>
    </row>
    <row r="116" customHeight="1" spans="34:41">
      <c r="AH116" s="143" t="s">
        <v>10</v>
      </c>
      <c r="AI116" s="143" t="s">
        <v>335</v>
      </c>
      <c r="AJ116" s="144">
        <v>0</v>
      </c>
      <c r="AM116" s="146" t="s">
        <v>22</v>
      </c>
      <c r="AN116" s="146" t="s">
        <v>263</v>
      </c>
      <c r="AO116" s="144">
        <v>1.5</v>
      </c>
    </row>
    <row r="117" customHeight="1" spans="34:41">
      <c r="AH117" s="143" t="s">
        <v>10</v>
      </c>
      <c r="AI117" s="143" t="s">
        <v>234</v>
      </c>
      <c r="AJ117" s="144">
        <v>0</v>
      </c>
      <c r="AM117" s="146" t="s">
        <v>10</v>
      </c>
      <c r="AN117" s="146" t="s">
        <v>336</v>
      </c>
      <c r="AO117" s="144">
        <v>0.567375886524823</v>
      </c>
    </row>
    <row r="118" customHeight="1" spans="34:41">
      <c r="AH118" s="143" t="s">
        <v>10</v>
      </c>
      <c r="AI118" s="143" t="s">
        <v>337</v>
      </c>
      <c r="AJ118" s="144">
        <v>0</v>
      </c>
      <c r="AM118" s="146" t="s">
        <v>15</v>
      </c>
      <c r="AN118" s="146" t="s">
        <v>338</v>
      </c>
      <c r="AO118" s="144">
        <v>0.509803921568628</v>
      </c>
    </row>
    <row r="119" customHeight="1" spans="34:41">
      <c r="AH119" s="143" t="s">
        <v>10</v>
      </c>
      <c r="AI119" s="143" t="s">
        <v>339</v>
      </c>
      <c r="AJ119" s="144">
        <v>0</v>
      </c>
      <c r="AM119" s="146" t="s">
        <v>10</v>
      </c>
      <c r="AN119" s="146" t="s">
        <v>340</v>
      </c>
      <c r="AO119" s="144">
        <v>0.983606557377048</v>
      </c>
    </row>
    <row r="120" customHeight="1" spans="34:41">
      <c r="AH120" s="143" t="s">
        <v>11</v>
      </c>
      <c r="AI120" s="143" t="s">
        <v>341</v>
      </c>
      <c r="AJ120" s="144">
        <v>3.08</v>
      </c>
      <c r="AM120" s="146" t="s">
        <v>10</v>
      </c>
      <c r="AN120" s="146" t="s">
        <v>342</v>
      </c>
      <c r="AO120" s="144">
        <v>0.666666666666667</v>
      </c>
    </row>
    <row r="121" customHeight="1" spans="34:41">
      <c r="AH121" s="143" t="s">
        <v>11</v>
      </c>
      <c r="AI121" s="143" t="s">
        <v>343</v>
      </c>
      <c r="AJ121" s="144">
        <v>0</v>
      </c>
      <c r="AM121" s="146" t="s">
        <v>14</v>
      </c>
      <c r="AN121" s="146" t="s">
        <v>344</v>
      </c>
      <c r="AO121" s="144">
        <v>0.555555555555556</v>
      </c>
    </row>
    <row r="122" customHeight="1" spans="34:41">
      <c r="AH122" s="143" t="s">
        <v>11</v>
      </c>
      <c r="AI122" s="143" t="s">
        <v>345</v>
      </c>
      <c r="AJ122" s="144">
        <v>8.87</v>
      </c>
      <c r="AM122" s="146" t="s">
        <v>10</v>
      </c>
      <c r="AN122" s="146" t="s">
        <v>346</v>
      </c>
      <c r="AO122" s="144">
        <v>0.849056603773585</v>
      </c>
    </row>
    <row r="123" customHeight="1" spans="34:41">
      <c r="AH123" s="143" t="s">
        <v>11</v>
      </c>
      <c r="AI123" s="143" t="s">
        <v>347</v>
      </c>
      <c r="AJ123" s="144">
        <v>5.56</v>
      </c>
      <c r="AM123" s="146" t="s">
        <v>18</v>
      </c>
      <c r="AN123" s="146" t="s">
        <v>348</v>
      </c>
      <c r="AO123" s="144">
        <v>0.676056338028171</v>
      </c>
    </row>
    <row r="124" customHeight="1" spans="34:41">
      <c r="AH124" s="143" t="s">
        <v>11</v>
      </c>
      <c r="AI124" s="143" t="s">
        <v>349</v>
      </c>
      <c r="AJ124" s="144">
        <v>3.36</v>
      </c>
      <c r="AM124" s="146" t="s">
        <v>10</v>
      </c>
      <c r="AN124" s="146" t="s">
        <v>350</v>
      </c>
      <c r="AO124" s="144">
        <v>0.694980694980695</v>
      </c>
    </row>
    <row r="125" customHeight="1" spans="34:41">
      <c r="AH125" s="143" t="s">
        <v>16</v>
      </c>
      <c r="AI125" s="143" t="s">
        <v>351</v>
      </c>
      <c r="AJ125" s="144">
        <v>2.43</v>
      </c>
      <c r="AM125" s="146" t="s">
        <v>10</v>
      </c>
      <c r="AN125" s="146" t="s">
        <v>352</v>
      </c>
      <c r="AO125" s="144">
        <v>0.101694915254237</v>
      </c>
    </row>
    <row r="126" customHeight="1" spans="34:41">
      <c r="AH126" s="143" t="s">
        <v>16</v>
      </c>
      <c r="AI126" s="143" t="s">
        <v>353</v>
      </c>
      <c r="AJ126" s="144">
        <v>3.82</v>
      </c>
      <c r="AM126" s="146" t="s">
        <v>10</v>
      </c>
      <c r="AN126" s="146" t="s">
        <v>354</v>
      </c>
      <c r="AO126" s="144">
        <v>1.1</v>
      </c>
    </row>
    <row r="127" customHeight="1" spans="34:41">
      <c r="AH127" s="143" t="s">
        <v>16</v>
      </c>
      <c r="AI127" s="143" t="s">
        <v>355</v>
      </c>
      <c r="AJ127" s="144">
        <v>3.5</v>
      </c>
      <c r="AM127" s="146" t="s">
        <v>13</v>
      </c>
      <c r="AN127" s="146" t="s">
        <v>356</v>
      </c>
      <c r="AO127" s="144">
        <v>0.389610389610389</v>
      </c>
    </row>
    <row r="128" customHeight="1" spans="34:41">
      <c r="AH128" s="143" t="s">
        <v>16</v>
      </c>
      <c r="AI128" s="143" t="s">
        <v>357</v>
      </c>
      <c r="AJ128" s="144">
        <v>1.33</v>
      </c>
      <c r="AM128" s="146" t="s">
        <v>15</v>
      </c>
      <c r="AN128" s="146" t="s">
        <v>358</v>
      </c>
      <c r="AO128" s="144">
        <v>1.38931297709923</v>
      </c>
    </row>
    <row r="129" customHeight="1" spans="34:41">
      <c r="AH129" s="143" t="s">
        <v>16</v>
      </c>
      <c r="AI129" s="143" t="s">
        <v>359</v>
      </c>
      <c r="AJ129" s="144">
        <v>3.28</v>
      </c>
      <c r="AM129" s="146" t="s">
        <v>12</v>
      </c>
      <c r="AN129" s="146" t="s">
        <v>360</v>
      </c>
      <c r="AO129" s="144">
        <v>4.9367088607595</v>
      </c>
    </row>
    <row r="130" customHeight="1" spans="34:41">
      <c r="AH130" s="143" t="s">
        <v>16</v>
      </c>
      <c r="AI130" s="143" t="s">
        <v>361</v>
      </c>
      <c r="AJ130" s="144">
        <v>16.03</v>
      </c>
      <c r="AM130" s="146" t="s">
        <v>13</v>
      </c>
      <c r="AN130" s="146" t="s">
        <v>362</v>
      </c>
      <c r="AO130" s="144">
        <v>0.615034168564922</v>
      </c>
    </row>
    <row r="131" customHeight="1" spans="34:41">
      <c r="AH131" s="143" t="s">
        <v>16</v>
      </c>
      <c r="AI131" s="143" t="s">
        <v>363</v>
      </c>
      <c r="AJ131" s="144">
        <v>13.35</v>
      </c>
      <c r="AM131" s="146" t="s">
        <v>18</v>
      </c>
      <c r="AN131" s="146" t="s">
        <v>364</v>
      </c>
      <c r="AO131" s="144">
        <v>0.79646017699115</v>
      </c>
    </row>
    <row r="132" customHeight="1" spans="34:41">
      <c r="AH132" s="143" t="s">
        <v>16</v>
      </c>
      <c r="AI132" s="143" t="s">
        <v>365</v>
      </c>
      <c r="AJ132" s="144">
        <v>5.18</v>
      </c>
      <c r="AM132" s="146" t="s">
        <v>10</v>
      </c>
      <c r="AN132" s="146" t="s">
        <v>366</v>
      </c>
      <c r="AO132" s="144">
        <v>7.25806451612902</v>
      </c>
    </row>
    <row r="133" customHeight="1" spans="34:41">
      <c r="AH133" s="143" t="s">
        <v>16</v>
      </c>
      <c r="AI133" s="143" t="s">
        <v>367</v>
      </c>
      <c r="AJ133" s="144">
        <v>2.71</v>
      </c>
      <c r="AM133" s="146" t="s">
        <v>17</v>
      </c>
      <c r="AN133" s="146" t="s">
        <v>368</v>
      </c>
      <c r="AO133" s="144">
        <v>0.337662337662339</v>
      </c>
    </row>
    <row r="134" customHeight="1" spans="34:41">
      <c r="AH134" s="143" t="s">
        <v>16</v>
      </c>
      <c r="AI134" s="143" t="s">
        <v>369</v>
      </c>
      <c r="AJ134" s="144">
        <v>1.89</v>
      </c>
      <c r="AM134" s="146" t="s">
        <v>14</v>
      </c>
      <c r="AN134" s="146" t="s">
        <v>370</v>
      </c>
      <c r="AO134" s="144">
        <v>0.477941176470586</v>
      </c>
    </row>
    <row r="135" customHeight="1" spans="34:41">
      <c r="AH135" s="143" t="s">
        <v>16</v>
      </c>
      <c r="AI135" s="143" t="s">
        <v>371</v>
      </c>
      <c r="AJ135" s="144">
        <v>0.88</v>
      </c>
      <c r="AM135" s="146" t="s">
        <v>20</v>
      </c>
      <c r="AN135" s="146" t="s">
        <v>372</v>
      </c>
      <c r="AO135" s="144">
        <v>0.394736842105263</v>
      </c>
    </row>
    <row r="136" customHeight="1" spans="34:41">
      <c r="AH136" s="143" t="s">
        <v>16</v>
      </c>
      <c r="AI136" s="143" t="s">
        <v>373</v>
      </c>
      <c r="AJ136" s="144">
        <v>3.65</v>
      </c>
      <c r="AM136" s="146" t="s">
        <v>13</v>
      </c>
      <c r="AN136" s="146" t="s">
        <v>374</v>
      </c>
      <c r="AO136" s="144">
        <v>0.433734939759037</v>
      </c>
    </row>
    <row r="137" customHeight="1" spans="34:41">
      <c r="AH137" s="143" t="s">
        <v>16</v>
      </c>
      <c r="AI137" s="143" t="s">
        <v>375</v>
      </c>
      <c r="AJ137" s="144">
        <v>1.5</v>
      </c>
      <c r="AM137" s="146" t="s">
        <v>14</v>
      </c>
      <c r="AN137" s="146" t="s">
        <v>235</v>
      </c>
      <c r="AO137" s="144">
        <v>2.92682926829269</v>
      </c>
    </row>
    <row r="138" customHeight="1" spans="34:41">
      <c r="AH138" s="143" t="s">
        <v>16</v>
      </c>
      <c r="AI138" s="143" t="s">
        <v>376</v>
      </c>
      <c r="AJ138" s="144">
        <v>3.5</v>
      </c>
      <c r="AM138" s="146" t="s">
        <v>13</v>
      </c>
      <c r="AN138" s="146" t="s">
        <v>377</v>
      </c>
      <c r="AO138" s="144">
        <v>0.825688073394496</v>
      </c>
    </row>
    <row r="139" customHeight="1" spans="34:41">
      <c r="AH139" s="143" t="s">
        <v>16</v>
      </c>
      <c r="AI139" s="143" t="s">
        <v>378</v>
      </c>
      <c r="AJ139" s="144">
        <v>2.03</v>
      </c>
      <c r="AM139" s="146" t="s">
        <v>13</v>
      </c>
      <c r="AN139" s="146" t="s">
        <v>379</v>
      </c>
      <c r="AO139" s="144">
        <v>1.43312101910828</v>
      </c>
    </row>
    <row r="140" customHeight="1" spans="34:41">
      <c r="AH140" s="143" t="s">
        <v>15</v>
      </c>
      <c r="AI140" s="143" t="s">
        <v>380</v>
      </c>
      <c r="AJ140" s="144">
        <v>1</v>
      </c>
      <c r="AM140" s="146" t="s">
        <v>13</v>
      </c>
      <c r="AN140" s="146" t="s">
        <v>381</v>
      </c>
      <c r="AO140" s="144">
        <v>0.404040404040404</v>
      </c>
    </row>
    <row r="141" customHeight="1" spans="34:41">
      <c r="AH141" s="143" t="s">
        <v>15</v>
      </c>
      <c r="AI141" s="143" t="s">
        <v>250</v>
      </c>
      <c r="AJ141" s="144">
        <v>0</v>
      </c>
      <c r="AM141" s="146" t="s">
        <v>14</v>
      </c>
      <c r="AN141" s="146" t="s">
        <v>382</v>
      </c>
      <c r="AO141" s="144">
        <v>1.28571428571429</v>
      </c>
    </row>
    <row r="142" customHeight="1" spans="34:41">
      <c r="AH142" s="143" t="s">
        <v>15</v>
      </c>
      <c r="AI142" s="143" t="s">
        <v>383</v>
      </c>
      <c r="AJ142" s="144">
        <v>0.54</v>
      </c>
      <c r="AM142" s="146" t="s">
        <v>11</v>
      </c>
      <c r="AN142" s="146" t="s">
        <v>384</v>
      </c>
      <c r="AO142" s="144">
        <v>2.72727272727273</v>
      </c>
    </row>
    <row r="143" customHeight="1" spans="34:41">
      <c r="AH143" s="143" t="s">
        <v>15</v>
      </c>
      <c r="AI143" s="143" t="s">
        <v>264</v>
      </c>
      <c r="AJ143" s="144">
        <v>0.58</v>
      </c>
      <c r="AM143" s="146" t="s">
        <v>15</v>
      </c>
      <c r="AN143" s="146" t="s">
        <v>385</v>
      </c>
      <c r="AO143" s="144">
        <v>2.78571428571429</v>
      </c>
    </row>
    <row r="144" customHeight="1" spans="34:41">
      <c r="AH144" s="143" t="s">
        <v>15</v>
      </c>
      <c r="AI144" s="143" t="s">
        <v>386</v>
      </c>
      <c r="AJ144" s="144">
        <v>3.69</v>
      </c>
      <c r="AM144" s="146" t="s">
        <v>14</v>
      </c>
      <c r="AN144" s="146" t="s">
        <v>387</v>
      </c>
      <c r="AO144" s="144">
        <v>0</v>
      </c>
    </row>
    <row r="145" customHeight="1" spans="34:41">
      <c r="AH145" s="143" t="s">
        <v>15</v>
      </c>
      <c r="AI145" s="143" t="s">
        <v>388</v>
      </c>
      <c r="AJ145" s="144">
        <v>1.26</v>
      </c>
      <c r="AM145" s="146" t="s">
        <v>18</v>
      </c>
      <c r="AN145" s="146" t="s">
        <v>389</v>
      </c>
      <c r="AO145" s="144">
        <v>0.419580419580419</v>
      </c>
    </row>
    <row r="146" customHeight="1" spans="34:41">
      <c r="AH146" s="143" t="s">
        <v>15</v>
      </c>
      <c r="AI146" s="143" t="s">
        <v>390</v>
      </c>
      <c r="AJ146" s="144">
        <v>3.11</v>
      </c>
      <c r="AM146" s="146" t="s">
        <v>18</v>
      </c>
      <c r="AN146" s="146" t="s">
        <v>391</v>
      </c>
      <c r="AO146" s="144">
        <v>2.39024390243902</v>
      </c>
    </row>
    <row r="147" customHeight="1" spans="34:41">
      <c r="AH147" s="143" t="s">
        <v>15</v>
      </c>
      <c r="AI147" s="143" t="s">
        <v>392</v>
      </c>
      <c r="AJ147" s="144">
        <v>3.49</v>
      </c>
      <c r="AM147" s="146" t="s">
        <v>15</v>
      </c>
      <c r="AN147" s="146" t="s">
        <v>393</v>
      </c>
      <c r="AO147" s="144">
        <v>2.11627906976744</v>
      </c>
    </row>
    <row r="148" customHeight="1" spans="34:41">
      <c r="AH148" s="143" t="s">
        <v>15</v>
      </c>
      <c r="AI148" s="143" t="s">
        <v>394</v>
      </c>
      <c r="AJ148" s="144">
        <v>6.37</v>
      </c>
      <c r="AM148" s="146" t="s">
        <v>12</v>
      </c>
      <c r="AN148" s="146" t="s">
        <v>395</v>
      </c>
      <c r="AO148" s="144">
        <v>1.8</v>
      </c>
    </row>
    <row r="149" customHeight="1" spans="34:41">
      <c r="AH149" s="143" t="s">
        <v>15</v>
      </c>
      <c r="AI149" s="143" t="s">
        <v>396</v>
      </c>
      <c r="AJ149" s="144">
        <v>1.95</v>
      </c>
      <c r="AM149" s="146" t="s">
        <v>12</v>
      </c>
      <c r="AN149" s="146" t="s">
        <v>397</v>
      </c>
      <c r="AO149" s="144">
        <v>0</v>
      </c>
    </row>
    <row r="150" customHeight="1" spans="34:41">
      <c r="AH150" s="143" t="s">
        <v>15</v>
      </c>
      <c r="AI150" s="143" t="s">
        <v>398</v>
      </c>
      <c r="AJ150" s="144">
        <v>1.09</v>
      </c>
      <c r="AM150" s="148" t="s">
        <v>18</v>
      </c>
      <c r="AN150" s="146" t="s">
        <v>399</v>
      </c>
      <c r="AO150" s="144">
        <v>0.433212996389891</v>
      </c>
    </row>
    <row r="151" customHeight="1" spans="34:41">
      <c r="AH151" s="143" t="s">
        <v>15</v>
      </c>
      <c r="AI151" s="143" t="s">
        <v>209</v>
      </c>
      <c r="AJ151" s="144">
        <v>6.64</v>
      </c>
      <c r="AM151" s="148" t="s">
        <v>18</v>
      </c>
      <c r="AN151" s="146" t="s">
        <v>400</v>
      </c>
      <c r="AO151" s="144">
        <v>0.493827160493827</v>
      </c>
    </row>
    <row r="152" customHeight="1" spans="34:41">
      <c r="AH152" s="143" t="s">
        <v>15</v>
      </c>
      <c r="AI152" s="143" t="s">
        <v>401</v>
      </c>
      <c r="AJ152" s="144">
        <v>1.25</v>
      </c>
      <c r="AM152" s="148" t="s">
        <v>18</v>
      </c>
      <c r="AN152" s="146" t="s">
        <v>402</v>
      </c>
      <c r="AO152" s="144">
        <v>0.461538461538463</v>
      </c>
    </row>
    <row r="153" customHeight="1" spans="34:41">
      <c r="AH153" s="143" t="s">
        <v>15</v>
      </c>
      <c r="AI153" s="143" t="s">
        <v>403</v>
      </c>
      <c r="AJ153" s="144">
        <v>2.69</v>
      </c>
      <c r="AM153" s="148" t="s">
        <v>15</v>
      </c>
      <c r="AN153" s="146" t="s">
        <v>404</v>
      </c>
      <c r="AO153" s="144">
        <v>0.388059701492538</v>
      </c>
    </row>
    <row r="154" customHeight="1" spans="34:41">
      <c r="AH154" s="143" t="s">
        <v>15</v>
      </c>
      <c r="AI154" s="143" t="s">
        <v>256</v>
      </c>
      <c r="AJ154" s="144">
        <v>4</v>
      </c>
      <c r="AM154" s="148" t="s">
        <v>23</v>
      </c>
      <c r="AN154" s="146" t="s">
        <v>117</v>
      </c>
      <c r="AO154" s="144">
        <v>0.98901098901099</v>
      </c>
    </row>
    <row r="155" customHeight="1" spans="34:41">
      <c r="AH155" s="143" t="s">
        <v>15</v>
      </c>
      <c r="AI155" s="143" t="s">
        <v>405</v>
      </c>
      <c r="AJ155" s="144">
        <v>2.85</v>
      </c>
      <c r="AM155" s="148" t="s">
        <v>18</v>
      </c>
      <c r="AN155" s="146" t="s">
        <v>406</v>
      </c>
      <c r="AO155" s="144">
        <v>0.471204188481675</v>
      </c>
    </row>
    <row r="156" customHeight="1" spans="34:41">
      <c r="AH156" s="143" t="s">
        <v>15</v>
      </c>
      <c r="AI156" s="143" t="s">
        <v>407</v>
      </c>
      <c r="AJ156" s="144">
        <v>11.27</v>
      </c>
      <c r="AM156" s="148" t="s">
        <v>12</v>
      </c>
      <c r="AN156" s="146" t="s">
        <v>408</v>
      </c>
      <c r="AO156" s="144">
        <v>0.589285714285713</v>
      </c>
    </row>
    <row r="157" customHeight="1" spans="34:41">
      <c r="AH157" s="143" t="s">
        <v>15</v>
      </c>
      <c r="AI157" s="143" t="s">
        <v>409</v>
      </c>
      <c r="AJ157" s="144">
        <v>1.71</v>
      </c>
      <c r="AM157" s="148" t="s">
        <v>15</v>
      </c>
      <c r="AN157" s="146" t="s">
        <v>410</v>
      </c>
      <c r="AO157" s="144">
        <v>1.83529411764706</v>
      </c>
    </row>
    <row r="158" customHeight="1" spans="34:41">
      <c r="AH158" s="143" t="s">
        <v>15</v>
      </c>
      <c r="AI158" s="143" t="s">
        <v>411</v>
      </c>
      <c r="AJ158" s="144">
        <v>2.63</v>
      </c>
      <c r="AM158" s="146" t="s">
        <v>19</v>
      </c>
      <c r="AN158" s="146" t="s">
        <v>412</v>
      </c>
      <c r="AO158" s="144">
        <v>0</v>
      </c>
    </row>
    <row r="159" customHeight="1" spans="34:41">
      <c r="AH159" s="143" t="s">
        <v>15</v>
      </c>
      <c r="AI159" s="143" t="s">
        <v>126</v>
      </c>
      <c r="AJ159" s="144">
        <v>3.74</v>
      </c>
      <c r="AM159" s="146" t="s">
        <v>22</v>
      </c>
      <c r="AN159" s="146" t="s">
        <v>275</v>
      </c>
      <c r="AO159" s="144">
        <v>0.405405405405405</v>
      </c>
    </row>
    <row r="160" customHeight="1" spans="34:41">
      <c r="AH160" s="143" t="s">
        <v>15</v>
      </c>
      <c r="AI160" s="143" t="s">
        <v>296</v>
      </c>
      <c r="AJ160" s="144">
        <v>11.63</v>
      </c>
      <c r="AM160" s="146" t="s">
        <v>19</v>
      </c>
      <c r="AN160" s="146" t="s">
        <v>413</v>
      </c>
      <c r="AO160" s="144">
        <v>0.519348268839104</v>
      </c>
    </row>
    <row r="161" customHeight="1" spans="34:41">
      <c r="AH161" s="143" t="s">
        <v>15</v>
      </c>
      <c r="AI161" s="143" t="s">
        <v>414</v>
      </c>
      <c r="AJ161" s="144">
        <v>1.95</v>
      </c>
      <c r="AM161" s="146" t="s">
        <v>16</v>
      </c>
      <c r="AN161" s="146" t="s">
        <v>415</v>
      </c>
      <c r="AO161" s="144">
        <v>1.00303951367781</v>
      </c>
    </row>
    <row r="162" customHeight="1" spans="34:41">
      <c r="AH162" s="143" t="s">
        <v>15</v>
      </c>
      <c r="AI162" s="143" t="s">
        <v>416</v>
      </c>
      <c r="AJ162" s="144">
        <v>3.5</v>
      </c>
      <c r="AM162" s="146" t="s">
        <v>19</v>
      </c>
      <c r="AN162" s="146" t="s">
        <v>417</v>
      </c>
      <c r="AO162" s="144">
        <v>0.596026490066225</v>
      </c>
    </row>
    <row r="163" customHeight="1" spans="34:41">
      <c r="AH163" s="143" t="s">
        <v>15</v>
      </c>
      <c r="AI163" s="143" t="s">
        <v>418</v>
      </c>
      <c r="AJ163" s="144">
        <v>3.74</v>
      </c>
      <c r="AM163" s="146" t="s">
        <v>12</v>
      </c>
      <c r="AN163" s="146" t="s">
        <v>419</v>
      </c>
      <c r="AO163" s="144">
        <v>0.288461538461538</v>
      </c>
    </row>
    <row r="164" customHeight="1" spans="34:41">
      <c r="AH164" s="143" t="s">
        <v>15</v>
      </c>
      <c r="AI164" s="143" t="s">
        <v>420</v>
      </c>
      <c r="AJ164" s="144">
        <v>0.58</v>
      </c>
      <c r="AM164" s="146" t="s">
        <v>11</v>
      </c>
      <c r="AN164" s="146" t="s">
        <v>289</v>
      </c>
      <c r="AO164" s="144">
        <v>0.0878477306002929</v>
      </c>
    </row>
    <row r="165" customHeight="1" spans="34:41">
      <c r="AH165" s="143" t="s">
        <v>15</v>
      </c>
      <c r="AI165" s="143" t="s">
        <v>421</v>
      </c>
      <c r="AJ165" s="144">
        <v>4.55</v>
      </c>
      <c r="AM165" s="146" t="s">
        <v>11</v>
      </c>
      <c r="AN165" s="146" t="s">
        <v>285</v>
      </c>
      <c r="AO165" s="144">
        <v>0.326906957250628</v>
      </c>
    </row>
    <row r="166" customHeight="1" spans="34:41">
      <c r="AH166" s="143" t="s">
        <v>15</v>
      </c>
      <c r="AI166" s="143" t="s">
        <v>314</v>
      </c>
      <c r="AJ166" s="144">
        <v>6.2</v>
      </c>
      <c r="AM166" s="146" t="s">
        <v>14</v>
      </c>
      <c r="AN166" s="146" t="s">
        <v>422</v>
      </c>
      <c r="AO166" s="144">
        <v>4.03846153846155</v>
      </c>
    </row>
    <row r="167" customHeight="1" spans="34:41">
      <c r="AH167" s="143" t="s">
        <v>15</v>
      </c>
      <c r="AI167" s="143" t="s">
        <v>423</v>
      </c>
      <c r="AJ167" s="144">
        <v>8.53</v>
      </c>
      <c r="AM167" s="146" t="s">
        <v>12</v>
      </c>
      <c r="AN167" s="146" t="s">
        <v>424</v>
      </c>
      <c r="AO167" s="144">
        <v>0.334855403348554</v>
      </c>
    </row>
    <row r="168" customHeight="1" spans="34:41">
      <c r="AH168" s="143" t="s">
        <v>15</v>
      </c>
      <c r="AI168" s="143" t="s">
        <v>170</v>
      </c>
      <c r="AJ168" s="144">
        <v>32.56</v>
      </c>
      <c r="AM168" s="146" t="s">
        <v>12</v>
      </c>
      <c r="AN168" s="146" t="s">
        <v>425</v>
      </c>
      <c r="AO168" s="144">
        <v>0.882352941176472</v>
      </c>
    </row>
    <row r="169" customHeight="1" spans="34:41">
      <c r="AH169" s="143" t="s">
        <v>15</v>
      </c>
      <c r="AI169" s="143" t="s">
        <v>110</v>
      </c>
      <c r="AJ169" s="144">
        <v>7.38</v>
      </c>
      <c r="AM169" s="146" t="s">
        <v>15</v>
      </c>
      <c r="AN169" s="146" t="s">
        <v>426</v>
      </c>
      <c r="AO169" s="144">
        <v>0.896551724137931</v>
      </c>
    </row>
    <row r="170" customHeight="1" spans="34:41">
      <c r="AH170" s="143" t="s">
        <v>15</v>
      </c>
      <c r="AI170" s="143" t="s">
        <v>427</v>
      </c>
      <c r="AJ170" s="144">
        <v>7.58</v>
      </c>
      <c r="AM170" s="146" t="s">
        <v>15</v>
      </c>
      <c r="AN170" s="146" t="s">
        <v>428</v>
      </c>
      <c r="AO170" s="144">
        <v>0.530612244897959</v>
      </c>
    </row>
    <row r="171" customHeight="1" spans="34:41">
      <c r="AH171" s="143" t="s">
        <v>15</v>
      </c>
      <c r="AI171" s="143" t="s">
        <v>429</v>
      </c>
      <c r="AJ171" s="144">
        <v>6.45</v>
      </c>
      <c r="AM171" s="146" t="s">
        <v>15</v>
      </c>
      <c r="AN171" s="146" t="s">
        <v>430</v>
      </c>
      <c r="AO171" s="144">
        <v>0.951219512195123</v>
      </c>
    </row>
    <row r="172" customHeight="1" spans="34:41">
      <c r="AH172" s="143" t="s">
        <v>15</v>
      </c>
      <c r="AI172" s="143" t="s">
        <v>426</v>
      </c>
      <c r="AJ172" s="144">
        <v>1.75</v>
      </c>
      <c r="AM172" s="146" t="s">
        <v>15</v>
      </c>
      <c r="AN172" s="146" t="s">
        <v>431</v>
      </c>
      <c r="AO172" s="144">
        <v>0.928571428571429</v>
      </c>
    </row>
    <row r="173" customHeight="1" spans="34:41">
      <c r="AH173" s="143" t="s">
        <v>15</v>
      </c>
      <c r="AI173" s="143" t="s">
        <v>428</v>
      </c>
      <c r="AJ173" s="144">
        <v>5.26</v>
      </c>
      <c r="AM173" s="146" t="s">
        <v>15</v>
      </c>
      <c r="AN173" s="146" t="s">
        <v>228</v>
      </c>
      <c r="AO173" s="144">
        <v>0.646408839779007</v>
      </c>
    </row>
    <row r="174" customHeight="1" spans="34:41">
      <c r="AH174" s="143" t="s">
        <v>14</v>
      </c>
      <c r="AI174" s="143" t="s">
        <v>124</v>
      </c>
      <c r="AJ174" s="144">
        <v>6.94</v>
      </c>
      <c r="AM174" s="146" t="s">
        <v>15</v>
      </c>
      <c r="AN174" s="146" t="s">
        <v>432</v>
      </c>
      <c r="AO174" s="144">
        <v>1.08333333333333</v>
      </c>
    </row>
    <row r="175" customHeight="1" spans="34:41">
      <c r="AH175" s="143" t="s">
        <v>14</v>
      </c>
      <c r="AI175" s="143" t="s">
        <v>433</v>
      </c>
      <c r="AJ175" s="144">
        <v>7</v>
      </c>
      <c r="AM175" s="146" t="s">
        <v>17</v>
      </c>
      <c r="AN175" s="146" t="s">
        <v>434</v>
      </c>
      <c r="AO175" s="144">
        <v>0.565217391304347</v>
      </c>
    </row>
    <row r="176" customHeight="1" spans="34:41">
      <c r="AH176" s="143" t="s">
        <v>14</v>
      </c>
      <c r="AI176" s="143" t="s">
        <v>435</v>
      </c>
      <c r="AJ176" s="144">
        <v>28.65</v>
      </c>
      <c r="AM176" s="146" t="s">
        <v>15</v>
      </c>
      <c r="AN176" s="146" t="s">
        <v>436</v>
      </c>
      <c r="AO176" s="144">
        <v>0.916299559471364</v>
      </c>
    </row>
    <row r="177" customHeight="1" spans="34:41">
      <c r="AH177" s="143" t="s">
        <v>14</v>
      </c>
      <c r="AI177" s="143" t="s">
        <v>130</v>
      </c>
      <c r="AJ177" s="144">
        <v>6.38</v>
      </c>
      <c r="AM177" s="146" t="s">
        <v>18</v>
      </c>
      <c r="AN177" s="146" t="s">
        <v>437</v>
      </c>
      <c r="AO177" s="144">
        <v>0.505617977528088</v>
      </c>
    </row>
    <row r="178" customHeight="1" spans="34:41">
      <c r="AH178" s="143" t="s">
        <v>14</v>
      </c>
      <c r="AI178" s="143" t="s">
        <v>181</v>
      </c>
      <c r="AJ178" s="144">
        <v>31.5</v>
      </c>
      <c r="AM178" s="146" t="s">
        <v>12</v>
      </c>
      <c r="AN178" s="146" t="s">
        <v>438</v>
      </c>
      <c r="AO178" s="144" t="e">
        <v>#DIV/0!</v>
      </c>
    </row>
    <row r="179" customHeight="1" spans="34:41">
      <c r="AH179" s="143" t="s">
        <v>14</v>
      </c>
      <c r="AI179" s="143" t="s">
        <v>134</v>
      </c>
      <c r="AJ179" s="144">
        <v>14.01</v>
      </c>
      <c r="AM179" s="146" t="s">
        <v>12</v>
      </c>
      <c r="AN179" s="146" t="s">
        <v>299</v>
      </c>
      <c r="AO179" s="144">
        <v>0.574162679425838</v>
      </c>
    </row>
    <row r="180" customHeight="1" spans="34:41">
      <c r="AH180" s="143" t="s">
        <v>14</v>
      </c>
      <c r="AI180" s="143" t="s">
        <v>387</v>
      </c>
      <c r="AJ180" s="144">
        <v>37.45</v>
      </c>
      <c r="AM180" s="146" t="s">
        <v>21</v>
      </c>
      <c r="AN180" s="146" t="s">
        <v>439</v>
      </c>
      <c r="AO180" s="144">
        <v>0</v>
      </c>
    </row>
    <row r="181" customHeight="1" spans="34:41">
      <c r="AH181" s="143" t="s">
        <v>14</v>
      </c>
      <c r="AI181" s="143" t="s">
        <v>197</v>
      </c>
      <c r="AJ181" s="144">
        <v>41.23</v>
      </c>
      <c r="AM181" s="146" t="s">
        <v>21</v>
      </c>
      <c r="AN181" s="146" t="s">
        <v>440</v>
      </c>
      <c r="AO181" s="144">
        <v>0</v>
      </c>
    </row>
    <row r="182" customHeight="1" spans="34:41">
      <c r="AH182" s="143" t="s">
        <v>14</v>
      </c>
      <c r="AI182" s="143" t="s">
        <v>441</v>
      </c>
      <c r="AJ182" s="144">
        <v>5.85</v>
      </c>
      <c r="AM182" s="146" t="s">
        <v>21</v>
      </c>
      <c r="AN182" s="146" t="s">
        <v>442</v>
      </c>
      <c r="AO182" s="144">
        <v>0</v>
      </c>
    </row>
    <row r="183" customHeight="1" spans="34:41">
      <c r="AH183" s="143" t="s">
        <v>14</v>
      </c>
      <c r="AI183" s="143" t="s">
        <v>146</v>
      </c>
      <c r="AJ183" s="144">
        <v>6.99</v>
      </c>
      <c r="AM183" s="146" t="s">
        <v>21</v>
      </c>
      <c r="AN183" s="146" t="s">
        <v>443</v>
      </c>
      <c r="AO183" s="144">
        <v>0</v>
      </c>
    </row>
    <row r="184" customHeight="1" spans="34:41">
      <c r="AH184" s="143" t="s">
        <v>14</v>
      </c>
      <c r="AI184" s="143" t="s">
        <v>149</v>
      </c>
      <c r="AJ184" s="144">
        <v>4.46</v>
      </c>
      <c r="AM184" s="146" t="s">
        <v>10</v>
      </c>
      <c r="AN184" s="146" t="s">
        <v>444</v>
      </c>
      <c r="AO184" s="144">
        <v>0.24</v>
      </c>
    </row>
    <row r="185" customHeight="1" spans="34:41">
      <c r="AH185" s="143" t="s">
        <v>14</v>
      </c>
      <c r="AI185" s="143" t="s">
        <v>445</v>
      </c>
      <c r="AJ185" s="144">
        <v>15.18</v>
      </c>
      <c r="AM185" s="146" t="s">
        <v>21</v>
      </c>
      <c r="AN185" s="146" t="s">
        <v>446</v>
      </c>
      <c r="AO185" s="144">
        <v>0</v>
      </c>
    </row>
    <row r="186" customHeight="1" spans="34:41">
      <c r="AH186" s="143" t="s">
        <v>14</v>
      </c>
      <c r="AI186" s="143" t="s">
        <v>154</v>
      </c>
      <c r="AJ186" s="144">
        <v>12.76</v>
      </c>
      <c r="AM186" s="146" t="s">
        <v>21</v>
      </c>
      <c r="AN186" s="146" t="s">
        <v>447</v>
      </c>
      <c r="AO186" s="144">
        <v>0</v>
      </c>
    </row>
    <row r="187" customHeight="1" spans="34:41">
      <c r="AH187" s="143" t="s">
        <v>14</v>
      </c>
      <c r="AI187" s="143" t="s">
        <v>221</v>
      </c>
      <c r="AJ187" s="144">
        <v>5.88</v>
      </c>
      <c r="AM187" s="146" t="s">
        <v>21</v>
      </c>
      <c r="AN187" s="146" t="s">
        <v>448</v>
      </c>
      <c r="AO187" s="144">
        <v>0</v>
      </c>
    </row>
    <row r="188" customHeight="1" spans="34:41">
      <c r="AH188" s="143" t="s">
        <v>14</v>
      </c>
      <c r="AI188" s="143" t="s">
        <v>159</v>
      </c>
      <c r="AJ188" s="144">
        <v>6.35</v>
      </c>
      <c r="AM188" s="146" t="s">
        <v>10</v>
      </c>
      <c r="AN188" s="146" t="s">
        <v>449</v>
      </c>
      <c r="AO188" s="144">
        <v>3.375</v>
      </c>
    </row>
    <row r="189" customHeight="1" spans="34:41">
      <c r="AH189" s="143" t="s">
        <v>14</v>
      </c>
      <c r="AI189" s="143" t="s">
        <v>166</v>
      </c>
      <c r="AJ189" s="144">
        <v>10.7</v>
      </c>
      <c r="AM189" s="146" t="s">
        <v>10</v>
      </c>
      <c r="AN189" s="146" t="s">
        <v>450</v>
      </c>
      <c r="AO189" s="144">
        <v>1.02040816326531</v>
      </c>
    </row>
    <row r="190" customHeight="1" spans="34:41">
      <c r="AH190" s="143" t="s">
        <v>14</v>
      </c>
      <c r="AI190" s="143" t="s">
        <v>168</v>
      </c>
      <c r="AJ190" s="144">
        <v>5.14</v>
      </c>
      <c r="AM190" s="146" t="s">
        <v>21</v>
      </c>
      <c r="AN190" s="146" t="s">
        <v>451</v>
      </c>
      <c r="AO190" s="144">
        <v>0</v>
      </c>
    </row>
    <row r="191" customHeight="1" spans="34:41">
      <c r="AH191" s="143" t="s">
        <v>14</v>
      </c>
      <c r="AI191" s="143" t="s">
        <v>452</v>
      </c>
      <c r="AJ191" s="144">
        <v>7.86</v>
      </c>
      <c r="AM191" s="146" t="s">
        <v>21</v>
      </c>
      <c r="AN191" s="146" t="s">
        <v>453</v>
      </c>
      <c r="AO191" s="144">
        <v>0</v>
      </c>
    </row>
    <row r="192" customHeight="1" spans="34:41">
      <c r="AH192" s="143" t="s">
        <v>14</v>
      </c>
      <c r="AI192" s="143" t="s">
        <v>172</v>
      </c>
      <c r="AJ192" s="144">
        <v>7.94</v>
      </c>
      <c r="AM192" s="146" t="s">
        <v>21</v>
      </c>
      <c r="AN192" s="146" t="s">
        <v>454</v>
      </c>
      <c r="AO192" s="144">
        <v>0</v>
      </c>
    </row>
    <row r="193" customHeight="1" spans="34:41">
      <c r="AH193" s="143" t="s">
        <v>14</v>
      </c>
      <c r="AI193" s="143" t="s">
        <v>174</v>
      </c>
      <c r="AJ193" s="144">
        <v>7.5</v>
      </c>
      <c r="AM193" s="146" t="s">
        <v>14</v>
      </c>
      <c r="AN193" s="146" t="s">
        <v>196</v>
      </c>
      <c r="AO193" s="144">
        <v>6.58536585365852</v>
      </c>
    </row>
    <row r="194" customHeight="1" spans="34:41">
      <c r="AH194" s="143" t="s">
        <v>14</v>
      </c>
      <c r="AI194" s="143" t="s">
        <v>422</v>
      </c>
      <c r="AJ194" s="144">
        <v>3.5</v>
      </c>
      <c r="AM194" s="146" t="s">
        <v>13</v>
      </c>
      <c r="AN194" s="146" t="s">
        <v>455</v>
      </c>
      <c r="AO194" s="144">
        <v>1.90140845070422</v>
      </c>
    </row>
    <row r="195" customHeight="1" spans="34:41">
      <c r="AH195" s="143" t="s">
        <v>14</v>
      </c>
      <c r="AI195" s="143" t="s">
        <v>456</v>
      </c>
      <c r="AJ195" s="144">
        <v>7.41</v>
      </c>
      <c r="AM195" s="146" t="s">
        <v>21</v>
      </c>
      <c r="AN195" s="146" t="s">
        <v>457</v>
      </c>
      <c r="AO195" s="144">
        <v>0</v>
      </c>
    </row>
    <row r="196" customHeight="1" spans="34:41">
      <c r="AH196" s="143" t="s">
        <v>14</v>
      </c>
      <c r="AI196" s="143" t="s">
        <v>140</v>
      </c>
      <c r="AJ196" s="144">
        <v>0</v>
      </c>
      <c r="AM196" s="146" t="s">
        <v>21</v>
      </c>
      <c r="AN196" s="146" t="s">
        <v>458</v>
      </c>
      <c r="AO196" s="144">
        <v>0</v>
      </c>
    </row>
    <row r="197" customHeight="1" spans="34:41">
      <c r="AH197" s="143" t="s">
        <v>14</v>
      </c>
      <c r="AI197" s="143" t="s">
        <v>284</v>
      </c>
      <c r="AJ197" s="144">
        <v>7.75</v>
      </c>
      <c r="AM197" s="146" t="s">
        <v>14</v>
      </c>
      <c r="AN197" s="146" t="s">
        <v>459</v>
      </c>
      <c r="AO197" s="144">
        <v>2.72727272727273</v>
      </c>
    </row>
    <row r="198" customHeight="1" spans="34:41">
      <c r="AH198" s="143" t="s">
        <v>14</v>
      </c>
      <c r="AI198" s="143" t="s">
        <v>185</v>
      </c>
      <c r="AJ198" s="144">
        <v>11.5</v>
      </c>
      <c r="AM198" s="146" t="s">
        <v>12</v>
      </c>
      <c r="AN198" s="146" t="s">
        <v>460</v>
      </c>
      <c r="AO198" s="144">
        <v>0.189530685920578</v>
      </c>
    </row>
    <row r="199" customHeight="1" spans="34:41">
      <c r="AH199" s="143" t="s">
        <v>14</v>
      </c>
      <c r="AI199" s="143" t="s">
        <v>213</v>
      </c>
      <c r="AJ199" s="144">
        <v>8.67</v>
      </c>
      <c r="AM199" s="146" t="s">
        <v>11</v>
      </c>
      <c r="AN199" s="146" t="s">
        <v>461</v>
      </c>
      <c r="AO199" s="144">
        <v>0.338709677419354</v>
      </c>
    </row>
    <row r="200" customHeight="1" spans="34:41">
      <c r="AH200" s="143" t="s">
        <v>14</v>
      </c>
      <c r="AI200" s="143" t="s">
        <v>183</v>
      </c>
      <c r="AJ200" s="144">
        <v>11.19</v>
      </c>
      <c r="AM200" s="146" t="s">
        <v>11</v>
      </c>
      <c r="AN200" s="146" t="s">
        <v>291</v>
      </c>
      <c r="AO200" s="144">
        <v>0.160714285714285</v>
      </c>
    </row>
    <row r="201" customHeight="1" spans="34:41">
      <c r="AH201" s="143" t="s">
        <v>14</v>
      </c>
      <c r="AI201" s="143" t="s">
        <v>184</v>
      </c>
      <c r="AJ201" s="144">
        <v>12.55</v>
      </c>
      <c r="AM201" s="146" t="s">
        <v>12</v>
      </c>
      <c r="AN201" s="146" t="s">
        <v>462</v>
      </c>
      <c r="AO201" s="144" t="e">
        <v>#DIV/0!</v>
      </c>
    </row>
    <row r="202" customHeight="1" spans="34:41">
      <c r="AH202" s="143" t="s">
        <v>10</v>
      </c>
      <c r="AI202" s="143" t="s">
        <v>463</v>
      </c>
      <c r="AJ202" s="144">
        <v>6.81</v>
      </c>
      <c r="AM202" s="146" t="s">
        <v>12</v>
      </c>
      <c r="AN202" s="146" t="s">
        <v>464</v>
      </c>
      <c r="AO202" s="144" t="e">
        <v>#DIV/0!</v>
      </c>
    </row>
    <row r="203" customHeight="1" spans="34:41">
      <c r="AH203" s="143" t="s">
        <v>14</v>
      </c>
      <c r="AI203" s="143" t="s">
        <v>254</v>
      </c>
      <c r="AJ203" s="144">
        <v>15.42</v>
      </c>
      <c r="AM203" s="146" t="s">
        <v>12</v>
      </c>
      <c r="AN203" s="146" t="s">
        <v>465</v>
      </c>
      <c r="AO203" s="144">
        <v>0.241691842900302</v>
      </c>
    </row>
    <row r="204" customHeight="1" spans="34:41">
      <c r="AH204" s="143" t="s">
        <v>14</v>
      </c>
      <c r="AI204" s="143" t="s">
        <v>186</v>
      </c>
      <c r="AJ204" s="144">
        <v>49.3</v>
      </c>
      <c r="AM204" s="146" t="s">
        <v>12</v>
      </c>
      <c r="AN204" s="146" t="s">
        <v>466</v>
      </c>
      <c r="AO204" s="144">
        <v>0.245901639344262</v>
      </c>
    </row>
    <row r="205" customHeight="1" spans="34:41">
      <c r="AH205" s="143" t="s">
        <v>14</v>
      </c>
      <c r="AI205" s="143" t="s">
        <v>467</v>
      </c>
      <c r="AJ205" s="144">
        <v>7</v>
      </c>
      <c r="AM205" s="146" t="s">
        <v>12</v>
      </c>
      <c r="AN205" s="146" t="s">
        <v>468</v>
      </c>
      <c r="AO205" s="144">
        <v>0.387096774193548</v>
      </c>
    </row>
    <row r="206" customHeight="1" spans="34:41">
      <c r="AH206" s="143" t="s">
        <v>14</v>
      </c>
      <c r="AI206" s="143" t="s">
        <v>469</v>
      </c>
      <c r="AJ206" s="144">
        <v>20.28</v>
      </c>
      <c r="AM206" s="146" t="s">
        <v>12</v>
      </c>
      <c r="AN206" s="146" t="s">
        <v>470</v>
      </c>
      <c r="AO206" s="144">
        <v>0.335820895522388</v>
      </c>
    </row>
    <row r="207" customHeight="1" spans="34:41">
      <c r="AH207" s="143" t="s">
        <v>14</v>
      </c>
      <c r="AI207" s="143" t="s">
        <v>194</v>
      </c>
      <c r="AJ207" s="144">
        <v>6</v>
      </c>
      <c r="AM207" s="146" t="s">
        <v>12</v>
      </c>
      <c r="AN207" s="146" t="s">
        <v>471</v>
      </c>
      <c r="AO207" s="144">
        <v>0.332278481012658</v>
      </c>
    </row>
    <row r="208" customHeight="1" spans="34:41">
      <c r="AH208" s="143" t="s">
        <v>13</v>
      </c>
      <c r="AI208" s="143" t="s">
        <v>472</v>
      </c>
      <c r="AJ208" s="144">
        <v>2.99</v>
      </c>
      <c r="AM208" s="146" t="s">
        <v>11</v>
      </c>
      <c r="AN208" s="146" t="s">
        <v>473</v>
      </c>
      <c r="AO208" s="144">
        <v>0.148514851485149</v>
      </c>
    </row>
    <row r="209" customHeight="1" spans="34:41">
      <c r="AH209" s="143" t="s">
        <v>13</v>
      </c>
      <c r="AI209" s="143" t="s">
        <v>474</v>
      </c>
      <c r="AJ209" s="144">
        <v>4.17</v>
      </c>
      <c r="AM209" s="146" t="s">
        <v>15</v>
      </c>
      <c r="AN209" s="146" t="s">
        <v>475</v>
      </c>
      <c r="AO209" s="144">
        <v>0.675324675324676</v>
      </c>
    </row>
    <row r="210" customHeight="1" spans="34:41">
      <c r="AH210" s="143" t="s">
        <v>14</v>
      </c>
      <c r="AI210" s="143" t="s">
        <v>138</v>
      </c>
      <c r="AJ210" s="144">
        <v>15.49</v>
      </c>
      <c r="AM210" s="146" t="s">
        <v>12</v>
      </c>
      <c r="AN210" s="146" t="s">
        <v>476</v>
      </c>
      <c r="AO210" s="144">
        <v>1.36</v>
      </c>
    </row>
    <row r="211" customHeight="1" spans="34:41">
      <c r="AH211" s="143" t="s">
        <v>14</v>
      </c>
      <c r="AI211" s="143" t="s">
        <v>200</v>
      </c>
      <c r="AJ211" s="144">
        <v>4.32</v>
      </c>
      <c r="AM211" s="146" t="s">
        <v>11</v>
      </c>
      <c r="AN211" s="146" t="s">
        <v>477</v>
      </c>
      <c r="AO211" s="144">
        <v>0.43338683788122</v>
      </c>
    </row>
    <row r="212" customHeight="1" spans="34:41">
      <c r="AH212" s="143" t="s">
        <v>14</v>
      </c>
      <c r="AI212" s="143" t="s">
        <v>204</v>
      </c>
      <c r="AJ212" s="144">
        <v>7.04</v>
      </c>
      <c r="AM212" s="146" t="s">
        <v>18</v>
      </c>
      <c r="AN212" s="146" t="s">
        <v>478</v>
      </c>
      <c r="AO212" s="144">
        <v>0.295566502463055</v>
      </c>
    </row>
    <row r="213" customHeight="1" spans="34:41">
      <c r="AH213" s="143" t="s">
        <v>14</v>
      </c>
      <c r="AI213" s="143" t="s">
        <v>479</v>
      </c>
      <c r="AJ213" s="144">
        <v>8.89</v>
      </c>
      <c r="AM213" s="146" t="s">
        <v>12</v>
      </c>
      <c r="AN213" s="146" t="s">
        <v>480</v>
      </c>
      <c r="AO213" s="144">
        <v>0.817120622568095</v>
      </c>
    </row>
    <row r="214" customHeight="1" spans="34:41">
      <c r="AH214" s="143" t="s">
        <v>14</v>
      </c>
      <c r="AI214" s="143" t="s">
        <v>202</v>
      </c>
      <c r="AJ214" s="144">
        <v>19.3</v>
      </c>
      <c r="AM214" s="146" t="s">
        <v>12</v>
      </c>
      <c r="AN214" s="146" t="s">
        <v>481</v>
      </c>
      <c r="AO214" s="144">
        <v>0.462012320328542</v>
      </c>
    </row>
    <row r="215" customHeight="1" spans="34:41">
      <c r="AH215" s="143" t="s">
        <v>14</v>
      </c>
      <c r="AI215" s="143" t="s">
        <v>482</v>
      </c>
      <c r="AJ215" s="144">
        <v>3.49</v>
      </c>
      <c r="AM215" s="146" t="s">
        <v>11</v>
      </c>
      <c r="AN215" s="146" t="s">
        <v>483</v>
      </c>
      <c r="AO215" s="144">
        <v>0.243111831442463</v>
      </c>
    </row>
    <row r="216" customHeight="1" spans="34:41">
      <c r="AH216" s="143" t="s">
        <v>14</v>
      </c>
      <c r="AI216" s="143" t="s">
        <v>240</v>
      </c>
      <c r="AJ216" s="144">
        <v>11</v>
      </c>
      <c r="AM216" s="146" t="s">
        <v>13</v>
      </c>
      <c r="AN216" s="146" t="s">
        <v>484</v>
      </c>
      <c r="AO216" s="144">
        <v>0.774193548387096</v>
      </c>
    </row>
    <row r="217" customHeight="1" spans="34:41">
      <c r="AH217" s="143" t="s">
        <v>14</v>
      </c>
      <c r="AI217" s="143" t="s">
        <v>177</v>
      </c>
      <c r="AJ217" s="144">
        <v>12.26</v>
      </c>
      <c r="AM217" s="146" t="s">
        <v>11</v>
      </c>
      <c r="AN217" s="146" t="s">
        <v>293</v>
      </c>
      <c r="AO217" s="144">
        <v>0.632530120481929</v>
      </c>
    </row>
    <row r="218" customHeight="1" spans="34:41">
      <c r="AH218" s="143" t="s">
        <v>14</v>
      </c>
      <c r="AI218" s="143" t="s">
        <v>116</v>
      </c>
      <c r="AJ218" s="144">
        <v>17.12</v>
      </c>
      <c r="AM218" s="146" t="s">
        <v>16</v>
      </c>
      <c r="AN218" s="146" t="s">
        <v>485</v>
      </c>
      <c r="AO218" s="144">
        <v>0.564705882352942</v>
      </c>
    </row>
    <row r="219" customHeight="1" spans="34:41">
      <c r="AH219" s="143" t="s">
        <v>14</v>
      </c>
      <c r="AI219" s="143" t="s">
        <v>370</v>
      </c>
      <c r="AJ219" s="144">
        <v>12.9</v>
      </c>
      <c r="AM219" s="146" t="s">
        <v>12</v>
      </c>
      <c r="AN219" s="146" t="s">
        <v>486</v>
      </c>
      <c r="AO219" s="144">
        <v>0.773638968481377</v>
      </c>
    </row>
    <row r="220" customHeight="1" spans="34:41">
      <c r="AH220" s="143" t="s">
        <v>14</v>
      </c>
      <c r="AI220" s="143" t="s">
        <v>487</v>
      </c>
      <c r="AJ220" s="144">
        <v>30</v>
      </c>
      <c r="AM220" s="146" t="s">
        <v>11</v>
      </c>
      <c r="AN220" s="146" t="s">
        <v>488</v>
      </c>
      <c r="AO220" s="144">
        <v>0.0434782608695652</v>
      </c>
    </row>
    <row r="221" customHeight="1" spans="34:41">
      <c r="AH221" s="143" t="s">
        <v>14</v>
      </c>
      <c r="AI221" s="143" t="s">
        <v>489</v>
      </c>
      <c r="AJ221" s="144">
        <v>28.77</v>
      </c>
      <c r="AM221" s="146" t="s">
        <v>18</v>
      </c>
      <c r="AN221" s="146" t="s">
        <v>490</v>
      </c>
      <c r="AO221" s="144">
        <v>0.441898527004909</v>
      </c>
    </row>
    <row r="222" customHeight="1" spans="34:41">
      <c r="AH222" s="143" t="s">
        <v>14</v>
      </c>
      <c r="AI222" s="143" t="s">
        <v>225</v>
      </c>
      <c r="AJ222" s="144">
        <v>5.88</v>
      </c>
      <c r="AM222" s="146" t="s">
        <v>18</v>
      </c>
      <c r="AN222" s="146" t="s">
        <v>491</v>
      </c>
      <c r="AO222" s="144">
        <v>1.04294478527607</v>
      </c>
    </row>
    <row r="223" customHeight="1" spans="34:41">
      <c r="AH223" s="143" t="s">
        <v>14</v>
      </c>
      <c r="AI223" s="143" t="s">
        <v>227</v>
      </c>
      <c r="AJ223" s="144">
        <v>11.5</v>
      </c>
      <c r="AM223" s="146" t="s">
        <v>11</v>
      </c>
      <c r="AN223" s="146" t="s">
        <v>287</v>
      </c>
      <c r="AO223" s="144">
        <v>0.247933884297521</v>
      </c>
    </row>
    <row r="224" customHeight="1" spans="34:41">
      <c r="AH224" s="143" t="s">
        <v>14</v>
      </c>
      <c r="AI224" s="143" t="s">
        <v>246</v>
      </c>
      <c r="AJ224" s="144">
        <v>8.74</v>
      </c>
      <c r="AM224" s="146" t="s">
        <v>11</v>
      </c>
      <c r="AN224" s="146" t="s">
        <v>492</v>
      </c>
      <c r="AO224" s="144">
        <v>0</v>
      </c>
    </row>
    <row r="225" customHeight="1" spans="34:41">
      <c r="AH225" s="143" t="s">
        <v>14</v>
      </c>
      <c r="AI225" s="143" t="s">
        <v>330</v>
      </c>
      <c r="AJ225" s="144">
        <v>7.01</v>
      </c>
      <c r="AM225" s="146" t="s">
        <v>11</v>
      </c>
      <c r="AN225" s="146" t="s">
        <v>297</v>
      </c>
      <c r="AO225" s="144">
        <v>0.4251968503937</v>
      </c>
    </row>
    <row r="226" customHeight="1" spans="34:41">
      <c r="AH226" s="143" t="s">
        <v>14</v>
      </c>
      <c r="AI226" s="143" t="s">
        <v>252</v>
      </c>
      <c r="AJ226" s="144">
        <v>2.16</v>
      </c>
      <c r="AM226" s="146" t="s">
        <v>12</v>
      </c>
      <c r="AN226" s="146" t="s">
        <v>493</v>
      </c>
      <c r="AO226" s="144">
        <v>0.37303664921466</v>
      </c>
    </row>
    <row r="227" customHeight="1" spans="34:41">
      <c r="AH227" s="143" t="s">
        <v>14</v>
      </c>
      <c r="AI227" s="143" t="s">
        <v>494</v>
      </c>
      <c r="AJ227" s="144">
        <v>2.55</v>
      </c>
      <c r="AM227" s="146" t="s">
        <v>12</v>
      </c>
      <c r="AN227" s="146" t="s">
        <v>495</v>
      </c>
      <c r="AO227" s="144">
        <v>0.203735144312394</v>
      </c>
    </row>
    <row r="228" customHeight="1" spans="34:41">
      <c r="AH228" s="143" t="s">
        <v>13</v>
      </c>
      <c r="AI228" s="143" t="s">
        <v>362</v>
      </c>
      <c r="AJ228" s="144">
        <v>4.04</v>
      </c>
      <c r="AM228" s="146" t="s">
        <v>11</v>
      </c>
      <c r="AN228" s="146" t="s">
        <v>496</v>
      </c>
      <c r="AO228" s="144">
        <v>0</v>
      </c>
    </row>
    <row r="229" customHeight="1" spans="34:41">
      <c r="AH229" s="143" t="s">
        <v>13</v>
      </c>
      <c r="AI229" s="143" t="s">
        <v>497</v>
      </c>
      <c r="AJ229" s="144">
        <v>7.77</v>
      </c>
      <c r="AM229" s="146" t="s">
        <v>18</v>
      </c>
      <c r="AN229" s="146" t="s">
        <v>498</v>
      </c>
      <c r="AO229" s="144">
        <v>0.702479338842975</v>
      </c>
    </row>
    <row r="230" customHeight="1" spans="34:41">
      <c r="AH230" s="143" t="s">
        <v>13</v>
      </c>
      <c r="AI230" s="143" t="s">
        <v>499</v>
      </c>
      <c r="AJ230" s="144">
        <v>12.13</v>
      </c>
      <c r="AM230" s="146" t="s">
        <v>11</v>
      </c>
      <c r="AN230" s="146" t="s">
        <v>500</v>
      </c>
      <c r="AO230" s="144">
        <v>0.614173228346456</v>
      </c>
    </row>
    <row r="231" customHeight="1" spans="34:41">
      <c r="AH231" s="143" t="s">
        <v>13</v>
      </c>
      <c r="AI231" s="143" t="s">
        <v>377</v>
      </c>
      <c r="AJ231" s="144">
        <v>7.39</v>
      </c>
      <c r="AM231" s="146" t="s">
        <v>19</v>
      </c>
      <c r="AN231" s="146" t="s">
        <v>501</v>
      </c>
      <c r="AO231" s="144">
        <v>0.344827586206897</v>
      </c>
    </row>
    <row r="232" customHeight="1" spans="34:41">
      <c r="AH232" s="143" t="s">
        <v>13</v>
      </c>
      <c r="AI232" s="143" t="s">
        <v>326</v>
      </c>
      <c r="AJ232" s="144">
        <v>3.15</v>
      </c>
      <c r="AM232" s="146" t="s">
        <v>18</v>
      </c>
      <c r="AN232" s="146" t="s">
        <v>502</v>
      </c>
      <c r="AO232" s="144">
        <v>0.38135593220339</v>
      </c>
    </row>
    <row r="233" customHeight="1" spans="34:41">
      <c r="AH233" s="143" t="s">
        <v>13</v>
      </c>
      <c r="AI233" s="143" t="s">
        <v>328</v>
      </c>
      <c r="AJ233" s="144">
        <v>4.17</v>
      </c>
      <c r="AM233" s="146" t="s">
        <v>11</v>
      </c>
      <c r="AN233" s="146" t="s">
        <v>295</v>
      </c>
      <c r="AO233" s="144">
        <v>0.0934579439252336</v>
      </c>
    </row>
    <row r="234" customHeight="1" spans="34:41">
      <c r="AH234" s="143" t="s">
        <v>13</v>
      </c>
      <c r="AI234" s="143" t="s">
        <v>176</v>
      </c>
      <c r="AJ234" s="144">
        <v>2.43</v>
      </c>
      <c r="AM234" s="146" t="s">
        <v>15</v>
      </c>
      <c r="AN234" s="146" t="s">
        <v>414</v>
      </c>
      <c r="AO234" s="144">
        <v>1.91176470588235</v>
      </c>
    </row>
    <row r="235" customHeight="1" spans="34:41">
      <c r="AH235" s="143" t="s">
        <v>13</v>
      </c>
      <c r="AI235" s="143" t="s">
        <v>503</v>
      </c>
      <c r="AJ235" s="144">
        <v>8.23</v>
      </c>
      <c r="AM235" s="146" t="s">
        <v>21</v>
      </c>
      <c r="AN235" s="146" t="s">
        <v>504</v>
      </c>
      <c r="AO235" s="144">
        <v>0</v>
      </c>
    </row>
    <row r="236" customHeight="1" spans="34:41">
      <c r="AH236" s="143" t="s">
        <v>13</v>
      </c>
      <c r="AI236" s="143" t="s">
        <v>310</v>
      </c>
      <c r="AJ236" s="144">
        <v>2.33</v>
      </c>
      <c r="AM236" s="146" t="s">
        <v>15</v>
      </c>
      <c r="AN236" s="146" t="s">
        <v>505</v>
      </c>
      <c r="AO236" s="144">
        <v>1.79310344827586</v>
      </c>
    </row>
    <row r="237" customHeight="1" spans="34:41">
      <c r="AH237" s="143" t="s">
        <v>13</v>
      </c>
      <c r="AI237" s="143" t="s">
        <v>506</v>
      </c>
      <c r="AJ237" s="144">
        <v>0.82</v>
      </c>
      <c r="AM237" s="146" t="s">
        <v>13</v>
      </c>
      <c r="AN237" s="146" t="s">
        <v>507</v>
      </c>
      <c r="AO237" s="144">
        <v>0.712166172106827</v>
      </c>
    </row>
    <row r="238" customHeight="1" spans="34:41">
      <c r="AH238" s="143" t="s">
        <v>13</v>
      </c>
      <c r="AI238" s="143" t="s">
        <v>508</v>
      </c>
      <c r="AJ238" s="144">
        <v>12.87</v>
      </c>
      <c r="AM238" s="146" t="s">
        <v>15</v>
      </c>
      <c r="AN238" s="146" t="s">
        <v>509</v>
      </c>
      <c r="AO238" s="144">
        <v>0.257425742574257</v>
      </c>
    </row>
    <row r="239" customHeight="1" spans="34:41">
      <c r="AH239" s="143" t="s">
        <v>13</v>
      </c>
      <c r="AI239" s="143" t="s">
        <v>510</v>
      </c>
      <c r="AJ239" s="144">
        <v>3.89</v>
      </c>
      <c r="AM239" s="146" t="s">
        <v>15</v>
      </c>
      <c r="AN239" s="146" t="s">
        <v>390</v>
      </c>
      <c r="AO239" s="144">
        <v>0</v>
      </c>
    </row>
    <row r="240" customHeight="1" spans="34:41">
      <c r="AH240" s="143" t="s">
        <v>21</v>
      </c>
      <c r="AI240" s="143" t="s">
        <v>511</v>
      </c>
      <c r="AJ240" s="144">
        <v>26.09</v>
      </c>
      <c r="AM240" s="146"/>
      <c r="AN240" s="146" t="s">
        <v>512</v>
      </c>
      <c r="AO240" s="144">
        <v>0</v>
      </c>
    </row>
    <row r="241" customHeight="1" spans="34:41">
      <c r="AH241" s="143" t="s">
        <v>21</v>
      </c>
      <c r="AI241" s="143" t="s">
        <v>513</v>
      </c>
      <c r="AJ241" s="144">
        <v>0.67</v>
      </c>
      <c r="AM241" s="146" t="s">
        <v>15</v>
      </c>
      <c r="AN241" s="146" t="s">
        <v>409</v>
      </c>
      <c r="AO241" s="144">
        <v>0.307432432432432</v>
      </c>
    </row>
    <row r="242" customHeight="1" spans="34:41">
      <c r="AH242" s="143" t="s">
        <v>21</v>
      </c>
      <c r="AI242" s="143" t="s">
        <v>514</v>
      </c>
      <c r="AJ242" s="144">
        <v>2.04</v>
      </c>
      <c r="AM242" s="146" t="s">
        <v>15</v>
      </c>
      <c r="AN242" s="146" t="s">
        <v>411</v>
      </c>
      <c r="AO242" s="144">
        <v>0.669117647058821</v>
      </c>
    </row>
    <row r="243" customHeight="1" spans="34:41">
      <c r="AH243" s="143" t="s">
        <v>21</v>
      </c>
      <c r="AI243" s="143" t="s">
        <v>515</v>
      </c>
      <c r="AJ243" s="144">
        <v>23.99</v>
      </c>
      <c r="AM243" s="146" t="s">
        <v>22</v>
      </c>
      <c r="AN243" s="146" t="s">
        <v>222</v>
      </c>
      <c r="AO243" s="144">
        <v>0.348837209302325</v>
      </c>
    </row>
    <row r="244" customHeight="1" spans="34:41">
      <c r="AH244" s="143" t="s">
        <v>21</v>
      </c>
      <c r="AI244" s="143" t="s">
        <v>516</v>
      </c>
      <c r="AJ244" s="144">
        <v>7.37</v>
      </c>
      <c r="AM244" s="146" t="s">
        <v>17</v>
      </c>
      <c r="AN244" s="146" t="s">
        <v>517</v>
      </c>
      <c r="AO244" s="144">
        <v>0.375</v>
      </c>
    </row>
    <row r="245" customHeight="1" spans="34:41">
      <c r="AH245" s="143" t="s">
        <v>14</v>
      </c>
      <c r="AI245" s="143" t="s">
        <v>178</v>
      </c>
      <c r="AJ245" s="144">
        <v>8.19</v>
      </c>
      <c r="AM245" s="146" t="s">
        <v>13</v>
      </c>
      <c r="AN245" s="146" t="s">
        <v>499</v>
      </c>
      <c r="AO245" s="144">
        <v>1.13744075829384</v>
      </c>
    </row>
    <row r="246" customHeight="1" spans="34:41">
      <c r="AH246" s="143" t="s">
        <v>14</v>
      </c>
      <c r="AI246" s="143" t="s">
        <v>191</v>
      </c>
      <c r="AJ246" s="144">
        <v>5.38</v>
      </c>
      <c r="AM246" s="146" t="s">
        <v>20</v>
      </c>
      <c r="AN246" s="146" t="s">
        <v>518</v>
      </c>
      <c r="AO246" s="144">
        <v>3.15789473684211</v>
      </c>
    </row>
    <row r="247" customHeight="1" spans="34:41">
      <c r="AH247" s="143" t="s">
        <v>21</v>
      </c>
      <c r="AI247" s="143" t="s">
        <v>519</v>
      </c>
      <c r="AJ247" s="144">
        <v>9.47</v>
      </c>
      <c r="AM247" s="146" t="s">
        <v>12</v>
      </c>
      <c r="AN247" s="146" t="s">
        <v>520</v>
      </c>
      <c r="AO247" s="144">
        <v>1.53191489361702</v>
      </c>
    </row>
    <row r="248" customHeight="1" spans="34:41">
      <c r="AH248" s="143" t="s">
        <v>21</v>
      </c>
      <c r="AI248" s="143" t="s">
        <v>521</v>
      </c>
      <c r="AJ248" s="144">
        <v>4.62</v>
      </c>
      <c r="AM248" s="146" t="s">
        <v>20</v>
      </c>
      <c r="AN248" s="146" t="s">
        <v>522</v>
      </c>
      <c r="AO248" s="144">
        <v>1.53061224489796</v>
      </c>
    </row>
    <row r="249" customHeight="1" spans="34:41">
      <c r="AH249" s="143" t="s">
        <v>21</v>
      </c>
      <c r="AI249" s="143" t="s">
        <v>523</v>
      </c>
      <c r="AJ249" s="144">
        <v>8.26</v>
      </c>
      <c r="AM249" s="146" t="s">
        <v>20</v>
      </c>
      <c r="AN249" s="146" t="s">
        <v>524</v>
      </c>
      <c r="AO249" s="144">
        <v>1.11111111111111</v>
      </c>
    </row>
    <row r="250" customHeight="1" spans="34:41">
      <c r="AH250" s="143" t="s">
        <v>21</v>
      </c>
      <c r="AI250" s="143" t="s">
        <v>525</v>
      </c>
      <c r="AJ250" s="144">
        <v>2.45</v>
      </c>
      <c r="AM250" s="146" t="s">
        <v>19</v>
      </c>
      <c r="AN250" s="146" t="s">
        <v>526</v>
      </c>
      <c r="AO250" s="144">
        <v>0.1875</v>
      </c>
    </row>
    <row r="251" customHeight="1" spans="34:41">
      <c r="AH251" s="143" t="s">
        <v>21</v>
      </c>
      <c r="AI251" s="143" t="s">
        <v>527</v>
      </c>
      <c r="AJ251" s="144">
        <v>2.07</v>
      </c>
      <c r="AM251" s="146" t="s">
        <v>14</v>
      </c>
      <c r="AN251" s="146" t="s">
        <v>528</v>
      </c>
      <c r="AO251" s="144">
        <v>0</v>
      </c>
    </row>
    <row r="252" customHeight="1" spans="34:41">
      <c r="AH252" s="143" t="s">
        <v>21</v>
      </c>
      <c r="AI252" s="143" t="s">
        <v>529</v>
      </c>
      <c r="AJ252" s="144">
        <v>3.16</v>
      </c>
      <c r="AM252" s="146" t="s">
        <v>19</v>
      </c>
      <c r="AN252" s="146" t="s">
        <v>530</v>
      </c>
      <c r="AO252" s="144">
        <v>0.369799691833591</v>
      </c>
    </row>
    <row r="253" customHeight="1" spans="34:41">
      <c r="AH253" s="143" t="s">
        <v>14</v>
      </c>
      <c r="AI253" s="143" t="s">
        <v>531</v>
      </c>
      <c r="AJ253" s="144">
        <v>4.2</v>
      </c>
      <c r="AM253" s="146" t="s">
        <v>20</v>
      </c>
      <c r="AN253" s="146" t="s">
        <v>532</v>
      </c>
      <c r="AO253" s="144">
        <v>0.109090909090909</v>
      </c>
    </row>
    <row r="254" customHeight="1" spans="34:41">
      <c r="AH254" s="143" t="s">
        <v>14</v>
      </c>
      <c r="AI254" s="143" t="s">
        <v>266</v>
      </c>
      <c r="AJ254" s="144">
        <v>1.88</v>
      </c>
      <c r="AM254" s="146" t="s">
        <v>10</v>
      </c>
      <c r="AN254" s="146" t="s">
        <v>533</v>
      </c>
      <c r="AO254" s="144">
        <v>2.36842105263158</v>
      </c>
    </row>
    <row r="255" customHeight="1" spans="34:41">
      <c r="AH255" s="143" t="s">
        <v>14</v>
      </c>
      <c r="AI255" s="143" t="s">
        <v>534</v>
      </c>
      <c r="AJ255" s="144">
        <v>10.08</v>
      </c>
      <c r="AM255" s="146" t="s">
        <v>15</v>
      </c>
      <c r="AN255" s="146" t="s">
        <v>383</v>
      </c>
      <c r="AO255" s="144">
        <v>0.513157894736842</v>
      </c>
    </row>
    <row r="256" customHeight="1" spans="34:41">
      <c r="AH256" s="143" t="s">
        <v>14</v>
      </c>
      <c r="AI256" s="143" t="s">
        <v>344</v>
      </c>
      <c r="AJ256" s="144">
        <v>4.84</v>
      </c>
      <c r="AM256" s="146" t="s">
        <v>20</v>
      </c>
      <c r="AN256" s="146" t="s">
        <v>535</v>
      </c>
      <c r="AO256" s="144">
        <v>0.857142857142857</v>
      </c>
    </row>
    <row r="257" customHeight="1" spans="34:41">
      <c r="AH257" s="143" t="s">
        <v>21</v>
      </c>
      <c r="AI257" s="143" t="s">
        <v>536</v>
      </c>
      <c r="AJ257" s="144">
        <v>1.75</v>
      </c>
      <c r="AM257" s="146" t="s">
        <v>13</v>
      </c>
      <c r="AN257" s="146" t="s">
        <v>537</v>
      </c>
      <c r="AO257" s="144">
        <v>0.3</v>
      </c>
    </row>
    <row r="258" customHeight="1" spans="34:41">
      <c r="AH258" s="143" t="s">
        <v>21</v>
      </c>
      <c r="AI258" s="143" t="s">
        <v>538</v>
      </c>
      <c r="AJ258" s="144">
        <v>4.1</v>
      </c>
      <c r="AM258" s="146" t="s">
        <v>15</v>
      </c>
      <c r="AN258" s="146" t="s">
        <v>539</v>
      </c>
      <c r="AO258" s="144">
        <v>0.254901960784314</v>
      </c>
    </row>
    <row r="259" customHeight="1" spans="34:41">
      <c r="AH259" s="143" t="s">
        <v>13</v>
      </c>
      <c r="AI259" s="143" t="s">
        <v>540</v>
      </c>
      <c r="AJ259" s="144">
        <v>3.58</v>
      </c>
      <c r="AM259" s="146" t="s">
        <v>15</v>
      </c>
      <c r="AN259" s="146" t="s">
        <v>541</v>
      </c>
      <c r="AO259" s="144">
        <v>0.700980392156862</v>
      </c>
    </row>
    <row r="260" customHeight="1" spans="34:41">
      <c r="AH260" s="143" t="s">
        <v>14</v>
      </c>
      <c r="AI260" s="143" t="s">
        <v>276</v>
      </c>
      <c r="AJ260" s="144">
        <v>3.18</v>
      </c>
      <c r="AM260" s="146" t="s">
        <v>10</v>
      </c>
      <c r="AN260" s="146" t="s">
        <v>542</v>
      </c>
      <c r="AO260" s="144">
        <v>2.21052631578947</v>
      </c>
    </row>
    <row r="261" customHeight="1" spans="34:41">
      <c r="AH261" s="143" t="s">
        <v>14</v>
      </c>
      <c r="AI261" s="143" t="s">
        <v>278</v>
      </c>
      <c r="AJ261" s="144">
        <v>5.7</v>
      </c>
      <c r="AM261" s="146" t="s">
        <v>10</v>
      </c>
      <c r="AN261" s="146" t="s">
        <v>543</v>
      </c>
      <c r="AO261" s="144">
        <v>0</v>
      </c>
    </row>
    <row r="262" customHeight="1" spans="34:41">
      <c r="AH262" s="143" t="s">
        <v>14</v>
      </c>
      <c r="AI262" s="143" t="s">
        <v>280</v>
      </c>
      <c r="AJ262" s="144">
        <v>29.82</v>
      </c>
      <c r="AM262" s="146" t="s">
        <v>10</v>
      </c>
      <c r="AN262" s="146" t="s">
        <v>544</v>
      </c>
      <c r="AO262" s="144">
        <v>0.576923076923078</v>
      </c>
    </row>
    <row r="263" customHeight="1" spans="34:41">
      <c r="AH263" s="143" t="s">
        <v>14</v>
      </c>
      <c r="AI263" s="143" t="s">
        <v>545</v>
      </c>
      <c r="AJ263" s="144">
        <v>19.3</v>
      </c>
      <c r="AM263" s="146" t="s">
        <v>10</v>
      </c>
      <c r="AN263" s="146" t="s">
        <v>546</v>
      </c>
      <c r="AO263" s="144">
        <v>0.721153846153846</v>
      </c>
    </row>
    <row r="264" customHeight="1" spans="34:41">
      <c r="AH264" s="143" t="s">
        <v>14</v>
      </c>
      <c r="AI264" s="143" t="s">
        <v>547</v>
      </c>
      <c r="AJ264" s="144">
        <v>2.04</v>
      </c>
      <c r="AM264" s="146" t="s">
        <v>10</v>
      </c>
      <c r="AN264" s="146" t="s">
        <v>232</v>
      </c>
      <c r="AO264" s="144">
        <v>0.418994413407821</v>
      </c>
    </row>
    <row r="265" customHeight="1" spans="34:41">
      <c r="AH265" s="143" t="s">
        <v>21</v>
      </c>
      <c r="AI265" s="143" t="s">
        <v>548</v>
      </c>
      <c r="AJ265" s="144">
        <v>3.72</v>
      </c>
      <c r="AM265" s="146" t="s">
        <v>10</v>
      </c>
      <c r="AN265" s="146" t="s">
        <v>549</v>
      </c>
      <c r="AO265" s="144">
        <v>1.0958904109589</v>
      </c>
    </row>
    <row r="266" customHeight="1" spans="34:41">
      <c r="AH266" s="143" t="s">
        <v>21</v>
      </c>
      <c r="AI266" s="143" t="s">
        <v>550</v>
      </c>
      <c r="AJ266" s="144">
        <v>9.17</v>
      </c>
      <c r="AM266" s="146" t="s">
        <v>10</v>
      </c>
      <c r="AN266" s="146" t="s">
        <v>551</v>
      </c>
      <c r="AO266" s="144">
        <v>0.777537796976244</v>
      </c>
    </row>
    <row r="267" customHeight="1" spans="34:41">
      <c r="AH267" s="143" t="s">
        <v>21</v>
      </c>
      <c r="AI267" s="143" t="s">
        <v>552</v>
      </c>
      <c r="AJ267" s="144">
        <v>0.24</v>
      </c>
      <c r="AM267" s="146" t="s">
        <v>10</v>
      </c>
      <c r="AN267" s="146" t="s">
        <v>553</v>
      </c>
      <c r="AO267" s="144">
        <v>0.42056074766355</v>
      </c>
    </row>
    <row r="268" customHeight="1" spans="34:41">
      <c r="AH268" s="143" t="s">
        <v>14</v>
      </c>
      <c r="AI268" s="143" t="s">
        <v>286</v>
      </c>
      <c r="AJ268" s="144">
        <v>22</v>
      </c>
      <c r="AM268" s="146" t="s">
        <v>10</v>
      </c>
      <c r="AN268" s="146" t="s">
        <v>554</v>
      </c>
      <c r="AO268" s="144">
        <v>0.918367346938775</v>
      </c>
    </row>
    <row r="269" customHeight="1" spans="34:41">
      <c r="AH269" s="143" t="s">
        <v>16</v>
      </c>
      <c r="AI269" s="143" t="s">
        <v>415</v>
      </c>
      <c r="AJ269" s="144">
        <v>12.8</v>
      </c>
      <c r="AM269" s="146" t="s">
        <v>10</v>
      </c>
      <c r="AN269" s="146" t="s">
        <v>555</v>
      </c>
      <c r="AO269" s="144">
        <v>0.532544378698223</v>
      </c>
    </row>
    <row r="270" customHeight="1" spans="34:41">
      <c r="AH270" s="143" t="s">
        <v>14</v>
      </c>
      <c r="AI270" s="143" t="s">
        <v>288</v>
      </c>
      <c r="AJ270" s="144">
        <v>23.26</v>
      </c>
      <c r="AM270" s="146" t="s">
        <v>10</v>
      </c>
      <c r="AN270" s="146" t="s">
        <v>556</v>
      </c>
      <c r="AO270" s="144">
        <v>0.495867768595041</v>
      </c>
    </row>
    <row r="271" customHeight="1" spans="34:41">
      <c r="AH271" s="143" t="s">
        <v>21</v>
      </c>
      <c r="AI271" s="143" t="s">
        <v>557</v>
      </c>
      <c r="AJ271" s="144">
        <v>6.29</v>
      </c>
      <c r="AM271" s="146" t="s">
        <v>10</v>
      </c>
      <c r="AN271" s="146" t="s">
        <v>558</v>
      </c>
      <c r="AO271" s="144">
        <v>0</v>
      </c>
    </row>
    <row r="272" customHeight="1" spans="34:41">
      <c r="AH272" s="143" t="s">
        <v>14</v>
      </c>
      <c r="AI272" s="143" t="s">
        <v>290</v>
      </c>
      <c r="AJ272" s="144">
        <v>1.5</v>
      </c>
      <c r="AM272" s="146" t="s">
        <v>10</v>
      </c>
      <c r="AN272" s="146" t="s">
        <v>559</v>
      </c>
      <c r="AO272" s="144">
        <v>3.49137931034482</v>
      </c>
    </row>
    <row r="273" customHeight="1" spans="34:41">
      <c r="AH273" s="143" t="s">
        <v>21</v>
      </c>
      <c r="AI273" s="143" t="s">
        <v>560</v>
      </c>
      <c r="AJ273" s="144">
        <v>2.66</v>
      </c>
      <c r="AM273" s="146" t="s">
        <v>10</v>
      </c>
      <c r="AN273" s="146" t="s">
        <v>561</v>
      </c>
      <c r="AO273" s="144">
        <v>0.722891566265059</v>
      </c>
    </row>
    <row r="274" customHeight="1" spans="34:41">
      <c r="AH274" s="143" t="s">
        <v>14</v>
      </c>
      <c r="AI274" s="143" t="s">
        <v>562</v>
      </c>
      <c r="AJ274" s="144">
        <v>5.5</v>
      </c>
      <c r="AM274" s="146" t="s">
        <v>10</v>
      </c>
      <c r="AN274" s="146" t="s">
        <v>563</v>
      </c>
      <c r="AO274" s="144">
        <v>0.763358778625954</v>
      </c>
    </row>
    <row r="275" customHeight="1" spans="34:41">
      <c r="AH275" s="143" t="s">
        <v>14</v>
      </c>
      <c r="AI275" s="143" t="s">
        <v>564</v>
      </c>
      <c r="AJ275" s="144">
        <v>7.75</v>
      </c>
      <c r="AM275" s="146" t="s">
        <v>10</v>
      </c>
      <c r="AN275" s="146" t="s">
        <v>565</v>
      </c>
      <c r="AO275" s="144">
        <v>0.473684210526316</v>
      </c>
    </row>
    <row r="276" customHeight="1" spans="34:41">
      <c r="AH276" s="143" t="s">
        <v>14</v>
      </c>
      <c r="AI276" s="143" t="s">
        <v>566</v>
      </c>
      <c r="AJ276" s="144">
        <v>6.11</v>
      </c>
      <c r="AM276" s="146" t="s">
        <v>10</v>
      </c>
      <c r="AN276" s="146" t="s">
        <v>567</v>
      </c>
      <c r="AO276" s="144">
        <v>1.06451612903226</v>
      </c>
    </row>
    <row r="277" customHeight="1" spans="34:41">
      <c r="AH277" s="143" t="s">
        <v>11</v>
      </c>
      <c r="AI277" s="143" t="s">
        <v>568</v>
      </c>
      <c r="AJ277" s="144">
        <v>2.61</v>
      </c>
      <c r="AM277" s="146" t="s">
        <v>10</v>
      </c>
      <c r="AN277" s="146" t="s">
        <v>569</v>
      </c>
      <c r="AO277" s="144">
        <v>0.865384615384616</v>
      </c>
    </row>
    <row r="278" customHeight="1" spans="34:41">
      <c r="AH278" s="143" t="s">
        <v>11</v>
      </c>
      <c r="AI278" s="143" t="s">
        <v>570</v>
      </c>
      <c r="AJ278" s="144">
        <v>2.1</v>
      </c>
      <c r="AM278" s="146" t="s">
        <v>10</v>
      </c>
      <c r="AN278" s="146" t="s">
        <v>571</v>
      </c>
      <c r="AO278" s="144">
        <v>1.67247386759582</v>
      </c>
    </row>
    <row r="279" customHeight="1" spans="34:41">
      <c r="AH279" s="143" t="s">
        <v>19</v>
      </c>
      <c r="AI279" s="143" t="s">
        <v>501</v>
      </c>
      <c r="AJ279" s="144">
        <v>0</v>
      </c>
      <c r="AM279" s="146" t="s">
        <v>10</v>
      </c>
      <c r="AN279" s="146" t="s">
        <v>572</v>
      </c>
      <c r="AO279" s="144">
        <v>0.681818181818184</v>
      </c>
    </row>
    <row r="280" customHeight="1" spans="34:41">
      <c r="AH280" s="143" t="s">
        <v>14</v>
      </c>
      <c r="AI280" s="143" t="s">
        <v>302</v>
      </c>
      <c r="AJ280" s="144">
        <v>5.69</v>
      </c>
      <c r="AM280" s="146" t="s">
        <v>10</v>
      </c>
      <c r="AN280" s="146" t="s">
        <v>573</v>
      </c>
      <c r="AO280" s="144">
        <v>0.735849056603772</v>
      </c>
    </row>
    <row r="281" customHeight="1" spans="34:41">
      <c r="AH281" s="143" t="s">
        <v>14</v>
      </c>
      <c r="AI281" s="143" t="s">
        <v>229</v>
      </c>
      <c r="AJ281" s="144">
        <v>1.4</v>
      </c>
      <c r="AM281" s="146" t="s">
        <v>11</v>
      </c>
      <c r="AN281" s="146" t="s">
        <v>574</v>
      </c>
      <c r="AO281" s="144">
        <v>1.55172413793104</v>
      </c>
    </row>
    <row r="282" customHeight="1" spans="34:41">
      <c r="AH282" s="143" t="s">
        <v>13</v>
      </c>
      <c r="AI282" s="143" t="s">
        <v>575</v>
      </c>
      <c r="AJ282" s="144">
        <v>2</v>
      </c>
      <c r="AM282" s="146" t="s">
        <v>10</v>
      </c>
      <c r="AN282" s="146" t="s">
        <v>576</v>
      </c>
      <c r="AO282" s="144">
        <v>0</v>
      </c>
    </row>
    <row r="283" customHeight="1" spans="34:41">
      <c r="AH283" s="143" t="s">
        <v>13</v>
      </c>
      <c r="AI283" s="143" t="s">
        <v>577</v>
      </c>
      <c r="AJ283" s="144">
        <v>15.72</v>
      </c>
      <c r="AM283" s="146" t="s">
        <v>10</v>
      </c>
      <c r="AN283" s="146" t="s">
        <v>578</v>
      </c>
      <c r="AO283" s="144">
        <v>0.925925925925926</v>
      </c>
    </row>
    <row r="284" customHeight="1" spans="34:41">
      <c r="AH284" s="143" t="s">
        <v>13</v>
      </c>
      <c r="AI284" s="143" t="s">
        <v>320</v>
      </c>
      <c r="AJ284" s="144">
        <v>4.87</v>
      </c>
      <c r="AM284" s="146" t="s">
        <v>10</v>
      </c>
      <c r="AN284" s="146" t="s">
        <v>579</v>
      </c>
      <c r="AO284" s="144">
        <v>0.573248407643312</v>
      </c>
    </row>
    <row r="285" customHeight="1" spans="34:41">
      <c r="AH285" s="143" t="s">
        <v>13</v>
      </c>
      <c r="AI285" s="143" t="s">
        <v>580</v>
      </c>
      <c r="AJ285" s="144">
        <v>4.31</v>
      </c>
      <c r="AM285" s="146" t="s">
        <v>10</v>
      </c>
      <c r="AN285" s="146" t="s">
        <v>581</v>
      </c>
      <c r="AO285" s="144">
        <v>8.33333333333333</v>
      </c>
    </row>
    <row r="286" customHeight="1" spans="34:41">
      <c r="AH286" s="143" t="s">
        <v>13</v>
      </c>
      <c r="AI286" s="143" t="s">
        <v>374</v>
      </c>
      <c r="AJ286" s="144">
        <v>7</v>
      </c>
      <c r="AM286" s="146" t="s">
        <v>10</v>
      </c>
      <c r="AN286" s="146" t="s">
        <v>582</v>
      </c>
      <c r="AO286" s="144">
        <v>0</v>
      </c>
    </row>
    <row r="287" customHeight="1" spans="34:41">
      <c r="AH287" s="143" t="s">
        <v>13</v>
      </c>
      <c r="AI287" s="143" t="s">
        <v>332</v>
      </c>
      <c r="AJ287" s="144">
        <v>8.87</v>
      </c>
      <c r="AM287" s="146" t="s">
        <v>23</v>
      </c>
      <c r="AN287" s="146" t="s">
        <v>115</v>
      </c>
      <c r="AO287" s="144">
        <v>0.671641791044776</v>
      </c>
    </row>
    <row r="288" customHeight="1" spans="34:41">
      <c r="AH288" s="143" t="s">
        <v>13</v>
      </c>
      <c r="AI288" s="143" t="s">
        <v>356</v>
      </c>
      <c r="AJ288" s="144">
        <v>3.81</v>
      </c>
      <c r="AM288" s="146" t="s">
        <v>23</v>
      </c>
      <c r="AN288" s="146" t="s">
        <v>109</v>
      </c>
      <c r="AO288" s="144">
        <v>0.260115606936417</v>
      </c>
    </row>
    <row r="289" customHeight="1" spans="34:41">
      <c r="AH289" s="143" t="s">
        <v>13</v>
      </c>
      <c r="AI289" s="143" t="s">
        <v>381</v>
      </c>
      <c r="AJ289" s="144">
        <v>2.05</v>
      </c>
      <c r="AM289" s="146" t="s">
        <v>23</v>
      </c>
      <c r="AN289" s="146" t="s">
        <v>583</v>
      </c>
      <c r="AO289" s="144">
        <v>0</v>
      </c>
    </row>
    <row r="290" customHeight="1" spans="34:41">
      <c r="AH290" s="143" t="s">
        <v>13</v>
      </c>
      <c r="AI290" s="143" t="s">
        <v>584</v>
      </c>
      <c r="AJ290" s="144">
        <v>5.67</v>
      </c>
      <c r="AM290" s="146"/>
      <c r="AN290" s="146" t="s">
        <v>153</v>
      </c>
      <c r="AO290" s="144" t="e">
        <v>#DIV/0!</v>
      </c>
    </row>
    <row r="291" customHeight="1" spans="34:41">
      <c r="AH291" s="143" t="s">
        <v>14</v>
      </c>
      <c r="AI291" s="143" t="s">
        <v>182</v>
      </c>
      <c r="AJ291" s="144">
        <v>4.65</v>
      </c>
      <c r="AM291" s="146" t="s">
        <v>21</v>
      </c>
      <c r="AN291" s="146" t="s">
        <v>585</v>
      </c>
      <c r="AO291" s="144">
        <v>0</v>
      </c>
    </row>
    <row r="292" customHeight="1" spans="34:41">
      <c r="AH292" s="143" t="s">
        <v>13</v>
      </c>
      <c r="AI292" s="143" t="s">
        <v>379</v>
      </c>
      <c r="AJ292" s="144">
        <v>10.33</v>
      </c>
      <c r="AM292" s="146" t="s">
        <v>17</v>
      </c>
      <c r="AN292" s="146" t="s">
        <v>586</v>
      </c>
      <c r="AO292" s="144">
        <v>0.74937343358396</v>
      </c>
    </row>
    <row r="293" customHeight="1" spans="34:41">
      <c r="AH293" s="143" t="s">
        <v>14</v>
      </c>
      <c r="AI293" s="143" t="s">
        <v>322</v>
      </c>
      <c r="AJ293" s="144">
        <v>7.6</v>
      </c>
      <c r="AM293" s="146" t="s">
        <v>15</v>
      </c>
      <c r="AN293" s="146" t="s">
        <v>587</v>
      </c>
      <c r="AO293" s="144">
        <v>0.912280701754383</v>
      </c>
    </row>
    <row r="294" customHeight="1" spans="34:41">
      <c r="AH294" s="143" t="s">
        <v>14</v>
      </c>
      <c r="AI294" s="143" t="s">
        <v>459</v>
      </c>
      <c r="AJ294" s="144">
        <v>5</v>
      </c>
      <c r="AM294" s="146" t="s">
        <v>15</v>
      </c>
      <c r="AN294" s="146" t="s">
        <v>588</v>
      </c>
      <c r="AO294" s="144">
        <v>0.49242424242424</v>
      </c>
    </row>
    <row r="295" customHeight="1" spans="34:41">
      <c r="AH295" s="143" t="s">
        <v>14</v>
      </c>
      <c r="AI295" s="143" t="s">
        <v>382</v>
      </c>
      <c r="AJ295" s="144">
        <v>3.76</v>
      </c>
      <c r="AM295" s="146" t="s">
        <v>15</v>
      </c>
      <c r="AN295" s="146" t="s">
        <v>589</v>
      </c>
      <c r="AO295" s="144" t="e">
        <v>#DIV/0!</v>
      </c>
    </row>
    <row r="296" customHeight="1" spans="34:41">
      <c r="AH296" s="143" t="s">
        <v>14</v>
      </c>
      <c r="AI296" s="143" t="s">
        <v>590</v>
      </c>
      <c r="AJ296" s="144">
        <v>4.67</v>
      </c>
      <c r="AM296" s="146" t="s">
        <v>14</v>
      </c>
      <c r="AN296" s="146" t="s">
        <v>566</v>
      </c>
      <c r="AO296" s="144">
        <v>0.191176470588235</v>
      </c>
    </row>
    <row r="297" customHeight="1" spans="34:41">
      <c r="AH297" s="143" t="s">
        <v>12</v>
      </c>
      <c r="AI297" s="143" t="s">
        <v>419</v>
      </c>
      <c r="AJ297" s="144">
        <v>2.99</v>
      </c>
      <c r="AM297" s="146" t="s">
        <v>20</v>
      </c>
      <c r="AN297" s="146" t="s">
        <v>591</v>
      </c>
      <c r="AO297" s="144">
        <v>0.508474576271187</v>
      </c>
    </row>
    <row r="298" customHeight="1" spans="34:41">
      <c r="AH298" s="143" t="s">
        <v>13</v>
      </c>
      <c r="AI298" s="143" t="s">
        <v>592</v>
      </c>
      <c r="AJ298" s="144">
        <v>0</v>
      </c>
      <c r="AM298" s="146" t="s">
        <v>14</v>
      </c>
      <c r="AN298" s="146" t="s">
        <v>435</v>
      </c>
      <c r="AO298" s="144">
        <v>2.75862068965517</v>
      </c>
    </row>
    <row r="299" customHeight="1" spans="34:41">
      <c r="AH299" s="143" t="s">
        <v>13</v>
      </c>
      <c r="AI299" s="143" t="s">
        <v>593</v>
      </c>
      <c r="AJ299" s="144">
        <v>5.97</v>
      </c>
      <c r="AM299" s="146" t="s">
        <v>15</v>
      </c>
      <c r="AN299" s="146" t="s">
        <v>423</v>
      </c>
      <c r="AO299" s="144">
        <v>0.178082191780822</v>
      </c>
    </row>
    <row r="300" customHeight="1" spans="34:41">
      <c r="AH300" s="143" t="s">
        <v>13</v>
      </c>
      <c r="AI300" s="143" t="s">
        <v>594</v>
      </c>
      <c r="AJ300" s="144">
        <v>4.07</v>
      </c>
      <c r="AM300" s="146" t="s">
        <v>22</v>
      </c>
      <c r="AN300" s="146" t="s">
        <v>203</v>
      </c>
      <c r="AO300" s="144">
        <v>0.73170731707317</v>
      </c>
    </row>
    <row r="301" customHeight="1" spans="34:41">
      <c r="AH301" s="143" t="s">
        <v>20</v>
      </c>
      <c r="AI301" s="143" t="s">
        <v>595</v>
      </c>
      <c r="AJ301" s="144">
        <v>9.73</v>
      </c>
      <c r="AM301" s="146" t="s">
        <v>14</v>
      </c>
      <c r="AN301" s="146" t="s">
        <v>441</v>
      </c>
      <c r="AO301" s="144">
        <v>0</v>
      </c>
    </row>
    <row r="302" customHeight="1" spans="34:41">
      <c r="AH302" s="143" t="s">
        <v>15</v>
      </c>
      <c r="AI302" s="143" t="s">
        <v>541</v>
      </c>
      <c r="AJ302" s="144">
        <v>8.81</v>
      </c>
      <c r="AM302" s="146" t="s">
        <v>14</v>
      </c>
      <c r="AN302" s="146" t="s">
        <v>452</v>
      </c>
      <c r="AO302" s="144">
        <v>4</v>
      </c>
    </row>
    <row r="303" customHeight="1" spans="34:41">
      <c r="AH303" s="143" t="s">
        <v>13</v>
      </c>
      <c r="AI303" s="143" t="s">
        <v>596</v>
      </c>
      <c r="AJ303" s="144">
        <v>3.67</v>
      </c>
      <c r="AM303" s="146" t="s">
        <v>15</v>
      </c>
      <c r="AN303" s="146" t="s">
        <v>416</v>
      </c>
      <c r="AO303" s="144">
        <v>0.151162790697675</v>
      </c>
    </row>
    <row r="304" customHeight="1" spans="34:41">
      <c r="AH304" s="143" t="s">
        <v>10</v>
      </c>
      <c r="AI304" s="143" t="s">
        <v>546</v>
      </c>
      <c r="AJ304" s="144">
        <v>3.5</v>
      </c>
      <c r="AM304" s="146" t="s">
        <v>22</v>
      </c>
      <c r="AN304" s="146" t="s">
        <v>208</v>
      </c>
      <c r="AO304" s="144">
        <v>0.247933884297521</v>
      </c>
    </row>
    <row r="305" customHeight="1" spans="34:41">
      <c r="AH305" s="143" t="s">
        <v>14</v>
      </c>
      <c r="AI305" s="143" t="s">
        <v>597</v>
      </c>
      <c r="AJ305" s="144">
        <v>6.6</v>
      </c>
      <c r="AM305" s="146" t="s">
        <v>23</v>
      </c>
      <c r="AN305" s="146" t="s">
        <v>131</v>
      </c>
      <c r="AO305" s="144" t="e">
        <v>#DIV/0!</v>
      </c>
    </row>
    <row r="306" customHeight="1" spans="34:41">
      <c r="AH306" s="143" t="s">
        <v>14</v>
      </c>
      <c r="AI306" s="143" t="s">
        <v>598</v>
      </c>
      <c r="AJ306" s="144">
        <v>26.32</v>
      </c>
      <c r="AM306" s="146" t="s">
        <v>23</v>
      </c>
      <c r="AN306" s="146" t="s">
        <v>135</v>
      </c>
      <c r="AO306" s="144" t="e">
        <v>#DIV/0!</v>
      </c>
    </row>
    <row r="307" customHeight="1" spans="34:41">
      <c r="AH307" s="143" t="s">
        <v>14</v>
      </c>
      <c r="AI307" s="143" t="s">
        <v>599</v>
      </c>
      <c r="AJ307" s="144">
        <v>24.14</v>
      </c>
      <c r="AM307" s="146" t="s">
        <v>23</v>
      </c>
      <c r="AN307" s="146" t="s">
        <v>600</v>
      </c>
      <c r="AO307" s="144" t="e">
        <v>#DIV/0!</v>
      </c>
    </row>
    <row r="308" customHeight="1" spans="34:41">
      <c r="AH308" s="143" t="s">
        <v>14</v>
      </c>
      <c r="AI308" s="143" t="s">
        <v>601</v>
      </c>
      <c r="AJ308" s="144">
        <v>15.89</v>
      </c>
      <c r="AM308" s="146" t="s">
        <v>23</v>
      </c>
      <c r="AN308" s="146" t="s">
        <v>602</v>
      </c>
      <c r="AO308" s="144" t="e">
        <v>#DIV/0!</v>
      </c>
    </row>
    <row r="309" customHeight="1" spans="34:41">
      <c r="AH309" s="143" t="s">
        <v>13</v>
      </c>
      <c r="AI309" s="143" t="s">
        <v>603</v>
      </c>
      <c r="AJ309" s="144">
        <v>3.4</v>
      </c>
      <c r="AM309" s="146" t="s">
        <v>23</v>
      </c>
      <c r="AN309" s="146" t="s">
        <v>604</v>
      </c>
      <c r="AO309" s="144" t="e">
        <v>#DIV/0!</v>
      </c>
    </row>
    <row r="310" customHeight="1" spans="34:41">
      <c r="AH310" s="143" t="s">
        <v>13</v>
      </c>
      <c r="AI310" s="143" t="s">
        <v>285</v>
      </c>
      <c r="AJ310" s="144">
        <v>4.6</v>
      </c>
      <c r="AM310" s="146" t="s">
        <v>23</v>
      </c>
      <c r="AN310" s="146" t="s">
        <v>167</v>
      </c>
      <c r="AO310" s="144" t="e">
        <v>#DIV/0!</v>
      </c>
    </row>
    <row r="311" customHeight="1" spans="34:41">
      <c r="AH311" s="143" t="s">
        <v>18</v>
      </c>
      <c r="AI311" s="143" t="s">
        <v>605</v>
      </c>
      <c r="AJ311" s="144">
        <v>5.24</v>
      </c>
      <c r="AM311" s="146" t="s">
        <v>23</v>
      </c>
      <c r="AN311" s="146" t="s">
        <v>606</v>
      </c>
      <c r="AO311" s="144" t="e">
        <v>#DIV/0!</v>
      </c>
    </row>
    <row r="312" customHeight="1" spans="34:41">
      <c r="AH312" s="143" t="s">
        <v>12</v>
      </c>
      <c r="AI312" s="143" t="s">
        <v>397</v>
      </c>
      <c r="AJ312" s="144">
        <v>0</v>
      </c>
      <c r="AM312" s="146" t="s">
        <v>23</v>
      </c>
      <c r="AN312" s="146" t="s">
        <v>607</v>
      </c>
      <c r="AO312" s="144" t="e">
        <v>#DIV/0!</v>
      </c>
    </row>
    <row r="313" customHeight="1" spans="34:41">
      <c r="AH313" s="143" t="s">
        <v>14</v>
      </c>
      <c r="AI313" s="143" t="s">
        <v>608</v>
      </c>
      <c r="AJ313" s="144">
        <v>0</v>
      </c>
      <c r="AM313" s="146" t="s">
        <v>23</v>
      </c>
      <c r="AN313" s="146" t="s">
        <v>609</v>
      </c>
      <c r="AO313" s="144" t="e">
        <v>#DIV/0!</v>
      </c>
    </row>
    <row r="314" customHeight="1" spans="34:41">
      <c r="AH314" s="143" t="s">
        <v>18</v>
      </c>
      <c r="AI314" s="143" t="s">
        <v>610</v>
      </c>
      <c r="AJ314" s="144">
        <v>3.11</v>
      </c>
      <c r="AM314" s="146" t="s">
        <v>23</v>
      </c>
      <c r="AN314" s="146" t="s">
        <v>165</v>
      </c>
      <c r="AO314" s="144" t="e">
        <v>#DIV/0!</v>
      </c>
    </row>
    <row r="315" customHeight="1" spans="34:41">
      <c r="AH315" s="143" t="s">
        <v>18</v>
      </c>
      <c r="AI315" s="143" t="s">
        <v>611</v>
      </c>
      <c r="AJ315" s="144">
        <v>3.65</v>
      </c>
      <c r="AM315" s="146" t="s">
        <v>23</v>
      </c>
      <c r="AN315" s="146" t="s">
        <v>612</v>
      </c>
      <c r="AO315" s="144" t="e">
        <v>#DIV/0!</v>
      </c>
    </row>
    <row r="316" customHeight="1" spans="34:41">
      <c r="AH316" s="143" t="s">
        <v>14</v>
      </c>
      <c r="AI316" s="143" t="s">
        <v>316</v>
      </c>
      <c r="AJ316" s="144">
        <v>15.5</v>
      </c>
      <c r="AM316" s="146" t="s">
        <v>15</v>
      </c>
      <c r="AN316" s="146" t="s">
        <v>398</v>
      </c>
      <c r="AO316" s="144">
        <v>2.33018867924528</v>
      </c>
    </row>
    <row r="317" customHeight="1" spans="34:41">
      <c r="AH317" s="143" t="s">
        <v>14</v>
      </c>
      <c r="AI317" s="143" t="s">
        <v>613</v>
      </c>
      <c r="AJ317" s="144">
        <v>18.47</v>
      </c>
      <c r="AM317" s="146" t="s">
        <v>15</v>
      </c>
      <c r="AN317" s="146" t="s">
        <v>614</v>
      </c>
      <c r="AO317" s="144">
        <v>1.70491803278689</v>
      </c>
    </row>
    <row r="318" customHeight="1" spans="34:41">
      <c r="AH318" s="143" t="s">
        <v>14</v>
      </c>
      <c r="AI318" s="143" t="s">
        <v>615</v>
      </c>
      <c r="AJ318" s="144">
        <v>4.75</v>
      </c>
      <c r="AM318" s="146" t="s">
        <v>15</v>
      </c>
      <c r="AN318" s="146" t="s">
        <v>616</v>
      </c>
      <c r="AO318" s="144">
        <v>0.191176470588235</v>
      </c>
    </row>
    <row r="319" customHeight="1" spans="34:41">
      <c r="AH319" s="143" t="s">
        <v>14</v>
      </c>
      <c r="AI319" s="143" t="s">
        <v>617</v>
      </c>
      <c r="AJ319" s="144">
        <v>0</v>
      </c>
      <c r="AM319" s="146" t="s">
        <v>14</v>
      </c>
      <c r="AN319" s="146" t="s">
        <v>534</v>
      </c>
      <c r="AO319" s="144">
        <v>0.422535211267606</v>
      </c>
    </row>
    <row r="320" customHeight="1" spans="34:41">
      <c r="AH320" s="143" t="s">
        <v>16</v>
      </c>
      <c r="AI320" s="143" t="s">
        <v>618</v>
      </c>
      <c r="AJ320" s="144">
        <v>2.67</v>
      </c>
      <c r="AM320" s="146" t="s">
        <v>15</v>
      </c>
      <c r="AN320" s="146" t="s">
        <v>619</v>
      </c>
      <c r="AO320" s="144">
        <v>1.39285714285715</v>
      </c>
    </row>
    <row r="321" customHeight="1" spans="34:41">
      <c r="AH321" s="143" t="s">
        <v>14</v>
      </c>
      <c r="AI321" s="143" t="s">
        <v>620</v>
      </c>
      <c r="AJ321" s="144">
        <v>0</v>
      </c>
      <c r="AM321" s="146" t="s">
        <v>20</v>
      </c>
      <c r="AN321" s="146" t="s">
        <v>621</v>
      </c>
      <c r="AO321" s="144">
        <v>0.84</v>
      </c>
    </row>
    <row r="322" customHeight="1" spans="34:41">
      <c r="AH322" s="143" t="s">
        <v>16</v>
      </c>
      <c r="AI322" s="143" t="s">
        <v>622</v>
      </c>
      <c r="AJ322" s="144">
        <v>1.75</v>
      </c>
      <c r="AM322" s="146" t="s">
        <v>20</v>
      </c>
      <c r="AN322" s="146" t="s">
        <v>623</v>
      </c>
      <c r="AO322" s="144">
        <v>0.316455696202532</v>
      </c>
    </row>
    <row r="323" customHeight="1" spans="34:41">
      <c r="AH323" s="143" t="s">
        <v>16</v>
      </c>
      <c r="AI323" s="143" t="s">
        <v>624</v>
      </c>
      <c r="AJ323" s="144">
        <v>3.11</v>
      </c>
      <c r="AM323" s="146" t="s">
        <v>20</v>
      </c>
      <c r="AN323" s="146" t="s">
        <v>625</v>
      </c>
      <c r="AO323" s="144">
        <v>0.945945945945946</v>
      </c>
    </row>
    <row r="324" customHeight="1" spans="34:41">
      <c r="AH324" s="143" t="s">
        <v>14</v>
      </c>
      <c r="AI324" s="143" t="s">
        <v>626</v>
      </c>
      <c r="AJ324" s="144">
        <v>6.43</v>
      </c>
      <c r="AM324" s="146" t="s">
        <v>20</v>
      </c>
      <c r="AN324" s="146" t="s">
        <v>627</v>
      </c>
      <c r="AO324" s="144">
        <v>0.594900849858355</v>
      </c>
    </row>
    <row r="325" customHeight="1" spans="34:41">
      <c r="AH325" s="143" t="s">
        <v>16</v>
      </c>
      <c r="AI325" s="143" t="s">
        <v>628</v>
      </c>
      <c r="AJ325" s="144">
        <v>1.65</v>
      </c>
      <c r="AM325" s="146" t="s">
        <v>19</v>
      </c>
      <c r="AN325" s="146" t="s">
        <v>629</v>
      </c>
      <c r="AO325" s="144">
        <v>0.212765957446809</v>
      </c>
    </row>
    <row r="326" customHeight="1" spans="34:41">
      <c r="AH326" s="143" t="s">
        <v>16</v>
      </c>
      <c r="AI326" s="143" t="s">
        <v>630</v>
      </c>
      <c r="AJ326" s="144">
        <v>3.04</v>
      </c>
      <c r="AM326" s="146" t="s">
        <v>11</v>
      </c>
      <c r="AN326" s="146" t="s">
        <v>631</v>
      </c>
      <c r="AO326" s="144">
        <v>0.31578947368421</v>
      </c>
    </row>
    <row r="327" customHeight="1" spans="34:41">
      <c r="AH327" s="143" t="s">
        <v>16</v>
      </c>
      <c r="AI327" s="143" t="s">
        <v>632</v>
      </c>
      <c r="AJ327" s="144">
        <v>7.44</v>
      </c>
      <c r="AM327" s="146" t="s">
        <v>13</v>
      </c>
      <c r="AN327" s="146" t="s">
        <v>633</v>
      </c>
      <c r="AO327" s="144" t="e">
        <v>#DIV/0!</v>
      </c>
    </row>
    <row r="328" customHeight="1" spans="34:41">
      <c r="AH328" s="143" t="s">
        <v>16</v>
      </c>
      <c r="AI328" s="143" t="s">
        <v>634</v>
      </c>
      <c r="AJ328" s="144">
        <v>1.48</v>
      </c>
      <c r="AM328" s="146" t="s">
        <v>13</v>
      </c>
      <c r="AN328" s="146" t="s">
        <v>635</v>
      </c>
      <c r="AO328" s="144">
        <v>0.393442622950818</v>
      </c>
    </row>
    <row r="329" customHeight="1" spans="34:41">
      <c r="AH329" s="143" t="s">
        <v>16</v>
      </c>
      <c r="AI329" s="143" t="s">
        <v>636</v>
      </c>
      <c r="AJ329" s="144">
        <v>8.13</v>
      </c>
      <c r="AM329" s="146" t="s">
        <v>22</v>
      </c>
      <c r="AN329" s="146" t="s">
        <v>281</v>
      </c>
      <c r="AO329" s="144">
        <v>0.167597765363128</v>
      </c>
    </row>
    <row r="330" customHeight="1" spans="34:41">
      <c r="AH330" s="143" t="s">
        <v>16</v>
      </c>
      <c r="AI330" s="143" t="s">
        <v>637</v>
      </c>
      <c r="AJ330" s="144">
        <v>3.96</v>
      </c>
      <c r="AM330" s="146" t="s">
        <v>22</v>
      </c>
      <c r="AN330" s="146" t="s">
        <v>273</v>
      </c>
      <c r="AO330" s="144">
        <v>0.550458715596331</v>
      </c>
    </row>
    <row r="331" customHeight="1" spans="34:41">
      <c r="AH331" s="143" t="s">
        <v>16</v>
      </c>
      <c r="AI331" s="143" t="s">
        <v>638</v>
      </c>
      <c r="AJ331" s="144">
        <v>5.31</v>
      </c>
      <c r="AM331" s="146" t="s">
        <v>22</v>
      </c>
      <c r="AN331" s="146" t="s">
        <v>271</v>
      </c>
      <c r="AO331" s="144">
        <v>0</v>
      </c>
    </row>
    <row r="332" customHeight="1" spans="34:41">
      <c r="AH332" s="143" t="s">
        <v>16</v>
      </c>
      <c r="AI332" s="143" t="s">
        <v>639</v>
      </c>
      <c r="AJ332" s="144">
        <v>2.26</v>
      </c>
      <c r="AM332" s="146" t="s">
        <v>16</v>
      </c>
      <c r="AN332" s="146" t="s">
        <v>640</v>
      </c>
      <c r="AO332" s="144">
        <v>2.44186046511628</v>
      </c>
    </row>
    <row r="333" customHeight="1" spans="34:41">
      <c r="AH333" s="143" t="s">
        <v>16</v>
      </c>
      <c r="AI333" s="143" t="s">
        <v>641</v>
      </c>
      <c r="AJ333" s="144">
        <v>9.54</v>
      </c>
      <c r="AM333" s="146" t="s">
        <v>23</v>
      </c>
      <c r="AN333" s="146" t="s">
        <v>642</v>
      </c>
      <c r="AO333" s="144" t="e">
        <v>#DIV/0!</v>
      </c>
    </row>
    <row r="334" customHeight="1" spans="34:41">
      <c r="AH334" s="143" t="s">
        <v>16</v>
      </c>
      <c r="AI334" s="143" t="s">
        <v>643</v>
      </c>
      <c r="AJ334" s="144">
        <v>11.4</v>
      </c>
      <c r="AM334" s="146" t="s">
        <v>23</v>
      </c>
      <c r="AN334" s="146" t="s">
        <v>644</v>
      </c>
      <c r="AO334" s="144" t="e">
        <v>#DIV/0!</v>
      </c>
    </row>
    <row r="335" customHeight="1" spans="34:41">
      <c r="AH335" s="143" t="s">
        <v>16</v>
      </c>
      <c r="AI335" s="143" t="s">
        <v>645</v>
      </c>
      <c r="AJ335" s="144">
        <v>15.2</v>
      </c>
      <c r="AM335" s="146" t="s">
        <v>23</v>
      </c>
      <c r="AN335" s="146" t="s">
        <v>646</v>
      </c>
      <c r="AO335" s="144" t="e">
        <v>#DIV/0!</v>
      </c>
    </row>
    <row r="336" customHeight="1" spans="34:41">
      <c r="AH336" s="143" t="s">
        <v>16</v>
      </c>
      <c r="AI336" s="143" t="s">
        <v>647</v>
      </c>
      <c r="AJ336" s="144">
        <v>4.2</v>
      </c>
      <c r="AM336" s="146" t="s">
        <v>23</v>
      </c>
      <c r="AN336" s="146" t="s">
        <v>648</v>
      </c>
      <c r="AO336" s="144" t="e">
        <v>#DIV/0!</v>
      </c>
    </row>
    <row r="337" customHeight="1" spans="34:41">
      <c r="AH337" s="143" t="s">
        <v>16</v>
      </c>
      <c r="AI337" s="143" t="s">
        <v>485</v>
      </c>
      <c r="AJ337" s="144">
        <v>2.32</v>
      </c>
      <c r="AM337" s="146"/>
      <c r="AN337" s="146" t="s">
        <v>155</v>
      </c>
      <c r="AO337" s="144">
        <v>0</v>
      </c>
    </row>
    <row r="338" customHeight="1" spans="34:41">
      <c r="AH338" s="143" t="s">
        <v>16</v>
      </c>
      <c r="AI338" s="143" t="s">
        <v>649</v>
      </c>
      <c r="AJ338" s="144">
        <v>3.07</v>
      </c>
      <c r="AM338" s="146" t="s">
        <v>23</v>
      </c>
      <c r="AN338" s="146" t="s">
        <v>650</v>
      </c>
      <c r="AO338" s="144" t="e">
        <v>#DIV/0!</v>
      </c>
    </row>
    <row r="339" customHeight="1" spans="34:41">
      <c r="AH339" s="143" t="s">
        <v>16</v>
      </c>
      <c r="AI339" s="143" t="s">
        <v>651</v>
      </c>
      <c r="AJ339" s="144">
        <v>1.65</v>
      </c>
      <c r="AM339" s="146" t="s">
        <v>19</v>
      </c>
      <c r="AN339" s="146" t="s">
        <v>652</v>
      </c>
      <c r="AO339" s="144">
        <v>0.311027332704995</v>
      </c>
    </row>
    <row r="340" customHeight="1" spans="34:41">
      <c r="AH340" s="143" t="s">
        <v>14</v>
      </c>
      <c r="AI340" s="143" t="s">
        <v>653</v>
      </c>
      <c r="AJ340" s="144">
        <v>22</v>
      </c>
      <c r="AM340" s="146" t="s">
        <v>19</v>
      </c>
      <c r="AN340" s="146" t="s">
        <v>654</v>
      </c>
      <c r="AO340" s="144">
        <v>0.12847965738758</v>
      </c>
    </row>
    <row r="341" customHeight="1" spans="34:41">
      <c r="AH341" s="143" t="s">
        <v>14</v>
      </c>
      <c r="AI341" s="143" t="s">
        <v>655</v>
      </c>
      <c r="AJ341" s="144">
        <v>6.14</v>
      </c>
      <c r="AM341" s="146" t="s">
        <v>22</v>
      </c>
      <c r="AN341" s="146" t="s">
        <v>251</v>
      </c>
      <c r="AO341" s="144">
        <v>1.56716417910448</v>
      </c>
    </row>
    <row r="342" customHeight="1" spans="34:41">
      <c r="AH342" s="143" t="s">
        <v>14</v>
      </c>
      <c r="AI342" s="143" t="s">
        <v>656</v>
      </c>
      <c r="AJ342" s="144">
        <v>1.5</v>
      </c>
      <c r="AM342" s="146" t="s">
        <v>22</v>
      </c>
      <c r="AN342" s="146" t="s">
        <v>226</v>
      </c>
      <c r="AO342" s="144">
        <v>0.596026490066226</v>
      </c>
    </row>
    <row r="343" customHeight="1" spans="34:41">
      <c r="AH343" s="143" t="s">
        <v>14</v>
      </c>
      <c r="AI343" s="143" t="s">
        <v>657</v>
      </c>
      <c r="AJ343" s="144">
        <v>1.48</v>
      </c>
      <c r="AM343" s="146" t="s">
        <v>11</v>
      </c>
      <c r="AN343" s="146" t="s">
        <v>658</v>
      </c>
      <c r="AO343" s="144">
        <v>0.501672240802675</v>
      </c>
    </row>
    <row r="344" customHeight="1" spans="34:41">
      <c r="AH344" s="143" t="s">
        <v>14</v>
      </c>
      <c r="AI344" s="143" t="s">
        <v>659</v>
      </c>
      <c r="AJ344" s="144">
        <v>14</v>
      </c>
      <c r="AM344" s="146" t="s">
        <v>15</v>
      </c>
      <c r="AN344" s="146" t="s">
        <v>394</v>
      </c>
      <c r="AO344" s="144">
        <v>0.402061855670103</v>
      </c>
    </row>
    <row r="345" customHeight="1" spans="34:41">
      <c r="AH345" s="143" t="s">
        <v>14</v>
      </c>
      <c r="AI345" s="143" t="s">
        <v>660</v>
      </c>
      <c r="AJ345" s="144">
        <v>1.63</v>
      </c>
      <c r="AM345" s="146" t="s">
        <v>11</v>
      </c>
      <c r="AN345" s="146" t="s">
        <v>661</v>
      </c>
      <c r="AO345" s="144">
        <v>0.292682926829268</v>
      </c>
    </row>
    <row r="346" customHeight="1" spans="34:41">
      <c r="AH346" s="143" t="s">
        <v>14</v>
      </c>
      <c r="AI346" s="143" t="s">
        <v>662</v>
      </c>
      <c r="AJ346" s="144">
        <v>5.26</v>
      </c>
      <c r="AM346" s="146" t="s">
        <v>11</v>
      </c>
      <c r="AN346" s="146" t="s">
        <v>663</v>
      </c>
      <c r="AO346" s="144">
        <v>0.458015267175572</v>
      </c>
    </row>
    <row r="347" customHeight="1" spans="34:41">
      <c r="AH347" s="143" t="s">
        <v>14</v>
      </c>
      <c r="AI347" s="143" t="s">
        <v>664</v>
      </c>
      <c r="AJ347" s="144">
        <v>9.7</v>
      </c>
      <c r="AM347" s="146" t="s">
        <v>22</v>
      </c>
      <c r="AN347" s="146" t="s">
        <v>265</v>
      </c>
      <c r="AO347" s="144">
        <v>0.241935483870968</v>
      </c>
    </row>
    <row r="348" customHeight="1" spans="34:41">
      <c r="AH348" s="143" t="s">
        <v>14</v>
      </c>
      <c r="AI348" s="143" t="s">
        <v>665</v>
      </c>
      <c r="AJ348" s="144">
        <v>6.38</v>
      </c>
      <c r="AM348" s="146" t="s">
        <v>19</v>
      </c>
      <c r="AN348" s="146" t="s">
        <v>666</v>
      </c>
      <c r="AO348" s="144">
        <v>0.576923076923077</v>
      </c>
    </row>
    <row r="349" customHeight="1" spans="34:41">
      <c r="AH349" s="143" t="s">
        <v>14</v>
      </c>
      <c r="AI349" s="143" t="s">
        <v>667</v>
      </c>
      <c r="AJ349" s="144">
        <v>37.76</v>
      </c>
      <c r="AM349" s="146" t="s">
        <v>14</v>
      </c>
      <c r="AN349" s="146" t="s">
        <v>562</v>
      </c>
      <c r="AO349" s="144">
        <v>3.74999999999999</v>
      </c>
    </row>
    <row r="350" customHeight="1" spans="34:41">
      <c r="AH350" s="143" t="s">
        <v>14</v>
      </c>
      <c r="AI350" s="143" t="s">
        <v>668</v>
      </c>
      <c r="AJ350" s="144">
        <v>24.81</v>
      </c>
      <c r="AM350" s="146" t="s">
        <v>15</v>
      </c>
      <c r="AN350" s="146" t="s">
        <v>429</v>
      </c>
      <c r="AO350" s="144">
        <v>0.351351351351351</v>
      </c>
    </row>
    <row r="351" customHeight="1" spans="34:41">
      <c r="AH351" s="143" t="s">
        <v>14</v>
      </c>
      <c r="AI351" s="143" t="s">
        <v>669</v>
      </c>
      <c r="AJ351" s="144">
        <v>35</v>
      </c>
      <c r="AM351" s="146" t="s">
        <v>11</v>
      </c>
      <c r="AN351" s="146" t="s">
        <v>670</v>
      </c>
      <c r="AO351" s="144">
        <v>0.144927536231884</v>
      </c>
    </row>
    <row r="352" customHeight="1" spans="34:41">
      <c r="AH352" s="143" t="s">
        <v>14</v>
      </c>
      <c r="AI352" s="143" t="s">
        <v>671</v>
      </c>
      <c r="AJ352" s="144">
        <v>14.52</v>
      </c>
      <c r="AM352" s="146" t="s">
        <v>11</v>
      </c>
      <c r="AN352" s="146" t="s">
        <v>672</v>
      </c>
      <c r="AO352" s="144" t="e">
        <v>#DIV/0!</v>
      </c>
    </row>
    <row r="353" customHeight="1" spans="34:41">
      <c r="AH353" s="143" t="s">
        <v>12</v>
      </c>
      <c r="AI353" s="143" t="s">
        <v>673</v>
      </c>
      <c r="AJ353" s="144">
        <v>6.29</v>
      </c>
      <c r="AM353" s="146" t="s">
        <v>22</v>
      </c>
      <c r="AN353" s="146" t="s">
        <v>224</v>
      </c>
      <c r="AO353" s="144">
        <v>6.19354838709679</v>
      </c>
    </row>
    <row r="354" customHeight="1" spans="34:41">
      <c r="AH354" s="143" t="s">
        <v>17</v>
      </c>
      <c r="AI354" s="143" t="s">
        <v>674</v>
      </c>
      <c r="AJ354" s="144">
        <v>1.92</v>
      </c>
      <c r="AM354" s="146" t="s">
        <v>16</v>
      </c>
      <c r="AN354" s="146" t="s">
        <v>637</v>
      </c>
      <c r="AO354" s="144">
        <v>0.284360189573459</v>
      </c>
    </row>
    <row r="355" customHeight="1" spans="34:41">
      <c r="AH355" s="143" t="s">
        <v>13</v>
      </c>
      <c r="AI355" s="143" t="s">
        <v>675</v>
      </c>
      <c r="AJ355" s="144">
        <v>8.08</v>
      </c>
      <c r="AM355" s="146" t="s">
        <v>19</v>
      </c>
      <c r="AN355" s="146" t="s">
        <v>676</v>
      </c>
      <c r="AO355" s="144">
        <v>0.558659217877095</v>
      </c>
    </row>
    <row r="356" customHeight="1" spans="34:41">
      <c r="AH356" s="143" t="s">
        <v>10</v>
      </c>
      <c r="AI356" s="143" t="s">
        <v>677</v>
      </c>
      <c r="AJ356" s="144">
        <v>3.03</v>
      </c>
      <c r="AM356" s="146" t="s">
        <v>21</v>
      </c>
      <c r="AN356" s="146" t="s">
        <v>560</v>
      </c>
      <c r="AO356" s="144">
        <v>0.114068441064639</v>
      </c>
    </row>
    <row r="357" customHeight="1" spans="34:41">
      <c r="AH357" s="143" t="s">
        <v>12</v>
      </c>
      <c r="AI357" s="143" t="s">
        <v>678</v>
      </c>
      <c r="AJ357" s="144">
        <v>3.61</v>
      </c>
      <c r="AM357" s="146" t="s">
        <v>21</v>
      </c>
      <c r="AN357" s="146" t="s">
        <v>679</v>
      </c>
      <c r="AO357" s="144">
        <v>0</v>
      </c>
    </row>
    <row r="358" customHeight="1" spans="34:41">
      <c r="AH358" s="143" t="s">
        <v>12</v>
      </c>
      <c r="AI358" s="143" t="s">
        <v>680</v>
      </c>
      <c r="AJ358" s="144">
        <v>4.51</v>
      </c>
      <c r="AM358" s="146" t="s">
        <v>16</v>
      </c>
      <c r="AN358" s="146" t="s">
        <v>681</v>
      </c>
      <c r="AO358" s="144">
        <v>0.22354694485842</v>
      </c>
    </row>
    <row r="359" customHeight="1" spans="34:41">
      <c r="AH359" s="143" t="s">
        <v>10</v>
      </c>
      <c r="AI359" s="143" t="s">
        <v>10</v>
      </c>
      <c r="AJ359" s="144">
        <v>0</v>
      </c>
      <c r="AM359" s="146" t="s">
        <v>17</v>
      </c>
      <c r="AN359" s="146" t="s">
        <v>682</v>
      </c>
      <c r="AO359" s="144">
        <v>0</v>
      </c>
    </row>
    <row r="360" customHeight="1" spans="34:41">
      <c r="AH360" s="143" t="s">
        <v>13</v>
      </c>
      <c r="AI360" s="143" t="s">
        <v>683</v>
      </c>
      <c r="AJ360" s="144">
        <v>6.35</v>
      </c>
      <c r="AM360" s="146" t="s">
        <v>22</v>
      </c>
      <c r="AN360" s="146" t="s">
        <v>218</v>
      </c>
      <c r="AO360" s="144">
        <v>0.338345864661654</v>
      </c>
    </row>
    <row r="361" customHeight="1" spans="34:41">
      <c r="AH361" s="143" t="s">
        <v>13</v>
      </c>
      <c r="AI361" s="143" t="s">
        <v>684</v>
      </c>
      <c r="AJ361" s="144">
        <v>13.47</v>
      </c>
      <c r="AM361" s="146" t="s">
        <v>15</v>
      </c>
      <c r="AN361" s="146" t="s">
        <v>685</v>
      </c>
      <c r="AO361" s="144">
        <v>0.464285714285714</v>
      </c>
    </row>
    <row r="362" customHeight="1" spans="34:41">
      <c r="AH362" s="143" t="s">
        <v>13</v>
      </c>
      <c r="AI362" s="143" t="s">
        <v>507</v>
      </c>
      <c r="AJ362" s="144">
        <v>14.4</v>
      </c>
      <c r="AM362" s="146" t="s">
        <v>10</v>
      </c>
      <c r="AN362" s="146" t="s">
        <v>686</v>
      </c>
      <c r="AO362" s="144">
        <v>0.666666666666667</v>
      </c>
    </row>
    <row r="363" customHeight="1" spans="34:41">
      <c r="AH363" s="143" t="s">
        <v>17</v>
      </c>
      <c r="AI363" s="143" t="s">
        <v>687</v>
      </c>
      <c r="AJ363" s="144">
        <v>1.11</v>
      </c>
      <c r="AM363" s="146" t="s">
        <v>12</v>
      </c>
      <c r="AN363" s="146" t="s">
        <v>688</v>
      </c>
      <c r="AO363" s="144">
        <v>0.610169491525424</v>
      </c>
    </row>
    <row r="364" customHeight="1" spans="34:41">
      <c r="AH364" s="143" t="s">
        <v>13</v>
      </c>
      <c r="AI364" s="143" t="s">
        <v>689</v>
      </c>
      <c r="AJ364" s="144">
        <v>5</v>
      </c>
      <c r="AM364" s="146" t="s">
        <v>11</v>
      </c>
      <c r="AN364" s="146" t="s">
        <v>690</v>
      </c>
      <c r="AO364" s="144">
        <v>0.257510729613734</v>
      </c>
    </row>
    <row r="365" customHeight="1" spans="34:41">
      <c r="AH365" s="143" t="s">
        <v>17</v>
      </c>
      <c r="AI365" s="143" t="s">
        <v>691</v>
      </c>
      <c r="AJ365" s="144">
        <v>1.12</v>
      </c>
      <c r="AM365" s="146" t="s">
        <v>10</v>
      </c>
      <c r="AN365" s="146" t="s">
        <v>692</v>
      </c>
      <c r="AO365" s="144">
        <v>0.481283422459892</v>
      </c>
    </row>
    <row r="366" customHeight="1" spans="34:41">
      <c r="AH366" s="143" t="s">
        <v>17</v>
      </c>
      <c r="AI366" s="143" t="s">
        <v>693</v>
      </c>
      <c r="AJ366" s="144">
        <v>1.04</v>
      </c>
      <c r="AM366" s="146" t="s">
        <v>10</v>
      </c>
      <c r="AN366" s="146" t="s">
        <v>694</v>
      </c>
      <c r="AO366" s="144">
        <v>0.572519083969466</v>
      </c>
    </row>
    <row r="367" customHeight="1" spans="34:41">
      <c r="AH367" s="143" t="s">
        <v>17</v>
      </c>
      <c r="AI367" s="143" t="s">
        <v>695</v>
      </c>
      <c r="AJ367" s="144">
        <v>1.89</v>
      </c>
      <c r="AM367" s="146" t="s">
        <v>10</v>
      </c>
      <c r="AN367" s="146" t="s">
        <v>696</v>
      </c>
      <c r="AO367" s="144">
        <v>0.408163265306122</v>
      </c>
    </row>
    <row r="368" customHeight="1" spans="34:41">
      <c r="AH368" s="143" t="s">
        <v>17</v>
      </c>
      <c r="AI368" s="143" t="s">
        <v>697</v>
      </c>
      <c r="AJ368" s="144">
        <v>1.35</v>
      </c>
      <c r="AM368" s="146" t="s">
        <v>14</v>
      </c>
      <c r="AN368" s="146" t="s">
        <v>494</v>
      </c>
      <c r="AO368" s="144">
        <v>2.27272727272727</v>
      </c>
    </row>
    <row r="369" customHeight="1" spans="34:41">
      <c r="AH369" s="143" t="s">
        <v>17</v>
      </c>
      <c r="AI369" s="143" t="s">
        <v>517</v>
      </c>
      <c r="AJ369" s="144">
        <v>1.86</v>
      </c>
      <c r="AM369" s="146" t="s">
        <v>10</v>
      </c>
      <c r="AN369" s="146" t="s">
        <v>698</v>
      </c>
      <c r="AO369" s="144">
        <v>0.406779661016949</v>
      </c>
    </row>
    <row r="370" customHeight="1" spans="34:41">
      <c r="AH370" s="143" t="s">
        <v>17</v>
      </c>
      <c r="AI370" s="143" t="s">
        <v>699</v>
      </c>
      <c r="AJ370" s="144">
        <v>1.44</v>
      </c>
      <c r="AM370" s="146" t="s">
        <v>12</v>
      </c>
      <c r="AN370" s="146" t="s">
        <v>700</v>
      </c>
      <c r="AO370" s="144">
        <v>0.187499999999999</v>
      </c>
    </row>
    <row r="371" customHeight="1" spans="34:41">
      <c r="AH371" s="143" t="s">
        <v>17</v>
      </c>
      <c r="AI371" s="143" t="s">
        <v>308</v>
      </c>
      <c r="AJ371" s="144">
        <v>1</v>
      </c>
      <c r="AM371" s="146" t="s">
        <v>22</v>
      </c>
      <c r="AN371" s="146" t="s">
        <v>253</v>
      </c>
      <c r="AO371" s="144">
        <v>0.384615384615385</v>
      </c>
    </row>
    <row r="372" customHeight="1" spans="34:41">
      <c r="AH372" s="143" t="s">
        <v>17</v>
      </c>
      <c r="AI372" s="143" t="s">
        <v>701</v>
      </c>
      <c r="AJ372" s="144">
        <v>1.47</v>
      </c>
      <c r="AM372" s="146" t="s">
        <v>19</v>
      </c>
      <c r="AN372" s="146" t="s">
        <v>702</v>
      </c>
      <c r="AO372" s="144">
        <v>1.06132075471698</v>
      </c>
    </row>
    <row r="373" customHeight="1" spans="34:41">
      <c r="AH373" s="143" t="s">
        <v>17</v>
      </c>
      <c r="AI373" s="143" t="s">
        <v>703</v>
      </c>
      <c r="AJ373" s="144">
        <v>1.65</v>
      </c>
      <c r="AM373" s="146" t="s">
        <v>11</v>
      </c>
      <c r="AN373" s="146" t="s">
        <v>303</v>
      </c>
      <c r="AO373" s="144">
        <v>0.452261306532664</v>
      </c>
    </row>
    <row r="374" customHeight="1" spans="34:41">
      <c r="AH374" s="143" t="s">
        <v>17</v>
      </c>
      <c r="AI374" s="143" t="s">
        <v>704</v>
      </c>
      <c r="AJ374" s="144">
        <v>3.07</v>
      </c>
      <c r="AM374" s="146" t="s">
        <v>12</v>
      </c>
      <c r="AN374" s="146" t="s">
        <v>680</v>
      </c>
      <c r="AO374" s="144">
        <v>1.12781954887218</v>
      </c>
    </row>
    <row r="375" customHeight="1" spans="34:41">
      <c r="AH375" s="143" t="s">
        <v>13</v>
      </c>
      <c r="AI375" s="143" t="s">
        <v>635</v>
      </c>
      <c r="AJ375" s="144">
        <v>3.55</v>
      </c>
      <c r="AM375" s="146" t="s">
        <v>15</v>
      </c>
      <c r="AN375" s="146" t="s">
        <v>386</v>
      </c>
      <c r="AO375" s="144">
        <v>1.8</v>
      </c>
    </row>
    <row r="376" customHeight="1" spans="34:41">
      <c r="AH376" s="143" t="s">
        <v>17</v>
      </c>
      <c r="AI376" s="143" t="s">
        <v>368</v>
      </c>
      <c r="AJ376" s="144">
        <v>1.27</v>
      </c>
      <c r="AM376" s="146" t="s">
        <v>22</v>
      </c>
      <c r="AN376" s="146" t="s">
        <v>255</v>
      </c>
      <c r="AO376" s="144">
        <v>8.18181818181819</v>
      </c>
    </row>
    <row r="377" customHeight="1" spans="34:41">
      <c r="AH377" s="143" t="s">
        <v>17</v>
      </c>
      <c r="AI377" s="143" t="s">
        <v>705</v>
      </c>
      <c r="AJ377" s="144">
        <v>0.87</v>
      </c>
      <c r="AM377" s="146" t="s">
        <v>12</v>
      </c>
      <c r="AN377" s="146" t="s">
        <v>706</v>
      </c>
      <c r="AO377" s="144">
        <v>0</v>
      </c>
    </row>
    <row r="378" customHeight="1" spans="34:41">
      <c r="AH378" s="143" t="s">
        <v>17</v>
      </c>
      <c r="AI378" s="143" t="s">
        <v>707</v>
      </c>
      <c r="AJ378" s="144">
        <v>1.81</v>
      </c>
      <c r="AM378" s="146" t="s">
        <v>17</v>
      </c>
      <c r="AN378" s="146" t="s">
        <v>708</v>
      </c>
      <c r="AO378" s="144">
        <v>0.646408839779007</v>
      </c>
    </row>
    <row r="379" customHeight="1" spans="34:41">
      <c r="AH379" s="143" t="s">
        <v>17</v>
      </c>
      <c r="AI379" s="143" t="s">
        <v>708</v>
      </c>
      <c r="AJ379" s="144">
        <v>6.56</v>
      </c>
      <c r="AM379" s="146" t="s">
        <v>22</v>
      </c>
      <c r="AN379" s="146" t="s">
        <v>205</v>
      </c>
      <c r="AO379" s="144">
        <v>1.24260355029586</v>
      </c>
    </row>
    <row r="380" customHeight="1" spans="34:41">
      <c r="AH380" s="143" t="s">
        <v>17</v>
      </c>
      <c r="AI380" s="143" t="s">
        <v>709</v>
      </c>
      <c r="AJ380" s="144">
        <v>3.13</v>
      </c>
      <c r="AM380" s="146" t="s">
        <v>17</v>
      </c>
      <c r="AN380" s="146" t="s">
        <v>704</v>
      </c>
      <c r="AO380" s="144">
        <v>0.452173913043478</v>
      </c>
    </row>
    <row r="381" customHeight="1" spans="34:41">
      <c r="AH381" s="143" t="s">
        <v>17</v>
      </c>
      <c r="AI381" s="143" t="s">
        <v>710</v>
      </c>
      <c r="AJ381" s="144">
        <v>1.11</v>
      </c>
      <c r="AM381" s="146" t="s">
        <v>22</v>
      </c>
      <c r="AN381" s="146" t="s">
        <v>247</v>
      </c>
      <c r="AO381" s="144">
        <v>1.56521739130435</v>
      </c>
    </row>
    <row r="382" customHeight="1" spans="34:41">
      <c r="AH382" s="143" t="s">
        <v>17</v>
      </c>
      <c r="AI382" s="143" t="s">
        <v>711</v>
      </c>
      <c r="AJ382" s="144">
        <v>2</v>
      </c>
      <c r="AM382" s="146" t="s">
        <v>17</v>
      </c>
      <c r="AN382" s="146" t="s">
        <v>712</v>
      </c>
      <c r="AO382" s="144">
        <v>0</v>
      </c>
    </row>
    <row r="383" customHeight="1" spans="34:41">
      <c r="AH383" s="143" t="s">
        <v>10</v>
      </c>
      <c r="AI383" s="143" t="s">
        <v>576</v>
      </c>
      <c r="AJ383" s="144">
        <v>0</v>
      </c>
      <c r="AM383" s="146" t="s">
        <v>10</v>
      </c>
      <c r="AN383" s="146" t="s">
        <v>713</v>
      </c>
      <c r="AO383" s="144">
        <v>0</v>
      </c>
    </row>
    <row r="384" customHeight="1" spans="34:41">
      <c r="AH384" s="143" t="s">
        <v>17</v>
      </c>
      <c r="AI384" s="143" t="s">
        <v>714</v>
      </c>
      <c r="AJ384" s="144">
        <v>1</v>
      </c>
      <c r="AM384" s="146" t="s">
        <v>17</v>
      </c>
      <c r="AN384" s="146" t="s">
        <v>715</v>
      </c>
      <c r="AO384" s="144">
        <v>0.593155893536123</v>
      </c>
    </row>
    <row r="385" customHeight="1" spans="34:41">
      <c r="AH385" s="143" t="s">
        <v>17</v>
      </c>
      <c r="AI385" s="143" t="s">
        <v>270</v>
      </c>
      <c r="AJ385" s="144">
        <v>2.33</v>
      </c>
      <c r="AM385" s="146"/>
      <c r="AN385" s="146" t="s">
        <v>716</v>
      </c>
      <c r="AO385" s="144" t="e">
        <v>#DIV/0!</v>
      </c>
    </row>
    <row r="386" customHeight="1" spans="34:41">
      <c r="AH386" s="143" t="s">
        <v>17</v>
      </c>
      <c r="AI386" s="143" t="s">
        <v>717</v>
      </c>
      <c r="AJ386" s="144">
        <v>1.93</v>
      </c>
      <c r="AM386" s="146" t="s">
        <v>15</v>
      </c>
      <c r="AN386" s="146" t="s">
        <v>718</v>
      </c>
      <c r="AO386" s="144">
        <v>0</v>
      </c>
    </row>
    <row r="387" customHeight="1" spans="34:41">
      <c r="AH387" s="143" t="s">
        <v>17</v>
      </c>
      <c r="AI387" s="143" t="s">
        <v>719</v>
      </c>
      <c r="AJ387" s="144">
        <v>3.76</v>
      </c>
      <c r="AM387" s="146" t="s">
        <v>11</v>
      </c>
      <c r="AN387" s="146" t="s">
        <v>720</v>
      </c>
      <c r="AO387" s="144">
        <v>0.618556701030929</v>
      </c>
    </row>
    <row r="388" customHeight="1" spans="34:41">
      <c r="AH388" s="143" t="s">
        <v>17</v>
      </c>
      <c r="AI388" s="143" t="s">
        <v>434</v>
      </c>
      <c r="AJ388" s="144">
        <v>3.5</v>
      </c>
      <c r="AM388" s="146" t="s">
        <v>16</v>
      </c>
      <c r="AN388" s="146" t="s">
        <v>721</v>
      </c>
      <c r="AO388" s="144">
        <v>0.967741935483874</v>
      </c>
    </row>
    <row r="389" customHeight="1" spans="34:41">
      <c r="AH389" s="143" t="s">
        <v>17</v>
      </c>
      <c r="AI389" s="143" t="s">
        <v>334</v>
      </c>
      <c r="AJ389" s="144">
        <v>2.06</v>
      </c>
      <c r="AM389" s="146" t="s">
        <v>16</v>
      </c>
      <c r="AN389" s="146" t="s">
        <v>618</v>
      </c>
      <c r="AO389" s="144">
        <v>0.152091254752852</v>
      </c>
    </row>
    <row r="390" customHeight="1" spans="34:41">
      <c r="AH390" s="143" t="s">
        <v>17</v>
      </c>
      <c r="AI390" s="143" t="s">
        <v>586</v>
      </c>
      <c r="AJ390" s="144">
        <v>9.26</v>
      </c>
      <c r="AM390" s="146" t="s">
        <v>19</v>
      </c>
      <c r="AN390" s="146" t="s">
        <v>722</v>
      </c>
      <c r="AO390" s="144">
        <v>0</v>
      </c>
    </row>
    <row r="391" customHeight="1" spans="34:41">
      <c r="AH391" s="143" t="s">
        <v>10</v>
      </c>
      <c r="AI391" s="143" t="s">
        <v>723</v>
      </c>
      <c r="AJ391" s="144">
        <v>0</v>
      </c>
      <c r="AM391" s="146" t="s">
        <v>11</v>
      </c>
      <c r="AN391" s="146" t="s">
        <v>724</v>
      </c>
      <c r="AO391" s="144">
        <v>0.504201680672269</v>
      </c>
    </row>
    <row r="392" customHeight="1" spans="34:41">
      <c r="AH392" s="143" t="s">
        <v>17</v>
      </c>
      <c r="AI392" s="143" t="s">
        <v>725</v>
      </c>
      <c r="AJ392" s="144">
        <v>1.17</v>
      </c>
      <c r="AM392" s="146" t="s">
        <v>15</v>
      </c>
      <c r="AN392" s="146" t="s">
        <v>726</v>
      </c>
      <c r="AO392" s="144">
        <v>0.489247311827957</v>
      </c>
    </row>
    <row r="393" customHeight="1" spans="34:41">
      <c r="AH393" s="143" t="s">
        <v>15</v>
      </c>
      <c r="AI393" s="143" t="s">
        <v>588</v>
      </c>
      <c r="AJ393" s="144">
        <v>10.7</v>
      </c>
      <c r="AM393" s="146" t="s">
        <v>21</v>
      </c>
      <c r="AN393" s="146" t="s">
        <v>727</v>
      </c>
      <c r="AO393" s="144">
        <v>0</v>
      </c>
    </row>
    <row r="394" customHeight="1" spans="34:41">
      <c r="AH394" s="143" t="s">
        <v>10</v>
      </c>
      <c r="AI394" s="143" t="s">
        <v>728</v>
      </c>
      <c r="AJ394" s="144">
        <v>0</v>
      </c>
      <c r="AM394" s="146" t="s">
        <v>14</v>
      </c>
      <c r="AN394" s="146" t="s">
        <v>608</v>
      </c>
      <c r="AO394" s="144">
        <v>0</v>
      </c>
    </row>
    <row r="395" customHeight="1" spans="34:41">
      <c r="AH395" s="143" t="s">
        <v>10</v>
      </c>
      <c r="AI395" s="143" t="s">
        <v>729</v>
      </c>
      <c r="AJ395" s="144">
        <v>7.14</v>
      </c>
      <c r="AM395" s="146" t="s">
        <v>17</v>
      </c>
      <c r="AN395" s="146" t="s">
        <v>714</v>
      </c>
      <c r="AO395" s="144">
        <v>0.291044776119403</v>
      </c>
    </row>
    <row r="396" customHeight="1" spans="34:41">
      <c r="AH396" s="143" t="s">
        <v>13</v>
      </c>
      <c r="AI396" s="143" t="s">
        <v>455</v>
      </c>
      <c r="AJ396" s="144">
        <v>8.27</v>
      </c>
      <c r="AM396" s="146" t="s">
        <v>17</v>
      </c>
      <c r="AN396" s="146" t="s">
        <v>691</v>
      </c>
      <c r="AO396" s="144">
        <v>1.36088154269973</v>
      </c>
    </row>
    <row r="397" customHeight="1" spans="34:41">
      <c r="AH397" s="143" t="s">
        <v>12</v>
      </c>
      <c r="AI397" s="143" t="s">
        <v>132</v>
      </c>
      <c r="AJ397" s="144">
        <v>10.47</v>
      </c>
      <c r="AM397" s="146" t="s">
        <v>11</v>
      </c>
      <c r="AN397" s="146" t="s">
        <v>730</v>
      </c>
      <c r="AO397" s="144">
        <v>1.21212121212121</v>
      </c>
    </row>
    <row r="398" customHeight="1" spans="34:41">
      <c r="AH398" s="143" t="s">
        <v>12</v>
      </c>
      <c r="AI398" s="143" t="s">
        <v>731</v>
      </c>
      <c r="AJ398" s="144">
        <v>4.46</v>
      </c>
      <c r="AM398" s="146" t="s">
        <v>11</v>
      </c>
      <c r="AN398" s="146" t="s">
        <v>732</v>
      </c>
      <c r="AO398" s="144">
        <v>0.203389830508475</v>
      </c>
    </row>
    <row r="399" customHeight="1" spans="34:41">
      <c r="AH399" s="143" t="s">
        <v>12</v>
      </c>
      <c r="AI399" s="143" t="s">
        <v>733</v>
      </c>
      <c r="AJ399" s="144">
        <v>6.11</v>
      </c>
      <c r="AM399" s="146" t="s">
        <v>11</v>
      </c>
      <c r="AN399" s="146" t="s">
        <v>734</v>
      </c>
      <c r="AO399" s="144">
        <v>0.681818181818182</v>
      </c>
    </row>
    <row r="400" customHeight="1" spans="34:41">
      <c r="AH400" s="143" t="s">
        <v>12</v>
      </c>
      <c r="AI400" s="143" t="s">
        <v>735</v>
      </c>
      <c r="AJ400" s="144">
        <v>6.07</v>
      </c>
      <c r="AM400" s="146" t="s">
        <v>11</v>
      </c>
      <c r="AN400" s="146" t="s">
        <v>736</v>
      </c>
      <c r="AO400" s="144">
        <v>0.457516339869281</v>
      </c>
    </row>
    <row r="401" customHeight="1" spans="34:41">
      <c r="AH401" s="143" t="s">
        <v>12</v>
      </c>
      <c r="AI401" s="143" t="s">
        <v>737</v>
      </c>
      <c r="AJ401" s="144">
        <v>9.3</v>
      </c>
      <c r="AM401" s="146" t="s">
        <v>11</v>
      </c>
      <c r="AN401" s="146" t="s">
        <v>738</v>
      </c>
      <c r="AO401" s="144">
        <v>0.600000000000001</v>
      </c>
    </row>
    <row r="402" customHeight="1" spans="34:41">
      <c r="AH402" s="143" t="s">
        <v>12</v>
      </c>
      <c r="AI402" s="143" t="s">
        <v>739</v>
      </c>
      <c r="AJ402" s="144">
        <v>1.44</v>
      </c>
      <c r="AM402" s="146" t="s">
        <v>22</v>
      </c>
      <c r="AN402" s="146" t="s">
        <v>279</v>
      </c>
      <c r="AO402" s="144">
        <v>0</v>
      </c>
    </row>
    <row r="403" customHeight="1" spans="34:41">
      <c r="AH403" s="143" t="s">
        <v>12</v>
      </c>
      <c r="AI403" s="143" t="s">
        <v>740</v>
      </c>
      <c r="AJ403" s="144">
        <v>6.37</v>
      </c>
      <c r="AM403" s="146" t="s">
        <v>22</v>
      </c>
      <c r="AN403" s="146" t="s">
        <v>220</v>
      </c>
      <c r="AO403" s="144">
        <v>1.13207547169811</v>
      </c>
    </row>
    <row r="404" customHeight="1" spans="34:41">
      <c r="AH404" s="143" t="s">
        <v>17</v>
      </c>
      <c r="AI404" s="143" t="s">
        <v>741</v>
      </c>
      <c r="AJ404" s="144">
        <v>2.75</v>
      </c>
      <c r="AM404" s="146" t="s">
        <v>11</v>
      </c>
      <c r="AN404" s="146" t="s">
        <v>305</v>
      </c>
      <c r="AO404" s="144">
        <v>0.454545454545455</v>
      </c>
    </row>
    <row r="405" customHeight="1" spans="34:41">
      <c r="AH405" s="143" t="s">
        <v>17</v>
      </c>
      <c r="AI405" s="143" t="s">
        <v>742</v>
      </c>
      <c r="AJ405" s="144">
        <v>4.62</v>
      </c>
      <c r="AM405" s="146" t="s">
        <v>11</v>
      </c>
      <c r="AN405" s="146" t="s">
        <v>743</v>
      </c>
      <c r="AO405" s="144">
        <v>0.413793103448276</v>
      </c>
    </row>
    <row r="406" customHeight="1" spans="34:41">
      <c r="AH406" s="143" t="s">
        <v>12</v>
      </c>
      <c r="AI406" s="143" t="s">
        <v>360</v>
      </c>
      <c r="AJ406" s="144">
        <v>2.92</v>
      </c>
      <c r="AM406" s="146" t="s">
        <v>11</v>
      </c>
      <c r="AN406" s="146" t="s">
        <v>744</v>
      </c>
      <c r="AO406" s="144">
        <v>1.44578313253012</v>
      </c>
    </row>
    <row r="407" customHeight="1" spans="34:41">
      <c r="AH407" s="143" t="s">
        <v>12</v>
      </c>
      <c r="AI407" s="143" t="s">
        <v>745</v>
      </c>
      <c r="AJ407" s="144">
        <v>2.55</v>
      </c>
      <c r="AM407" s="146" t="s">
        <v>16</v>
      </c>
      <c r="AN407" s="146" t="s">
        <v>373</v>
      </c>
      <c r="AO407" s="144">
        <v>0.538922155688622</v>
      </c>
    </row>
    <row r="408" customHeight="1" spans="34:41">
      <c r="AH408" s="143" t="s">
        <v>12</v>
      </c>
      <c r="AI408" s="143" t="s">
        <v>746</v>
      </c>
      <c r="AJ408" s="144">
        <v>15.15</v>
      </c>
      <c r="AM408" s="146" t="s">
        <v>11</v>
      </c>
      <c r="AN408" s="146" t="s">
        <v>747</v>
      </c>
      <c r="AO408" s="144">
        <v>0.149253731343284</v>
      </c>
    </row>
    <row r="409" customHeight="1" spans="34:41">
      <c r="AH409" s="143" t="s">
        <v>17</v>
      </c>
      <c r="AI409" s="143" t="s">
        <v>715</v>
      </c>
      <c r="AJ409" s="144">
        <v>1.56</v>
      </c>
      <c r="AM409" s="146" t="s">
        <v>11</v>
      </c>
      <c r="AN409" s="146" t="s">
        <v>748</v>
      </c>
      <c r="AO409" s="144">
        <v>0.192554557124519</v>
      </c>
    </row>
    <row r="410" customHeight="1" spans="34:41">
      <c r="AH410" s="143" t="s">
        <v>12</v>
      </c>
      <c r="AI410" s="143" t="s">
        <v>749</v>
      </c>
      <c r="AJ410" s="144">
        <v>12.89</v>
      </c>
      <c r="AM410" s="146" t="s">
        <v>11</v>
      </c>
      <c r="AN410" s="146" t="s">
        <v>750</v>
      </c>
      <c r="AO410" s="144">
        <v>0.264965652600589</v>
      </c>
    </row>
    <row r="411" customHeight="1" spans="34:41">
      <c r="AH411" s="143" t="s">
        <v>17</v>
      </c>
      <c r="AI411" s="143" t="s">
        <v>751</v>
      </c>
      <c r="AJ411" s="144">
        <v>2.86</v>
      </c>
      <c r="AM411" s="146" t="s">
        <v>16</v>
      </c>
      <c r="AN411" s="146" t="s">
        <v>622</v>
      </c>
      <c r="AO411" s="144">
        <v>0.431654676258993</v>
      </c>
    </row>
    <row r="412" customHeight="1" spans="34:41">
      <c r="AH412" s="143" t="s">
        <v>17</v>
      </c>
      <c r="AI412" s="143" t="s">
        <v>752</v>
      </c>
      <c r="AJ412" s="144">
        <v>2.43</v>
      </c>
      <c r="AM412" s="146" t="s">
        <v>12</v>
      </c>
      <c r="AN412" s="146" t="s">
        <v>753</v>
      </c>
      <c r="AO412" s="144">
        <v>0.865384615384615</v>
      </c>
    </row>
    <row r="413" customHeight="1" spans="34:41">
      <c r="AH413" s="143" t="s">
        <v>15</v>
      </c>
      <c r="AI413" s="143" t="s">
        <v>587</v>
      </c>
      <c r="AJ413" s="144">
        <v>6.79</v>
      </c>
      <c r="AM413" s="146" t="s">
        <v>11</v>
      </c>
      <c r="AN413" s="146" t="s">
        <v>754</v>
      </c>
      <c r="AO413" s="144">
        <v>0.410958904109589</v>
      </c>
    </row>
    <row r="414" customHeight="1" spans="34:41">
      <c r="AH414" s="143" t="s">
        <v>10</v>
      </c>
      <c r="AI414" s="143" t="s">
        <v>755</v>
      </c>
      <c r="AJ414" s="144">
        <v>0.33</v>
      </c>
      <c r="AM414" s="146" t="s">
        <v>12</v>
      </c>
      <c r="AN414" s="146" t="s">
        <v>756</v>
      </c>
      <c r="AO414" s="144">
        <v>0.64748201438849</v>
      </c>
    </row>
    <row r="415" customHeight="1" spans="34:41">
      <c r="AH415" s="143" t="s">
        <v>18</v>
      </c>
      <c r="AI415" s="143" t="s">
        <v>399</v>
      </c>
      <c r="AJ415" s="144">
        <v>3.09</v>
      </c>
      <c r="AM415" s="146" t="s">
        <v>11</v>
      </c>
      <c r="AN415" s="146" t="s">
        <v>757</v>
      </c>
      <c r="AO415" s="144">
        <v>0.255536626916524</v>
      </c>
    </row>
    <row r="416" customHeight="1" spans="34:41">
      <c r="AH416" s="143" t="s">
        <v>17</v>
      </c>
      <c r="AI416" s="143" t="s">
        <v>758</v>
      </c>
      <c r="AJ416" s="144">
        <v>1.1</v>
      </c>
      <c r="AM416" s="146"/>
      <c r="AN416" s="146" t="s">
        <v>759</v>
      </c>
      <c r="AO416" s="144">
        <v>0</v>
      </c>
    </row>
    <row r="417" customHeight="1" spans="34:41">
      <c r="AH417" s="143" t="s">
        <v>17</v>
      </c>
      <c r="AI417" s="143" t="s">
        <v>760</v>
      </c>
      <c r="AJ417" s="144">
        <v>3.32</v>
      </c>
      <c r="AM417" s="146" t="s">
        <v>12</v>
      </c>
      <c r="AN417" s="146" t="s">
        <v>761</v>
      </c>
      <c r="AO417" s="144">
        <v>0.92511013215859</v>
      </c>
    </row>
    <row r="418" customHeight="1" spans="34:41">
      <c r="AH418" s="143" t="s">
        <v>12</v>
      </c>
      <c r="AI418" s="143" t="s">
        <v>762</v>
      </c>
      <c r="AJ418" s="144">
        <v>12.07</v>
      </c>
      <c r="AM418" s="146" t="s">
        <v>18</v>
      </c>
      <c r="AN418" s="146" t="s">
        <v>763</v>
      </c>
      <c r="AO418" s="144">
        <v>1.14285714285714</v>
      </c>
    </row>
    <row r="419" customHeight="1" spans="34:41">
      <c r="AH419" s="143" t="s">
        <v>21</v>
      </c>
      <c r="AI419" s="143" t="s">
        <v>764</v>
      </c>
      <c r="AJ419" s="144">
        <v>0</v>
      </c>
      <c r="AM419" s="146" t="s">
        <v>14</v>
      </c>
      <c r="AN419" s="146" t="s">
        <v>590</v>
      </c>
      <c r="AO419" s="144">
        <v>3</v>
      </c>
    </row>
    <row r="420" customHeight="1" spans="34:41">
      <c r="AH420" s="143" t="s">
        <v>12</v>
      </c>
      <c r="AI420" s="143" t="s">
        <v>765</v>
      </c>
      <c r="AJ420" s="144">
        <v>10.78</v>
      </c>
      <c r="AM420" s="146" t="s">
        <v>21</v>
      </c>
      <c r="AN420" s="146" t="s">
        <v>766</v>
      </c>
      <c r="AO420" s="144">
        <v>0</v>
      </c>
    </row>
    <row r="421" customHeight="1" spans="34:41">
      <c r="AH421" s="143" t="s">
        <v>11</v>
      </c>
      <c r="AI421" s="143" t="s">
        <v>767</v>
      </c>
      <c r="AJ421" s="144">
        <v>3.51</v>
      </c>
      <c r="AM421" s="146" t="s">
        <v>14</v>
      </c>
      <c r="AN421" s="146" t="s">
        <v>545</v>
      </c>
      <c r="AO421" s="144">
        <v>2.57142857142856</v>
      </c>
    </row>
    <row r="422" customHeight="1" spans="34:41">
      <c r="AH422" s="143" t="s">
        <v>18</v>
      </c>
      <c r="AI422" s="143" t="s">
        <v>400</v>
      </c>
      <c r="AJ422" s="144">
        <v>7.88</v>
      </c>
      <c r="AM422" s="146" t="s">
        <v>12</v>
      </c>
      <c r="AN422" s="146" t="s">
        <v>768</v>
      </c>
      <c r="AO422" s="144">
        <v>0.834386852085966</v>
      </c>
    </row>
    <row r="423" customHeight="1" spans="34:41">
      <c r="AH423" s="143" t="s">
        <v>18</v>
      </c>
      <c r="AI423" s="143" t="s">
        <v>763</v>
      </c>
      <c r="AJ423" s="144">
        <v>11</v>
      </c>
      <c r="AM423" s="146" t="s">
        <v>11</v>
      </c>
      <c r="AN423" s="146" t="s">
        <v>769</v>
      </c>
      <c r="AO423" s="144">
        <v>0.419580419580419</v>
      </c>
    </row>
    <row r="424" customHeight="1" spans="34:41">
      <c r="AH424" s="143" t="s">
        <v>13</v>
      </c>
      <c r="AI424" s="143" t="s">
        <v>770</v>
      </c>
      <c r="AJ424" s="144">
        <v>1.09</v>
      </c>
      <c r="AM424" s="146" t="s">
        <v>12</v>
      </c>
      <c r="AN424" s="146" t="s">
        <v>771</v>
      </c>
      <c r="AO424" s="144">
        <v>0.46875</v>
      </c>
    </row>
    <row r="425" customHeight="1" spans="34:41">
      <c r="AH425" s="143" t="s">
        <v>13</v>
      </c>
      <c r="AI425" s="143" t="s">
        <v>772</v>
      </c>
      <c r="AJ425" s="144">
        <v>5.59</v>
      </c>
      <c r="AM425" s="146" t="s">
        <v>12</v>
      </c>
      <c r="AN425" s="146" t="s">
        <v>745</v>
      </c>
      <c r="AO425" s="144">
        <v>0.746781115879829</v>
      </c>
    </row>
    <row r="426" customHeight="1" spans="34:41">
      <c r="AH426" s="143" t="s">
        <v>12</v>
      </c>
      <c r="AI426" s="143" t="s">
        <v>773</v>
      </c>
      <c r="AJ426" s="144">
        <v>7.64</v>
      </c>
      <c r="AM426" s="146" t="s">
        <v>12</v>
      </c>
      <c r="AN426" s="146" t="s">
        <v>774</v>
      </c>
      <c r="AO426" s="144">
        <v>0.518617021276595</v>
      </c>
    </row>
    <row r="427" customHeight="1" spans="34:41">
      <c r="AH427" s="143" t="s">
        <v>13</v>
      </c>
      <c r="AI427" s="143" t="s">
        <v>775</v>
      </c>
      <c r="AJ427" s="144">
        <v>0.97</v>
      </c>
      <c r="AM427" s="146" t="s">
        <v>15</v>
      </c>
      <c r="AN427" s="146" t="s">
        <v>776</v>
      </c>
      <c r="AO427" s="144">
        <v>1.11428571428571</v>
      </c>
    </row>
    <row r="428" customHeight="1" spans="34:41">
      <c r="AH428" s="143" t="s">
        <v>13</v>
      </c>
      <c r="AI428" s="143" t="s">
        <v>537</v>
      </c>
      <c r="AJ428" s="144">
        <v>22.9</v>
      </c>
      <c r="AM428" s="146" t="s">
        <v>15</v>
      </c>
      <c r="AN428" s="146" t="s">
        <v>405</v>
      </c>
      <c r="AO428" s="144">
        <v>1.44444444444444</v>
      </c>
    </row>
    <row r="429" customHeight="1" spans="34:41">
      <c r="AH429" s="143" t="s">
        <v>13</v>
      </c>
      <c r="AI429" s="143" t="s">
        <v>777</v>
      </c>
      <c r="AJ429" s="144">
        <v>3.74</v>
      </c>
      <c r="AM429" s="146" t="s">
        <v>18</v>
      </c>
      <c r="AN429" s="146" t="s">
        <v>778</v>
      </c>
      <c r="AO429" s="144">
        <v>1.17241379310345</v>
      </c>
    </row>
    <row r="430" customHeight="1" spans="34:41">
      <c r="AH430" s="143" t="s">
        <v>13</v>
      </c>
      <c r="AI430" s="143" t="s">
        <v>779</v>
      </c>
      <c r="AJ430" s="144">
        <v>2.17</v>
      </c>
      <c r="AM430" s="146" t="s">
        <v>12</v>
      </c>
      <c r="AN430" s="146" t="s">
        <v>780</v>
      </c>
      <c r="AO430" s="144">
        <v>0.434782608695652</v>
      </c>
    </row>
    <row r="431" customHeight="1" spans="34:41">
      <c r="AH431" s="143" t="s">
        <v>13</v>
      </c>
      <c r="AI431" s="143" t="s">
        <v>781</v>
      </c>
      <c r="AJ431" s="144">
        <v>1.32</v>
      </c>
      <c r="AM431" s="146" t="s">
        <v>17</v>
      </c>
      <c r="AN431" s="146" t="s">
        <v>719</v>
      </c>
      <c r="AO431" s="144">
        <v>0.175675675675675</v>
      </c>
    </row>
    <row r="432" customHeight="1" spans="34:41">
      <c r="AH432" s="143" t="s">
        <v>13</v>
      </c>
      <c r="AI432" s="143" t="s">
        <v>782</v>
      </c>
      <c r="AJ432" s="144">
        <v>1.4</v>
      </c>
      <c r="AM432" s="146" t="s">
        <v>18</v>
      </c>
      <c r="AN432" s="146" t="s">
        <v>783</v>
      </c>
      <c r="AO432" s="144">
        <v>0</v>
      </c>
    </row>
    <row r="433" customHeight="1" spans="34:41">
      <c r="AH433" s="143" t="s">
        <v>18</v>
      </c>
      <c r="AI433" s="143" t="s">
        <v>783</v>
      </c>
      <c r="AJ433" s="144">
        <v>5.7</v>
      </c>
      <c r="AM433" s="146" t="s">
        <v>13</v>
      </c>
      <c r="AN433" s="146" t="s">
        <v>497</v>
      </c>
      <c r="AO433" s="144">
        <v>0.889830508474576</v>
      </c>
    </row>
    <row r="434" customHeight="1" spans="34:41">
      <c r="AH434" s="143" t="s">
        <v>13</v>
      </c>
      <c r="AI434" s="143" t="s">
        <v>784</v>
      </c>
      <c r="AJ434" s="144">
        <v>3.92</v>
      </c>
      <c r="AM434" s="146" t="s">
        <v>13</v>
      </c>
      <c r="AN434" s="146" t="s">
        <v>503</v>
      </c>
      <c r="AO434" s="144">
        <v>1.26050420168067</v>
      </c>
    </row>
    <row r="435" customHeight="1" spans="34:41">
      <c r="AH435" s="143" t="s">
        <v>13</v>
      </c>
      <c r="AI435" s="143" t="s">
        <v>484</v>
      </c>
      <c r="AJ435" s="144">
        <v>2.11</v>
      </c>
      <c r="AM435" s="146" t="s">
        <v>16</v>
      </c>
      <c r="AN435" s="146" t="s">
        <v>363</v>
      </c>
      <c r="AO435" s="144">
        <v>1.8848167539267</v>
      </c>
    </row>
    <row r="436" customHeight="1" spans="34:41">
      <c r="AH436" s="143" t="s">
        <v>18</v>
      </c>
      <c r="AI436" s="143" t="s">
        <v>406</v>
      </c>
      <c r="AJ436" s="144">
        <v>1.49</v>
      </c>
      <c r="AM436" s="146" t="s">
        <v>11</v>
      </c>
      <c r="AN436" s="146" t="s">
        <v>785</v>
      </c>
      <c r="AO436" s="144">
        <v>0.13129102844639</v>
      </c>
    </row>
    <row r="437" customHeight="1" spans="34:41">
      <c r="AH437" s="143" t="s">
        <v>13</v>
      </c>
      <c r="AI437" s="143" t="s">
        <v>786</v>
      </c>
      <c r="AJ437" s="144">
        <v>0</v>
      </c>
      <c r="AM437" s="146" t="s">
        <v>20</v>
      </c>
      <c r="AN437" s="146" t="s">
        <v>787</v>
      </c>
      <c r="AO437" s="144">
        <v>0.431654676258993</v>
      </c>
    </row>
    <row r="438" customHeight="1" spans="34:41">
      <c r="AH438" s="143" t="s">
        <v>12</v>
      </c>
      <c r="AI438" s="143" t="s">
        <v>771</v>
      </c>
      <c r="AJ438" s="144">
        <v>5.36</v>
      </c>
      <c r="AM438" s="146" t="s">
        <v>20</v>
      </c>
      <c r="AN438" s="146" t="s">
        <v>788</v>
      </c>
      <c r="AO438" s="144">
        <v>1.69565217391304</v>
      </c>
    </row>
    <row r="439" customHeight="1" spans="34:41">
      <c r="AH439" s="143" t="s">
        <v>12</v>
      </c>
      <c r="AI439" s="143" t="s">
        <v>789</v>
      </c>
      <c r="AJ439" s="144">
        <v>2.23</v>
      </c>
      <c r="AM439" s="146" t="s">
        <v>20</v>
      </c>
      <c r="AN439" s="146" t="s">
        <v>790</v>
      </c>
      <c r="AO439" s="144">
        <v>0.303030303030303</v>
      </c>
    </row>
    <row r="440" customHeight="1" spans="34:41">
      <c r="AH440" s="143" t="s">
        <v>13</v>
      </c>
      <c r="AI440" s="143" t="s">
        <v>791</v>
      </c>
      <c r="AJ440" s="144">
        <v>0</v>
      </c>
      <c r="AM440" s="146" t="s">
        <v>20</v>
      </c>
      <c r="AN440" s="146" t="s">
        <v>792</v>
      </c>
      <c r="AO440" s="144">
        <v>1.17647058823529</v>
      </c>
    </row>
    <row r="441" customHeight="1" spans="34:41">
      <c r="AH441" s="143" t="s">
        <v>18</v>
      </c>
      <c r="AI441" s="143" t="s">
        <v>793</v>
      </c>
      <c r="AJ441" s="144">
        <v>2.85</v>
      </c>
      <c r="AM441" s="146" t="s">
        <v>20</v>
      </c>
      <c r="AN441" s="146" t="s">
        <v>794</v>
      </c>
      <c r="AO441" s="144">
        <v>0.618556701030929</v>
      </c>
    </row>
    <row r="442" customHeight="1" spans="34:41">
      <c r="AH442" s="143" t="s">
        <v>18</v>
      </c>
      <c r="AI442" s="143" t="s">
        <v>795</v>
      </c>
      <c r="AJ442" s="144">
        <v>4.73</v>
      </c>
      <c r="AM442" s="146" t="s">
        <v>10</v>
      </c>
      <c r="AN442" s="146" t="s">
        <v>796</v>
      </c>
      <c r="AO442" s="144">
        <v>0.389610389610389</v>
      </c>
    </row>
    <row r="443" customHeight="1" spans="34:41">
      <c r="AH443" s="143" t="s">
        <v>13</v>
      </c>
      <c r="AI443" s="143" t="s">
        <v>797</v>
      </c>
      <c r="AJ443" s="144">
        <v>4.22</v>
      </c>
      <c r="AM443" s="146" t="s">
        <v>10</v>
      </c>
      <c r="AN443" s="146" t="s">
        <v>798</v>
      </c>
      <c r="AO443" s="144">
        <v>0.128755364806867</v>
      </c>
    </row>
    <row r="444" customHeight="1" spans="34:41">
      <c r="AH444" s="143" t="s">
        <v>13</v>
      </c>
      <c r="AI444" s="143" t="s">
        <v>799</v>
      </c>
      <c r="AJ444" s="144">
        <v>3.59</v>
      </c>
      <c r="AM444" s="146" t="s">
        <v>10</v>
      </c>
      <c r="AN444" s="146" t="s">
        <v>800</v>
      </c>
      <c r="AO444" s="144">
        <v>0.535714285714286</v>
      </c>
    </row>
    <row r="445" customHeight="1" spans="34:41">
      <c r="AH445" s="143" t="s">
        <v>15</v>
      </c>
      <c r="AI445" s="143" t="s">
        <v>801</v>
      </c>
      <c r="AJ445" s="144">
        <v>11.63</v>
      </c>
      <c r="AM445" s="146" t="s">
        <v>10</v>
      </c>
      <c r="AN445" s="146" t="s">
        <v>802</v>
      </c>
      <c r="AO445" s="144">
        <v>0.256410256410256</v>
      </c>
    </row>
    <row r="446" customHeight="1" spans="34:41">
      <c r="AH446" s="143" t="s">
        <v>12</v>
      </c>
      <c r="AI446" s="143" t="s">
        <v>803</v>
      </c>
      <c r="AJ446" s="144">
        <v>9.17</v>
      </c>
      <c r="AM446" s="146" t="s">
        <v>10</v>
      </c>
      <c r="AN446" s="146" t="s">
        <v>804</v>
      </c>
      <c r="AO446" s="144">
        <v>0</v>
      </c>
    </row>
    <row r="447" customHeight="1" spans="34:41">
      <c r="AH447" s="143" t="s">
        <v>12</v>
      </c>
      <c r="AI447" s="143" t="s">
        <v>805</v>
      </c>
      <c r="AJ447" s="144">
        <v>1.97</v>
      </c>
      <c r="AM447" s="146" t="s">
        <v>13</v>
      </c>
      <c r="AN447" s="146" t="s">
        <v>806</v>
      </c>
      <c r="AO447" s="144" t="e">
        <v>#DIV/0!</v>
      </c>
    </row>
    <row r="448" customHeight="1" spans="34:41">
      <c r="AH448" s="143" t="s">
        <v>10</v>
      </c>
      <c r="AI448" s="143" t="s">
        <v>807</v>
      </c>
      <c r="AJ448" s="144">
        <v>0</v>
      </c>
      <c r="AM448" s="146" t="s">
        <v>12</v>
      </c>
      <c r="AN448" s="146" t="s">
        <v>773</v>
      </c>
      <c r="AO448" s="144">
        <v>1.61637931034482</v>
      </c>
    </row>
    <row r="449" customHeight="1" spans="34:41">
      <c r="AH449" s="143" t="s">
        <v>15</v>
      </c>
      <c r="AI449" s="143" t="s">
        <v>430</v>
      </c>
      <c r="AJ449" s="144">
        <v>6.27</v>
      </c>
      <c r="AM449" s="146" t="s">
        <v>13</v>
      </c>
      <c r="AN449" s="146" t="s">
        <v>770</v>
      </c>
      <c r="AO449" s="144">
        <v>0.575079872204475</v>
      </c>
    </row>
    <row r="450" customHeight="1" spans="34:41">
      <c r="AH450" s="143" t="s">
        <v>13</v>
      </c>
      <c r="AI450" s="143" t="s">
        <v>808</v>
      </c>
      <c r="AJ450" s="144">
        <v>2.57</v>
      </c>
      <c r="AM450" s="146" t="s">
        <v>13</v>
      </c>
      <c r="AN450" s="146" t="s">
        <v>772</v>
      </c>
      <c r="AO450" s="144">
        <v>0.135135135135135</v>
      </c>
    </row>
    <row r="451" customHeight="1" spans="34:41">
      <c r="AH451" s="143" t="s">
        <v>13</v>
      </c>
      <c r="AI451" s="143" t="s">
        <v>809</v>
      </c>
      <c r="AJ451" s="144">
        <v>1.02</v>
      </c>
      <c r="AM451" s="146" t="s">
        <v>13</v>
      </c>
      <c r="AN451" s="146" t="s">
        <v>810</v>
      </c>
      <c r="AO451" s="144" t="e">
        <v>#DIV/0!</v>
      </c>
    </row>
    <row r="452" customHeight="1" spans="34:41">
      <c r="AH452" s="143" t="s">
        <v>11</v>
      </c>
      <c r="AI452" s="143" t="s">
        <v>811</v>
      </c>
      <c r="AJ452" s="144">
        <v>8.63</v>
      </c>
      <c r="AM452" s="146" t="s">
        <v>14</v>
      </c>
      <c r="AN452" s="146" t="s">
        <v>479</v>
      </c>
      <c r="AO452" s="144">
        <v>1.25</v>
      </c>
    </row>
    <row r="453" customHeight="1" spans="34:41">
      <c r="AH453" s="143" t="s">
        <v>11</v>
      </c>
      <c r="AI453" s="143" t="s">
        <v>812</v>
      </c>
      <c r="AJ453" s="144">
        <v>2.1</v>
      </c>
      <c r="AM453" s="146" t="s">
        <v>13</v>
      </c>
      <c r="AN453" s="146" t="s">
        <v>777</v>
      </c>
      <c r="AO453" s="144">
        <v>0.329218106995885</v>
      </c>
    </row>
    <row r="454" customHeight="1" spans="34:41">
      <c r="AH454" s="143" t="s">
        <v>12</v>
      </c>
      <c r="AI454" s="143" t="s">
        <v>495</v>
      </c>
      <c r="AJ454" s="144">
        <v>2.1</v>
      </c>
      <c r="AM454" s="146" t="s">
        <v>17</v>
      </c>
      <c r="AN454" s="146" t="s">
        <v>813</v>
      </c>
      <c r="AO454" s="144">
        <v>0</v>
      </c>
    </row>
    <row r="455" customHeight="1" spans="34:41">
      <c r="AH455" s="143" t="s">
        <v>14</v>
      </c>
      <c r="AI455" s="143" t="s">
        <v>814</v>
      </c>
      <c r="AJ455" s="144">
        <v>0</v>
      </c>
      <c r="AM455" s="146" t="s">
        <v>12</v>
      </c>
      <c r="AN455" s="146" t="s">
        <v>779</v>
      </c>
      <c r="AO455" s="144">
        <v>0.240320427236315</v>
      </c>
    </row>
    <row r="456" customHeight="1" spans="34:41">
      <c r="AH456" s="143" t="s">
        <v>14</v>
      </c>
      <c r="AI456" s="143" t="s">
        <v>759</v>
      </c>
      <c r="AJ456" s="144">
        <v>0</v>
      </c>
      <c r="AM456" s="146" t="s">
        <v>12</v>
      </c>
      <c r="AN456" s="146" t="s">
        <v>781</v>
      </c>
      <c r="AO456" s="144">
        <v>0.180072028811524</v>
      </c>
    </row>
    <row r="457" customHeight="1" spans="34:41">
      <c r="AH457" s="143" t="s">
        <v>14</v>
      </c>
      <c r="AI457" s="143" t="s">
        <v>815</v>
      </c>
      <c r="AJ457" s="144">
        <v>0</v>
      </c>
      <c r="AM457" s="146" t="s">
        <v>12</v>
      </c>
      <c r="AN457" s="146" t="s">
        <v>782</v>
      </c>
      <c r="AO457" s="144">
        <v>0.0723763570566949</v>
      </c>
    </row>
    <row r="458" customHeight="1" spans="34:41">
      <c r="AH458" s="143" t="s">
        <v>13</v>
      </c>
      <c r="AI458" s="143" t="s">
        <v>816</v>
      </c>
      <c r="AJ458" s="144">
        <v>6.36</v>
      </c>
      <c r="AM458" s="146" t="s">
        <v>12</v>
      </c>
      <c r="AN458" s="146" t="s">
        <v>784</v>
      </c>
      <c r="AO458" s="144">
        <v>0.306122448979592</v>
      </c>
    </row>
    <row r="459" customHeight="1" spans="34:41">
      <c r="AH459" s="143" t="s">
        <v>16</v>
      </c>
      <c r="AI459" s="143" t="s">
        <v>640</v>
      </c>
      <c r="AJ459" s="144">
        <v>2.75</v>
      </c>
      <c r="AM459" s="146" t="s">
        <v>14</v>
      </c>
      <c r="AN459" s="146" t="s">
        <v>487</v>
      </c>
      <c r="AO459" s="144">
        <v>1.73913043478261</v>
      </c>
    </row>
    <row r="460" customHeight="1" spans="34:41">
      <c r="AH460" s="143" t="s">
        <v>10</v>
      </c>
      <c r="AI460" s="143" t="s">
        <v>817</v>
      </c>
      <c r="AJ460" s="144">
        <v>0.29</v>
      </c>
      <c r="AM460" s="146" t="s">
        <v>12</v>
      </c>
      <c r="AN460" s="146" t="s">
        <v>765</v>
      </c>
      <c r="AO460" s="144">
        <v>1.6747572815534</v>
      </c>
    </row>
    <row r="461" customHeight="1" spans="34:41">
      <c r="AH461" s="143" t="s">
        <v>10</v>
      </c>
      <c r="AI461" s="143" t="s">
        <v>818</v>
      </c>
      <c r="AJ461" s="144">
        <v>0.78</v>
      </c>
      <c r="AM461" s="146" t="s">
        <v>15</v>
      </c>
      <c r="AN461" s="146" t="s">
        <v>819</v>
      </c>
      <c r="AO461" s="144">
        <v>1.53763440860215</v>
      </c>
    </row>
    <row r="462" customHeight="1" spans="34:41">
      <c r="AH462" s="143" t="s">
        <v>10</v>
      </c>
      <c r="AI462" s="143" t="s">
        <v>366</v>
      </c>
      <c r="AJ462" s="144">
        <v>3.51</v>
      </c>
      <c r="AM462" s="146" t="s">
        <v>15</v>
      </c>
      <c r="AN462" s="146" t="s">
        <v>396</v>
      </c>
      <c r="AO462" s="144">
        <v>0.722222222222225</v>
      </c>
    </row>
    <row r="463" customHeight="1" spans="34:41">
      <c r="AH463" s="143" t="s">
        <v>10</v>
      </c>
      <c r="AI463" s="143" t="s">
        <v>354</v>
      </c>
      <c r="AJ463" s="144">
        <v>13.33</v>
      </c>
      <c r="AM463" s="146" t="s">
        <v>15</v>
      </c>
      <c r="AN463" s="146" t="s">
        <v>820</v>
      </c>
      <c r="AO463" s="144">
        <v>0.6</v>
      </c>
    </row>
    <row r="464" customHeight="1" spans="34:41">
      <c r="AH464" s="143" t="s">
        <v>10</v>
      </c>
      <c r="AI464" s="143" t="s">
        <v>219</v>
      </c>
      <c r="AJ464" s="144">
        <v>4.2</v>
      </c>
      <c r="AM464" s="146" t="s">
        <v>14</v>
      </c>
      <c r="AN464" s="146" t="s">
        <v>469</v>
      </c>
      <c r="AO464" s="144">
        <v>1.15384615384616</v>
      </c>
    </row>
    <row r="465" customHeight="1" spans="34:41">
      <c r="AH465" s="143" t="s">
        <v>10</v>
      </c>
      <c r="AI465" s="143" t="s">
        <v>821</v>
      </c>
      <c r="AJ465" s="144">
        <v>15.79</v>
      </c>
      <c r="AM465" s="146" t="s">
        <v>15</v>
      </c>
      <c r="AN465" s="146" t="s">
        <v>822</v>
      </c>
      <c r="AO465" s="144">
        <v>1.2093023255814</v>
      </c>
    </row>
    <row r="466" customHeight="1" spans="34:41">
      <c r="AH466" s="143" t="s">
        <v>16</v>
      </c>
      <c r="AI466" s="143" t="s">
        <v>823</v>
      </c>
      <c r="AJ466" s="144">
        <v>1.84</v>
      </c>
      <c r="AM466" s="146" t="s">
        <v>20</v>
      </c>
      <c r="AN466" s="146" t="s">
        <v>824</v>
      </c>
      <c r="AO466" s="144">
        <v>0.697674418604651</v>
      </c>
    </row>
    <row r="467" customHeight="1" spans="34:41">
      <c r="AH467" s="143" t="s">
        <v>10</v>
      </c>
      <c r="AI467" s="143" t="s">
        <v>825</v>
      </c>
      <c r="AJ467" s="144">
        <v>3.74</v>
      </c>
      <c r="AM467" s="146" t="s">
        <v>10</v>
      </c>
      <c r="AN467" s="146" t="s">
        <v>826</v>
      </c>
      <c r="AO467" s="144">
        <v>1.23711340206186</v>
      </c>
    </row>
    <row r="468" customHeight="1" spans="34:41">
      <c r="AH468" s="143" t="s">
        <v>21</v>
      </c>
      <c r="AI468" s="143" t="s">
        <v>827</v>
      </c>
      <c r="AJ468" s="144">
        <v>7</v>
      </c>
      <c r="AM468" s="146" t="s">
        <v>10</v>
      </c>
      <c r="AN468" s="146" t="s">
        <v>828</v>
      </c>
      <c r="AO468" s="144">
        <v>0</v>
      </c>
    </row>
    <row r="469" customHeight="1" spans="34:41">
      <c r="AH469" s="143" t="s">
        <v>10</v>
      </c>
      <c r="AI469" s="143" t="s">
        <v>829</v>
      </c>
      <c r="AJ469" s="144">
        <v>0</v>
      </c>
      <c r="AM469" s="146" t="s">
        <v>10</v>
      </c>
      <c r="AN469" s="146" t="s">
        <v>830</v>
      </c>
      <c r="AO469" s="144">
        <v>0</v>
      </c>
    </row>
    <row r="470" customHeight="1" spans="34:41">
      <c r="AH470" s="143" t="s">
        <v>10</v>
      </c>
      <c r="AI470" s="143" t="s">
        <v>831</v>
      </c>
      <c r="AJ470" s="144">
        <v>1.13</v>
      </c>
      <c r="AM470" s="146" t="s">
        <v>15</v>
      </c>
      <c r="AN470" s="146" t="s">
        <v>380</v>
      </c>
      <c r="AO470" s="144">
        <v>0.493670886075949</v>
      </c>
    </row>
    <row r="471" customHeight="1" spans="34:41">
      <c r="AH471" s="143" t="s">
        <v>10</v>
      </c>
      <c r="AI471" s="143" t="s">
        <v>832</v>
      </c>
      <c r="AJ471" s="144">
        <v>2.33</v>
      </c>
      <c r="AM471" s="146" t="s">
        <v>10</v>
      </c>
      <c r="AN471" s="146" t="s">
        <v>833</v>
      </c>
      <c r="AO471" s="144">
        <v>0.559006211180124</v>
      </c>
    </row>
    <row r="472" customHeight="1" spans="34:41">
      <c r="AH472" s="143" t="s">
        <v>10</v>
      </c>
      <c r="AI472" s="143" t="s">
        <v>834</v>
      </c>
      <c r="AJ472" s="144">
        <v>1.87</v>
      </c>
      <c r="AM472" s="146" t="s">
        <v>10</v>
      </c>
      <c r="AN472" s="146" t="s">
        <v>835</v>
      </c>
      <c r="AO472" s="144">
        <v>1.43426294820717</v>
      </c>
    </row>
    <row r="473" customHeight="1" spans="34:41">
      <c r="AH473" s="143" t="s">
        <v>10</v>
      </c>
      <c r="AI473" s="143" t="s">
        <v>836</v>
      </c>
      <c r="AJ473" s="144">
        <v>1.58</v>
      </c>
      <c r="AM473" s="146" t="s">
        <v>22</v>
      </c>
      <c r="AN473" s="146" t="s">
        <v>277</v>
      </c>
      <c r="AO473" s="144">
        <v>0</v>
      </c>
    </row>
    <row r="474" customHeight="1" spans="34:41">
      <c r="AH474" s="143" t="s">
        <v>10</v>
      </c>
      <c r="AI474" s="143" t="s">
        <v>837</v>
      </c>
      <c r="AJ474" s="144">
        <v>3.5</v>
      </c>
      <c r="AM474" s="146" t="s">
        <v>18</v>
      </c>
      <c r="AN474" s="146" t="s">
        <v>605</v>
      </c>
      <c r="AO474" s="144">
        <v>0.882352941176473</v>
      </c>
    </row>
    <row r="475" customHeight="1" spans="34:41">
      <c r="AH475" s="143" t="s">
        <v>10</v>
      </c>
      <c r="AI475" s="143" t="s">
        <v>318</v>
      </c>
      <c r="AJ475" s="144">
        <v>1.08</v>
      </c>
      <c r="AM475" s="146" t="s">
        <v>18</v>
      </c>
      <c r="AN475" s="146" t="s">
        <v>610</v>
      </c>
      <c r="AO475" s="144">
        <v>1.30434782608696</v>
      </c>
    </row>
    <row r="476" customHeight="1" spans="34:41">
      <c r="AH476" s="143" t="s">
        <v>10</v>
      </c>
      <c r="AI476" s="143" t="s">
        <v>350</v>
      </c>
      <c r="AJ476" s="144">
        <v>2.9</v>
      </c>
      <c r="AM476" s="146" t="s">
        <v>18</v>
      </c>
      <c r="AN476" s="146" t="s">
        <v>838</v>
      </c>
      <c r="AO476" s="144">
        <v>0.85308056872038</v>
      </c>
    </row>
    <row r="477" customHeight="1" spans="34:41">
      <c r="AH477" s="143" t="s">
        <v>10</v>
      </c>
      <c r="AI477" s="143" t="s">
        <v>839</v>
      </c>
      <c r="AJ477" s="144">
        <v>1.33</v>
      </c>
      <c r="AM477" s="146" t="s">
        <v>18</v>
      </c>
      <c r="AN477" s="146" t="s">
        <v>611</v>
      </c>
      <c r="AO477" s="144">
        <v>0</v>
      </c>
    </row>
    <row r="478" customHeight="1" spans="34:41">
      <c r="AH478" s="143" t="s">
        <v>10</v>
      </c>
      <c r="AI478" s="143" t="s">
        <v>450</v>
      </c>
      <c r="AJ478" s="144">
        <v>3.5</v>
      </c>
      <c r="AM478" s="146" t="s">
        <v>17</v>
      </c>
      <c r="AN478" s="146" t="s">
        <v>840</v>
      </c>
      <c r="AO478" s="144">
        <v>0.106995884773663</v>
      </c>
    </row>
    <row r="479" customHeight="1" spans="34:41">
      <c r="AH479" s="143" t="s">
        <v>10</v>
      </c>
      <c r="AI479" s="143" t="s">
        <v>686</v>
      </c>
      <c r="AJ479" s="144">
        <v>8.41</v>
      </c>
      <c r="AM479" s="146" t="s">
        <v>17</v>
      </c>
      <c r="AN479" s="146" t="s">
        <v>709</v>
      </c>
      <c r="AO479" s="144">
        <v>0.680232558139536</v>
      </c>
    </row>
    <row r="480" customHeight="1" spans="34:41">
      <c r="AH480" s="143" t="s">
        <v>10</v>
      </c>
      <c r="AI480" s="143" t="s">
        <v>449</v>
      </c>
      <c r="AJ480" s="144">
        <v>8.77</v>
      </c>
      <c r="AM480" s="146" t="s">
        <v>17</v>
      </c>
      <c r="AN480" s="146" t="s">
        <v>703</v>
      </c>
      <c r="AO480" s="144">
        <v>0.26530612244898</v>
      </c>
    </row>
    <row r="481" customHeight="1" spans="34:41">
      <c r="AH481" s="143" t="s">
        <v>10</v>
      </c>
      <c r="AI481" s="143" t="s">
        <v>692</v>
      </c>
      <c r="AJ481" s="144">
        <v>0.81</v>
      </c>
      <c r="AM481" s="146" t="s">
        <v>14</v>
      </c>
      <c r="AN481" s="146" t="s">
        <v>617</v>
      </c>
      <c r="AO481" s="144" t="e">
        <v>#DIV/0!</v>
      </c>
    </row>
    <row r="482" customHeight="1" spans="34:41">
      <c r="AH482" s="143" t="s">
        <v>10</v>
      </c>
      <c r="AI482" s="143" t="s">
        <v>223</v>
      </c>
      <c r="AJ482" s="144">
        <v>1</v>
      </c>
      <c r="AM482" s="146" t="s">
        <v>13</v>
      </c>
      <c r="AN482" s="146" t="s">
        <v>506</v>
      </c>
      <c r="AO482" s="144">
        <v>0.857142857142858</v>
      </c>
    </row>
    <row r="483" customHeight="1" spans="34:41">
      <c r="AH483" s="143" t="s">
        <v>12</v>
      </c>
      <c r="AI483" s="143" t="s">
        <v>688</v>
      </c>
      <c r="AJ483" s="144">
        <v>7.86</v>
      </c>
      <c r="AM483" s="146" t="s">
        <v>15</v>
      </c>
      <c r="AN483" s="146" t="s">
        <v>401</v>
      </c>
      <c r="AO483" s="144">
        <v>0.213114754098361</v>
      </c>
    </row>
    <row r="484" customHeight="1" spans="34:41">
      <c r="AH484" s="143" t="s">
        <v>10</v>
      </c>
      <c r="AI484" s="143" t="s">
        <v>444</v>
      </c>
      <c r="AJ484" s="144">
        <v>0.45</v>
      </c>
      <c r="AM484" s="146" t="s">
        <v>14</v>
      </c>
      <c r="AN484" s="146" t="s">
        <v>482</v>
      </c>
      <c r="AO484" s="144">
        <v>0.491803278688525</v>
      </c>
    </row>
    <row r="485" customHeight="1" spans="34:41">
      <c r="AH485" s="143" t="s">
        <v>10</v>
      </c>
      <c r="AI485" s="143" t="s">
        <v>340</v>
      </c>
      <c r="AJ485" s="144">
        <v>3.69</v>
      </c>
      <c r="AM485" s="146" t="s">
        <v>15</v>
      </c>
      <c r="AN485" s="146" t="s">
        <v>403</v>
      </c>
      <c r="AO485" s="144">
        <v>0.866666666666667</v>
      </c>
    </row>
    <row r="486" customHeight="1" spans="34:41">
      <c r="AH486" s="143" t="s">
        <v>10</v>
      </c>
      <c r="AI486" s="143" t="s">
        <v>342</v>
      </c>
      <c r="AJ486" s="144">
        <v>2.76</v>
      </c>
      <c r="AM486" s="146" t="s">
        <v>21</v>
      </c>
      <c r="AN486" s="146" t="s">
        <v>841</v>
      </c>
      <c r="AO486" s="144">
        <v>0</v>
      </c>
    </row>
    <row r="487" customHeight="1" spans="34:41">
      <c r="AH487" s="143" t="s">
        <v>10</v>
      </c>
      <c r="AI487" s="143" t="s">
        <v>336</v>
      </c>
      <c r="AJ487" s="144">
        <v>1.15</v>
      </c>
      <c r="AM487" s="146" t="s">
        <v>14</v>
      </c>
      <c r="AN487" s="146" t="s">
        <v>445</v>
      </c>
      <c r="AO487" s="144">
        <v>0</v>
      </c>
    </row>
    <row r="488" customHeight="1" spans="34:41">
      <c r="AH488" s="143" t="s">
        <v>10</v>
      </c>
      <c r="AI488" s="143" t="s">
        <v>346</v>
      </c>
      <c r="AJ488" s="144">
        <v>1.14</v>
      </c>
      <c r="AM488" s="146" t="s">
        <v>13</v>
      </c>
      <c r="AN488" s="146" t="s">
        <v>842</v>
      </c>
      <c r="AO488" s="144">
        <v>1.47540983606557</v>
      </c>
    </row>
    <row r="489" customHeight="1" spans="34:41">
      <c r="AH489" s="143" t="s">
        <v>10</v>
      </c>
      <c r="AI489" s="143" t="s">
        <v>843</v>
      </c>
      <c r="AJ489" s="144">
        <v>1.5</v>
      </c>
      <c r="AM489" s="146" t="s">
        <v>18</v>
      </c>
      <c r="AN489" s="146" t="s">
        <v>844</v>
      </c>
      <c r="AO489" s="144">
        <v>1.96581196581197</v>
      </c>
    </row>
    <row r="490" customHeight="1" spans="34:41">
      <c r="AH490" s="143" t="s">
        <v>10</v>
      </c>
      <c r="AI490" s="143" t="s">
        <v>533</v>
      </c>
      <c r="AJ490" s="144">
        <v>2.56</v>
      </c>
      <c r="AM490" s="146" t="s">
        <v>16</v>
      </c>
      <c r="AN490" s="146" t="s">
        <v>628</v>
      </c>
      <c r="AO490" s="144">
        <v>0.793269230769229</v>
      </c>
    </row>
    <row r="491" customHeight="1" spans="34:41">
      <c r="AH491" s="143" t="s">
        <v>10</v>
      </c>
      <c r="AI491" s="143" t="s">
        <v>833</v>
      </c>
      <c r="AJ491" s="144">
        <v>1.95</v>
      </c>
      <c r="AM491" s="146" t="s">
        <v>19</v>
      </c>
      <c r="AN491" s="146" t="s">
        <v>845</v>
      </c>
      <c r="AO491" s="144">
        <v>1.25806451612904</v>
      </c>
    </row>
    <row r="492" customHeight="1" spans="34:41">
      <c r="AH492" s="143" t="s">
        <v>10</v>
      </c>
      <c r="AI492" s="143" t="s">
        <v>846</v>
      </c>
      <c r="AJ492" s="144">
        <v>5.26</v>
      </c>
      <c r="AM492" s="146" t="s">
        <v>19</v>
      </c>
      <c r="AN492" s="146" t="s">
        <v>847</v>
      </c>
      <c r="AO492" s="144">
        <v>0.30379746835443</v>
      </c>
    </row>
    <row r="493" customHeight="1" spans="34:41">
      <c r="AH493" s="143" t="s">
        <v>10</v>
      </c>
      <c r="AI493" s="143" t="s">
        <v>826</v>
      </c>
      <c r="AJ493" s="144">
        <v>1.08</v>
      </c>
      <c r="AM493" s="146" t="s">
        <v>20</v>
      </c>
      <c r="AN493" s="146" t="s">
        <v>848</v>
      </c>
      <c r="AO493" s="144">
        <v>0.75</v>
      </c>
    </row>
    <row r="494" customHeight="1" spans="34:41">
      <c r="AH494" s="143" t="s">
        <v>10</v>
      </c>
      <c r="AI494" s="143" t="s">
        <v>830</v>
      </c>
      <c r="AJ494" s="144">
        <v>0</v>
      </c>
      <c r="AM494" s="146" t="s">
        <v>18</v>
      </c>
      <c r="AN494" s="146" t="s">
        <v>795</v>
      </c>
      <c r="AO494" s="144">
        <v>0.555555555555556</v>
      </c>
    </row>
    <row r="495" customHeight="1" spans="34:41">
      <c r="AH495" s="143" t="s">
        <v>10</v>
      </c>
      <c r="AI495" s="143" t="s">
        <v>835</v>
      </c>
      <c r="AJ495" s="144">
        <v>2.15</v>
      </c>
      <c r="AM495" s="146" t="s">
        <v>13</v>
      </c>
      <c r="AN495" s="146" t="s">
        <v>775</v>
      </c>
      <c r="AO495" s="144">
        <v>2.14285714285714</v>
      </c>
    </row>
    <row r="496" customHeight="1" spans="34:41">
      <c r="AH496" s="143" t="s">
        <v>10</v>
      </c>
      <c r="AI496" s="143" t="s">
        <v>698</v>
      </c>
      <c r="AJ496" s="144">
        <v>2.13</v>
      </c>
      <c r="AM496" s="146" t="s">
        <v>20</v>
      </c>
      <c r="AN496" s="146" t="s">
        <v>595</v>
      </c>
      <c r="AO496" s="144">
        <v>1.11111111111111</v>
      </c>
    </row>
    <row r="497" customHeight="1" spans="34:41">
      <c r="AH497" s="143" t="s">
        <v>12</v>
      </c>
      <c r="AI497" s="143" t="s">
        <v>481</v>
      </c>
      <c r="AJ497" s="144">
        <v>3.23</v>
      </c>
      <c r="AM497" s="146" t="s">
        <v>21</v>
      </c>
      <c r="AN497" s="146" t="s">
        <v>849</v>
      </c>
      <c r="AO497" s="144">
        <v>0</v>
      </c>
    </row>
    <row r="498" customHeight="1" spans="34:41">
      <c r="AH498" s="143" t="s">
        <v>16</v>
      </c>
      <c r="AI498" s="143" t="s">
        <v>681</v>
      </c>
      <c r="AJ498" s="144">
        <v>2.23</v>
      </c>
      <c r="AM498" s="146" t="s">
        <v>20</v>
      </c>
      <c r="AN498" s="146" t="s">
        <v>850</v>
      </c>
      <c r="AO498" s="144">
        <v>0</v>
      </c>
    </row>
    <row r="499" customHeight="1" spans="34:41">
      <c r="AH499" s="143" t="s">
        <v>18</v>
      </c>
      <c r="AI499" s="143" t="s">
        <v>112</v>
      </c>
      <c r="AJ499" s="144">
        <v>3.33</v>
      </c>
      <c r="AM499" s="146" t="s">
        <v>14</v>
      </c>
      <c r="AN499" s="146" t="s">
        <v>851</v>
      </c>
      <c r="AO499" s="144">
        <v>0</v>
      </c>
    </row>
    <row r="500" customHeight="1" spans="34:41">
      <c r="AH500" s="143" t="s">
        <v>12</v>
      </c>
      <c r="AI500" s="143" t="s">
        <v>493</v>
      </c>
      <c r="AJ500" s="144">
        <v>2.21</v>
      </c>
      <c r="AM500" s="146" t="s">
        <v>17</v>
      </c>
      <c r="AN500" s="146" t="s">
        <v>699</v>
      </c>
      <c r="AO500" s="144">
        <v>0.0426229508196721</v>
      </c>
    </row>
    <row r="501" customHeight="1" spans="34:41">
      <c r="AH501" s="143" t="s">
        <v>18</v>
      </c>
      <c r="AI501" s="143" t="s">
        <v>778</v>
      </c>
      <c r="AJ501" s="144">
        <v>3.15</v>
      </c>
      <c r="AM501" s="146" t="s">
        <v>11</v>
      </c>
      <c r="AN501" s="146" t="s">
        <v>307</v>
      </c>
      <c r="AO501" s="144">
        <v>0.891089108910891</v>
      </c>
    </row>
    <row r="502" customHeight="1" spans="34:41">
      <c r="AH502" s="143" t="s">
        <v>18</v>
      </c>
      <c r="AI502" s="143" t="s">
        <v>118</v>
      </c>
      <c r="AJ502" s="144">
        <v>3.86</v>
      </c>
      <c r="AM502" s="146" t="s">
        <v>11</v>
      </c>
      <c r="AN502" s="146" t="s">
        <v>309</v>
      </c>
      <c r="AO502" s="144">
        <v>0.298507462686567</v>
      </c>
    </row>
    <row r="503" customHeight="1" spans="34:41">
      <c r="AH503" s="143" t="s">
        <v>10</v>
      </c>
      <c r="AI503" s="143" t="s">
        <v>852</v>
      </c>
      <c r="AJ503" s="144">
        <v>0.52</v>
      </c>
      <c r="AM503" s="146" t="s">
        <v>11</v>
      </c>
      <c r="AN503" s="146" t="s">
        <v>853</v>
      </c>
      <c r="AO503" s="144">
        <v>0.311418685121107</v>
      </c>
    </row>
    <row r="504" customHeight="1" spans="34:41">
      <c r="AH504" s="143" t="s">
        <v>18</v>
      </c>
      <c r="AI504" s="143" t="s">
        <v>844</v>
      </c>
      <c r="AJ504" s="144">
        <v>6.48</v>
      </c>
      <c r="AM504" s="146" t="s">
        <v>11</v>
      </c>
      <c r="AN504" s="146" t="s">
        <v>854</v>
      </c>
      <c r="AO504" s="144">
        <v>0.132743362831858</v>
      </c>
    </row>
    <row r="505" customHeight="1" spans="34:41">
      <c r="AH505" s="143" t="s">
        <v>10</v>
      </c>
      <c r="AI505" s="143" t="s">
        <v>855</v>
      </c>
      <c r="AJ505" s="144">
        <v>1.59</v>
      </c>
      <c r="AM505" s="146" t="s">
        <v>20</v>
      </c>
      <c r="AN505" s="146" t="s">
        <v>856</v>
      </c>
      <c r="AO505" s="144">
        <v>0.618556701030928</v>
      </c>
    </row>
    <row r="506" customHeight="1" spans="34:41">
      <c r="AH506" s="143" t="s">
        <v>18</v>
      </c>
      <c r="AI506" s="143" t="s">
        <v>114</v>
      </c>
      <c r="AJ506" s="144">
        <v>7.98</v>
      </c>
      <c r="AM506" s="146" t="s">
        <v>20</v>
      </c>
      <c r="AN506" s="146" t="s">
        <v>857</v>
      </c>
      <c r="AO506" s="144">
        <v>0.64327485380117</v>
      </c>
    </row>
    <row r="507" customHeight="1" spans="34:41">
      <c r="AH507" s="143" t="s">
        <v>10</v>
      </c>
      <c r="AI507" s="143" t="s">
        <v>858</v>
      </c>
      <c r="AJ507" s="144">
        <v>2.14</v>
      </c>
      <c r="AM507" s="146"/>
      <c r="AN507" s="146" t="s">
        <v>859</v>
      </c>
      <c r="AO507" s="144" t="e">
        <v>#DIV/0!</v>
      </c>
    </row>
    <row r="508" customHeight="1" spans="34:41">
      <c r="AH508" s="143" t="s">
        <v>10</v>
      </c>
      <c r="AI508" s="143" t="s">
        <v>860</v>
      </c>
      <c r="AJ508" s="144">
        <v>1.1</v>
      </c>
      <c r="AM508" s="146" t="s">
        <v>20</v>
      </c>
      <c r="AN508" s="146" t="s">
        <v>861</v>
      </c>
      <c r="AO508" s="144">
        <v>0.487804878048781</v>
      </c>
    </row>
    <row r="509" customHeight="1" spans="34:41">
      <c r="AH509" s="143" t="s">
        <v>10</v>
      </c>
      <c r="AI509" s="143" t="s">
        <v>862</v>
      </c>
      <c r="AJ509" s="144">
        <v>3.24</v>
      </c>
      <c r="AM509" s="146" t="s">
        <v>22</v>
      </c>
      <c r="AN509" s="146" t="s">
        <v>201</v>
      </c>
      <c r="AO509" s="144">
        <v>1.15384615384616</v>
      </c>
    </row>
    <row r="510" customHeight="1" spans="34:41">
      <c r="AH510" s="143" t="s">
        <v>10</v>
      </c>
      <c r="AI510" s="143" t="s">
        <v>863</v>
      </c>
      <c r="AJ510" s="144">
        <v>6.79</v>
      </c>
      <c r="AM510" s="146" t="s">
        <v>17</v>
      </c>
      <c r="AN510" s="146" t="s">
        <v>697</v>
      </c>
      <c r="AO510" s="144">
        <v>0.329113924050632</v>
      </c>
    </row>
    <row r="511" customHeight="1" spans="34:41">
      <c r="AH511" s="143" t="s">
        <v>10</v>
      </c>
      <c r="AI511" s="143" t="s">
        <v>864</v>
      </c>
      <c r="AJ511" s="144">
        <v>1.99</v>
      </c>
      <c r="AM511" s="146" t="s">
        <v>20</v>
      </c>
      <c r="AN511" s="146" t="s">
        <v>865</v>
      </c>
      <c r="AO511" s="144">
        <v>0.483870967741936</v>
      </c>
    </row>
    <row r="512" customHeight="1" spans="34:41">
      <c r="AH512" s="143" t="s">
        <v>10</v>
      </c>
      <c r="AI512" s="143" t="s">
        <v>866</v>
      </c>
      <c r="AJ512" s="144">
        <v>1.54</v>
      </c>
      <c r="AM512" s="146" t="s">
        <v>15</v>
      </c>
      <c r="AN512" s="146" t="s">
        <v>867</v>
      </c>
      <c r="AO512" s="144">
        <v>0.696428571428573</v>
      </c>
    </row>
    <row r="513" customHeight="1" spans="34:41">
      <c r="AH513" s="143" t="s">
        <v>10</v>
      </c>
      <c r="AI513" s="143" t="s">
        <v>868</v>
      </c>
      <c r="AJ513" s="144">
        <v>2.09</v>
      </c>
      <c r="AM513" s="146" t="s">
        <v>13</v>
      </c>
      <c r="AN513" s="146" t="s">
        <v>689</v>
      </c>
      <c r="AO513" s="144">
        <v>1.26506024096386</v>
      </c>
    </row>
    <row r="514" customHeight="1" spans="34:41">
      <c r="AH514" s="143" t="s">
        <v>10</v>
      </c>
      <c r="AI514" s="143" t="s">
        <v>869</v>
      </c>
      <c r="AJ514" s="144">
        <v>1.78</v>
      </c>
      <c r="AM514" s="146" t="s">
        <v>21</v>
      </c>
      <c r="AN514" s="146" t="s">
        <v>870</v>
      </c>
      <c r="AO514" s="144">
        <v>0</v>
      </c>
    </row>
    <row r="515" customHeight="1" spans="34:41">
      <c r="AH515" s="143" t="s">
        <v>10</v>
      </c>
      <c r="AI515" s="143" t="s">
        <v>871</v>
      </c>
      <c r="AJ515" s="144">
        <v>4.16</v>
      </c>
      <c r="AM515" s="146" t="s">
        <v>21</v>
      </c>
      <c r="AN515" s="146" t="s">
        <v>872</v>
      </c>
      <c r="AO515" s="144">
        <v>0</v>
      </c>
    </row>
    <row r="516" customHeight="1" spans="34:41">
      <c r="AH516" s="143" t="s">
        <v>10</v>
      </c>
      <c r="AI516" s="143" t="s">
        <v>873</v>
      </c>
      <c r="AJ516" s="144">
        <v>4.6</v>
      </c>
      <c r="AM516" s="146" t="s">
        <v>17</v>
      </c>
      <c r="AN516" s="146" t="s">
        <v>751</v>
      </c>
      <c r="AO516" s="144">
        <v>0.358895705521472</v>
      </c>
    </row>
    <row r="517" customHeight="1" spans="34:41">
      <c r="AH517" s="143" t="s">
        <v>12</v>
      </c>
      <c r="AI517" s="143" t="s">
        <v>874</v>
      </c>
      <c r="AJ517" s="144">
        <v>1.37</v>
      </c>
      <c r="AM517" s="146" t="s">
        <v>11</v>
      </c>
      <c r="AN517" s="146" t="s">
        <v>568</v>
      </c>
      <c r="AO517" s="144">
        <v>0.242326332794831</v>
      </c>
    </row>
    <row r="518" customHeight="1" spans="34:41">
      <c r="AH518" s="143" t="s">
        <v>16</v>
      </c>
      <c r="AI518" s="143" t="s">
        <v>875</v>
      </c>
      <c r="AJ518" s="144">
        <v>7.78</v>
      </c>
      <c r="AM518" s="146" t="s">
        <v>11</v>
      </c>
      <c r="AN518" s="146" t="s">
        <v>570</v>
      </c>
      <c r="AO518" s="144">
        <v>0.167597765363128</v>
      </c>
    </row>
    <row r="519" customHeight="1" spans="34:41">
      <c r="AH519" s="143" t="s">
        <v>21</v>
      </c>
      <c r="AI519" s="143" t="s">
        <v>876</v>
      </c>
      <c r="AJ519" s="144">
        <v>1.47</v>
      </c>
      <c r="AM519" s="146" t="s">
        <v>21</v>
      </c>
      <c r="AN519" s="146" t="s">
        <v>877</v>
      </c>
      <c r="AO519" s="144">
        <v>0</v>
      </c>
    </row>
    <row r="520" customHeight="1" spans="34:41">
      <c r="AH520" s="143" t="s">
        <v>21</v>
      </c>
      <c r="AI520" s="143" t="s">
        <v>878</v>
      </c>
      <c r="AJ520" s="144">
        <v>3.33</v>
      </c>
      <c r="AM520" s="146" t="s">
        <v>13</v>
      </c>
      <c r="AN520" s="146" t="s">
        <v>813</v>
      </c>
      <c r="AO520" s="144" t="e">
        <v>#DIV/0!</v>
      </c>
    </row>
    <row r="521" customHeight="1" spans="34:41">
      <c r="AH521" s="143" t="s">
        <v>21</v>
      </c>
      <c r="AI521" s="143" t="s">
        <v>879</v>
      </c>
      <c r="AJ521" s="144">
        <v>2.87</v>
      </c>
      <c r="AM521" s="146" t="s">
        <v>13</v>
      </c>
      <c r="AN521" s="146" t="s">
        <v>779</v>
      </c>
      <c r="AO521" s="144">
        <v>0.756302521008404</v>
      </c>
    </row>
    <row r="522" customHeight="1" spans="34:41">
      <c r="AH522" s="143" t="s">
        <v>21</v>
      </c>
      <c r="AI522" s="143" t="s">
        <v>880</v>
      </c>
      <c r="AJ522" s="144">
        <v>2.29</v>
      </c>
      <c r="AM522" s="146" t="s">
        <v>13</v>
      </c>
      <c r="AN522" s="146" t="s">
        <v>781</v>
      </c>
      <c r="AO522" s="144">
        <v>0.413223140495868</v>
      </c>
    </row>
    <row r="523" customHeight="1" spans="34:41">
      <c r="AH523" s="143" t="s">
        <v>21</v>
      </c>
      <c r="AI523" s="143" t="s">
        <v>881</v>
      </c>
      <c r="AJ523" s="144">
        <v>15.69</v>
      </c>
      <c r="AM523" s="146" t="s">
        <v>13</v>
      </c>
      <c r="AN523" s="146" t="s">
        <v>782</v>
      </c>
      <c r="AO523" s="144">
        <v>0.545454545454545</v>
      </c>
    </row>
    <row r="524" customHeight="1" spans="34:41">
      <c r="AH524" s="143" t="s">
        <v>21</v>
      </c>
      <c r="AI524" s="143" t="s">
        <v>882</v>
      </c>
      <c r="AJ524" s="144">
        <v>14.01</v>
      </c>
      <c r="AM524" s="146" t="s">
        <v>13</v>
      </c>
      <c r="AN524" s="146" t="s">
        <v>784</v>
      </c>
      <c r="AO524" s="144">
        <v>0.526315789473684</v>
      </c>
    </row>
    <row r="525" customHeight="1" spans="34:41">
      <c r="AH525" s="143" t="s">
        <v>21</v>
      </c>
      <c r="AI525" s="143" t="s">
        <v>883</v>
      </c>
      <c r="AJ525" s="144">
        <v>2.13</v>
      </c>
      <c r="AM525" s="146" t="s">
        <v>12</v>
      </c>
      <c r="AN525" s="146" t="s">
        <v>805</v>
      </c>
      <c r="AO525" s="144">
        <v>1.02079395085066</v>
      </c>
    </row>
    <row r="526" customHeight="1" spans="34:41">
      <c r="AH526" s="143" t="s">
        <v>16</v>
      </c>
      <c r="AI526" s="143" t="s">
        <v>884</v>
      </c>
      <c r="AJ526" s="144">
        <v>1.16</v>
      </c>
      <c r="AM526" s="146" t="s">
        <v>12</v>
      </c>
      <c r="AN526" s="146" t="s">
        <v>885</v>
      </c>
      <c r="AO526" s="144">
        <v>0.290697674418605</v>
      </c>
    </row>
    <row r="527" customHeight="1" spans="34:41">
      <c r="AH527" s="143" t="s">
        <v>21</v>
      </c>
      <c r="AI527" s="143" t="s">
        <v>886</v>
      </c>
      <c r="AJ527" s="144">
        <v>4.67</v>
      </c>
      <c r="AM527" s="146" t="s">
        <v>14</v>
      </c>
      <c r="AN527" s="146" t="s">
        <v>467</v>
      </c>
      <c r="AO527" s="144">
        <v>2.85714285714286</v>
      </c>
    </row>
    <row r="528" customHeight="1" spans="34:41">
      <c r="AH528" s="143" t="s">
        <v>21</v>
      </c>
      <c r="AI528" s="143" t="s">
        <v>887</v>
      </c>
      <c r="AJ528" s="144">
        <v>8.14</v>
      </c>
      <c r="AM528" s="146" t="s">
        <v>12</v>
      </c>
      <c r="AN528" s="146" t="s">
        <v>678</v>
      </c>
      <c r="AO528" s="144">
        <v>0.479233226837062</v>
      </c>
    </row>
    <row r="529" customHeight="1" spans="34:41">
      <c r="AH529" s="143" t="s">
        <v>21</v>
      </c>
      <c r="AI529" s="143" t="s">
        <v>888</v>
      </c>
      <c r="AJ529" s="144">
        <v>0.52</v>
      </c>
      <c r="AM529" s="146" t="s">
        <v>14</v>
      </c>
      <c r="AN529" s="146" t="s">
        <v>456</v>
      </c>
      <c r="AO529" s="144">
        <v>0.769230769230769</v>
      </c>
    </row>
    <row r="530" customHeight="1" spans="34:41">
      <c r="AH530" s="143" t="s">
        <v>21</v>
      </c>
      <c r="AI530" s="143" t="s">
        <v>889</v>
      </c>
      <c r="AJ530" s="144">
        <v>1.04</v>
      </c>
      <c r="AM530" s="146" t="s">
        <v>20</v>
      </c>
      <c r="AN530" s="146" t="s">
        <v>890</v>
      </c>
      <c r="AO530" s="144">
        <v>0.769230769230769</v>
      </c>
    </row>
    <row r="531" customHeight="1" spans="34:41">
      <c r="AH531" s="143" t="s">
        <v>21</v>
      </c>
      <c r="AI531" s="143" t="s">
        <v>891</v>
      </c>
      <c r="AJ531" s="144">
        <v>3.5</v>
      </c>
      <c r="AM531" s="146" t="s">
        <v>12</v>
      </c>
      <c r="AN531" s="146" t="s">
        <v>739</v>
      </c>
      <c r="AO531" s="144">
        <v>1.03372434017595</v>
      </c>
    </row>
    <row r="532" customHeight="1" spans="34:41">
      <c r="AH532" s="143" t="s">
        <v>21</v>
      </c>
      <c r="AI532" s="143" t="s">
        <v>892</v>
      </c>
      <c r="AJ532" s="144">
        <v>1.4</v>
      </c>
      <c r="AM532" s="146" t="s">
        <v>12</v>
      </c>
      <c r="AN532" s="146" t="s">
        <v>874</v>
      </c>
      <c r="AO532" s="144">
        <v>0.738341968911918</v>
      </c>
    </row>
    <row r="533" customHeight="1" spans="34:41">
      <c r="AH533" s="143" t="s">
        <v>21</v>
      </c>
      <c r="AI533" s="143" t="s">
        <v>893</v>
      </c>
      <c r="AJ533" s="144">
        <v>3.21</v>
      </c>
      <c r="AM533" s="146" t="s">
        <v>16</v>
      </c>
      <c r="AN533" s="146" t="s">
        <v>357</v>
      </c>
      <c r="AO533" s="144">
        <v>0.875912408759124</v>
      </c>
    </row>
    <row r="534" customHeight="1" spans="34:41">
      <c r="AH534" s="143" t="s">
        <v>21</v>
      </c>
      <c r="AI534" s="143" t="s">
        <v>894</v>
      </c>
      <c r="AJ534" s="144">
        <v>2.47</v>
      </c>
      <c r="AM534" s="146" t="s">
        <v>15</v>
      </c>
      <c r="AN534" s="146" t="s">
        <v>421</v>
      </c>
      <c r="AO534" s="144">
        <v>0.325</v>
      </c>
    </row>
    <row r="535" customHeight="1" spans="34:41">
      <c r="AH535" s="143" t="s">
        <v>10</v>
      </c>
      <c r="AI535" s="143" t="s">
        <v>713</v>
      </c>
      <c r="AJ535" s="144">
        <v>0</v>
      </c>
      <c r="AM535" s="146" t="s">
        <v>14</v>
      </c>
      <c r="AN535" s="146" t="s">
        <v>489</v>
      </c>
      <c r="AO535" s="144">
        <v>1.61073825503356</v>
      </c>
    </row>
    <row r="536" customHeight="1" spans="34:41">
      <c r="AH536" s="143" t="s">
        <v>14</v>
      </c>
      <c r="AI536" s="143" t="s">
        <v>528</v>
      </c>
      <c r="AJ536" s="144">
        <v>0</v>
      </c>
      <c r="AM536" s="146" t="s">
        <v>12</v>
      </c>
      <c r="AN536" s="146" t="s">
        <v>737</v>
      </c>
      <c r="AO536" s="144">
        <v>1.13636363636364</v>
      </c>
    </row>
    <row r="537" customHeight="1" spans="34:41">
      <c r="AH537" s="143" t="s">
        <v>14</v>
      </c>
      <c r="AI537" s="143" t="s">
        <v>851</v>
      </c>
      <c r="AJ537" s="144">
        <v>0</v>
      </c>
      <c r="AM537" s="146" t="s">
        <v>12</v>
      </c>
      <c r="AN537" s="146" t="s">
        <v>740</v>
      </c>
      <c r="AO537" s="144">
        <v>0.2</v>
      </c>
    </row>
    <row r="538" customHeight="1" spans="34:41">
      <c r="AH538" s="143" t="s">
        <v>14</v>
      </c>
      <c r="AI538" s="143" t="s">
        <v>895</v>
      </c>
      <c r="AJ538" s="144">
        <v>0</v>
      </c>
      <c r="AM538" s="146" t="s">
        <v>10</v>
      </c>
      <c r="AN538" s="146" t="s">
        <v>896</v>
      </c>
      <c r="AO538" s="144">
        <v>0.760869565217391</v>
      </c>
    </row>
    <row r="539" customHeight="1" spans="34:41">
      <c r="AH539" s="143" t="s">
        <v>12</v>
      </c>
      <c r="AI539" s="143" t="s">
        <v>780</v>
      </c>
      <c r="AJ539" s="144">
        <v>3.05</v>
      </c>
      <c r="AM539" s="146" t="s">
        <v>17</v>
      </c>
      <c r="AN539" s="146" t="s">
        <v>674</v>
      </c>
      <c r="AO539" s="144">
        <v>0.636734693877551</v>
      </c>
    </row>
    <row r="540" customHeight="1" spans="34:41">
      <c r="AH540" s="143" t="s">
        <v>12</v>
      </c>
      <c r="AI540" s="143" t="s">
        <v>897</v>
      </c>
      <c r="AJ540" s="144">
        <v>25.35</v>
      </c>
      <c r="AM540" s="146" t="s">
        <v>15</v>
      </c>
      <c r="AN540" s="146" t="s">
        <v>898</v>
      </c>
      <c r="AO540" s="144">
        <v>0.702702702702702</v>
      </c>
    </row>
    <row r="541" customHeight="1" spans="34:41">
      <c r="AH541" s="143" t="s">
        <v>12</v>
      </c>
      <c r="AI541" s="143" t="s">
        <v>899</v>
      </c>
      <c r="AJ541" s="144">
        <v>2.72</v>
      </c>
      <c r="AM541" s="146" t="s">
        <v>22</v>
      </c>
      <c r="AN541" s="146" t="s">
        <v>257</v>
      </c>
      <c r="AO541" s="144">
        <v>0.851063829787234</v>
      </c>
    </row>
    <row r="542" customHeight="1" spans="34:41">
      <c r="AH542" s="143" t="s">
        <v>10</v>
      </c>
      <c r="AI542" s="143" t="s">
        <v>581</v>
      </c>
      <c r="AJ542" s="144">
        <v>6.9</v>
      </c>
      <c r="AM542" s="146" t="s">
        <v>16</v>
      </c>
      <c r="AN542" s="146" t="s">
        <v>647</v>
      </c>
      <c r="AO542" s="144">
        <v>0.495867768595042</v>
      </c>
    </row>
    <row r="543" customHeight="1" spans="34:41">
      <c r="AH543" s="143" t="s">
        <v>18</v>
      </c>
      <c r="AI543" s="143" t="s">
        <v>391</v>
      </c>
      <c r="AJ543" s="144">
        <v>4.38</v>
      </c>
      <c r="AM543" s="146" t="s">
        <v>17</v>
      </c>
      <c r="AN543" s="146" t="s">
        <v>725</v>
      </c>
      <c r="AO543" s="144">
        <v>0.165254237288135</v>
      </c>
    </row>
    <row r="544" customHeight="1" spans="34:41">
      <c r="AH544" s="143" t="s">
        <v>10</v>
      </c>
      <c r="AI544" s="143" t="s">
        <v>565</v>
      </c>
      <c r="AJ544" s="144">
        <v>4.2</v>
      </c>
      <c r="AM544" s="146" t="s">
        <v>12</v>
      </c>
      <c r="AN544" s="146" t="s">
        <v>673</v>
      </c>
      <c r="AO544" s="144">
        <v>0.332594235033259</v>
      </c>
    </row>
    <row r="545" customHeight="1" spans="34:41">
      <c r="AH545" s="143" t="s">
        <v>11</v>
      </c>
      <c r="AI545" s="143" t="s">
        <v>900</v>
      </c>
      <c r="AJ545" s="144">
        <v>3.63</v>
      </c>
      <c r="AM545" s="146" t="s">
        <v>17</v>
      </c>
      <c r="AN545" s="146" t="s">
        <v>674</v>
      </c>
      <c r="AO545" s="144">
        <v>0.636734693877551</v>
      </c>
    </row>
    <row r="546" customHeight="1" spans="34:41">
      <c r="AH546" s="143" t="s">
        <v>11</v>
      </c>
      <c r="AI546" s="143" t="s">
        <v>661</v>
      </c>
      <c r="AJ546" s="144">
        <v>4.85</v>
      </c>
      <c r="AM546" s="146" t="s">
        <v>19</v>
      </c>
      <c r="AN546" s="146" t="s">
        <v>901</v>
      </c>
      <c r="AO546" s="144">
        <v>0.161290322580645</v>
      </c>
    </row>
    <row r="547" customHeight="1" spans="34:41">
      <c r="AH547" s="143" t="s">
        <v>20</v>
      </c>
      <c r="AI547" s="143" t="s">
        <v>788</v>
      </c>
      <c r="AJ547" s="144">
        <v>7.47</v>
      </c>
      <c r="AM547" s="146" t="s">
        <v>22</v>
      </c>
      <c r="AN547" s="146" t="s">
        <v>206</v>
      </c>
      <c r="AO547" s="144">
        <v>0.563380281690141</v>
      </c>
    </row>
    <row r="548" customHeight="1" spans="34:41">
      <c r="AH548" s="143" t="s">
        <v>10</v>
      </c>
      <c r="AI548" s="143" t="s">
        <v>902</v>
      </c>
      <c r="AJ548" s="144">
        <v>1.75</v>
      </c>
      <c r="AM548" s="146" t="s">
        <v>19</v>
      </c>
      <c r="AN548" s="146" t="s">
        <v>903</v>
      </c>
      <c r="AO548" s="144">
        <v>0.0817438692098095</v>
      </c>
    </row>
    <row r="549" customHeight="1" spans="34:41">
      <c r="AH549" s="143" t="s">
        <v>20</v>
      </c>
      <c r="AI549" s="143" t="s">
        <v>857</v>
      </c>
      <c r="AJ549" s="144">
        <v>9.38</v>
      </c>
      <c r="AM549" s="146" t="s">
        <v>10</v>
      </c>
      <c r="AN549" s="146" t="s">
        <v>832</v>
      </c>
      <c r="AO549" s="144">
        <v>0.489795918367347</v>
      </c>
    </row>
    <row r="550" customHeight="1" spans="34:41">
      <c r="AH550" s="143" t="s">
        <v>10</v>
      </c>
      <c r="AI550" s="143" t="s">
        <v>904</v>
      </c>
      <c r="AJ550" s="144">
        <v>0</v>
      </c>
      <c r="AM550" s="146" t="s">
        <v>10</v>
      </c>
      <c r="AN550" s="146" t="s">
        <v>852</v>
      </c>
      <c r="AO550" s="144">
        <v>0.547445255474453</v>
      </c>
    </row>
    <row r="551" customHeight="1" spans="34:41">
      <c r="AH551" s="143" t="s">
        <v>13</v>
      </c>
      <c r="AI551" s="143" t="s">
        <v>905</v>
      </c>
      <c r="AJ551" s="144">
        <v>14.29</v>
      </c>
      <c r="AM551" s="146" t="s">
        <v>10</v>
      </c>
      <c r="AN551" s="146" t="s">
        <v>817</v>
      </c>
      <c r="AO551" s="144">
        <v>0.621761658031088</v>
      </c>
    </row>
    <row r="552" customHeight="1" spans="34:41">
      <c r="AH552" s="143" t="s">
        <v>10</v>
      </c>
      <c r="AI552" s="143" t="s">
        <v>569</v>
      </c>
      <c r="AJ552" s="144">
        <v>8.5</v>
      </c>
      <c r="AM552" s="146" t="s">
        <v>17</v>
      </c>
      <c r="AN552" s="146" t="s">
        <v>752</v>
      </c>
      <c r="AO552" s="144">
        <v>0.461290322580646</v>
      </c>
    </row>
    <row r="553" customHeight="1" spans="34:41">
      <c r="AH553" s="143" t="s">
        <v>18</v>
      </c>
      <c r="AI553" s="143" t="s">
        <v>402</v>
      </c>
      <c r="AJ553" s="144">
        <v>1.11</v>
      </c>
      <c r="AM553" s="146" t="s">
        <v>23</v>
      </c>
      <c r="AN553" s="146" t="s">
        <v>113</v>
      </c>
      <c r="AO553" s="144">
        <v>0.112781954887218</v>
      </c>
    </row>
    <row r="554" customHeight="1" spans="34:41">
      <c r="AH554" s="143" t="s">
        <v>18</v>
      </c>
      <c r="AI554" s="143" t="s">
        <v>120</v>
      </c>
      <c r="AJ554" s="144">
        <v>7.08</v>
      </c>
      <c r="AM554" s="146" t="s">
        <v>23</v>
      </c>
      <c r="AN554" s="146" t="s">
        <v>148</v>
      </c>
      <c r="AO554" s="144">
        <v>0</v>
      </c>
    </row>
    <row r="555" customHeight="1" spans="34:41">
      <c r="AH555" s="143" t="s">
        <v>18</v>
      </c>
      <c r="AI555" s="143" t="s">
        <v>248</v>
      </c>
      <c r="AJ555" s="144">
        <v>5</v>
      </c>
      <c r="AM555" s="146" t="s">
        <v>23</v>
      </c>
      <c r="AN555" s="146" t="s">
        <v>111</v>
      </c>
      <c r="AO555" s="144">
        <v>0</v>
      </c>
    </row>
    <row r="556" customHeight="1" spans="34:41">
      <c r="AH556" s="143" t="s">
        <v>18</v>
      </c>
      <c r="AI556" s="143" t="s">
        <v>906</v>
      </c>
      <c r="AJ556" s="144">
        <v>17.7</v>
      </c>
      <c r="AM556" s="146" t="s">
        <v>23</v>
      </c>
      <c r="AN556" s="146" t="s">
        <v>145</v>
      </c>
      <c r="AO556" s="144">
        <v>0.508474576271187</v>
      </c>
    </row>
    <row r="557" customHeight="1" spans="34:41">
      <c r="AH557" s="143" t="s">
        <v>18</v>
      </c>
      <c r="AI557" s="143" t="s">
        <v>207</v>
      </c>
      <c r="AJ557" s="144">
        <v>7.66</v>
      </c>
      <c r="AM557" s="146" t="s">
        <v>12</v>
      </c>
      <c r="AN557" s="146" t="s">
        <v>803</v>
      </c>
      <c r="AO557" s="144">
        <v>1.38075313807531</v>
      </c>
    </row>
    <row r="558" customHeight="1" spans="34:41">
      <c r="AH558" s="143" t="s">
        <v>18</v>
      </c>
      <c r="AI558" s="143" t="s">
        <v>838</v>
      </c>
      <c r="AJ558" s="144">
        <v>1.24</v>
      </c>
      <c r="AM558" s="146" t="s">
        <v>19</v>
      </c>
      <c r="AN558" s="146" t="s">
        <v>907</v>
      </c>
      <c r="AO558" s="144">
        <v>0.321715817694371</v>
      </c>
    </row>
    <row r="559" customHeight="1" spans="34:41">
      <c r="AH559" s="143" t="s">
        <v>10</v>
      </c>
      <c r="AI559" s="143" t="s">
        <v>559</v>
      </c>
      <c r="AJ559" s="144">
        <v>4.22</v>
      </c>
      <c r="AM559" s="146" t="s">
        <v>12</v>
      </c>
      <c r="AN559" s="146" t="s">
        <v>749</v>
      </c>
      <c r="AO559" s="144">
        <v>0.746268656716418</v>
      </c>
    </row>
    <row r="560" customHeight="1" spans="34:41">
      <c r="AH560" s="143" t="s">
        <v>10</v>
      </c>
      <c r="AI560" s="143" t="s">
        <v>579</v>
      </c>
      <c r="AJ560" s="144">
        <v>3.43</v>
      </c>
      <c r="AM560" s="146" t="s">
        <v>15</v>
      </c>
      <c r="AN560" s="146" t="s">
        <v>908</v>
      </c>
      <c r="AO560" s="144">
        <v>0.764705882352941</v>
      </c>
    </row>
    <row r="561" customHeight="1" spans="34:41">
      <c r="AH561" s="143" t="s">
        <v>10</v>
      </c>
      <c r="AI561" s="143" t="s">
        <v>563</v>
      </c>
      <c r="AJ561" s="144">
        <v>2.12</v>
      </c>
      <c r="AM561" s="146" t="s">
        <v>19</v>
      </c>
      <c r="AN561" s="146" t="s">
        <v>909</v>
      </c>
      <c r="AO561" s="144">
        <v>0.238095238095238</v>
      </c>
    </row>
    <row r="562" customHeight="1" spans="34:41">
      <c r="AH562" s="143" t="s">
        <v>10</v>
      </c>
      <c r="AI562" s="143" t="s">
        <v>571</v>
      </c>
      <c r="AJ562" s="144">
        <v>4.67</v>
      </c>
      <c r="AM562" s="146" t="s">
        <v>16</v>
      </c>
      <c r="AN562" s="146" t="s">
        <v>910</v>
      </c>
      <c r="AO562" s="144">
        <v>0.656455142231949</v>
      </c>
    </row>
    <row r="563" customHeight="1" spans="34:41">
      <c r="AH563" s="143" t="s">
        <v>17</v>
      </c>
      <c r="AI563" s="143" t="s">
        <v>840</v>
      </c>
      <c r="AJ563" s="144">
        <v>2.59</v>
      </c>
      <c r="AM563" s="146" t="s">
        <v>22</v>
      </c>
      <c r="AN563" s="146" t="s">
        <v>212</v>
      </c>
      <c r="AO563" s="144">
        <v>0.346153846153846</v>
      </c>
    </row>
    <row r="564" customHeight="1" spans="34:41">
      <c r="AH564" s="143" t="s">
        <v>10</v>
      </c>
      <c r="AI564" s="143" t="s">
        <v>573</v>
      </c>
      <c r="AJ564" s="144">
        <v>4.12</v>
      </c>
      <c r="AM564" s="146" t="s">
        <v>22</v>
      </c>
      <c r="AN564" s="146" t="s">
        <v>216</v>
      </c>
      <c r="AO564" s="144">
        <v>0.211267605633803</v>
      </c>
    </row>
    <row r="565" customHeight="1" spans="34:41">
      <c r="AH565" s="143" t="s">
        <v>10</v>
      </c>
      <c r="AI565" s="143" t="s">
        <v>567</v>
      </c>
      <c r="AJ565" s="144">
        <v>9.42</v>
      </c>
      <c r="AM565" s="146" t="s">
        <v>22</v>
      </c>
      <c r="AN565" s="146" t="s">
        <v>214</v>
      </c>
      <c r="AO565" s="144">
        <v>0.576923076923078</v>
      </c>
    </row>
    <row r="566" customHeight="1" spans="34:41">
      <c r="AH566" s="143" t="s">
        <v>10</v>
      </c>
      <c r="AI566" s="143" t="s">
        <v>561</v>
      </c>
      <c r="AJ566" s="144">
        <v>5.24</v>
      </c>
      <c r="AM566" s="146"/>
      <c r="AN566" s="146" t="s">
        <v>911</v>
      </c>
      <c r="AO566" s="144">
        <v>0</v>
      </c>
    </row>
    <row r="567" customHeight="1" spans="34:41">
      <c r="AH567" s="143" t="s">
        <v>10</v>
      </c>
      <c r="AI567" s="143" t="s">
        <v>549</v>
      </c>
      <c r="AJ567" s="144">
        <v>3.15</v>
      </c>
      <c r="AM567" s="146" t="s">
        <v>22</v>
      </c>
      <c r="AN567" s="146" t="s">
        <v>249</v>
      </c>
      <c r="AO567" s="144">
        <v>0.229007633587786</v>
      </c>
    </row>
    <row r="568" customHeight="1" spans="34:41">
      <c r="AH568" s="143" t="s">
        <v>13</v>
      </c>
      <c r="AI568" s="143" t="s">
        <v>842</v>
      </c>
      <c r="AJ568" s="144">
        <v>6.63</v>
      </c>
      <c r="AM568" s="146" t="s">
        <v>17</v>
      </c>
      <c r="AN568" s="146" t="s">
        <v>710</v>
      </c>
      <c r="AO568" s="144">
        <v>0.248407643312101</v>
      </c>
    </row>
    <row r="569" customHeight="1" spans="34:41">
      <c r="AH569" s="143" t="s">
        <v>13</v>
      </c>
      <c r="AI569" s="143" t="s">
        <v>912</v>
      </c>
      <c r="AJ569" s="144">
        <v>3.13</v>
      </c>
      <c r="AM569" s="146" t="s">
        <v>21</v>
      </c>
      <c r="AN569" s="146" t="s">
        <v>913</v>
      </c>
      <c r="AO569" s="144">
        <v>0</v>
      </c>
    </row>
    <row r="570" customHeight="1" spans="34:41">
      <c r="AH570" s="143" t="s">
        <v>10</v>
      </c>
      <c r="AI570" s="143" t="s">
        <v>914</v>
      </c>
      <c r="AJ570" s="144">
        <v>21.43</v>
      </c>
      <c r="AM570" s="146" t="s">
        <v>10</v>
      </c>
      <c r="AN570" s="146" t="s">
        <v>915</v>
      </c>
      <c r="AO570" s="144">
        <v>2.22857142857143</v>
      </c>
    </row>
    <row r="571" customHeight="1" spans="34:41">
      <c r="AH571" s="143" t="s">
        <v>12</v>
      </c>
      <c r="AI571" s="143" t="s">
        <v>299</v>
      </c>
      <c r="AJ571" s="144">
        <v>2.83</v>
      </c>
      <c r="AM571" s="146" t="s">
        <v>11</v>
      </c>
      <c r="AN571" s="146" t="s">
        <v>916</v>
      </c>
      <c r="AO571" s="144">
        <v>0.273224043715847</v>
      </c>
    </row>
    <row r="572" customHeight="1" spans="34:41">
      <c r="AH572" s="143" t="s">
        <v>12</v>
      </c>
      <c r="AI572" s="143" t="s">
        <v>470</v>
      </c>
      <c r="AJ572" s="144">
        <v>1.45</v>
      </c>
      <c r="AM572" s="146" t="s">
        <v>11</v>
      </c>
      <c r="AN572" s="146" t="s">
        <v>917</v>
      </c>
      <c r="AO572" s="144">
        <v>0.308483290488431</v>
      </c>
    </row>
    <row r="573" customHeight="1" spans="34:41">
      <c r="AH573" s="143" t="s">
        <v>14</v>
      </c>
      <c r="AI573" s="143" t="s">
        <v>306</v>
      </c>
      <c r="AJ573" s="144">
        <v>0</v>
      </c>
      <c r="AM573" s="146" t="s">
        <v>14</v>
      </c>
      <c r="AN573" s="146" t="s">
        <v>564</v>
      </c>
      <c r="AO573" s="144">
        <v>0</v>
      </c>
    </row>
    <row r="574" customHeight="1" spans="34:41">
      <c r="AH574" s="143" t="s">
        <v>14</v>
      </c>
      <c r="AI574" s="143" t="s">
        <v>918</v>
      </c>
      <c r="AJ574" s="144">
        <v>0</v>
      </c>
      <c r="AM574" s="146" t="s">
        <v>18</v>
      </c>
      <c r="AN574" s="146" t="s">
        <v>919</v>
      </c>
      <c r="AO574" s="144" t="e">
        <v>#DIV/0!</v>
      </c>
    </row>
    <row r="575" customHeight="1" spans="34:41">
      <c r="AH575" s="143" t="s">
        <v>14</v>
      </c>
      <c r="AI575" s="143" t="s">
        <v>920</v>
      </c>
      <c r="AJ575" s="144">
        <v>0</v>
      </c>
      <c r="AM575" s="146" t="s">
        <v>12</v>
      </c>
      <c r="AN575" s="146" t="s">
        <v>921</v>
      </c>
      <c r="AO575" s="144">
        <v>0.301507537688441</v>
      </c>
    </row>
    <row r="576" customHeight="1" spans="34:41">
      <c r="AH576" s="143" t="s">
        <v>21</v>
      </c>
      <c r="AI576" s="143" t="s">
        <v>922</v>
      </c>
      <c r="AJ576" s="144">
        <v>14.81</v>
      </c>
      <c r="AM576" s="146" t="s">
        <v>10</v>
      </c>
      <c r="AN576" s="146" t="s">
        <v>923</v>
      </c>
      <c r="AO576" s="144">
        <v>0.402144772117964</v>
      </c>
    </row>
    <row r="577" customHeight="1" spans="34:41">
      <c r="AH577" s="143" t="s">
        <v>20</v>
      </c>
      <c r="AI577" s="143" t="s">
        <v>856</v>
      </c>
      <c r="AJ577" s="144">
        <v>7.25</v>
      </c>
      <c r="AM577" s="146" t="s">
        <v>14</v>
      </c>
      <c r="AN577" s="146" t="s">
        <v>193</v>
      </c>
      <c r="AO577" s="144">
        <v>0</v>
      </c>
    </row>
    <row r="578" customHeight="1" spans="34:41">
      <c r="AH578" s="143" t="s">
        <v>20</v>
      </c>
      <c r="AI578" s="143" t="s">
        <v>424</v>
      </c>
      <c r="AJ578" s="144">
        <v>1.84</v>
      </c>
      <c r="AM578" s="146" t="s">
        <v>20</v>
      </c>
      <c r="AN578" s="146" t="s">
        <v>924</v>
      </c>
      <c r="AO578" s="144">
        <v>0.337078651685393</v>
      </c>
    </row>
    <row r="579" customHeight="1" spans="34:41">
      <c r="AH579" s="143" t="s">
        <v>20</v>
      </c>
      <c r="AI579" s="143" t="s">
        <v>535</v>
      </c>
      <c r="AJ579" s="144">
        <v>10.62</v>
      </c>
      <c r="AM579" s="146" t="s">
        <v>13</v>
      </c>
      <c r="AN579" s="146" t="s">
        <v>584</v>
      </c>
      <c r="AO579" s="144">
        <v>0.680412371134019</v>
      </c>
    </row>
    <row r="580" customHeight="1" spans="34:41">
      <c r="AH580" s="143" t="s">
        <v>16</v>
      </c>
      <c r="AI580" s="143" t="s">
        <v>910</v>
      </c>
      <c r="AJ580" s="144">
        <v>3.89</v>
      </c>
      <c r="AM580" s="146" t="s">
        <v>20</v>
      </c>
      <c r="AN580" s="146" t="s">
        <v>925</v>
      </c>
      <c r="AO580" s="144">
        <v>1.13207547169811</v>
      </c>
    </row>
    <row r="581" customHeight="1" spans="34:41">
      <c r="AH581" s="143" t="s">
        <v>10</v>
      </c>
      <c r="AI581" s="143" t="s">
        <v>542</v>
      </c>
      <c r="AJ581" s="144">
        <v>7.98</v>
      </c>
      <c r="AM581" s="146" t="s">
        <v>20</v>
      </c>
      <c r="AN581" s="146" t="s">
        <v>926</v>
      </c>
      <c r="AO581" s="144">
        <v>0.391304347826087</v>
      </c>
    </row>
    <row r="582" customHeight="1" spans="34:41">
      <c r="AH582" s="143" t="s">
        <v>12</v>
      </c>
      <c r="AI582" s="143" t="s">
        <v>468</v>
      </c>
      <c r="AJ582" s="144">
        <v>1.81</v>
      </c>
      <c r="AM582" s="146" t="s">
        <v>11</v>
      </c>
      <c r="AN582" s="146" t="s">
        <v>927</v>
      </c>
      <c r="AO582" s="144">
        <v>0.208333333333333</v>
      </c>
    </row>
    <row r="583" customHeight="1" spans="34:41">
      <c r="AH583" s="143" t="s">
        <v>20</v>
      </c>
      <c r="AI583" s="143" t="s">
        <v>824</v>
      </c>
      <c r="AJ583" s="144">
        <v>4.88</v>
      </c>
      <c r="AM583" s="146" t="s">
        <v>15</v>
      </c>
      <c r="AN583" s="146" t="s">
        <v>427</v>
      </c>
      <c r="AO583" s="144">
        <v>1.71527777777777</v>
      </c>
    </row>
    <row r="584" customHeight="1" spans="34:41">
      <c r="AH584" s="143" t="s">
        <v>12</v>
      </c>
      <c r="AI584" s="143" t="s">
        <v>486</v>
      </c>
      <c r="AJ584" s="144">
        <v>3.63</v>
      </c>
      <c r="AM584" s="146" t="s">
        <v>12</v>
      </c>
      <c r="AN584" s="146" t="s">
        <v>735</v>
      </c>
      <c r="AO584" s="144">
        <v>0</v>
      </c>
    </row>
    <row r="585" customHeight="1" spans="34:41">
      <c r="AH585" s="143" t="s">
        <v>20</v>
      </c>
      <c r="AI585" s="143" t="s">
        <v>532</v>
      </c>
      <c r="AJ585" s="144">
        <v>5.47</v>
      </c>
      <c r="AM585" s="146" t="s">
        <v>15</v>
      </c>
      <c r="AN585" s="146" t="s">
        <v>928</v>
      </c>
      <c r="AO585" s="144" t="e">
        <v>#DIV/0!</v>
      </c>
    </row>
    <row r="586" customHeight="1" spans="34:41">
      <c r="AH586" s="143" t="s">
        <v>20</v>
      </c>
      <c r="AI586" s="143" t="s">
        <v>848</v>
      </c>
      <c r="AJ586" s="144">
        <v>1.6</v>
      </c>
      <c r="AM586" s="146" t="s">
        <v>15</v>
      </c>
      <c r="AN586" s="146" t="s">
        <v>420</v>
      </c>
      <c r="AO586" s="144">
        <v>0</v>
      </c>
    </row>
    <row r="587" customHeight="1" spans="34:41">
      <c r="AH587" s="143" t="s">
        <v>20</v>
      </c>
      <c r="AI587" s="143" t="s">
        <v>929</v>
      </c>
      <c r="AJ587" s="144">
        <v>3.29</v>
      </c>
      <c r="AM587" s="146" t="s">
        <v>15</v>
      </c>
      <c r="AN587" s="146" t="s">
        <v>418</v>
      </c>
      <c r="AO587" s="144">
        <v>1.1304347826087</v>
      </c>
    </row>
    <row r="588" customHeight="1" spans="34:41">
      <c r="AH588" s="143" t="s">
        <v>20</v>
      </c>
      <c r="AI588" s="143" t="s">
        <v>930</v>
      </c>
      <c r="AJ588" s="144">
        <v>1.81</v>
      </c>
      <c r="AM588" s="146" t="s">
        <v>15</v>
      </c>
      <c r="AN588" s="146" t="s">
        <v>931</v>
      </c>
      <c r="AO588" s="144">
        <v>0.388059701492538</v>
      </c>
    </row>
    <row r="589" customHeight="1" spans="34:41">
      <c r="AH589" s="143" t="s">
        <v>20</v>
      </c>
      <c r="AI589" s="143" t="s">
        <v>850</v>
      </c>
      <c r="AJ589" s="144">
        <v>2.67</v>
      </c>
      <c r="AM589" s="146" t="s">
        <v>14</v>
      </c>
      <c r="AN589" s="146" t="s">
        <v>620</v>
      </c>
      <c r="AO589" s="144" t="e">
        <v>#DIV/0!</v>
      </c>
    </row>
    <row r="590" customHeight="1" spans="34:41">
      <c r="AH590" s="143" t="s">
        <v>12</v>
      </c>
      <c r="AI590" s="143" t="s">
        <v>761</v>
      </c>
      <c r="AJ590" s="144">
        <v>13.13</v>
      </c>
      <c r="AM590" s="146" t="s">
        <v>14</v>
      </c>
      <c r="AN590" s="146" t="s">
        <v>895</v>
      </c>
      <c r="AO590" s="144">
        <v>0</v>
      </c>
    </row>
    <row r="591" customHeight="1" spans="34:41">
      <c r="AH591" s="143" t="s">
        <v>20</v>
      </c>
      <c r="AI591" s="143" t="s">
        <v>372</v>
      </c>
      <c r="AJ591" s="144">
        <v>10</v>
      </c>
      <c r="AM591" s="146" t="s">
        <v>22</v>
      </c>
      <c r="AN591" s="146" t="s">
        <v>243</v>
      </c>
      <c r="AO591" s="144">
        <v>1.02272727272727</v>
      </c>
    </row>
    <row r="592" customHeight="1" spans="34:41">
      <c r="AH592" s="143" t="s">
        <v>20</v>
      </c>
      <c r="AI592" s="143" t="s">
        <v>787</v>
      </c>
      <c r="AJ592" s="144">
        <v>2.75</v>
      </c>
      <c r="AM592" s="146" t="s">
        <v>19</v>
      </c>
      <c r="AN592" s="146" t="s">
        <v>932</v>
      </c>
      <c r="AO592" s="144">
        <v>1.4516129032258</v>
      </c>
    </row>
    <row r="593" customHeight="1" spans="34:41">
      <c r="AH593" s="143" t="s">
        <v>20</v>
      </c>
      <c r="AI593" s="143" t="s">
        <v>790</v>
      </c>
      <c r="AJ593" s="144">
        <v>2.52</v>
      </c>
      <c r="AM593" s="146" t="s">
        <v>19</v>
      </c>
      <c r="AN593" s="146" t="s">
        <v>933</v>
      </c>
      <c r="AO593" s="144">
        <v>0</v>
      </c>
    </row>
    <row r="594" customHeight="1" spans="34:41">
      <c r="AH594" s="143" t="s">
        <v>20</v>
      </c>
      <c r="AI594" s="143" t="s">
        <v>792</v>
      </c>
      <c r="AJ594" s="144">
        <v>5.67</v>
      </c>
      <c r="AM594" s="146" t="s">
        <v>17</v>
      </c>
      <c r="AN594" s="146" t="s">
        <v>711</v>
      </c>
      <c r="AO594" s="144">
        <v>0.166666666666667</v>
      </c>
    </row>
    <row r="595" customHeight="1" spans="34:41">
      <c r="AH595" s="143" t="s">
        <v>20</v>
      </c>
      <c r="AI595" s="143" t="s">
        <v>794</v>
      </c>
      <c r="AJ595" s="144">
        <v>1</v>
      </c>
      <c r="AM595" s="146" t="s">
        <v>10</v>
      </c>
      <c r="AN595" s="146" t="s">
        <v>825</v>
      </c>
      <c r="AO595" s="144">
        <v>0.972972972972972</v>
      </c>
    </row>
    <row r="596" customHeight="1" spans="34:41">
      <c r="AH596" s="143" t="s">
        <v>20</v>
      </c>
      <c r="AI596" s="143" t="s">
        <v>926</v>
      </c>
      <c r="AJ596" s="144">
        <v>1.84</v>
      </c>
      <c r="AM596" s="146" t="s">
        <v>10</v>
      </c>
      <c r="AN596" s="146" t="s">
        <v>934</v>
      </c>
      <c r="AO596" s="144">
        <v>0.437956204379562</v>
      </c>
    </row>
    <row r="597" customHeight="1" spans="34:41">
      <c r="AH597" s="143" t="s">
        <v>20</v>
      </c>
      <c r="AI597" s="143" t="s">
        <v>591</v>
      </c>
      <c r="AJ597" s="144">
        <v>1.98</v>
      </c>
      <c r="AM597" s="146" t="s">
        <v>10</v>
      </c>
      <c r="AN597" s="146" t="s">
        <v>831</v>
      </c>
      <c r="AO597" s="144">
        <v>1.39896373056995</v>
      </c>
    </row>
    <row r="598" customHeight="1" spans="34:41">
      <c r="AH598" s="143" t="s">
        <v>20</v>
      </c>
      <c r="AI598" s="143" t="s">
        <v>925</v>
      </c>
      <c r="AJ598" s="144">
        <v>0.89</v>
      </c>
      <c r="AM598" s="146" t="s">
        <v>10</v>
      </c>
      <c r="AN598" s="146" t="s">
        <v>834</v>
      </c>
      <c r="AO598" s="144">
        <v>0.263157894736842</v>
      </c>
    </row>
    <row r="599" customHeight="1" spans="34:41">
      <c r="AH599" s="143" t="s">
        <v>20</v>
      </c>
      <c r="AI599" s="143" t="s">
        <v>865</v>
      </c>
      <c r="AJ599" s="144">
        <v>0.76</v>
      </c>
      <c r="AM599" s="146" t="s">
        <v>10</v>
      </c>
      <c r="AN599" s="146" t="s">
        <v>818</v>
      </c>
      <c r="AO599" s="144">
        <v>0.789473684210526</v>
      </c>
    </row>
    <row r="600" customHeight="1" spans="34:41">
      <c r="AH600" s="143" t="s">
        <v>12</v>
      </c>
      <c r="AI600" s="143" t="s">
        <v>935</v>
      </c>
      <c r="AJ600" s="144">
        <v>5.18</v>
      </c>
      <c r="AM600" s="146" t="s">
        <v>10</v>
      </c>
      <c r="AN600" s="146" t="s">
        <v>836</v>
      </c>
      <c r="AO600" s="144">
        <v>1.06194690265487</v>
      </c>
    </row>
    <row r="601" customHeight="1" spans="34:41">
      <c r="AH601" s="143" t="s">
        <v>20</v>
      </c>
      <c r="AI601" s="143" t="s">
        <v>924</v>
      </c>
      <c r="AJ601" s="144">
        <v>1.51</v>
      </c>
      <c r="AM601" s="146" t="s">
        <v>20</v>
      </c>
      <c r="AN601" s="146" t="s">
        <v>936</v>
      </c>
      <c r="AO601" s="144">
        <v>0.79646017699115</v>
      </c>
    </row>
    <row r="602" customHeight="1" spans="34:41">
      <c r="AH602" s="143" t="s">
        <v>20</v>
      </c>
      <c r="AI602" s="143" t="s">
        <v>524</v>
      </c>
      <c r="AJ602" s="144">
        <v>4.17</v>
      </c>
      <c r="AM602" s="146" t="s">
        <v>10</v>
      </c>
      <c r="AN602" s="146" t="s">
        <v>829</v>
      </c>
      <c r="AO602" s="144">
        <v>1.3125</v>
      </c>
    </row>
    <row r="603" customHeight="1" spans="34:41">
      <c r="AH603" s="143" t="s">
        <v>20</v>
      </c>
      <c r="AI603" s="143" t="s">
        <v>518</v>
      </c>
      <c r="AJ603" s="144">
        <v>6.4</v>
      </c>
      <c r="AM603" s="146" t="s">
        <v>10</v>
      </c>
      <c r="AN603" s="146" t="s">
        <v>837</v>
      </c>
      <c r="AO603" s="144">
        <v>0.934256055363322</v>
      </c>
    </row>
    <row r="604" customHeight="1" spans="34:41">
      <c r="AH604" s="143" t="s">
        <v>20</v>
      </c>
      <c r="AI604" s="143" t="s">
        <v>890</v>
      </c>
      <c r="AJ604" s="144">
        <v>10</v>
      </c>
      <c r="AM604" s="146" t="s">
        <v>10</v>
      </c>
      <c r="AN604" s="146" t="s">
        <v>937</v>
      </c>
      <c r="AO604" s="144">
        <v>0.616438356164384</v>
      </c>
    </row>
    <row r="605" customHeight="1" spans="34:41">
      <c r="AH605" s="143" t="s">
        <v>20</v>
      </c>
      <c r="AI605" s="143" t="s">
        <v>522</v>
      </c>
      <c r="AJ605" s="144">
        <v>5.14</v>
      </c>
      <c r="AM605" s="146" t="s">
        <v>21</v>
      </c>
      <c r="AN605" s="146" t="s">
        <v>938</v>
      </c>
      <c r="AO605" s="144">
        <v>0</v>
      </c>
    </row>
    <row r="606" customHeight="1" spans="34:41">
      <c r="AH606" s="143" t="s">
        <v>20</v>
      </c>
      <c r="AI606" s="143" t="s">
        <v>936</v>
      </c>
      <c r="AJ606" s="144">
        <v>8.75</v>
      </c>
      <c r="AM606" s="146" t="s">
        <v>16</v>
      </c>
      <c r="AN606" s="146" t="s">
        <v>351</v>
      </c>
      <c r="AO606" s="144">
        <v>0.187499999999999</v>
      </c>
    </row>
    <row r="607" customHeight="1" spans="34:41">
      <c r="AH607" s="143" t="s">
        <v>20</v>
      </c>
      <c r="AI607" s="143" t="s">
        <v>623</v>
      </c>
      <c r="AJ607" s="144">
        <v>2.11</v>
      </c>
      <c r="AM607" s="146" t="s">
        <v>21</v>
      </c>
      <c r="AN607" s="146" t="s">
        <v>939</v>
      </c>
      <c r="AO607" s="144">
        <v>0</v>
      </c>
    </row>
    <row r="608" customHeight="1" spans="34:41">
      <c r="AH608" s="143" t="s">
        <v>20</v>
      </c>
      <c r="AI608" s="143" t="s">
        <v>621</v>
      </c>
      <c r="AJ608" s="144">
        <v>2.8</v>
      </c>
      <c r="AM608" s="146" t="s">
        <v>13</v>
      </c>
      <c r="AN608" s="146" t="s">
        <v>593</v>
      </c>
      <c r="AO608" s="144">
        <v>0.541516245487365</v>
      </c>
    </row>
    <row r="609" customHeight="1" spans="34:41">
      <c r="AH609" s="143" t="s">
        <v>20</v>
      </c>
      <c r="AI609" s="143" t="s">
        <v>625</v>
      </c>
      <c r="AJ609" s="144">
        <v>0.46</v>
      </c>
      <c r="AM609" s="146" t="s">
        <v>21</v>
      </c>
      <c r="AN609" s="146" t="s">
        <v>940</v>
      </c>
      <c r="AO609" s="144">
        <v>0</v>
      </c>
    </row>
    <row r="610" customHeight="1" spans="34:41">
      <c r="AH610" s="143" t="s">
        <v>20</v>
      </c>
      <c r="AI610" s="143" t="s">
        <v>627</v>
      </c>
      <c r="AJ610" s="144">
        <v>5.04</v>
      </c>
      <c r="AM610" s="146" t="s">
        <v>14</v>
      </c>
      <c r="AN610" s="146" t="s">
        <v>433</v>
      </c>
      <c r="AO610" s="144">
        <v>8.14352574102963</v>
      </c>
    </row>
    <row r="611" customHeight="1" spans="34:41">
      <c r="AH611" s="143" t="s">
        <v>17</v>
      </c>
      <c r="AI611" s="143" t="s">
        <v>712</v>
      </c>
      <c r="AJ611" s="144">
        <v>0</v>
      </c>
      <c r="AM611" s="146" t="s">
        <v>21</v>
      </c>
      <c r="AN611" s="146" t="s">
        <v>941</v>
      </c>
      <c r="AO611" s="144">
        <v>0</v>
      </c>
    </row>
    <row r="612" customHeight="1" spans="34:41">
      <c r="AH612" s="143" t="s">
        <v>12</v>
      </c>
      <c r="AI612" s="143" t="s">
        <v>756</v>
      </c>
      <c r="AJ612" s="144">
        <v>5.61</v>
      </c>
      <c r="AM612" s="146" t="s">
        <v>21</v>
      </c>
      <c r="AN612" s="146" t="s">
        <v>942</v>
      </c>
      <c r="AO612" s="144">
        <v>0</v>
      </c>
    </row>
    <row r="613" customHeight="1" spans="34:41">
      <c r="AH613" s="143" t="s">
        <v>10</v>
      </c>
      <c r="AI613" s="143" t="s">
        <v>236</v>
      </c>
      <c r="AJ613" s="144">
        <v>0</v>
      </c>
      <c r="AM613" s="146" t="s">
        <v>19</v>
      </c>
      <c r="AN613" s="146" t="s">
        <v>943</v>
      </c>
      <c r="AO613" s="144">
        <v>0.592105263157897</v>
      </c>
    </row>
    <row r="614" customHeight="1" spans="34:41">
      <c r="AH614" s="143" t="s">
        <v>12</v>
      </c>
      <c r="AI614" s="143" t="s">
        <v>753</v>
      </c>
      <c r="AJ614" s="144">
        <v>12.61</v>
      </c>
      <c r="AM614" s="146" t="s">
        <v>16</v>
      </c>
      <c r="AN614" s="146" t="s">
        <v>624</v>
      </c>
      <c r="AO614" s="144">
        <v>2.15017064846416</v>
      </c>
    </row>
    <row r="615" customHeight="1" spans="34:41">
      <c r="AH615" s="143" t="s">
        <v>12</v>
      </c>
      <c r="AI615" s="143" t="s">
        <v>408</v>
      </c>
      <c r="AJ615" s="144">
        <v>11.89</v>
      </c>
      <c r="AM615" s="146" t="s">
        <v>19</v>
      </c>
      <c r="AN615" s="146" t="s">
        <v>944</v>
      </c>
      <c r="AO615" s="144">
        <v>0.535714285714286</v>
      </c>
    </row>
    <row r="616" customHeight="1" spans="34:41">
      <c r="AH616" s="143" t="s">
        <v>12</v>
      </c>
      <c r="AI616" s="143" t="s">
        <v>424</v>
      </c>
      <c r="AJ616" s="144">
        <v>1.71</v>
      </c>
      <c r="AM616" s="146" t="s">
        <v>10</v>
      </c>
      <c r="AN616" s="146" t="s">
        <v>463</v>
      </c>
      <c r="AO616" s="144">
        <v>1.26760563380282</v>
      </c>
    </row>
    <row r="617" customHeight="1" spans="34:41">
      <c r="AH617" s="143" t="s">
        <v>21</v>
      </c>
      <c r="AI617" s="143" t="s">
        <v>945</v>
      </c>
      <c r="AJ617" s="144">
        <v>4.61</v>
      </c>
      <c r="AM617" s="146" t="s">
        <v>10</v>
      </c>
      <c r="AN617" s="146" t="s">
        <v>868</v>
      </c>
      <c r="AO617" s="144">
        <v>5.11520737327188</v>
      </c>
    </row>
    <row r="618" customHeight="1" spans="34:41">
      <c r="AH618" s="143" t="s">
        <v>21</v>
      </c>
      <c r="AI618" s="143" t="s">
        <v>946</v>
      </c>
      <c r="AJ618" s="144">
        <v>6.54</v>
      </c>
      <c r="AM618" s="146" t="s">
        <v>10</v>
      </c>
      <c r="AN618" s="146" t="s">
        <v>947</v>
      </c>
      <c r="AO618" s="144">
        <v>0.142517814726841</v>
      </c>
    </row>
    <row r="619" customHeight="1" spans="34:41">
      <c r="AH619" s="143" t="s">
        <v>11</v>
      </c>
      <c r="AI619" s="143" t="s">
        <v>663</v>
      </c>
      <c r="AJ619" s="144">
        <v>5.17</v>
      </c>
      <c r="AM619" s="146" t="s">
        <v>10</v>
      </c>
      <c r="AN619" s="146" t="s">
        <v>948</v>
      </c>
      <c r="AO619" s="144">
        <v>0.333333333333333</v>
      </c>
    </row>
    <row r="620" customHeight="1" spans="34:41">
      <c r="AH620" s="143" t="s">
        <v>11</v>
      </c>
      <c r="AI620" s="143" t="s">
        <v>949</v>
      </c>
      <c r="AJ620" s="144">
        <v>10.91</v>
      </c>
      <c r="AM620" s="146" t="s">
        <v>10</v>
      </c>
      <c r="AN620" s="146" t="s">
        <v>871</v>
      </c>
      <c r="AO620" s="144">
        <v>1.82608695652174</v>
      </c>
    </row>
    <row r="621" customHeight="1" spans="34:41">
      <c r="AH621" s="143" t="s">
        <v>12</v>
      </c>
      <c r="AI621" s="143" t="s">
        <v>774</v>
      </c>
      <c r="AJ621" s="144">
        <v>1.2</v>
      </c>
      <c r="AM621" s="146" t="s">
        <v>10</v>
      </c>
      <c r="AN621" s="146" t="s">
        <v>863</v>
      </c>
      <c r="AO621" s="144">
        <v>0.348837209302325</v>
      </c>
    </row>
    <row r="622" customHeight="1" spans="34:41">
      <c r="AH622" s="143" t="s">
        <v>12</v>
      </c>
      <c r="AI622" s="143" t="s">
        <v>471</v>
      </c>
      <c r="AJ622" s="144">
        <v>1.11</v>
      </c>
      <c r="AM622" s="146" t="s">
        <v>10</v>
      </c>
      <c r="AN622" s="146" t="s">
        <v>902</v>
      </c>
      <c r="AO622" s="144">
        <v>5</v>
      </c>
    </row>
    <row r="623" customHeight="1" spans="34:41">
      <c r="AH623" s="143" t="s">
        <v>12</v>
      </c>
      <c r="AI623" s="143" t="s">
        <v>706</v>
      </c>
      <c r="AJ623" s="144">
        <v>4.53</v>
      </c>
      <c r="AM623" s="146" t="s">
        <v>10</v>
      </c>
      <c r="AN623" s="146" t="s">
        <v>869</v>
      </c>
      <c r="AO623" s="144">
        <v>0.618556701030927</v>
      </c>
    </row>
    <row r="624" customHeight="1" spans="34:41">
      <c r="AH624" s="143" t="s">
        <v>12</v>
      </c>
      <c r="AI624" s="143" t="s">
        <v>885</v>
      </c>
      <c r="AJ624" s="144">
        <v>2.29</v>
      </c>
      <c r="AM624" s="146" t="s">
        <v>10</v>
      </c>
      <c r="AN624" s="146" t="s">
        <v>866</v>
      </c>
      <c r="AO624" s="144">
        <v>0.73469387755102</v>
      </c>
    </row>
    <row r="625" customHeight="1" spans="34:41">
      <c r="AH625" s="143" t="s">
        <v>21</v>
      </c>
      <c r="AI625" s="143" t="s">
        <v>679</v>
      </c>
      <c r="AJ625" s="144">
        <v>2.18</v>
      </c>
      <c r="AM625" s="146" t="s">
        <v>10</v>
      </c>
      <c r="AN625" s="146" t="s">
        <v>950</v>
      </c>
      <c r="AO625" s="144">
        <v>0</v>
      </c>
    </row>
    <row r="626" customHeight="1" spans="34:41">
      <c r="AH626" s="143" t="s">
        <v>10</v>
      </c>
      <c r="AI626" s="143" t="s">
        <v>951</v>
      </c>
      <c r="AJ626" s="144">
        <v>2.06</v>
      </c>
      <c r="AM626" s="146" t="s">
        <v>10</v>
      </c>
      <c r="AN626" s="146" t="s">
        <v>952</v>
      </c>
      <c r="AO626" s="144">
        <v>2.82051282051282</v>
      </c>
    </row>
    <row r="627" customHeight="1" spans="34:41">
      <c r="AH627" s="143" t="s">
        <v>10</v>
      </c>
      <c r="AI627" s="143" t="s">
        <v>953</v>
      </c>
      <c r="AJ627" s="144">
        <v>1.27</v>
      </c>
      <c r="AM627" s="146" t="s">
        <v>10</v>
      </c>
      <c r="AN627" s="146" t="s">
        <v>954</v>
      </c>
      <c r="AO627" s="144">
        <v>0</v>
      </c>
    </row>
    <row r="628" customHeight="1" spans="34:41">
      <c r="AH628" s="143" t="s">
        <v>10</v>
      </c>
      <c r="AI628" s="143" t="s">
        <v>955</v>
      </c>
      <c r="AJ628" s="144">
        <v>1.17</v>
      </c>
      <c r="AM628" s="146" t="s">
        <v>10</v>
      </c>
      <c r="AN628" s="146" t="s">
        <v>860</v>
      </c>
      <c r="AO628" s="144">
        <v>0.557620817843866</v>
      </c>
    </row>
    <row r="629" customHeight="1" spans="34:41">
      <c r="AH629" s="143" t="s">
        <v>10</v>
      </c>
      <c r="AI629" s="143" t="s">
        <v>128</v>
      </c>
      <c r="AJ629" s="144">
        <v>11</v>
      </c>
      <c r="AM629" s="146" t="s">
        <v>10</v>
      </c>
      <c r="AN629" s="146" t="s">
        <v>337</v>
      </c>
      <c r="AO629" s="144">
        <v>0.0697674418604653</v>
      </c>
    </row>
    <row r="630" customHeight="1" spans="34:41">
      <c r="AH630" s="143" t="s">
        <v>10</v>
      </c>
      <c r="AI630" s="143" t="s">
        <v>956</v>
      </c>
      <c r="AJ630" s="144">
        <v>2.23</v>
      </c>
      <c r="AM630" s="146" t="s">
        <v>10</v>
      </c>
      <c r="AN630" s="146" t="s">
        <v>957</v>
      </c>
      <c r="AO630" s="144">
        <v>1.03250478011472</v>
      </c>
    </row>
    <row r="631" customHeight="1" spans="34:41">
      <c r="AH631" s="143" t="s">
        <v>10</v>
      </c>
      <c r="AI631" s="143" t="s">
        <v>958</v>
      </c>
      <c r="AJ631" s="144">
        <v>2.31</v>
      </c>
      <c r="AM631" s="146" t="s">
        <v>10</v>
      </c>
      <c r="AN631" s="146" t="s">
        <v>959</v>
      </c>
      <c r="AO631" s="144">
        <v>0.991735537190084</v>
      </c>
    </row>
    <row r="632" customHeight="1" spans="34:41">
      <c r="AH632" s="143" t="s">
        <v>10</v>
      </c>
      <c r="AI632" s="143" t="s">
        <v>960</v>
      </c>
      <c r="AJ632" s="144">
        <v>2.75</v>
      </c>
      <c r="AM632" s="146" t="s">
        <v>10</v>
      </c>
      <c r="AN632" s="146" t="s">
        <v>951</v>
      </c>
      <c r="AO632" s="144">
        <v>0.588235294117647</v>
      </c>
    </row>
    <row r="633" customHeight="1" spans="34:41">
      <c r="AH633" s="143" t="s">
        <v>12</v>
      </c>
      <c r="AI633" s="143" t="s">
        <v>395</v>
      </c>
      <c r="AJ633" s="144">
        <v>2.55</v>
      </c>
      <c r="AM633" s="146" t="s">
        <v>10</v>
      </c>
      <c r="AN633" s="146" t="s">
        <v>955</v>
      </c>
      <c r="AO633" s="144">
        <v>0.983606557377049</v>
      </c>
    </row>
    <row r="634" customHeight="1" spans="34:41">
      <c r="AH634" s="143" t="s">
        <v>10</v>
      </c>
      <c r="AI634" s="143" t="s">
        <v>961</v>
      </c>
      <c r="AJ634" s="144">
        <v>3.93</v>
      </c>
      <c r="AM634" s="146" t="s">
        <v>14</v>
      </c>
      <c r="AN634" s="146" t="s">
        <v>531</v>
      </c>
      <c r="AO634" s="144">
        <v>1.30434782608696</v>
      </c>
    </row>
    <row r="635" customHeight="1" spans="34:41">
      <c r="AH635" s="143" t="s">
        <v>10</v>
      </c>
      <c r="AI635" s="143" t="s">
        <v>915</v>
      </c>
      <c r="AJ635" s="144">
        <v>5.39</v>
      </c>
      <c r="AM635" s="146" t="s">
        <v>18</v>
      </c>
      <c r="AN635" s="146" t="s">
        <v>793</v>
      </c>
      <c r="AO635" s="144">
        <v>0.217391304347826</v>
      </c>
    </row>
    <row r="636" customHeight="1" spans="34:41">
      <c r="AH636" s="143" t="s">
        <v>10</v>
      </c>
      <c r="AI636" s="143" t="s">
        <v>962</v>
      </c>
      <c r="AJ636" s="144">
        <v>1.75</v>
      </c>
      <c r="AM636" s="146" t="s">
        <v>10</v>
      </c>
      <c r="AN636" s="146" t="s">
        <v>956</v>
      </c>
      <c r="AO636" s="144">
        <v>0.600000000000002</v>
      </c>
    </row>
    <row r="637" customHeight="1" spans="34:41">
      <c r="AH637" s="143" t="s">
        <v>10</v>
      </c>
      <c r="AI637" s="143" t="s">
        <v>963</v>
      </c>
      <c r="AJ637" s="144">
        <v>15.28</v>
      </c>
      <c r="AM637" s="146" t="s">
        <v>10</v>
      </c>
      <c r="AN637" s="146" t="s">
        <v>339</v>
      </c>
      <c r="AO637" s="144">
        <v>0</v>
      </c>
    </row>
    <row r="638" customHeight="1" spans="34:41">
      <c r="AH638" s="143" t="s">
        <v>10</v>
      </c>
      <c r="AI638" s="143" t="s">
        <v>964</v>
      </c>
      <c r="AJ638" s="144">
        <v>3.87</v>
      </c>
      <c r="AM638" s="146" t="s">
        <v>10</v>
      </c>
      <c r="AN638" s="146" t="s">
        <v>864</v>
      </c>
      <c r="AO638" s="144">
        <v>0.510328068043743</v>
      </c>
    </row>
    <row r="639" customHeight="1" spans="34:41">
      <c r="AH639" s="143" t="s">
        <v>10</v>
      </c>
      <c r="AI639" s="143" t="s">
        <v>965</v>
      </c>
      <c r="AJ639" s="144">
        <v>4.5</v>
      </c>
      <c r="AM639" s="146" t="s">
        <v>10</v>
      </c>
      <c r="AN639" s="146" t="s">
        <v>966</v>
      </c>
      <c r="AO639" s="144">
        <v>2.30769230769231</v>
      </c>
    </row>
    <row r="640" customHeight="1" spans="34:41">
      <c r="AH640" s="143" t="s">
        <v>10</v>
      </c>
      <c r="AI640" s="143" t="s">
        <v>967</v>
      </c>
      <c r="AJ640" s="144">
        <v>4.6</v>
      </c>
      <c r="AM640" s="146" t="s">
        <v>10</v>
      </c>
      <c r="AN640" s="146" t="s">
        <v>958</v>
      </c>
      <c r="AO640" s="144">
        <v>0.642857142857143</v>
      </c>
    </row>
    <row r="641" customHeight="1" spans="34:41">
      <c r="AH641" s="143" t="s">
        <v>10</v>
      </c>
      <c r="AI641" s="143" t="s">
        <v>968</v>
      </c>
      <c r="AJ641" s="144">
        <v>2.67</v>
      </c>
      <c r="AM641" s="146" t="s">
        <v>10</v>
      </c>
      <c r="AN641" s="146" t="s">
        <v>960</v>
      </c>
      <c r="AO641" s="144">
        <v>0.399239543726236</v>
      </c>
    </row>
    <row r="642" customHeight="1" spans="34:41">
      <c r="AH642" s="143" t="s">
        <v>11</v>
      </c>
      <c r="AI642" s="143" t="s">
        <v>488</v>
      </c>
      <c r="AJ642" s="144">
        <v>3.5</v>
      </c>
      <c r="AM642" s="146" t="s">
        <v>10</v>
      </c>
      <c r="AN642" s="146" t="s">
        <v>335</v>
      </c>
      <c r="AO642" s="144">
        <v>2.93478260869565</v>
      </c>
    </row>
    <row r="643" customHeight="1" spans="34:41">
      <c r="AH643" s="143" t="s">
        <v>11</v>
      </c>
      <c r="AI643" s="143" t="s">
        <v>483</v>
      </c>
      <c r="AJ643" s="144">
        <v>3.37</v>
      </c>
      <c r="AM643" s="146" t="s">
        <v>10</v>
      </c>
      <c r="AN643" s="146" t="s">
        <v>969</v>
      </c>
      <c r="AO643" s="144">
        <v>0</v>
      </c>
    </row>
    <row r="644" customHeight="1" spans="34:41">
      <c r="AH644" s="143" t="s">
        <v>11</v>
      </c>
      <c r="AI644" s="143" t="s">
        <v>461</v>
      </c>
      <c r="AJ644" s="144">
        <v>1.67</v>
      </c>
      <c r="AM644" s="146" t="s">
        <v>10</v>
      </c>
      <c r="AN644" s="146" t="s">
        <v>862</v>
      </c>
      <c r="AO644" s="144">
        <v>0.306748466257669</v>
      </c>
    </row>
    <row r="645" customHeight="1" spans="34:41">
      <c r="AH645" s="143" t="s">
        <v>11</v>
      </c>
      <c r="AI645" s="143" t="s">
        <v>477</v>
      </c>
      <c r="AJ645" s="144">
        <v>2.41</v>
      </c>
      <c r="AM645" s="146" t="s">
        <v>10</v>
      </c>
      <c r="AN645" s="146" t="s">
        <v>723</v>
      </c>
      <c r="AO645" s="144">
        <v>0</v>
      </c>
    </row>
    <row r="646" customHeight="1" spans="34:41">
      <c r="AH646" s="143" t="s">
        <v>11</v>
      </c>
      <c r="AI646" s="143" t="s">
        <v>496</v>
      </c>
      <c r="AJ646" s="144">
        <v>2.1</v>
      </c>
      <c r="AM646" s="146" t="s">
        <v>22</v>
      </c>
      <c r="AN646" s="146" t="s">
        <v>245</v>
      </c>
      <c r="AO646" s="144">
        <v>0.379746835443038</v>
      </c>
    </row>
    <row r="647" customHeight="1" spans="34:41">
      <c r="AH647" s="143" t="s">
        <v>11</v>
      </c>
      <c r="AI647" s="143" t="s">
        <v>854</v>
      </c>
      <c r="AJ647" s="144">
        <v>4.73</v>
      </c>
      <c r="AM647" s="146" t="s">
        <v>17</v>
      </c>
      <c r="AN647" s="146" t="s">
        <v>695</v>
      </c>
      <c r="AO647" s="144">
        <v>0.141304347826087</v>
      </c>
    </row>
    <row r="648" customHeight="1" spans="34:41">
      <c r="AH648" s="143" t="s">
        <v>10</v>
      </c>
      <c r="AI648" s="143" t="s">
        <v>582</v>
      </c>
      <c r="AJ648" s="144">
        <v>0</v>
      </c>
      <c r="AM648" s="146" t="s">
        <v>10</v>
      </c>
      <c r="AN648" s="146" t="s">
        <v>729</v>
      </c>
      <c r="AO648" s="144">
        <v>0</v>
      </c>
    </row>
    <row r="649" customHeight="1" spans="34:41">
      <c r="AH649" s="143" t="s">
        <v>18</v>
      </c>
      <c r="AI649" s="143" t="s">
        <v>490</v>
      </c>
      <c r="AJ649" s="144">
        <v>3.5</v>
      </c>
      <c r="AM649" s="146" t="s">
        <v>16</v>
      </c>
      <c r="AN649" s="146" t="s">
        <v>651</v>
      </c>
      <c r="AO649" s="144">
        <v>1.18226600985222</v>
      </c>
    </row>
    <row r="650" customHeight="1" spans="34:41">
      <c r="AH650" s="143" t="s">
        <v>18</v>
      </c>
      <c r="AI650" s="143" t="s">
        <v>437</v>
      </c>
      <c r="AJ650" s="144">
        <v>9.25</v>
      </c>
      <c r="AM650" s="146" t="s">
        <v>13</v>
      </c>
      <c r="AN650" s="146" t="s">
        <v>575</v>
      </c>
      <c r="AO650" s="144">
        <v>0.697674418604653</v>
      </c>
    </row>
    <row r="651" customHeight="1" spans="34:41">
      <c r="AH651" s="143" t="s">
        <v>10</v>
      </c>
      <c r="AI651" s="143" t="s">
        <v>544</v>
      </c>
      <c r="AJ651" s="144">
        <v>3.45</v>
      </c>
      <c r="AM651" s="146" t="s">
        <v>16</v>
      </c>
      <c r="AN651" s="146" t="s">
        <v>630</v>
      </c>
      <c r="AO651" s="144">
        <v>0.277777777777778</v>
      </c>
    </row>
    <row r="652" customHeight="1" spans="34:41">
      <c r="AH652" s="143" t="s">
        <v>10</v>
      </c>
      <c r="AI652" s="143" t="s">
        <v>696</v>
      </c>
      <c r="AJ652" s="144">
        <v>1.68</v>
      </c>
      <c r="AM652" s="146" t="s">
        <v>16</v>
      </c>
      <c r="AN652" s="146" t="s">
        <v>643</v>
      </c>
      <c r="AO652" s="144">
        <v>0.508474576271186</v>
      </c>
    </row>
    <row r="653" customHeight="1" spans="34:41">
      <c r="AH653" s="143" t="s">
        <v>10</v>
      </c>
      <c r="AI653" s="143" t="s">
        <v>970</v>
      </c>
      <c r="AJ653" s="144">
        <v>0</v>
      </c>
      <c r="AM653" s="146" t="s">
        <v>16</v>
      </c>
      <c r="AN653" s="146" t="s">
        <v>369</v>
      </c>
      <c r="AO653" s="144">
        <v>0.726643598615917</v>
      </c>
    </row>
    <row r="654" customHeight="1" spans="34:41">
      <c r="AH654" s="143" t="s">
        <v>12</v>
      </c>
      <c r="AI654" s="143" t="s">
        <v>768</v>
      </c>
      <c r="AJ654" s="144">
        <v>3.03</v>
      </c>
      <c r="AM654" s="146" t="s">
        <v>16</v>
      </c>
      <c r="AN654" s="146" t="s">
        <v>371</v>
      </c>
      <c r="AO654" s="144">
        <v>1</v>
      </c>
    </row>
    <row r="655" customHeight="1" spans="34:41">
      <c r="AH655" s="143" t="s">
        <v>12</v>
      </c>
      <c r="AI655" s="143" t="s">
        <v>520</v>
      </c>
      <c r="AJ655" s="144">
        <v>13.41</v>
      </c>
      <c r="AM655" s="146" t="s">
        <v>12</v>
      </c>
      <c r="AN655" s="146" t="s">
        <v>731</v>
      </c>
      <c r="AO655" s="144">
        <v>1.30434782608696</v>
      </c>
    </row>
    <row r="656" customHeight="1" spans="34:41">
      <c r="AH656" s="143" t="s">
        <v>10</v>
      </c>
      <c r="AI656" s="143" t="s">
        <v>971</v>
      </c>
      <c r="AJ656" s="144">
        <v>0</v>
      </c>
      <c r="AM656" s="146" t="s">
        <v>16</v>
      </c>
      <c r="AN656" s="146" t="s">
        <v>649</v>
      </c>
      <c r="AO656" s="144">
        <v>0.636363636363636</v>
      </c>
    </row>
    <row r="657" customHeight="1" spans="34:41">
      <c r="AH657" s="143" t="s">
        <v>18</v>
      </c>
      <c r="AI657" s="143" t="s">
        <v>211</v>
      </c>
      <c r="AJ657" s="144">
        <v>10.5</v>
      </c>
      <c r="AM657" s="146" t="s">
        <v>13</v>
      </c>
      <c r="AN657" s="146" t="s">
        <v>791</v>
      </c>
      <c r="AO657" s="144">
        <v>0</v>
      </c>
    </row>
    <row r="658" customHeight="1" spans="34:41">
      <c r="AH658" s="143" t="s">
        <v>18</v>
      </c>
      <c r="AI658" s="143" t="s">
        <v>262</v>
      </c>
      <c r="AJ658" s="144">
        <v>32.92</v>
      </c>
      <c r="AM658" s="146" t="s">
        <v>16</v>
      </c>
      <c r="AN658" s="146" t="s">
        <v>355</v>
      </c>
      <c r="AO658" s="144">
        <v>0.666666666666667</v>
      </c>
    </row>
    <row r="659" customHeight="1" spans="34:41">
      <c r="AH659" s="143" t="s">
        <v>10</v>
      </c>
      <c r="AI659" s="143" t="s">
        <v>972</v>
      </c>
      <c r="AJ659" s="144">
        <v>0</v>
      </c>
      <c r="AM659" s="146" t="s">
        <v>16</v>
      </c>
      <c r="AN659" s="146" t="s">
        <v>634</v>
      </c>
      <c r="AO659" s="144">
        <v>0.75</v>
      </c>
    </row>
    <row r="660" customHeight="1" spans="34:41">
      <c r="AH660" s="143" t="s">
        <v>18</v>
      </c>
      <c r="AI660" s="143" t="s">
        <v>348</v>
      </c>
      <c r="AJ660" s="144">
        <v>6.02</v>
      </c>
      <c r="AM660" s="146" t="s">
        <v>11</v>
      </c>
      <c r="AN660" s="146" t="s">
        <v>973</v>
      </c>
      <c r="AO660" s="144">
        <v>0.431654676258993</v>
      </c>
    </row>
    <row r="661" customHeight="1" spans="34:41">
      <c r="AH661" s="143" t="s">
        <v>12</v>
      </c>
      <c r="AI661" s="143" t="s">
        <v>700</v>
      </c>
      <c r="AJ661" s="144">
        <v>4.76</v>
      </c>
      <c r="AM661" s="146" t="s">
        <v>16</v>
      </c>
      <c r="AN661" s="146" t="s">
        <v>359</v>
      </c>
      <c r="AO661" s="144">
        <v>2.9126213592233</v>
      </c>
    </row>
    <row r="662" customHeight="1" spans="34:41">
      <c r="AH662" s="143" t="s">
        <v>18</v>
      </c>
      <c r="AI662" s="143" t="s">
        <v>389</v>
      </c>
      <c r="AJ662" s="144">
        <v>4.14</v>
      </c>
      <c r="AM662" s="146" t="s">
        <v>16</v>
      </c>
      <c r="AN662" s="146" t="s">
        <v>375</v>
      </c>
      <c r="AO662" s="144">
        <v>0</v>
      </c>
    </row>
    <row r="663" customHeight="1" spans="34:41">
      <c r="AH663" s="143" t="s">
        <v>18</v>
      </c>
      <c r="AI663" s="143" t="s">
        <v>217</v>
      </c>
      <c r="AJ663" s="144">
        <v>9.62</v>
      </c>
      <c r="AM663" s="146" t="s">
        <v>16</v>
      </c>
      <c r="AN663" s="146" t="s">
        <v>639</v>
      </c>
      <c r="AO663" s="144">
        <v>0.980392156862745</v>
      </c>
    </row>
    <row r="664" customHeight="1" spans="34:41">
      <c r="AH664" s="143" t="s">
        <v>18</v>
      </c>
      <c r="AI664" s="143" t="s">
        <v>364</v>
      </c>
      <c r="AJ664" s="144">
        <v>9.04</v>
      </c>
      <c r="AM664" s="146" t="s">
        <v>13</v>
      </c>
      <c r="AN664" s="146" t="s">
        <v>540</v>
      </c>
      <c r="AO664" s="144">
        <v>0.340909090909091</v>
      </c>
    </row>
    <row r="665" customHeight="1" spans="34:41">
      <c r="AH665" s="143" t="s">
        <v>19</v>
      </c>
      <c r="AI665" s="143" t="s">
        <v>530</v>
      </c>
      <c r="AJ665" s="144">
        <v>1.84</v>
      </c>
      <c r="AM665" s="146" t="s">
        <v>10</v>
      </c>
      <c r="AN665" s="146" t="s">
        <v>846</v>
      </c>
      <c r="AO665" s="144">
        <v>0.703125</v>
      </c>
    </row>
    <row r="666" customHeight="1" spans="34:41">
      <c r="AH666" s="143" t="s">
        <v>19</v>
      </c>
      <c r="AI666" s="143" t="s">
        <v>652</v>
      </c>
      <c r="AJ666" s="144">
        <v>1.3</v>
      </c>
      <c r="AM666" s="146" t="s">
        <v>13</v>
      </c>
      <c r="AN666" s="146" t="s">
        <v>580</v>
      </c>
      <c r="AO666" s="144">
        <v>0.681818181818181</v>
      </c>
    </row>
    <row r="667" customHeight="1" spans="34:41">
      <c r="AH667" s="143" t="s">
        <v>19</v>
      </c>
      <c r="AI667" s="143" t="s">
        <v>676</v>
      </c>
      <c r="AJ667" s="144">
        <v>0.95</v>
      </c>
      <c r="AM667" s="146" t="s">
        <v>16</v>
      </c>
      <c r="AN667" s="146" t="s">
        <v>641</v>
      </c>
      <c r="AO667" s="144">
        <v>0.275229357798165</v>
      </c>
    </row>
    <row r="668" customHeight="1" spans="34:41">
      <c r="AH668" s="143" t="s">
        <v>19</v>
      </c>
      <c r="AI668" s="143" t="s">
        <v>702</v>
      </c>
      <c r="AJ668" s="144">
        <v>2.19</v>
      </c>
      <c r="AM668" s="146" t="s">
        <v>16</v>
      </c>
      <c r="AN668" s="146" t="s">
        <v>353</v>
      </c>
      <c r="AO668" s="144">
        <v>0.37037037037037</v>
      </c>
    </row>
    <row r="669" customHeight="1" spans="34:41">
      <c r="AH669" s="143" t="s">
        <v>19</v>
      </c>
      <c r="AI669" s="143" t="s">
        <v>944</v>
      </c>
      <c r="AJ669" s="144">
        <v>2.64</v>
      </c>
      <c r="AM669" s="146" t="s">
        <v>16</v>
      </c>
      <c r="AN669" s="146" t="s">
        <v>636</v>
      </c>
      <c r="AO669" s="144">
        <v>1.22033898305085</v>
      </c>
    </row>
    <row r="670" customHeight="1" spans="34:41">
      <c r="AH670" s="143" t="s">
        <v>11</v>
      </c>
      <c r="AI670" s="143" t="s">
        <v>473</v>
      </c>
      <c r="AJ670" s="144">
        <v>1.33</v>
      </c>
      <c r="AM670" s="146" t="s">
        <v>16</v>
      </c>
      <c r="AN670" s="146" t="s">
        <v>632</v>
      </c>
      <c r="AO670" s="144">
        <v>1.00515463917526</v>
      </c>
    </row>
    <row r="671" customHeight="1" spans="34:41">
      <c r="AH671" s="143" t="s">
        <v>11</v>
      </c>
      <c r="AI671" s="143" t="s">
        <v>492</v>
      </c>
      <c r="AJ671" s="144">
        <v>4.26</v>
      </c>
      <c r="AM671" s="146" t="s">
        <v>16</v>
      </c>
      <c r="AN671" s="146" t="s">
        <v>365</v>
      </c>
      <c r="AO671" s="144">
        <v>0.753138075313807</v>
      </c>
    </row>
    <row r="672" customHeight="1" spans="34:41">
      <c r="AH672" s="143" t="s">
        <v>11</v>
      </c>
      <c r="AI672" s="143" t="s">
        <v>500</v>
      </c>
      <c r="AJ672" s="144">
        <v>5.58</v>
      </c>
      <c r="AM672" s="146" t="s">
        <v>16</v>
      </c>
      <c r="AN672" s="146" t="s">
        <v>645</v>
      </c>
      <c r="AO672" s="144">
        <v>1.60237388724036</v>
      </c>
    </row>
    <row r="673" customHeight="1" spans="34:41">
      <c r="AH673" s="143" t="s">
        <v>11</v>
      </c>
      <c r="AI673" s="143" t="s">
        <v>658</v>
      </c>
      <c r="AJ673" s="144">
        <v>8.83</v>
      </c>
      <c r="AM673" s="146" t="s">
        <v>16</v>
      </c>
      <c r="AN673" s="146" t="s">
        <v>823</v>
      </c>
      <c r="AO673" s="144">
        <v>0.138888888888889</v>
      </c>
    </row>
    <row r="674" customHeight="1" spans="34:41">
      <c r="AH674" s="143" t="s">
        <v>11</v>
      </c>
      <c r="AI674" s="143" t="s">
        <v>574</v>
      </c>
      <c r="AJ674" s="144">
        <v>10.83</v>
      </c>
      <c r="AM674" s="146" t="s">
        <v>16</v>
      </c>
      <c r="AN674" s="146" t="s">
        <v>367</v>
      </c>
      <c r="AO674" s="144">
        <v>0.24390243902439</v>
      </c>
    </row>
    <row r="675" customHeight="1" spans="34:41">
      <c r="AH675" s="143" t="s">
        <v>11</v>
      </c>
      <c r="AI675" s="143" t="s">
        <v>974</v>
      </c>
      <c r="AJ675" s="144">
        <v>9.75</v>
      </c>
      <c r="AM675" s="146" t="s">
        <v>16</v>
      </c>
      <c r="AN675" s="146" t="s">
        <v>376</v>
      </c>
      <c r="AO675" s="144">
        <v>0.135746606334842</v>
      </c>
    </row>
    <row r="676" customHeight="1" spans="34:41">
      <c r="AH676" s="143" t="s">
        <v>11</v>
      </c>
      <c r="AI676" s="143" t="s">
        <v>916</v>
      </c>
      <c r="AJ676" s="144">
        <v>4.8</v>
      </c>
      <c r="AM676" s="146" t="s">
        <v>16</v>
      </c>
      <c r="AN676" s="146" t="s">
        <v>875</v>
      </c>
      <c r="AO676" s="144">
        <v>1.04651162790698</v>
      </c>
    </row>
    <row r="677" customHeight="1" spans="34:41">
      <c r="AH677" s="143" t="s">
        <v>11</v>
      </c>
      <c r="AI677" s="143" t="s">
        <v>670</v>
      </c>
      <c r="AJ677" s="144">
        <v>3.05</v>
      </c>
      <c r="AM677" s="146" t="s">
        <v>16</v>
      </c>
      <c r="AN677" s="146" t="s">
        <v>378</v>
      </c>
      <c r="AO677" s="144">
        <v>0.425531914893617</v>
      </c>
    </row>
    <row r="678" customHeight="1" spans="34:41">
      <c r="AH678" s="143" t="s">
        <v>11</v>
      </c>
      <c r="AI678" s="143" t="s">
        <v>730</v>
      </c>
      <c r="AJ678" s="144">
        <v>3.84</v>
      </c>
      <c r="AM678" s="146" t="s">
        <v>17</v>
      </c>
      <c r="AN678" s="146" t="s">
        <v>687</v>
      </c>
      <c r="AO678" s="144">
        <v>0.232142857142857</v>
      </c>
    </row>
    <row r="679" customHeight="1" spans="34:41">
      <c r="AH679" s="143" t="s">
        <v>11</v>
      </c>
      <c r="AI679" s="143" t="s">
        <v>732</v>
      </c>
      <c r="AJ679" s="144">
        <v>4.45</v>
      </c>
      <c r="AM679" s="146" t="s">
        <v>21</v>
      </c>
      <c r="AN679" s="146" t="s">
        <v>975</v>
      </c>
      <c r="AO679" s="144" t="e">
        <v>#DIV/0!</v>
      </c>
    </row>
    <row r="680" customHeight="1" spans="34:41">
      <c r="AH680" s="143" t="s">
        <v>11</v>
      </c>
      <c r="AI680" s="143" t="s">
        <v>734</v>
      </c>
      <c r="AJ680" s="144">
        <v>6.71</v>
      </c>
      <c r="AM680" s="146" t="s">
        <v>21</v>
      </c>
      <c r="AN680" s="146" t="s">
        <v>976</v>
      </c>
      <c r="AO680" s="144">
        <v>0</v>
      </c>
    </row>
    <row r="681" customHeight="1" spans="34:41">
      <c r="AH681" s="143" t="s">
        <v>11</v>
      </c>
      <c r="AI681" s="143" t="s">
        <v>736</v>
      </c>
      <c r="AJ681" s="144">
        <v>1.94</v>
      </c>
      <c r="AM681" s="146" t="s">
        <v>21</v>
      </c>
      <c r="AN681" s="146" t="s">
        <v>977</v>
      </c>
      <c r="AO681" s="144">
        <v>0</v>
      </c>
    </row>
    <row r="682" customHeight="1" spans="34:41">
      <c r="AH682" s="143" t="s">
        <v>11</v>
      </c>
      <c r="AI682" s="143" t="s">
        <v>738</v>
      </c>
      <c r="AJ682" s="144">
        <v>4.2</v>
      </c>
      <c r="AM682" s="146" t="s">
        <v>21</v>
      </c>
      <c r="AN682" s="146" t="s">
        <v>978</v>
      </c>
      <c r="AO682" s="144" t="e">
        <v>#DIV/0!</v>
      </c>
    </row>
    <row r="683" customHeight="1" spans="34:41">
      <c r="AH683" s="143" t="s">
        <v>11</v>
      </c>
      <c r="AI683" s="143" t="s">
        <v>743</v>
      </c>
      <c r="AJ683" s="144">
        <v>5</v>
      </c>
      <c r="AM683" s="146" t="s">
        <v>10</v>
      </c>
      <c r="AN683" s="146" t="s">
        <v>843</v>
      </c>
      <c r="AO683" s="144">
        <v>0.146341463414634</v>
      </c>
    </row>
    <row r="684" customHeight="1" spans="34:41">
      <c r="AH684" s="143" t="s">
        <v>11</v>
      </c>
      <c r="AI684" s="143" t="s">
        <v>744</v>
      </c>
      <c r="AJ684" s="144">
        <v>11.5</v>
      </c>
      <c r="AM684" s="146" t="s">
        <v>20</v>
      </c>
      <c r="AN684" s="146" t="s">
        <v>930</v>
      </c>
      <c r="AO684" s="144">
        <v>1.07142857142857</v>
      </c>
    </row>
    <row r="685" customHeight="1" spans="34:41">
      <c r="AH685" s="143" t="s">
        <v>11</v>
      </c>
      <c r="AI685" s="143" t="s">
        <v>384</v>
      </c>
      <c r="AJ685" s="144">
        <v>8.95</v>
      </c>
      <c r="AM685" s="146" t="s">
        <v>21</v>
      </c>
      <c r="AN685" s="146" t="s">
        <v>979</v>
      </c>
      <c r="AO685" s="144">
        <v>0</v>
      </c>
    </row>
    <row r="686" customHeight="1" spans="34:41">
      <c r="AH686" s="143" t="s">
        <v>11</v>
      </c>
      <c r="AI686" s="143" t="s">
        <v>747</v>
      </c>
      <c r="AJ686" s="144">
        <v>2.71</v>
      </c>
      <c r="AM686" s="146" t="s">
        <v>21</v>
      </c>
      <c r="AN686" s="146" t="s">
        <v>980</v>
      </c>
      <c r="AO686" s="144">
        <v>0</v>
      </c>
    </row>
    <row r="687" customHeight="1" spans="34:41">
      <c r="AH687" s="143" t="s">
        <v>11</v>
      </c>
      <c r="AI687" s="143" t="s">
        <v>748</v>
      </c>
      <c r="AJ687" s="144">
        <v>2.2</v>
      </c>
      <c r="AM687" s="146" t="s">
        <v>21</v>
      </c>
      <c r="AN687" s="146" t="s">
        <v>981</v>
      </c>
      <c r="AO687" s="144">
        <v>0</v>
      </c>
    </row>
    <row r="688" customHeight="1" spans="34:41">
      <c r="AH688" s="143" t="s">
        <v>11</v>
      </c>
      <c r="AI688" s="143" t="s">
        <v>750</v>
      </c>
      <c r="AJ688" s="144">
        <v>2.58</v>
      </c>
      <c r="AM688" s="146" t="s">
        <v>21</v>
      </c>
      <c r="AN688" s="146" t="s">
        <v>982</v>
      </c>
      <c r="AO688" s="144">
        <v>0</v>
      </c>
    </row>
    <row r="689" customHeight="1" spans="34:41">
      <c r="AH689" s="143" t="s">
        <v>11</v>
      </c>
      <c r="AI689" s="143" t="s">
        <v>927</v>
      </c>
      <c r="AJ689" s="144">
        <v>3.79</v>
      </c>
      <c r="AM689" s="146" t="s">
        <v>17</v>
      </c>
      <c r="AN689" s="146" t="s">
        <v>701</v>
      </c>
      <c r="AO689" s="144">
        <v>0.256578947368421</v>
      </c>
    </row>
    <row r="690" customHeight="1" spans="34:41">
      <c r="AH690" s="143" t="s">
        <v>11</v>
      </c>
      <c r="AI690" s="143" t="s">
        <v>769</v>
      </c>
      <c r="AJ690" s="144">
        <v>36.36</v>
      </c>
      <c r="AM690" s="146" t="s">
        <v>15</v>
      </c>
      <c r="AN690" s="146" t="s">
        <v>983</v>
      </c>
      <c r="AO690" s="144">
        <v>1</v>
      </c>
    </row>
    <row r="691" customHeight="1" spans="34:41">
      <c r="AH691" s="143" t="s">
        <v>11</v>
      </c>
      <c r="AI691" s="143" t="s">
        <v>754</v>
      </c>
      <c r="AJ691" s="144">
        <v>10.04</v>
      </c>
      <c r="AM691" s="146" t="s">
        <v>21</v>
      </c>
      <c r="AN691" s="146" t="s">
        <v>984</v>
      </c>
      <c r="AO691" s="144">
        <v>0</v>
      </c>
    </row>
    <row r="692" customHeight="1" spans="34:41">
      <c r="AH692" s="143" t="s">
        <v>11</v>
      </c>
      <c r="AI692" s="143" t="s">
        <v>973</v>
      </c>
      <c r="AJ692" s="144">
        <v>2.62</v>
      </c>
      <c r="AM692" s="146" t="s">
        <v>21</v>
      </c>
      <c r="AN692" s="146" t="s">
        <v>985</v>
      </c>
      <c r="AO692" s="144">
        <v>0</v>
      </c>
    </row>
    <row r="693" customHeight="1" spans="34:41">
      <c r="AH693" s="143" t="s">
        <v>11</v>
      </c>
      <c r="AI693" s="143" t="s">
        <v>757</v>
      </c>
      <c r="AJ693" s="144">
        <v>4.18</v>
      </c>
      <c r="AM693" s="146" t="s">
        <v>21</v>
      </c>
      <c r="AN693" s="146" t="s">
        <v>986</v>
      </c>
      <c r="AO693" s="144">
        <v>0</v>
      </c>
    </row>
    <row r="694" customHeight="1" spans="34:41">
      <c r="AH694" s="143" t="s">
        <v>11</v>
      </c>
      <c r="AI694" s="143" t="s">
        <v>312</v>
      </c>
      <c r="AJ694" s="144">
        <v>11.28</v>
      </c>
      <c r="AM694" s="146" t="s">
        <v>13</v>
      </c>
      <c r="AN694" s="146" t="s">
        <v>577</v>
      </c>
      <c r="AO694" s="144">
        <v>0.142857142857143</v>
      </c>
    </row>
    <row r="695" customHeight="1" spans="34:41">
      <c r="AH695" s="143" t="s">
        <v>11</v>
      </c>
      <c r="AI695" s="143" t="s">
        <v>720</v>
      </c>
      <c r="AJ695" s="144">
        <v>10.51</v>
      </c>
      <c r="AM695" s="146" t="s">
        <v>21</v>
      </c>
      <c r="AN695" s="146" t="s">
        <v>987</v>
      </c>
      <c r="AO695" s="144">
        <v>0</v>
      </c>
    </row>
    <row r="696" customHeight="1" spans="34:41">
      <c r="AH696" s="143" t="s">
        <v>11</v>
      </c>
      <c r="AI696" s="143" t="s">
        <v>631</v>
      </c>
      <c r="AJ696" s="144">
        <v>2.95</v>
      </c>
      <c r="AM696" s="146" t="s">
        <v>21</v>
      </c>
      <c r="AN696" s="146" t="s">
        <v>988</v>
      </c>
      <c r="AO696" s="144">
        <v>0</v>
      </c>
    </row>
    <row r="697" customHeight="1" spans="34:41">
      <c r="AH697" s="143" t="s">
        <v>11</v>
      </c>
      <c r="AI697" s="143" t="s">
        <v>785</v>
      </c>
      <c r="AJ697" s="144">
        <v>2.59</v>
      </c>
      <c r="AM697" s="146" t="s">
        <v>17</v>
      </c>
      <c r="AN697" s="146" t="s">
        <v>989</v>
      </c>
      <c r="AO697" s="144">
        <v>0</v>
      </c>
    </row>
    <row r="698" customHeight="1" spans="34:41">
      <c r="AH698" s="143" t="s">
        <v>11</v>
      </c>
      <c r="AI698" s="143" t="s">
        <v>853</v>
      </c>
      <c r="AJ698" s="144">
        <v>3.38</v>
      </c>
      <c r="AM698" s="146" t="s">
        <v>11</v>
      </c>
      <c r="AN698" s="146" t="s">
        <v>990</v>
      </c>
      <c r="AO698" s="144">
        <v>0.3125</v>
      </c>
    </row>
    <row r="699" customHeight="1" spans="34:41">
      <c r="AH699" s="143" t="s">
        <v>11</v>
      </c>
      <c r="AI699" s="143" t="s">
        <v>179</v>
      </c>
      <c r="AJ699" s="144">
        <v>6.3</v>
      </c>
      <c r="AM699" s="146" t="s">
        <v>11</v>
      </c>
      <c r="AN699" s="146" t="s">
        <v>991</v>
      </c>
      <c r="AO699" s="144">
        <v>0.253164556962025</v>
      </c>
    </row>
    <row r="700" customHeight="1" spans="34:41">
      <c r="AH700" s="143" t="s">
        <v>11</v>
      </c>
      <c r="AI700" s="143" t="s">
        <v>992</v>
      </c>
      <c r="AJ700" s="144">
        <v>4.91</v>
      </c>
      <c r="AM700" s="146" t="s">
        <v>11</v>
      </c>
      <c r="AN700" s="146" t="s">
        <v>993</v>
      </c>
      <c r="AO700" s="144">
        <v>0</v>
      </c>
    </row>
    <row r="701" customHeight="1" spans="34:41">
      <c r="AH701" s="143" t="s">
        <v>11</v>
      </c>
      <c r="AI701" s="143" t="s">
        <v>724</v>
      </c>
      <c r="AJ701" s="144">
        <v>6.11</v>
      </c>
      <c r="AM701" s="146" t="s">
        <v>11</v>
      </c>
      <c r="AN701" s="146" t="s">
        <v>994</v>
      </c>
      <c r="AO701" s="144">
        <v>0.27027027027027</v>
      </c>
    </row>
    <row r="702" customHeight="1" spans="34:41">
      <c r="AH702" s="143" t="s">
        <v>11</v>
      </c>
      <c r="AI702" s="143" t="s">
        <v>990</v>
      </c>
      <c r="AJ702" s="144">
        <v>4.28</v>
      </c>
      <c r="AM702" s="146" t="s">
        <v>19</v>
      </c>
      <c r="AN702" s="146" t="s">
        <v>995</v>
      </c>
      <c r="AO702" s="144">
        <v>0.461538461538462</v>
      </c>
    </row>
    <row r="703" customHeight="1" spans="34:41">
      <c r="AH703" s="143" t="s">
        <v>11</v>
      </c>
      <c r="AI703" s="143" t="s">
        <v>991</v>
      </c>
      <c r="AJ703" s="144">
        <v>4.2</v>
      </c>
      <c r="AM703" s="146" t="s">
        <v>16</v>
      </c>
      <c r="AN703" s="146" t="s">
        <v>638</v>
      </c>
      <c r="AO703" s="144">
        <v>0.234375</v>
      </c>
    </row>
    <row r="704" customHeight="1" spans="34:41">
      <c r="AH704" s="143" t="s">
        <v>11</v>
      </c>
      <c r="AI704" s="143" t="s">
        <v>993</v>
      </c>
      <c r="AJ704" s="144">
        <v>4.97</v>
      </c>
      <c r="AM704" s="146" t="s">
        <v>11</v>
      </c>
      <c r="AN704" s="146" t="s">
        <v>974</v>
      </c>
      <c r="AO704" s="144">
        <v>0.55045871559633</v>
      </c>
    </row>
    <row r="705" customHeight="1" spans="34:41">
      <c r="AH705" s="143" t="s">
        <v>11</v>
      </c>
      <c r="AI705" s="143" t="s">
        <v>994</v>
      </c>
      <c r="AJ705" s="144">
        <v>1.62</v>
      </c>
      <c r="AM705" s="146" t="s">
        <v>13</v>
      </c>
      <c r="AN705" s="146" t="s">
        <v>905</v>
      </c>
      <c r="AO705" s="144">
        <v>0</v>
      </c>
    </row>
    <row r="706" customHeight="1" spans="34:41">
      <c r="AH706" s="143" t="s">
        <v>19</v>
      </c>
      <c r="AI706" s="143" t="s">
        <v>996</v>
      </c>
      <c r="AJ706" s="144">
        <v>1.1</v>
      </c>
      <c r="AM706" s="146" t="s">
        <v>12</v>
      </c>
      <c r="AN706" s="146" t="s">
        <v>733</v>
      </c>
      <c r="AO706" s="144">
        <v>2</v>
      </c>
    </row>
    <row r="707" customHeight="1" spans="34:41">
      <c r="AH707" s="143" t="s">
        <v>19</v>
      </c>
      <c r="AI707" s="143" t="s">
        <v>997</v>
      </c>
      <c r="AJ707" s="144">
        <v>2.42</v>
      </c>
      <c r="AM707" s="146" t="s">
        <v>10</v>
      </c>
      <c r="AN707" s="146" t="s">
        <v>839</v>
      </c>
      <c r="AO707" s="144">
        <v>0.563380281690141</v>
      </c>
    </row>
    <row r="708" customHeight="1" spans="34:41">
      <c r="AH708" s="143" t="s">
        <v>12</v>
      </c>
      <c r="AI708" s="143" t="s">
        <v>465</v>
      </c>
      <c r="AJ708" s="144">
        <v>2.33</v>
      </c>
      <c r="AM708" s="146" t="s">
        <v>13</v>
      </c>
      <c r="AN708" s="146" t="s">
        <v>786</v>
      </c>
      <c r="AO708" s="144">
        <v>0</v>
      </c>
    </row>
    <row r="709" customHeight="1" spans="34:41">
      <c r="AH709" s="143" t="s">
        <v>11</v>
      </c>
      <c r="AI709" s="143" t="s">
        <v>998</v>
      </c>
      <c r="AJ709" s="144">
        <v>9.81</v>
      </c>
      <c r="AM709" s="146" t="s">
        <v>13</v>
      </c>
      <c r="AN709" s="146" t="s">
        <v>592</v>
      </c>
      <c r="AO709" s="144">
        <v>0</v>
      </c>
    </row>
    <row r="710" customHeight="1" spans="34:41">
      <c r="AH710" s="143" t="s">
        <v>11</v>
      </c>
      <c r="AI710" s="143" t="s">
        <v>690</v>
      </c>
      <c r="AJ710" s="144">
        <v>6.99</v>
      </c>
      <c r="AM710" s="146" t="s">
        <v>17</v>
      </c>
      <c r="AN710" s="146" t="s">
        <v>707</v>
      </c>
      <c r="AO710" s="144">
        <v>0.26530612244898</v>
      </c>
    </row>
    <row r="711" customHeight="1" spans="34:41">
      <c r="AH711" s="143" t="s">
        <v>10</v>
      </c>
      <c r="AI711" s="143" t="s">
        <v>804</v>
      </c>
      <c r="AJ711" s="144">
        <v>0.33</v>
      </c>
      <c r="AM711" s="146" t="s">
        <v>22</v>
      </c>
      <c r="AN711" s="146" t="s">
        <v>269</v>
      </c>
      <c r="AO711" s="144">
        <v>0.566037735849056</v>
      </c>
    </row>
    <row r="712" customHeight="1" spans="34:41">
      <c r="AH712" s="143" t="s">
        <v>10</v>
      </c>
      <c r="AI712" s="143" t="s">
        <v>802</v>
      </c>
      <c r="AJ712" s="144">
        <v>0.31</v>
      </c>
      <c r="AM712" s="146" t="s">
        <v>11</v>
      </c>
      <c r="AN712" s="146" t="s">
        <v>311</v>
      </c>
      <c r="AO712" s="144">
        <v>0</v>
      </c>
    </row>
    <row r="713" customHeight="1" spans="34:41">
      <c r="AH713" s="143" t="s">
        <v>10</v>
      </c>
      <c r="AI713" s="143" t="s">
        <v>800</v>
      </c>
      <c r="AJ713" s="144">
        <v>2.45</v>
      </c>
      <c r="AM713" s="146" t="s">
        <v>11</v>
      </c>
      <c r="AN713" s="146" t="s">
        <v>317</v>
      </c>
      <c r="AO713" s="144">
        <v>0</v>
      </c>
    </row>
    <row r="714" customHeight="1" spans="34:41">
      <c r="AH714" s="143" t="s">
        <v>10</v>
      </c>
      <c r="AI714" s="143" t="s">
        <v>796</v>
      </c>
      <c r="AJ714" s="144">
        <v>0</v>
      </c>
      <c r="AM714" s="146" t="s">
        <v>11</v>
      </c>
      <c r="AN714" s="146" t="s">
        <v>313</v>
      </c>
      <c r="AO714" s="144">
        <v>0</v>
      </c>
    </row>
    <row r="715" customHeight="1" spans="34:41">
      <c r="AH715" s="143" t="s">
        <v>10</v>
      </c>
      <c r="AI715" s="143" t="s">
        <v>798</v>
      </c>
      <c r="AJ715" s="144">
        <v>0.92</v>
      </c>
      <c r="AM715" s="146" t="s">
        <v>11</v>
      </c>
      <c r="AN715" s="146" t="s">
        <v>900</v>
      </c>
      <c r="AO715" s="144">
        <v>0.140405616224649</v>
      </c>
    </row>
    <row r="716" customHeight="1" spans="34:41">
      <c r="AH716" s="143" t="s">
        <v>15</v>
      </c>
      <c r="AI716" s="143" t="s">
        <v>436</v>
      </c>
      <c r="AJ716" s="144">
        <v>1.82</v>
      </c>
      <c r="AM716" s="146" t="s">
        <v>11</v>
      </c>
      <c r="AN716" s="146" t="s">
        <v>315</v>
      </c>
      <c r="AO716" s="144">
        <v>0</v>
      </c>
    </row>
    <row r="717" customHeight="1" spans="34:41">
      <c r="AH717" s="143" t="s">
        <v>15</v>
      </c>
      <c r="AI717" s="143" t="s">
        <v>431</v>
      </c>
      <c r="AJ717" s="144">
        <v>4.52</v>
      </c>
      <c r="AM717" s="146" t="s">
        <v>21</v>
      </c>
      <c r="AN717" s="146" t="s">
        <v>999</v>
      </c>
      <c r="AO717" s="144">
        <v>0</v>
      </c>
    </row>
    <row r="718" customHeight="1" spans="34:41">
      <c r="AH718" s="143" t="s">
        <v>15</v>
      </c>
      <c r="AI718" s="143" t="s">
        <v>983</v>
      </c>
      <c r="AJ718" s="144">
        <v>3.88</v>
      </c>
      <c r="AM718" s="146" t="s">
        <v>15</v>
      </c>
      <c r="AN718" s="146" t="s">
        <v>1000</v>
      </c>
      <c r="AO718" s="144">
        <v>0.641975308641975</v>
      </c>
    </row>
    <row r="719" customHeight="1" spans="34:41">
      <c r="AH719" s="143" t="s">
        <v>15</v>
      </c>
      <c r="AI719" s="143" t="s">
        <v>432</v>
      </c>
      <c r="AJ719" s="144">
        <v>1.5</v>
      </c>
      <c r="AM719" s="146" t="s">
        <v>15</v>
      </c>
      <c r="AN719" s="146" t="s">
        <v>388</v>
      </c>
      <c r="AO719" s="144">
        <v>1.2621359223301</v>
      </c>
    </row>
    <row r="720" customHeight="1" spans="34:41">
      <c r="AH720" s="143" t="s">
        <v>15</v>
      </c>
      <c r="AI720" s="143" t="s">
        <v>685</v>
      </c>
      <c r="AJ720" s="144">
        <v>0</v>
      </c>
      <c r="AM720" s="146" t="s">
        <v>15</v>
      </c>
      <c r="AN720" s="146" t="s">
        <v>1001</v>
      </c>
      <c r="AO720" s="144">
        <v>0.466367713004483</v>
      </c>
    </row>
    <row r="721" customHeight="1" spans="34:41">
      <c r="AH721" s="143" t="s">
        <v>15</v>
      </c>
      <c r="AI721" s="143" t="s">
        <v>1002</v>
      </c>
      <c r="AJ721" s="144">
        <v>2.15</v>
      </c>
      <c r="AM721" s="146" t="s">
        <v>15</v>
      </c>
      <c r="AN721" s="146" t="s">
        <v>1003</v>
      </c>
      <c r="AO721" s="144">
        <v>0.553977272727272</v>
      </c>
    </row>
    <row r="722" customHeight="1" spans="34:41">
      <c r="AH722" s="143" t="s">
        <v>15</v>
      </c>
      <c r="AI722" s="143" t="s">
        <v>614</v>
      </c>
      <c r="AJ722" s="144">
        <v>5.73</v>
      </c>
      <c r="AM722" s="146" t="s">
        <v>12</v>
      </c>
      <c r="AN722" s="146" t="s">
        <v>789</v>
      </c>
      <c r="AO722" s="144">
        <v>0.726643598615917</v>
      </c>
    </row>
    <row r="723" customHeight="1" spans="34:41">
      <c r="AH723" s="143" t="s">
        <v>15</v>
      </c>
      <c r="AI723" s="143" t="s">
        <v>1000</v>
      </c>
      <c r="AJ723" s="144">
        <v>1.35</v>
      </c>
      <c r="AM723" s="146" t="s">
        <v>15</v>
      </c>
      <c r="AN723" s="146" t="s">
        <v>1004</v>
      </c>
      <c r="AO723" s="144">
        <v>0.722222222222222</v>
      </c>
    </row>
    <row r="724" customHeight="1" spans="34:41">
      <c r="AH724" s="143" t="s">
        <v>15</v>
      </c>
      <c r="AI724" s="143" t="s">
        <v>1004</v>
      </c>
      <c r="AJ724" s="144">
        <v>0.58</v>
      </c>
      <c r="AM724" s="146" t="s">
        <v>15</v>
      </c>
      <c r="AN724" s="146" t="s">
        <v>1005</v>
      </c>
      <c r="AO724" s="144">
        <v>0.169934640522875</v>
      </c>
    </row>
    <row r="725" customHeight="1" spans="34:41">
      <c r="AH725" s="143" t="s">
        <v>15</v>
      </c>
      <c r="AI725" s="143" t="s">
        <v>1005</v>
      </c>
      <c r="AJ725" s="144">
        <v>4.94</v>
      </c>
      <c r="AM725" s="146" t="s">
        <v>15</v>
      </c>
      <c r="AN725" s="146" t="s">
        <v>392</v>
      </c>
      <c r="AO725" s="144">
        <v>0.557142857142856</v>
      </c>
    </row>
    <row r="726" customHeight="1" spans="34:41">
      <c r="AH726" s="143" t="s">
        <v>15</v>
      </c>
      <c r="AI726" s="143" t="s">
        <v>819</v>
      </c>
      <c r="AJ726" s="144">
        <v>4.67</v>
      </c>
      <c r="AM726" s="146" t="s">
        <v>15</v>
      </c>
      <c r="AN726" s="146" t="s">
        <v>1002</v>
      </c>
      <c r="AO726" s="144">
        <v>0.6</v>
      </c>
    </row>
    <row r="727" customHeight="1" spans="34:41">
      <c r="AH727" s="143" t="s">
        <v>15</v>
      </c>
      <c r="AI727" s="143" t="s">
        <v>1001</v>
      </c>
      <c r="AJ727" s="144">
        <v>2.46</v>
      </c>
      <c r="AM727" s="146" t="s">
        <v>15</v>
      </c>
      <c r="AN727" s="146" t="s">
        <v>407</v>
      </c>
      <c r="AO727" s="144">
        <v>2.16666666666667</v>
      </c>
    </row>
    <row r="728" customHeight="1" spans="34:41">
      <c r="AH728" s="143" t="s">
        <v>15</v>
      </c>
      <c r="AI728" s="143" t="s">
        <v>820</v>
      </c>
      <c r="AJ728" s="144">
        <v>1.46</v>
      </c>
      <c r="AM728" s="146" t="s">
        <v>13</v>
      </c>
      <c r="AN728" s="146" t="s">
        <v>683</v>
      </c>
      <c r="AO728" s="144">
        <v>0.952380952380952</v>
      </c>
    </row>
    <row r="729" customHeight="1" spans="34:41">
      <c r="AH729" s="143" t="s">
        <v>15</v>
      </c>
      <c r="AI729" s="143" t="s">
        <v>1003</v>
      </c>
      <c r="AJ729" s="144">
        <v>7.18</v>
      </c>
      <c r="AM729" s="146" t="s">
        <v>19</v>
      </c>
      <c r="AN729" s="146" t="s">
        <v>996</v>
      </c>
      <c r="AO729" s="144">
        <v>0.37037037037037</v>
      </c>
    </row>
    <row r="730" customHeight="1" spans="34:41">
      <c r="AH730" s="143" t="s">
        <v>15</v>
      </c>
      <c r="AI730" s="143" t="s">
        <v>776</v>
      </c>
      <c r="AJ730" s="144">
        <v>1.75</v>
      </c>
      <c r="AM730" s="146" t="s">
        <v>19</v>
      </c>
      <c r="AN730" s="146" t="s">
        <v>1006</v>
      </c>
      <c r="AO730" s="144">
        <v>0</v>
      </c>
    </row>
    <row r="731" customHeight="1" spans="34:41">
      <c r="AH731" s="143" t="s">
        <v>15</v>
      </c>
      <c r="AI731" s="143" t="s">
        <v>242</v>
      </c>
      <c r="AJ731" s="144">
        <v>5.5</v>
      </c>
      <c r="AM731" s="146" t="s">
        <v>13</v>
      </c>
      <c r="AN731" s="146" t="s">
        <v>285</v>
      </c>
      <c r="AO731" s="144">
        <v>0.326906957250628</v>
      </c>
    </row>
    <row r="732" customHeight="1" spans="34:41">
      <c r="AH732" s="143" t="s">
        <v>15</v>
      </c>
      <c r="AI732" s="143" t="s">
        <v>908</v>
      </c>
      <c r="AJ732" s="144">
        <v>8.6</v>
      </c>
      <c r="AM732" s="146" t="s">
        <v>13</v>
      </c>
      <c r="AN732" s="146" t="s">
        <v>603</v>
      </c>
      <c r="AO732" s="144">
        <v>0.462962962962963</v>
      </c>
    </row>
    <row r="733" customHeight="1" spans="34:41">
      <c r="AH733" s="143" t="s">
        <v>15</v>
      </c>
      <c r="AI733" s="143" t="s">
        <v>867</v>
      </c>
      <c r="AJ733" s="144">
        <v>7.63</v>
      </c>
      <c r="AM733" s="146"/>
      <c r="AN733" s="146" t="s">
        <v>1007</v>
      </c>
      <c r="AO733" s="144" t="e">
        <v>#DIV/0!</v>
      </c>
    </row>
    <row r="734" customHeight="1" spans="34:41">
      <c r="AH734" s="143" t="s">
        <v>15</v>
      </c>
      <c r="AI734" s="143" t="s">
        <v>726</v>
      </c>
      <c r="AJ734" s="144">
        <v>4.97</v>
      </c>
      <c r="AM734" s="146" t="s">
        <v>13</v>
      </c>
      <c r="AN734" s="146" t="s">
        <v>797</v>
      </c>
      <c r="AO734" s="144">
        <v>0.212264150943397</v>
      </c>
    </row>
    <row r="735" customHeight="1" spans="34:41">
      <c r="AH735" s="143" t="s">
        <v>15</v>
      </c>
      <c r="AI735" s="143" t="s">
        <v>822</v>
      </c>
      <c r="AJ735" s="144">
        <v>10.22</v>
      </c>
      <c r="AM735" s="146" t="s">
        <v>13</v>
      </c>
      <c r="AN735" s="146" t="s">
        <v>596</v>
      </c>
      <c r="AO735" s="144">
        <v>0.503731343283581</v>
      </c>
    </row>
    <row r="736" customHeight="1" spans="34:41">
      <c r="AH736" s="143" t="s">
        <v>15</v>
      </c>
      <c r="AI736" s="143" t="s">
        <v>238</v>
      </c>
      <c r="AJ736" s="144">
        <v>3</v>
      </c>
      <c r="AM736" s="146" t="s">
        <v>13</v>
      </c>
      <c r="AN736" s="146" t="s">
        <v>1008</v>
      </c>
      <c r="AO736" s="144" t="e">
        <v>#DIV/0!</v>
      </c>
    </row>
    <row r="737" customHeight="1" spans="34:41">
      <c r="AH737" s="143" t="s">
        <v>15</v>
      </c>
      <c r="AI737" s="143" t="s">
        <v>358</v>
      </c>
      <c r="AJ737" s="144">
        <v>5.76</v>
      </c>
      <c r="AM737" s="146" t="s">
        <v>13</v>
      </c>
      <c r="AN737" s="146" t="s">
        <v>799</v>
      </c>
      <c r="AO737" s="144">
        <v>0.575692963752666</v>
      </c>
    </row>
    <row r="738" customHeight="1" spans="34:41">
      <c r="AH738" s="143" t="s">
        <v>15</v>
      </c>
      <c r="AI738" s="143" t="s">
        <v>294</v>
      </c>
      <c r="AJ738" s="144">
        <v>2</v>
      </c>
      <c r="AM738" s="146" t="s">
        <v>13</v>
      </c>
      <c r="AN738" s="146" t="s">
        <v>210</v>
      </c>
      <c r="AO738" s="144">
        <v>0.638945233265719</v>
      </c>
    </row>
    <row r="739" customHeight="1" spans="34:41">
      <c r="AH739" s="143" t="s">
        <v>15</v>
      </c>
      <c r="AI739" s="143" t="s">
        <v>475</v>
      </c>
      <c r="AJ739" s="144">
        <v>2.33</v>
      </c>
      <c r="AM739" s="146" t="s">
        <v>13</v>
      </c>
      <c r="AN739" s="146" t="s">
        <v>912</v>
      </c>
      <c r="AO739" s="144">
        <v>0.84</v>
      </c>
    </row>
    <row r="740" customHeight="1" spans="34:41">
      <c r="AH740" s="143" t="s">
        <v>15</v>
      </c>
      <c r="AI740" s="143" t="s">
        <v>931</v>
      </c>
      <c r="AJ740" s="144">
        <v>2.33</v>
      </c>
      <c r="AM740" s="146" t="s">
        <v>13</v>
      </c>
      <c r="AN740" s="146" t="s">
        <v>474</v>
      </c>
      <c r="AO740" s="144">
        <v>0.794392523364486</v>
      </c>
    </row>
    <row r="741" customHeight="1" spans="34:41">
      <c r="AH741" s="143" t="s">
        <v>15</v>
      </c>
      <c r="AI741" s="143" t="s">
        <v>718</v>
      </c>
      <c r="AJ741" s="144">
        <v>3.49</v>
      </c>
      <c r="AM741" s="146" t="s">
        <v>13</v>
      </c>
      <c r="AN741" s="146" t="s">
        <v>472</v>
      </c>
      <c r="AO741" s="144">
        <v>0.506756756756758</v>
      </c>
    </row>
    <row r="742" customHeight="1" spans="34:41">
      <c r="AH742" s="143" t="s">
        <v>15</v>
      </c>
      <c r="AI742" s="143" t="s">
        <v>282</v>
      </c>
      <c r="AJ742" s="144">
        <v>1.37</v>
      </c>
      <c r="AM742" s="146" t="s">
        <v>13</v>
      </c>
      <c r="AN742" s="146" t="s">
        <v>816</v>
      </c>
      <c r="AO742" s="144">
        <v>0.626865671641789</v>
      </c>
    </row>
    <row r="743" customHeight="1" spans="34:41">
      <c r="AH743" s="143" t="s">
        <v>15</v>
      </c>
      <c r="AI743" s="143" t="s">
        <v>509</v>
      </c>
      <c r="AJ743" s="144">
        <v>2.1</v>
      </c>
      <c r="AM743" s="146" t="s">
        <v>10</v>
      </c>
      <c r="AN743" s="146" t="s">
        <v>821</v>
      </c>
      <c r="AO743" s="144">
        <v>2.34200743494424</v>
      </c>
    </row>
    <row r="744" customHeight="1" spans="34:41">
      <c r="AH744" s="143" t="s">
        <v>15</v>
      </c>
      <c r="AI744" s="143" t="s">
        <v>539</v>
      </c>
      <c r="AJ744" s="144">
        <v>1.41</v>
      </c>
      <c r="AM744" s="146" t="s">
        <v>21</v>
      </c>
      <c r="AN744" s="146" t="s">
        <v>1009</v>
      </c>
      <c r="AO744" s="144">
        <v>0</v>
      </c>
    </row>
    <row r="745" customHeight="1" spans="34:41">
      <c r="AH745" s="143" t="s">
        <v>15</v>
      </c>
      <c r="AI745" s="143" t="s">
        <v>292</v>
      </c>
      <c r="AJ745" s="144">
        <v>7.38</v>
      </c>
      <c r="AM745" s="146" t="s">
        <v>10</v>
      </c>
      <c r="AN745" s="146" t="s">
        <v>961</v>
      </c>
      <c r="AO745" s="144">
        <v>0.918367346938773</v>
      </c>
    </row>
    <row r="746" customHeight="1" spans="34:41">
      <c r="AH746" s="143" t="s">
        <v>15</v>
      </c>
      <c r="AI746" s="143" t="s">
        <v>898</v>
      </c>
      <c r="AJ746" s="144">
        <v>5.43</v>
      </c>
      <c r="AM746" s="146" t="s">
        <v>11</v>
      </c>
      <c r="AN746" s="146" t="s">
        <v>301</v>
      </c>
      <c r="AO746" s="144">
        <v>1.23595505617978</v>
      </c>
    </row>
    <row r="747" customHeight="1" spans="34:41">
      <c r="AH747" s="143" t="s">
        <v>15</v>
      </c>
      <c r="AI747" s="143" t="s">
        <v>616</v>
      </c>
      <c r="AJ747" s="144">
        <v>7</v>
      </c>
      <c r="AM747" s="146" t="s">
        <v>10</v>
      </c>
      <c r="AN747" s="146" t="s">
        <v>962</v>
      </c>
      <c r="AO747" s="144">
        <v>0.533807829181496</v>
      </c>
    </row>
    <row r="748" customHeight="1" spans="34:41">
      <c r="AH748" s="143" t="s">
        <v>15</v>
      </c>
      <c r="AI748" s="143" t="s">
        <v>410</v>
      </c>
      <c r="AJ748" s="144">
        <v>9.34</v>
      </c>
      <c r="AM748" s="146" t="s">
        <v>13</v>
      </c>
      <c r="AN748" s="146" t="s">
        <v>684</v>
      </c>
      <c r="AO748" s="144">
        <v>1.17554858934169</v>
      </c>
    </row>
    <row r="749" customHeight="1" spans="34:41">
      <c r="AH749" s="143" t="s">
        <v>15</v>
      </c>
      <c r="AI749" s="143" t="s">
        <v>619</v>
      </c>
      <c r="AJ749" s="144">
        <v>6.14</v>
      </c>
      <c r="AM749" s="146" t="s">
        <v>10</v>
      </c>
      <c r="AN749" s="146" t="s">
        <v>963</v>
      </c>
      <c r="AO749" s="144">
        <v>0.873786407766991</v>
      </c>
    </row>
    <row r="750" customHeight="1" spans="34:41">
      <c r="AH750" s="143" t="s">
        <v>15</v>
      </c>
      <c r="AI750" s="143" t="s">
        <v>338</v>
      </c>
      <c r="AJ750" s="144">
        <v>2.33</v>
      </c>
      <c r="AM750" s="146" t="s">
        <v>10</v>
      </c>
      <c r="AN750" s="146" t="s">
        <v>964</v>
      </c>
      <c r="AO750" s="144">
        <v>1.11353711790393</v>
      </c>
    </row>
    <row r="751" customHeight="1" spans="34:41">
      <c r="AH751" s="143" t="s">
        <v>15</v>
      </c>
      <c r="AI751" s="143" t="s">
        <v>404</v>
      </c>
      <c r="AJ751" s="144">
        <v>2.55</v>
      </c>
      <c r="AM751" s="146" t="s">
        <v>10</v>
      </c>
      <c r="AN751" s="146" t="s">
        <v>965</v>
      </c>
      <c r="AO751" s="144">
        <v>0.889830508474578</v>
      </c>
    </row>
    <row r="752" customHeight="1" spans="34:41">
      <c r="AH752" s="143" t="s">
        <v>15</v>
      </c>
      <c r="AI752" s="143" t="s">
        <v>274</v>
      </c>
      <c r="AJ752" s="144">
        <v>15.42</v>
      </c>
      <c r="AM752" s="146" t="s">
        <v>10</v>
      </c>
      <c r="AN752" s="146" t="s">
        <v>855</v>
      </c>
      <c r="AO752" s="144">
        <v>0.110497237569061</v>
      </c>
    </row>
    <row r="753" customHeight="1" spans="34:41">
      <c r="AH753" s="143" t="s">
        <v>15</v>
      </c>
      <c r="AI753" s="143" t="s">
        <v>258</v>
      </c>
      <c r="AJ753" s="144">
        <v>3.34</v>
      </c>
      <c r="AM753" s="146" t="s">
        <v>10</v>
      </c>
      <c r="AN753" s="146" t="s">
        <v>873</v>
      </c>
      <c r="AO753" s="144">
        <v>1.49606299212598</v>
      </c>
    </row>
    <row r="754" customHeight="1" spans="34:41">
      <c r="AH754" s="143" t="s">
        <v>15</v>
      </c>
      <c r="AI754" s="143" t="s">
        <v>215</v>
      </c>
      <c r="AJ754" s="144">
        <v>4.8</v>
      </c>
      <c r="AM754" s="146" t="s">
        <v>10</v>
      </c>
      <c r="AN754" s="146" t="s">
        <v>967</v>
      </c>
      <c r="AO754" s="144">
        <v>4.39903846153845</v>
      </c>
    </row>
    <row r="755" customHeight="1" spans="34:41">
      <c r="AH755" s="143" t="s">
        <v>15</v>
      </c>
      <c r="AI755" s="143" t="s">
        <v>152</v>
      </c>
      <c r="AJ755" s="144">
        <v>56.98</v>
      </c>
      <c r="AM755" s="146" t="s">
        <v>10</v>
      </c>
      <c r="AN755" s="146" t="s">
        <v>858</v>
      </c>
      <c r="AO755" s="144">
        <v>2.49034749034749</v>
      </c>
    </row>
    <row r="756" customHeight="1" spans="34:41">
      <c r="AH756" s="143" t="s">
        <v>15</v>
      </c>
      <c r="AI756" s="143" t="s">
        <v>324</v>
      </c>
      <c r="AJ756" s="144">
        <v>7.38</v>
      </c>
      <c r="AM756" s="146" t="s">
        <v>10</v>
      </c>
      <c r="AN756" s="146" t="s">
        <v>968</v>
      </c>
      <c r="AO756" s="144">
        <v>0.556701030927834</v>
      </c>
    </row>
    <row r="757" customHeight="1" spans="34:41">
      <c r="AH757" s="143" t="s">
        <v>15</v>
      </c>
      <c r="AI757" s="143" t="s">
        <v>505</v>
      </c>
      <c r="AJ757" s="144">
        <v>4.65</v>
      </c>
      <c r="AM757" s="146" t="s">
        <v>11</v>
      </c>
      <c r="AN757" s="146" t="s">
        <v>321</v>
      </c>
      <c r="AO757" s="144">
        <v>0</v>
      </c>
    </row>
    <row r="758" customHeight="1" spans="34:41">
      <c r="AH758" s="143" t="s">
        <v>15</v>
      </c>
      <c r="AI758" s="143" t="s">
        <v>385</v>
      </c>
      <c r="AJ758" s="144">
        <v>4.67</v>
      </c>
      <c r="AM758" s="146" t="s">
        <v>11</v>
      </c>
      <c r="AN758" s="146" t="s">
        <v>325</v>
      </c>
      <c r="AO758" s="144">
        <v>0</v>
      </c>
    </row>
    <row r="759" customHeight="1" spans="34:41">
      <c r="AH759" s="143" t="s">
        <v>15</v>
      </c>
      <c r="AI759" s="143" t="s">
        <v>393</v>
      </c>
      <c r="AJ759" s="144">
        <v>1.27</v>
      </c>
      <c r="AM759" s="146" t="s">
        <v>11</v>
      </c>
      <c r="AN759" s="146" t="s">
        <v>323</v>
      </c>
      <c r="AO759" s="144">
        <v>0</v>
      </c>
    </row>
    <row r="760" customHeight="1" spans="34:41">
      <c r="AH760" s="143" t="s">
        <v>15</v>
      </c>
      <c r="AI760" s="143" t="s">
        <v>260</v>
      </c>
      <c r="AJ760" s="144">
        <v>8</v>
      </c>
      <c r="AM760" s="146" t="s">
        <v>11</v>
      </c>
      <c r="AN760" s="146" t="s">
        <v>319</v>
      </c>
      <c r="AO760" s="144">
        <v>0.583333333333333</v>
      </c>
    </row>
    <row r="761" customHeight="1" spans="34:41">
      <c r="AH761" s="143" t="s">
        <v>10</v>
      </c>
      <c r="AI761" s="143" t="s">
        <v>969</v>
      </c>
      <c r="AJ761" s="144">
        <v>0</v>
      </c>
      <c r="AM761" s="146" t="s">
        <v>14</v>
      </c>
      <c r="AN761" s="146" t="s">
        <v>547</v>
      </c>
      <c r="AO761" s="144">
        <v>0</v>
      </c>
    </row>
    <row r="762" customHeight="1" spans="34:41">
      <c r="AH762" s="143" t="s">
        <v>10</v>
      </c>
      <c r="AI762" s="143" t="s">
        <v>966</v>
      </c>
      <c r="AJ762" s="144">
        <v>0</v>
      </c>
      <c r="AM762" s="146" t="s">
        <v>17</v>
      </c>
      <c r="AN762" s="146" t="s">
        <v>717</v>
      </c>
      <c r="AO762" s="144">
        <v>0.189781021897811</v>
      </c>
    </row>
    <row r="763" customHeight="1" spans="34:41">
      <c r="AH763" s="143" t="s">
        <v>20</v>
      </c>
      <c r="AI763" s="143" t="s">
        <v>861</v>
      </c>
      <c r="AJ763" s="144">
        <v>4.8</v>
      </c>
      <c r="AM763" s="146" t="s">
        <v>11</v>
      </c>
      <c r="AN763" s="146" t="s">
        <v>992</v>
      </c>
      <c r="AO763" s="144">
        <v>0.79136690647482</v>
      </c>
    </row>
    <row r="764" customHeight="1" spans="34:41">
      <c r="AH764" s="143" t="s">
        <v>12</v>
      </c>
      <c r="AI764" s="143" t="s">
        <v>921</v>
      </c>
      <c r="AJ764" s="144">
        <v>6.76</v>
      </c>
      <c r="AM764" s="146" t="s">
        <v>16</v>
      </c>
      <c r="AN764" s="146" t="s">
        <v>361</v>
      </c>
      <c r="AO764" s="144">
        <v>2.02702702702703</v>
      </c>
    </row>
    <row r="765" customHeight="1" spans="34:41">
      <c r="AH765" s="143" t="s">
        <v>12</v>
      </c>
      <c r="AI765" s="143" t="s">
        <v>476</v>
      </c>
      <c r="AJ765" s="144">
        <v>4.74</v>
      </c>
      <c r="AM765" s="146" t="s">
        <v>22</v>
      </c>
      <c r="AN765" s="146" t="s">
        <v>261</v>
      </c>
      <c r="AO765" s="144">
        <v>4.73684210526315</v>
      </c>
    </row>
    <row r="766" customHeight="1" spans="34:41">
      <c r="AH766" s="143" t="s">
        <v>10</v>
      </c>
      <c r="AI766" s="143" t="s">
        <v>923</v>
      </c>
      <c r="AJ766" s="144">
        <v>2.17</v>
      </c>
      <c r="AM766" s="146" t="s">
        <v>22</v>
      </c>
      <c r="AN766" s="146" t="s">
        <v>259</v>
      </c>
      <c r="AO766" s="144">
        <v>0.193548387096774</v>
      </c>
    </row>
    <row r="767" customHeight="1" spans="34:41">
      <c r="AH767" s="143" t="s">
        <v>18</v>
      </c>
      <c r="AI767" s="143" t="s">
        <v>502</v>
      </c>
      <c r="AJ767" s="144">
        <v>3.01</v>
      </c>
      <c r="AM767" s="146" t="s">
        <v>12</v>
      </c>
      <c r="AN767" s="146" t="s">
        <v>899</v>
      </c>
      <c r="AO767" s="144">
        <v>0.9375</v>
      </c>
    </row>
    <row r="768" customHeight="1" spans="34:41">
      <c r="AH768" s="143" t="s">
        <v>12</v>
      </c>
      <c r="AI768" s="143" t="s">
        <v>460</v>
      </c>
      <c r="AJ768" s="144">
        <v>1.64</v>
      </c>
      <c r="AM768" s="146" t="s">
        <v>20</v>
      </c>
      <c r="AN768" s="146" t="s">
        <v>929</v>
      </c>
      <c r="AO768" s="144">
        <v>0.526315789473684</v>
      </c>
    </row>
    <row r="769" customHeight="1" spans="34:41">
      <c r="AH769" s="143" t="s">
        <v>12</v>
      </c>
      <c r="AI769" s="143" t="s">
        <v>425</v>
      </c>
      <c r="AJ769" s="144">
        <v>3.14</v>
      </c>
      <c r="AM769" s="146" t="s">
        <v>23</v>
      </c>
      <c r="AN769" s="146" t="s">
        <v>1010</v>
      </c>
      <c r="AO769" s="144">
        <v>0</v>
      </c>
    </row>
    <row r="770" customHeight="1" spans="34:41">
      <c r="AH770" s="143" t="s">
        <v>18</v>
      </c>
      <c r="AI770" s="143" t="s">
        <v>478</v>
      </c>
      <c r="AJ770" s="144">
        <v>5.38</v>
      </c>
      <c r="AM770" s="146" t="s">
        <v>22</v>
      </c>
      <c r="AN770" s="146" t="s">
        <v>230</v>
      </c>
      <c r="AO770" s="144">
        <v>1.83050847457627</v>
      </c>
    </row>
    <row r="771" customHeight="1" spans="34:41">
      <c r="AH771" s="143" t="s">
        <v>18</v>
      </c>
      <c r="AI771" s="143" t="s">
        <v>491</v>
      </c>
      <c r="AJ771" s="144">
        <v>9.02</v>
      </c>
      <c r="AM771" s="146" t="s">
        <v>22</v>
      </c>
      <c r="AN771" s="146" t="s">
        <v>239</v>
      </c>
      <c r="AO771" s="144">
        <v>1.18343195266272</v>
      </c>
    </row>
    <row r="772" customHeight="1" spans="34:41">
      <c r="AH772" s="143" t="s">
        <v>18</v>
      </c>
      <c r="AI772" s="143" t="s">
        <v>498</v>
      </c>
      <c r="AJ772" s="144">
        <v>10.19</v>
      </c>
      <c r="AM772" s="146" t="s">
        <v>10</v>
      </c>
      <c r="AN772" s="146" t="s">
        <v>914</v>
      </c>
      <c r="AO772" s="144">
        <v>1.07142857142857</v>
      </c>
    </row>
    <row r="773" customHeight="1" spans="34:41">
      <c r="AH773" s="143" t="s">
        <v>12</v>
      </c>
      <c r="AI773" s="143" t="s">
        <v>466</v>
      </c>
      <c r="AJ773" s="144">
        <v>1.97</v>
      </c>
      <c r="AM773" s="146" t="s">
        <v>11</v>
      </c>
      <c r="AN773" s="146" t="s">
        <v>998</v>
      </c>
      <c r="AO773" s="144">
        <v>2.5609756097561</v>
      </c>
    </row>
    <row r="774" customHeight="1" spans="34:41">
      <c r="AH774" s="143" t="s">
        <v>12</v>
      </c>
      <c r="AI774" s="143" t="s">
        <v>480</v>
      </c>
      <c r="AJ774" s="144">
        <v>7</v>
      </c>
      <c r="AM774" s="146" t="s">
        <v>22</v>
      </c>
      <c r="AN774" s="146" t="s">
        <v>267</v>
      </c>
      <c r="AO774" s="144">
        <v>0</v>
      </c>
    </row>
    <row r="775" customHeight="1" spans="34:41">
      <c r="AH775" s="143" t="s">
        <v>10</v>
      </c>
      <c r="AI775" s="143" t="s">
        <v>896</v>
      </c>
      <c r="AJ775" s="144">
        <v>2.26</v>
      </c>
      <c r="AM775" s="146" t="s">
        <v>11</v>
      </c>
      <c r="AN775" s="146" t="s">
        <v>949</v>
      </c>
      <c r="AO775" s="144">
        <v>0.494505494505496</v>
      </c>
    </row>
    <row r="776" customHeight="1" spans="34:36">
      <c r="AH776" s="143" t="s">
        <v>16</v>
      </c>
      <c r="AI776" s="143" t="s">
        <v>721</v>
      </c>
      <c r="AJ776" s="144">
        <v>2.8</v>
      </c>
    </row>
    <row r="777" customHeight="1" spans="34:36">
      <c r="AH777" s="143" t="s">
        <v>10</v>
      </c>
      <c r="AI777" s="143" t="s">
        <v>352</v>
      </c>
      <c r="AJ777" s="144">
        <v>2.75</v>
      </c>
    </row>
    <row r="778" customHeight="1" spans="34:36">
      <c r="AH778" s="143" t="s">
        <v>10</v>
      </c>
      <c r="AI778" s="143" t="s">
        <v>551</v>
      </c>
      <c r="AJ778" s="144">
        <v>3.54</v>
      </c>
    </row>
    <row r="779" customHeight="1" spans="34:36">
      <c r="AH779" s="143" t="s">
        <v>21</v>
      </c>
      <c r="AI779" s="143" t="s">
        <v>1011</v>
      </c>
      <c r="AJ779" s="144">
        <v>2.43</v>
      </c>
    </row>
    <row r="780" customHeight="1" spans="34:36">
      <c r="AH780" s="143" t="s">
        <v>21</v>
      </c>
      <c r="AI780" s="143" t="s">
        <v>1012</v>
      </c>
      <c r="AJ780" s="144">
        <v>2.06</v>
      </c>
    </row>
    <row r="781" customHeight="1" spans="34:36">
      <c r="AH781" s="143" t="s">
        <v>21</v>
      </c>
      <c r="AI781" s="143" t="s">
        <v>1013</v>
      </c>
      <c r="AJ781" s="144">
        <v>4.66</v>
      </c>
    </row>
    <row r="782" customHeight="1" spans="34:36">
      <c r="AH782" s="143" t="s">
        <v>21</v>
      </c>
      <c r="AI782" s="143" t="s">
        <v>1014</v>
      </c>
      <c r="AJ782" s="144">
        <v>7.01</v>
      </c>
    </row>
    <row r="783" customHeight="1" spans="34:36">
      <c r="AH783" s="143" t="s">
        <v>21</v>
      </c>
      <c r="AI783" s="143" t="s">
        <v>1015</v>
      </c>
      <c r="AJ783" s="144">
        <v>3.19</v>
      </c>
    </row>
    <row r="784" customHeight="1" spans="34:36">
      <c r="AH784" s="143" t="s">
        <v>10</v>
      </c>
      <c r="AI784" s="143" t="s">
        <v>553</v>
      </c>
      <c r="AJ784" s="144">
        <v>4.54</v>
      </c>
    </row>
    <row r="785" customHeight="1" spans="34:36">
      <c r="AH785" s="143" t="s">
        <v>10</v>
      </c>
      <c r="AI785" s="143" t="s">
        <v>554</v>
      </c>
      <c r="AJ785" s="144">
        <v>9.3</v>
      </c>
    </row>
    <row r="786" customHeight="1" spans="34:36">
      <c r="AH786" s="143" t="s">
        <v>10</v>
      </c>
      <c r="AI786" s="143" t="s">
        <v>555</v>
      </c>
      <c r="AJ786" s="144">
        <v>2.05</v>
      </c>
    </row>
    <row r="787" customHeight="1" spans="34:36">
      <c r="AH787" s="143" t="s">
        <v>21</v>
      </c>
      <c r="AI787" s="143" t="s">
        <v>1016</v>
      </c>
      <c r="AJ787" s="144">
        <v>4.13</v>
      </c>
    </row>
    <row r="788" customHeight="1" spans="34:36">
      <c r="AH788" s="143" t="s">
        <v>21</v>
      </c>
      <c r="AI788" s="143" t="s">
        <v>1017</v>
      </c>
      <c r="AJ788" s="144">
        <v>4.91</v>
      </c>
    </row>
    <row r="789" customHeight="1" spans="34:36">
      <c r="AH789" s="143" t="s">
        <v>19</v>
      </c>
      <c r="AI789" s="143" t="s">
        <v>654</v>
      </c>
      <c r="AJ789" s="144">
        <v>1.44</v>
      </c>
    </row>
    <row r="790" customHeight="1" spans="34:36">
      <c r="AH790" s="143" t="s">
        <v>21</v>
      </c>
      <c r="AI790" s="143" t="s">
        <v>1018</v>
      </c>
      <c r="AJ790" s="144">
        <v>0.75</v>
      </c>
    </row>
    <row r="791" customHeight="1" spans="34:36">
      <c r="AH791" s="143" t="s">
        <v>19</v>
      </c>
      <c r="AI791" s="143" t="s">
        <v>666</v>
      </c>
      <c r="AJ791" s="144">
        <v>1.96</v>
      </c>
    </row>
    <row r="792" customHeight="1" spans="34:36">
      <c r="AH792" s="143" t="s">
        <v>19</v>
      </c>
      <c r="AI792" s="143" t="s">
        <v>847</v>
      </c>
      <c r="AJ792" s="144">
        <v>2.32</v>
      </c>
    </row>
    <row r="793" customHeight="1" spans="34:36">
      <c r="AH793" s="143" t="s">
        <v>19</v>
      </c>
      <c r="AI793" s="143" t="s">
        <v>413</v>
      </c>
      <c r="AJ793" s="144">
        <v>1.31</v>
      </c>
    </row>
    <row r="794" customHeight="1" spans="34:36">
      <c r="AH794" s="143" t="s">
        <v>19</v>
      </c>
      <c r="AI794" s="143" t="s">
        <v>417</v>
      </c>
      <c r="AJ794" s="144">
        <v>0.92</v>
      </c>
    </row>
    <row r="795" customHeight="1" spans="34:36">
      <c r="AH795" s="143" t="s">
        <v>19</v>
      </c>
      <c r="AI795" s="143" t="s">
        <v>412</v>
      </c>
      <c r="AJ795" s="144">
        <v>0.67</v>
      </c>
    </row>
    <row r="796" customHeight="1" spans="34:36">
      <c r="AH796" s="143" t="s">
        <v>19</v>
      </c>
      <c r="AI796" s="143" t="s">
        <v>907</v>
      </c>
      <c r="AJ796" s="144">
        <v>1</v>
      </c>
    </row>
    <row r="797" customHeight="1" spans="34:36">
      <c r="AH797" s="143" t="s">
        <v>19</v>
      </c>
      <c r="AI797" s="143" t="s">
        <v>909</v>
      </c>
      <c r="AJ797" s="144">
        <v>2.58</v>
      </c>
    </row>
    <row r="798" customHeight="1" spans="34:36">
      <c r="AH798" s="143" t="s">
        <v>19</v>
      </c>
      <c r="AI798" s="143" t="s">
        <v>943</v>
      </c>
      <c r="AJ798" s="144">
        <v>4.67</v>
      </c>
    </row>
    <row r="799" customHeight="1" spans="34:36">
      <c r="AH799" s="143" t="s">
        <v>19</v>
      </c>
      <c r="AI799" s="143" t="s">
        <v>901</v>
      </c>
      <c r="AJ799" s="144">
        <v>0.37</v>
      </c>
    </row>
    <row r="800" customHeight="1" spans="34:36">
      <c r="AH800" s="143" t="s">
        <v>19</v>
      </c>
      <c r="AI800" s="143" t="s">
        <v>933</v>
      </c>
      <c r="AJ800" s="144">
        <v>0.74</v>
      </c>
    </row>
    <row r="801" customHeight="1" spans="34:36">
      <c r="AH801" s="143" t="s">
        <v>19</v>
      </c>
      <c r="AI801" s="143" t="s">
        <v>526</v>
      </c>
      <c r="AJ801" s="144">
        <v>0.3</v>
      </c>
    </row>
    <row r="802" customHeight="1" spans="34:36">
      <c r="AH802" s="143" t="s">
        <v>19</v>
      </c>
      <c r="AI802" s="143" t="s">
        <v>917</v>
      </c>
      <c r="AJ802" s="144">
        <v>2.56</v>
      </c>
    </row>
    <row r="803" customHeight="1" spans="34:36">
      <c r="AH803" s="143" t="s">
        <v>19</v>
      </c>
      <c r="AI803" s="143" t="s">
        <v>122</v>
      </c>
      <c r="AJ803" s="144">
        <v>0.93</v>
      </c>
    </row>
    <row r="804" customHeight="1" spans="34:36">
      <c r="AH804" s="143" t="s">
        <v>19</v>
      </c>
      <c r="AI804" s="143" t="s">
        <v>903</v>
      </c>
      <c r="AJ804" s="144">
        <v>1.19</v>
      </c>
    </row>
    <row r="805" customHeight="1" spans="34:36">
      <c r="AH805" s="143" t="s">
        <v>19</v>
      </c>
      <c r="AI805" s="143" t="s">
        <v>629</v>
      </c>
      <c r="AJ805" s="144">
        <v>2.33</v>
      </c>
    </row>
    <row r="806" customHeight="1" spans="34:36">
      <c r="AH806" s="143" t="s">
        <v>19</v>
      </c>
      <c r="AI806" s="143" t="s">
        <v>845</v>
      </c>
      <c r="AJ806" s="144">
        <v>3.67</v>
      </c>
    </row>
    <row r="807" customHeight="1" spans="34:36">
      <c r="AH807" s="143" t="s">
        <v>19</v>
      </c>
      <c r="AI807" s="143" t="s">
        <v>932</v>
      </c>
      <c r="AJ807" s="144">
        <v>2.33</v>
      </c>
    </row>
    <row r="808" customHeight="1" spans="34:36">
      <c r="AH808" s="143" t="s">
        <v>19</v>
      </c>
      <c r="AI808" s="143" t="s">
        <v>995</v>
      </c>
      <c r="AJ808" s="144">
        <v>1.48</v>
      </c>
    </row>
    <row r="809" customHeight="1" spans="34:36">
      <c r="AH809" s="143" t="s">
        <v>19</v>
      </c>
      <c r="AI809" s="143" t="s">
        <v>1006</v>
      </c>
      <c r="AJ809" s="144">
        <v>1.35</v>
      </c>
    </row>
    <row r="810" customHeight="1" spans="34:36">
      <c r="AH810" s="143" t="s">
        <v>10</v>
      </c>
      <c r="AI810" s="143" t="s">
        <v>556</v>
      </c>
      <c r="AJ810" s="144">
        <v>1.99</v>
      </c>
    </row>
    <row r="811" customHeight="1" spans="34:36">
      <c r="AH811" s="143" t="s">
        <v>10</v>
      </c>
      <c r="AI811" s="143" t="s">
        <v>572</v>
      </c>
      <c r="AJ811" s="144">
        <v>2.87</v>
      </c>
    </row>
    <row r="812" customHeight="1" spans="34:36">
      <c r="AH812" s="143" t="s">
        <v>10</v>
      </c>
      <c r="AI812" s="143" t="s">
        <v>578</v>
      </c>
      <c r="AJ812" s="144">
        <v>4.48</v>
      </c>
    </row>
    <row r="813" customHeight="1" spans="34:36">
      <c r="AH813" s="143" t="s">
        <v>10</v>
      </c>
      <c r="AI813" s="143" t="s">
        <v>694</v>
      </c>
      <c r="AJ813" s="144">
        <v>3.33</v>
      </c>
    </row>
    <row r="814" customHeight="1" spans="34:36">
      <c r="AH814" s="143" t="s">
        <v>10</v>
      </c>
      <c r="AI814" s="143" t="s">
        <v>934</v>
      </c>
      <c r="AJ814" s="144">
        <v>0.68</v>
      </c>
    </row>
    <row r="815" customHeight="1" spans="34:36">
      <c r="AH815" s="143" t="s">
        <v>10</v>
      </c>
      <c r="AI815" s="143" t="s">
        <v>937</v>
      </c>
      <c r="AJ815" s="144">
        <v>1.95</v>
      </c>
    </row>
    <row r="816" customHeight="1" spans="34:36">
      <c r="AH816" s="143" t="s">
        <v>10</v>
      </c>
      <c r="AI816" s="143" t="s">
        <v>947</v>
      </c>
      <c r="AJ816" s="144">
        <v>1.2</v>
      </c>
    </row>
    <row r="817" customHeight="1" spans="34:36">
      <c r="AH817" s="143" t="s">
        <v>10</v>
      </c>
      <c r="AI817" s="143" t="s">
        <v>948</v>
      </c>
      <c r="AJ817" s="144">
        <v>3.37</v>
      </c>
    </row>
    <row r="818" customHeight="1" spans="34:36">
      <c r="AH818" s="143" t="s">
        <v>10</v>
      </c>
      <c r="AI818" s="143" t="s">
        <v>950</v>
      </c>
      <c r="AJ818" s="144">
        <v>0</v>
      </c>
    </row>
    <row r="819" customHeight="1" spans="34:36">
      <c r="AH819" s="143" t="s">
        <v>10</v>
      </c>
      <c r="AI819" s="143" t="s">
        <v>952</v>
      </c>
      <c r="AJ819" s="144">
        <v>8.53</v>
      </c>
    </row>
    <row r="820" customHeight="1" spans="34:36">
      <c r="AH820" s="143" t="s">
        <v>10</v>
      </c>
      <c r="AI820" s="143" t="s">
        <v>954</v>
      </c>
      <c r="AJ820" s="144">
        <v>0</v>
      </c>
    </row>
    <row r="821" customHeight="1" spans="34:36">
      <c r="AH821" s="143" t="s">
        <v>10</v>
      </c>
      <c r="AI821" s="143" t="s">
        <v>957</v>
      </c>
      <c r="AJ821" s="144">
        <v>4.12</v>
      </c>
    </row>
    <row r="822" customHeight="1" spans="34:36">
      <c r="AH822" s="143" t="s">
        <v>10</v>
      </c>
      <c r="AI822" s="143" t="s">
        <v>959</v>
      </c>
      <c r="AJ822" s="144">
        <v>1.67</v>
      </c>
    </row>
    <row r="823" customHeight="1" spans="34:36">
      <c r="AH823" s="143" t="s">
        <v>20</v>
      </c>
      <c r="AI823" s="143" t="s">
        <v>859</v>
      </c>
      <c r="AJ823" s="144">
        <v>0</v>
      </c>
    </row>
    <row r="824" customHeight="1" spans="34:36">
      <c r="AH824" s="143" t="s">
        <v>23</v>
      </c>
      <c r="AI824" s="143" t="s">
        <v>1019</v>
      </c>
      <c r="AJ824" s="144">
        <v>0</v>
      </c>
    </row>
    <row r="825" customHeight="1" spans="34:36">
      <c r="AH825" s="143" t="s">
        <v>10</v>
      </c>
      <c r="AI825" s="143" t="s">
        <v>1020</v>
      </c>
      <c r="AJ825" s="144">
        <v>0</v>
      </c>
    </row>
    <row r="826" customHeight="1" spans="34:36">
      <c r="AH826" s="143" t="s">
        <v>21</v>
      </c>
      <c r="AI826" s="143" t="s">
        <v>439</v>
      </c>
      <c r="AJ826" s="144">
        <v>0</v>
      </c>
    </row>
    <row r="827" customHeight="1" spans="34:36">
      <c r="AH827" s="143" t="s">
        <v>21</v>
      </c>
      <c r="AI827" s="143" t="s">
        <v>585</v>
      </c>
      <c r="AJ827" s="144">
        <v>0</v>
      </c>
    </row>
    <row r="828" customHeight="1" spans="34:36">
      <c r="AH828" s="143" t="s">
        <v>18</v>
      </c>
      <c r="AI828" s="143" t="s">
        <v>1021</v>
      </c>
      <c r="AJ828" s="144">
        <v>0</v>
      </c>
    </row>
    <row r="829" customHeight="1" spans="34:36">
      <c r="AH829" s="143" t="s">
        <v>23</v>
      </c>
      <c r="AI829" s="143" t="s">
        <v>583</v>
      </c>
      <c r="AJ829" s="144">
        <v>0</v>
      </c>
    </row>
    <row r="830" customHeight="1" spans="34:36">
      <c r="AH830" s="143" t="s">
        <v>23</v>
      </c>
      <c r="AI830" s="143" t="s">
        <v>1010</v>
      </c>
      <c r="AJ830" s="144">
        <v>0</v>
      </c>
    </row>
    <row r="831" customHeight="1" spans="34:36">
      <c r="AH831" s="143" t="s">
        <v>23</v>
      </c>
      <c r="AI831" s="143" t="s">
        <v>1022</v>
      </c>
      <c r="AJ831" s="144">
        <v>0</v>
      </c>
    </row>
    <row r="832" customHeight="1" spans="34:36">
      <c r="AH832" s="143" t="s">
        <v>23</v>
      </c>
      <c r="AI832" s="143" t="s">
        <v>1023</v>
      </c>
      <c r="AJ832" s="144">
        <v>27.59</v>
      </c>
    </row>
    <row r="833" customHeight="1" spans="34:36">
      <c r="AH833" s="143" t="s">
        <v>18</v>
      </c>
      <c r="AI833" s="143" t="s">
        <v>1024</v>
      </c>
      <c r="AJ833" s="144">
        <v>0</v>
      </c>
    </row>
    <row r="834" customHeight="1" spans="34:36">
      <c r="AH834" s="143" t="s">
        <v>23</v>
      </c>
      <c r="AI834" s="143" t="s">
        <v>642</v>
      </c>
      <c r="AJ834" s="144">
        <v>0</v>
      </c>
    </row>
    <row r="835" customHeight="1" spans="34:36">
      <c r="AH835" s="143" t="s">
        <v>23</v>
      </c>
      <c r="AI835" s="143" t="s">
        <v>1025</v>
      </c>
      <c r="AJ835" s="144">
        <v>3.45</v>
      </c>
    </row>
    <row r="836" customHeight="1" spans="34:36">
      <c r="AH836" s="143" t="s">
        <v>14</v>
      </c>
      <c r="AI836" s="143" t="s">
        <v>143</v>
      </c>
      <c r="AJ836" s="144">
        <v>0</v>
      </c>
    </row>
    <row r="837" customHeight="1" spans="34:36">
      <c r="AH837" s="143" t="s">
        <v>23</v>
      </c>
      <c r="AI837" s="143" t="s">
        <v>1026</v>
      </c>
      <c r="AJ837" s="144">
        <v>0</v>
      </c>
    </row>
    <row r="838" customHeight="1" spans="34:36">
      <c r="AH838" s="143" t="s">
        <v>23</v>
      </c>
      <c r="AI838" s="143" t="s">
        <v>1027</v>
      </c>
      <c r="AJ838" s="144">
        <v>0</v>
      </c>
    </row>
    <row r="839" customHeight="1" spans="34:36">
      <c r="AH839" s="143" t="s">
        <v>10</v>
      </c>
      <c r="AI839" s="143" t="s">
        <v>543</v>
      </c>
      <c r="AJ839" s="144">
        <v>0</v>
      </c>
    </row>
    <row r="840" customHeight="1" spans="34:36">
      <c r="AH840" s="143" t="s">
        <v>13</v>
      </c>
      <c r="AI840" s="143" t="s">
        <v>1028</v>
      </c>
      <c r="AJ840" s="144">
        <v>0</v>
      </c>
    </row>
    <row r="841" customHeight="1" spans="34:36">
      <c r="AH841" s="143" t="s">
        <v>23</v>
      </c>
      <c r="AI841" s="143" t="s">
        <v>1029</v>
      </c>
      <c r="AJ841" s="144">
        <v>9.3</v>
      </c>
    </row>
    <row r="842" customHeight="1" spans="34:36">
      <c r="AH842" s="143" t="s">
        <v>23</v>
      </c>
      <c r="AI842" s="143" t="s">
        <v>612</v>
      </c>
      <c r="AJ842" s="144">
        <v>0</v>
      </c>
    </row>
    <row r="843" customHeight="1" spans="34:36">
      <c r="AH843" s="143" t="s">
        <v>23</v>
      </c>
      <c r="AI843" s="143" t="s">
        <v>1030</v>
      </c>
      <c r="AJ843" s="144">
        <v>0</v>
      </c>
    </row>
    <row r="844" customHeight="1" spans="34:36">
      <c r="AH844" s="143" t="s">
        <v>13</v>
      </c>
      <c r="AI844" s="143" t="s">
        <v>1031</v>
      </c>
      <c r="AJ844" s="144">
        <v>0</v>
      </c>
    </row>
    <row r="845" customHeight="1" spans="34:36">
      <c r="AH845" s="143" t="s">
        <v>14</v>
      </c>
      <c r="AI845" s="143" t="s">
        <v>180</v>
      </c>
      <c r="AJ845" s="144">
        <v>0</v>
      </c>
    </row>
    <row r="846" customHeight="1" spans="34:36">
      <c r="AH846" s="143" t="s">
        <v>14</v>
      </c>
      <c r="AI846" s="143" t="s">
        <v>1032</v>
      </c>
      <c r="AJ846" s="144">
        <v>0</v>
      </c>
    </row>
    <row r="847" customHeight="1" spans="34:36">
      <c r="AH847" s="143" t="s">
        <v>23</v>
      </c>
      <c r="AI847" s="143" t="s">
        <v>1033</v>
      </c>
      <c r="AJ847" s="144">
        <v>0</v>
      </c>
    </row>
    <row r="848" customHeight="1" spans="34:36">
      <c r="AH848" s="143" t="s">
        <v>23</v>
      </c>
      <c r="AI848" s="143" t="s">
        <v>1034</v>
      </c>
      <c r="AJ848" s="144">
        <v>0</v>
      </c>
    </row>
    <row r="849" customHeight="1" spans="34:36">
      <c r="AH849" s="143" t="s">
        <v>23</v>
      </c>
      <c r="AI849" s="143" t="s">
        <v>1035</v>
      </c>
      <c r="AJ849" s="144">
        <v>0</v>
      </c>
    </row>
    <row r="850" customHeight="1" spans="34:36">
      <c r="AH850" s="143" t="s">
        <v>13</v>
      </c>
      <c r="AI850" s="143" t="s">
        <v>1036</v>
      </c>
      <c r="AJ850" s="144">
        <v>0</v>
      </c>
    </row>
    <row r="851" customHeight="1" spans="34:36">
      <c r="AH851" s="143" t="s">
        <v>23</v>
      </c>
      <c r="AI851" s="143" t="s">
        <v>650</v>
      </c>
      <c r="AJ851" s="144">
        <v>0</v>
      </c>
    </row>
    <row r="852" customHeight="1" spans="34:36">
      <c r="AH852" s="143" t="s">
        <v>21</v>
      </c>
      <c r="AI852" s="143" t="s">
        <v>1009</v>
      </c>
      <c r="AJ852" s="144">
        <v>0</v>
      </c>
    </row>
    <row r="853" customHeight="1" spans="34:36">
      <c r="AH853" s="143" t="s">
        <v>21</v>
      </c>
      <c r="AI853" s="143" t="s">
        <v>446</v>
      </c>
      <c r="AJ853" s="144">
        <v>0</v>
      </c>
    </row>
    <row r="854" customHeight="1" spans="34:36">
      <c r="AH854" s="143" t="s">
        <v>18</v>
      </c>
      <c r="AI854" s="143" t="s">
        <v>1037</v>
      </c>
      <c r="AJ854" s="144">
        <v>0</v>
      </c>
    </row>
  </sheetData>
  <mergeCells count="18">
    <mergeCell ref="A1:AE1"/>
    <mergeCell ref="AH1:AJ1"/>
    <mergeCell ref="AM1:AO1"/>
    <mergeCell ref="B2:F2"/>
    <mergeCell ref="G2:K2"/>
    <mergeCell ref="L2:P2"/>
    <mergeCell ref="Q2:U2"/>
    <mergeCell ref="V2:Z2"/>
    <mergeCell ref="AA2:AE2"/>
    <mergeCell ref="A19:I19"/>
    <mergeCell ref="A20:I20"/>
    <mergeCell ref="A25:AE25"/>
    <mergeCell ref="B26:F26"/>
    <mergeCell ref="G26:K26"/>
    <mergeCell ref="L26:P26"/>
    <mergeCell ref="Q26:U26"/>
    <mergeCell ref="V26:Z26"/>
    <mergeCell ref="AA26:AE26"/>
  </mergeCells>
  <conditionalFormatting sqref="AJ793">
    <cfRule type="cellIs" dxfId="3" priority="6" operator="greaterThan">
      <formula>2</formula>
    </cfRule>
  </conditionalFormatting>
  <conditionalFormatting sqref="AJ799">
    <cfRule type="cellIs" dxfId="3" priority="4" operator="greaterThan">
      <formula>2</formula>
    </cfRule>
  </conditionalFormatting>
  <conditionalFormatting sqref="C4:C18">
    <cfRule type="cellIs" dxfId="2" priority="34" operator="greaterThan">
      <formula>0.5</formula>
    </cfRule>
  </conditionalFormatting>
  <conditionalFormatting sqref="C28:C42">
    <cfRule type="cellIs" dxfId="2" priority="10" operator="greaterThan">
      <formula>0.5</formula>
    </cfRule>
  </conditionalFormatting>
  <conditionalFormatting sqref="D4:D18">
    <cfRule type="cellIs" dxfId="4" priority="42" operator="greaterThan">
      <formula>0</formula>
    </cfRule>
  </conditionalFormatting>
  <conditionalFormatting sqref="D28:D42">
    <cfRule type="cellIs" dxfId="5" priority="18" operator="greaterThan">
      <formula>0</formula>
    </cfRule>
  </conditionalFormatting>
  <conditionalFormatting sqref="F28:F42">
    <cfRule type="cellIs" dxfId="5" priority="24" operator="greaterThan">
      <formula>0</formula>
    </cfRule>
  </conditionalFormatting>
  <conditionalFormatting sqref="H4:H18">
    <cfRule type="cellIs" dxfId="2" priority="33" operator="greaterThan">
      <formula>8</formula>
    </cfRule>
  </conditionalFormatting>
  <conditionalFormatting sqref="H28:H42">
    <cfRule type="cellIs" dxfId="2" priority="9" operator="greaterThan">
      <formula>6</formula>
    </cfRule>
  </conditionalFormatting>
  <conditionalFormatting sqref="I4:I18">
    <cfRule type="cellIs" dxfId="4" priority="41" operator="greaterThan">
      <formula>0</formula>
    </cfRule>
  </conditionalFormatting>
  <conditionalFormatting sqref="I28:I42">
    <cfRule type="cellIs" dxfId="5" priority="17" operator="greaterThan">
      <formula>0</formula>
    </cfRule>
  </conditionalFormatting>
  <conditionalFormatting sqref="K28:K42">
    <cfRule type="cellIs" dxfId="5" priority="23" operator="greaterThan">
      <formula>0</formula>
    </cfRule>
  </conditionalFormatting>
  <conditionalFormatting sqref="M4:M18">
    <cfRule type="cellIs" dxfId="2" priority="32" operator="greaterThan">
      <formula>2</formula>
    </cfRule>
  </conditionalFormatting>
  <conditionalFormatting sqref="M28:M42">
    <cfRule type="cellIs" dxfId="2" priority="11" operator="greaterThan">
      <formula>1</formula>
    </cfRule>
  </conditionalFormatting>
  <conditionalFormatting sqref="N4:N18">
    <cfRule type="cellIs" dxfId="4" priority="40" operator="greaterThan">
      <formula>0</formula>
    </cfRule>
  </conditionalFormatting>
  <conditionalFormatting sqref="N28:N42">
    <cfRule type="cellIs" dxfId="5" priority="16" operator="greaterThan">
      <formula>0</formula>
    </cfRule>
  </conditionalFormatting>
  <conditionalFormatting sqref="P28:P42">
    <cfRule type="cellIs" dxfId="5" priority="22" operator="greaterThan">
      <formula>0</formula>
    </cfRule>
  </conditionalFormatting>
  <conditionalFormatting sqref="R4:R18">
    <cfRule type="cellIs" dxfId="2" priority="31" operator="greaterThan">
      <formula>48</formula>
    </cfRule>
  </conditionalFormatting>
  <conditionalFormatting sqref="S4:S18">
    <cfRule type="cellIs" dxfId="4" priority="39" operator="greaterThan">
      <formula>0</formula>
    </cfRule>
  </conditionalFormatting>
  <conditionalFormatting sqref="S28:S42">
    <cfRule type="cellIs" dxfId="5" priority="15" operator="greaterThan">
      <formula>0</formula>
    </cfRule>
  </conditionalFormatting>
  <conditionalFormatting sqref="U28:U42">
    <cfRule type="cellIs" dxfId="5" priority="21" operator="greaterThan">
      <formula>0</formula>
    </cfRule>
  </conditionalFormatting>
  <conditionalFormatting sqref="V4:V18">
    <cfRule type="cellIs" dxfId="2" priority="1" operator="greaterThan">
      <formula>0.2</formula>
    </cfRule>
  </conditionalFormatting>
  <conditionalFormatting sqref="W4:W18">
    <cfRule type="cellIs" dxfId="2" priority="36" operator="greaterThan">
      <formula>0.2</formula>
    </cfRule>
  </conditionalFormatting>
  <conditionalFormatting sqref="W28:W42">
    <cfRule type="cellIs" dxfId="2" priority="12" operator="greaterThan">
      <formula>0.15</formula>
    </cfRule>
  </conditionalFormatting>
  <conditionalFormatting sqref="X4:X18">
    <cfRule type="cellIs" dxfId="4" priority="38" operator="greaterThan">
      <formula>0</formula>
    </cfRule>
  </conditionalFormatting>
  <conditionalFormatting sqref="X28:X42">
    <cfRule type="cellIs" dxfId="5" priority="14" operator="greaterThan">
      <formula>0</formula>
    </cfRule>
  </conditionalFormatting>
  <conditionalFormatting sqref="Y4:Y18">
    <cfRule type="cellIs" dxfId="2" priority="45" operator="greaterThan">
      <formula>0.2</formula>
    </cfRule>
  </conditionalFormatting>
  <conditionalFormatting sqref="Z28:Z42">
    <cfRule type="cellIs" dxfId="5" priority="20" operator="greaterThan">
      <formula>0</formula>
    </cfRule>
  </conditionalFormatting>
  <conditionalFormatting sqref="AB4:AB18">
    <cfRule type="cellIs" dxfId="2" priority="35" operator="greaterThan">
      <formula>2</formula>
    </cfRule>
  </conditionalFormatting>
  <conditionalFormatting sqref="AC4:AC18">
    <cfRule type="cellIs" dxfId="4" priority="37" operator="greaterThan">
      <formula>0</formula>
    </cfRule>
  </conditionalFormatting>
  <conditionalFormatting sqref="AC28:AC42">
    <cfRule type="cellIs" dxfId="5" priority="13" operator="greaterThan">
      <formula>0</formula>
    </cfRule>
  </conditionalFormatting>
  <conditionalFormatting sqref="AE28:AE42">
    <cfRule type="cellIs" dxfId="5" priority="19" operator="greaterThan">
      <formula>0</formula>
    </cfRule>
  </conditionalFormatting>
  <conditionalFormatting sqref="AJ3:AJ792">
    <cfRule type="cellIs" dxfId="3" priority="8" operator="greaterThan">
      <formula>2</formula>
    </cfRule>
  </conditionalFormatting>
  <conditionalFormatting sqref="AJ794:AJ798">
    <cfRule type="cellIs" dxfId="3" priority="5" operator="greaterThan">
      <formula>2</formula>
    </cfRule>
  </conditionalFormatting>
  <conditionalFormatting sqref="AJ800:AJ802">
    <cfRule type="cellIs" dxfId="3" priority="3" operator="greaterThan">
      <formula>2</formula>
    </cfRule>
  </conditionalFormatting>
  <conditionalFormatting sqref="AJ803:AJ854">
    <cfRule type="cellIs" dxfId="3" priority="2" operator="greaterThan">
      <formula>2</formula>
    </cfRule>
  </conditionalFormatting>
  <conditionalFormatting sqref="AO3:AO775">
    <cfRule type="cellIs" dxfId="2" priority="7" operator="greaterThan">
      <formula>0.8</formula>
    </cfRule>
  </conditionalFormatting>
  <conditionalFormatting sqref="B4:B18 E4:E18">
    <cfRule type="cellIs" dxfId="2" priority="49" operator="greaterThan">
      <formula>0.5</formula>
    </cfRule>
  </conditionalFormatting>
  <conditionalFormatting sqref="Z4:Z18 F4:F18 K4:K18 P4:P18 U4:U18 AE4:AE18">
    <cfRule type="cellIs" dxfId="4" priority="43" operator="greaterThan">
      <formula>0</formula>
    </cfRule>
  </conditionalFormatting>
  <conditionalFormatting sqref="G4:G18 J4:J18">
    <cfRule type="cellIs" dxfId="2" priority="48" operator="greaterThan">
      <formula>8</formula>
    </cfRule>
  </conditionalFormatting>
  <conditionalFormatting sqref="L4:L18 O4:O18">
    <cfRule type="cellIs" dxfId="2" priority="47" operator="greaterThan">
      <formula>2</formula>
    </cfRule>
  </conditionalFormatting>
  <conditionalFormatting sqref="Q4:Q18 T4:T18">
    <cfRule type="cellIs" dxfId="2" priority="46" operator="greaterThan">
      <formula>48</formula>
    </cfRule>
  </conditionalFormatting>
  <conditionalFormatting sqref="AA4:AA18 AD4:AD18">
    <cfRule type="cellIs" dxfId="2" priority="44" operator="greaterThan">
      <formula>2</formula>
    </cfRule>
  </conditionalFormatting>
  <conditionalFormatting sqref="B28:B42 E28:E42">
    <cfRule type="cellIs" dxfId="2" priority="30" operator="greaterThan">
      <formula>0.5</formula>
    </cfRule>
  </conditionalFormatting>
  <conditionalFormatting sqref="G28:G42 J28:J42">
    <cfRule type="cellIs" dxfId="2" priority="29" operator="greaterThan">
      <formula>6</formula>
    </cfRule>
  </conditionalFormatting>
  <conditionalFormatting sqref="L28:L42 O28:O42">
    <cfRule type="cellIs" dxfId="2" priority="28" operator="greaterThan">
      <formula>1</formula>
    </cfRule>
  </conditionalFormatting>
  <conditionalFormatting sqref="Q28:R42 T28:T42">
    <cfRule type="cellIs" dxfId="2" priority="27" operator="greaterThan">
      <formula>16</formula>
    </cfRule>
  </conditionalFormatting>
  <conditionalFormatting sqref="V28:V42 Y28:Y42">
    <cfRule type="cellIs" dxfId="2" priority="26" operator="greaterThan">
      <formula>0.15</formula>
    </cfRule>
  </conditionalFormatting>
  <conditionalFormatting sqref="AA28:AB42 AD28:AD42">
    <cfRule type="cellIs" dxfId="2" priority="25" operator="greaterThan">
      <formula>0.8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workbookViewId="0">
      <selection activeCell="J18" sqref="J18"/>
    </sheetView>
  </sheetViews>
  <sheetFormatPr defaultColWidth="8.625" defaultRowHeight="12"/>
  <cols>
    <col min="1" max="6" width="8.625" style="50" customWidth="1"/>
    <col min="7" max="10" width="7.625" style="50" customWidth="1"/>
    <col min="11" max="11" width="9.875" style="50" customWidth="1"/>
    <col min="12" max="24" width="7.625" style="50" customWidth="1"/>
    <col min="25" max="16384" width="8.625" style="50" customWidth="1"/>
  </cols>
  <sheetData>
    <row r="1" spans="1:6">
      <c r="A1" s="51" t="s">
        <v>1038</v>
      </c>
      <c r="B1" s="51"/>
      <c r="C1" s="51"/>
      <c r="D1" s="51"/>
      <c r="E1" s="51"/>
      <c r="F1" s="51"/>
    </row>
    <row r="2" ht="27" customHeight="1" spans="1:8">
      <c r="A2" s="52" t="s">
        <v>44</v>
      </c>
      <c r="B2" s="52" t="s">
        <v>1039</v>
      </c>
      <c r="C2" s="52"/>
      <c r="D2" s="52"/>
      <c r="E2" s="52"/>
      <c r="F2" s="52"/>
      <c r="G2" s="53"/>
      <c r="H2" s="53"/>
    </row>
    <row r="3" ht="24" customHeight="1" spans="1:8">
      <c r="A3" s="54"/>
      <c r="B3" s="55" t="str">
        <f>TEXT('审批-10'!P21,"5月d日")</f>
        <v>5月10日</v>
      </c>
      <c r="C3" s="55" t="str">
        <f>TEXT('审批-10'!O21,"5月d日")</f>
        <v>5月9日</v>
      </c>
      <c r="D3" s="56" t="s">
        <v>7</v>
      </c>
      <c r="E3" s="55" t="s">
        <v>8</v>
      </c>
      <c r="F3" s="56" t="s">
        <v>9</v>
      </c>
      <c r="G3" s="53"/>
      <c r="H3" s="53"/>
    </row>
    <row r="4" s="48" customFormat="1" ht="17" customHeight="1" spans="1:8">
      <c r="A4" s="57" t="s">
        <v>14</v>
      </c>
      <c r="B4" s="58">
        <v>0.9567</v>
      </c>
      <c r="C4" s="58">
        <v>0.9556</v>
      </c>
      <c r="D4" s="59">
        <f>(B4-C4)/C4</f>
        <v>0.00115110925073251</v>
      </c>
      <c r="E4" s="58">
        <v>0.9593</v>
      </c>
      <c r="F4" s="59">
        <f>(B4-E4)/E4</f>
        <v>-0.0027103096007506</v>
      </c>
      <c r="G4" s="60"/>
      <c r="H4" s="60"/>
    </row>
    <row r="5" s="48" customFormat="1" ht="17" customHeight="1" spans="1:8">
      <c r="A5" s="57" t="s">
        <v>19</v>
      </c>
      <c r="B5" s="58">
        <v>0.9821</v>
      </c>
      <c r="C5" s="58">
        <v>0.981</v>
      </c>
      <c r="D5" s="59">
        <f t="shared" ref="D5:D18" si="0">(B5-C5)/C5</f>
        <v>0.00112130479102955</v>
      </c>
      <c r="E5" s="58">
        <v>0.975</v>
      </c>
      <c r="F5" s="59">
        <f t="shared" ref="F5:F18" si="1">(B5-E5)/E5</f>
        <v>0.00728205128205128</v>
      </c>
      <c r="G5" s="60"/>
      <c r="H5" s="60"/>
    </row>
    <row r="6" s="48" customFormat="1" ht="17" customHeight="1" spans="1:8">
      <c r="A6" s="57" t="s">
        <v>20</v>
      </c>
      <c r="B6" s="58">
        <v>0.9518</v>
      </c>
      <c r="C6" s="58">
        <v>0.9538</v>
      </c>
      <c r="D6" s="59">
        <f t="shared" si="0"/>
        <v>-0.00209687565527353</v>
      </c>
      <c r="E6" s="58">
        <v>0.9557</v>
      </c>
      <c r="F6" s="59">
        <f t="shared" si="1"/>
        <v>-0.0040807784869728</v>
      </c>
      <c r="G6" s="60"/>
      <c r="H6" s="60"/>
    </row>
    <row r="7" s="48" customFormat="1" ht="17" customHeight="1" spans="1:8">
      <c r="A7" s="57" t="s">
        <v>23</v>
      </c>
      <c r="B7" s="58">
        <v>0.9693</v>
      </c>
      <c r="C7" s="58">
        <v>0.9676</v>
      </c>
      <c r="D7" s="59">
        <f t="shared" si="0"/>
        <v>0.00175692434890454</v>
      </c>
      <c r="E7" s="58">
        <v>0.969</v>
      </c>
      <c r="F7" s="59">
        <f t="shared" si="1"/>
        <v>0.000309597523219895</v>
      </c>
      <c r="G7" s="60"/>
      <c r="H7" s="60"/>
    </row>
    <row r="8" s="48" customFormat="1" ht="17" customHeight="1" spans="1:8">
      <c r="A8" s="57" t="s">
        <v>11</v>
      </c>
      <c r="B8" s="58">
        <v>0.954</v>
      </c>
      <c r="C8" s="58">
        <v>0.9518</v>
      </c>
      <c r="D8" s="59">
        <f t="shared" si="0"/>
        <v>0.00231140996007574</v>
      </c>
      <c r="E8" s="58">
        <v>0.9486</v>
      </c>
      <c r="F8" s="59">
        <f t="shared" si="1"/>
        <v>0.00569259962049343</v>
      </c>
      <c r="G8" s="60"/>
      <c r="H8" s="60"/>
    </row>
    <row r="9" s="48" customFormat="1" ht="17" customHeight="1" spans="1:8">
      <c r="A9" s="57" t="s">
        <v>16</v>
      </c>
      <c r="B9" s="58">
        <v>0.9292</v>
      </c>
      <c r="C9" s="58">
        <v>0.9318</v>
      </c>
      <c r="D9" s="59">
        <f t="shared" si="0"/>
        <v>-0.00279029834728476</v>
      </c>
      <c r="E9" s="58">
        <v>0.9303</v>
      </c>
      <c r="F9" s="59">
        <f t="shared" si="1"/>
        <v>-0.00118241427496505</v>
      </c>
      <c r="G9" s="60"/>
      <c r="H9" s="60"/>
    </row>
    <row r="10" s="48" customFormat="1" ht="17" customHeight="1" spans="1:8">
      <c r="A10" s="57" t="s">
        <v>15</v>
      </c>
      <c r="B10" s="58">
        <v>0.9699</v>
      </c>
      <c r="C10" s="58">
        <v>0.9709</v>
      </c>
      <c r="D10" s="59">
        <f t="shared" si="0"/>
        <v>-0.00102997219075085</v>
      </c>
      <c r="E10" s="58">
        <v>0.9669</v>
      </c>
      <c r="F10" s="59">
        <f t="shared" si="1"/>
        <v>0.00310269934843314</v>
      </c>
      <c r="G10" s="60"/>
      <c r="H10" s="60"/>
    </row>
    <row r="11" s="48" customFormat="1" ht="17" customHeight="1" spans="1:8">
      <c r="A11" s="57" t="s">
        <v>22</v>
      </c>
      <c r="B11" s="58">
        <v>0.9672</v>
      </c>
      <c r="C11" s="58">
        <v>0.9661</v>
      </c>
      <c r="D11" s="59">
        <f t="shared" si="0"/>
        <v>0.00113859848876927</v>
      </c>
      <c r="E11" s="58">
        <v>0.9662</v>
      </c>
      <c r="F11" s="59">
        <f t="shared" si="1"/>
        <v>0.00103498240529911</v>
      </c>
      <c r="G11" s="60"/>
      <c r="H11" s="60"/>
    </row>
    <row r="12" s="48" customFormat="1" ht="17" customHeight="1" spans="1:8">
      <c r="A12" s="57" t="s">
        <v>21</v>
      </c>
      <c r="B12" s="58">
        <v>0.9698</v>
      </c>
      <c r="C12" s="58">
        <v>0.9699</v>
      </c>
      <c r="D12" s="59">
        <f t="shared" si="0"/>
        <v>-0.00010310341272295</v>
      </c>
      <c r="E12" s="58">
        <v>0.97</v>
      </c>
      <c r="F12" s="59">
        <f t="shared" si="1"/>
        <v>-0.000206185567010287</v>
      </c>
      <c r="G12" s="60"/>
      <c r="H12" s="60"/>
    </row>
    <row r="13" s="48" customFormat="1" ht="17" customHeight="1" spans="1:8">
      <c r="A13" s="57" t="s">
        <v>12</v>
      </c>
      <c r="B13" s="58">
        <v>0.9552</v>
      </c>
      <c r="C13" s="58">
        <v>0.9552</v>
      </c>
      <c r="D13" s="59">
        <f t="shared" si="0"/>
        <v>0</v>
      </c>
      <c r="E13" s="58">
        <v>0.9142</v>
      </c>
      <c r="F13" s="59">
        <f t="shared" si="1"/>
        <v>0.0448479544957339</v>
      </c>
      <c r="G13" s="60"/>
      <c r="H13" s="60"/>
    </row>
    <row r="14" s="48" customFormat="1" ht="17" customHeight="1" spans="1:8">
      <c r="A14" s="57" t="s">
        <v>10</v>
      </c>
      <c r="B14" s="58">
        <v>0.9607</v>
      </c>
      <c r="C14" s="58">
        <v>0.9604</v>
      </c>
      <c r="D14" s="59">
        <f t="shared" si="0"/>
        <v>0.000312369845897393</v>
      </c>
      <c r="E14" s="58">
        <v>0.9554</v>
      </c>
      <c r="F14" s="59">
        <f t="shared" si="1"/>
        <v>0.00554741469541539</v>
      </c>
      <c r="G14" s="60"/>
      <c r="H14" s="60"/>
    </row>
    <row r="15" s="48" customFormat="1" ht="17" customHeight="1" spans="1:8">
      <c r="A15" s="57" t="s">
        <v>17</v>
      </c>
      <c r="B15" s="58">
        <v>0.9606</v>
      </c>
      <c r="C15" s="58">
        <v>0.9625</v>
      </c>
      <c r="D15" s="59">
        <f t="shared" si="0"/>
        <v>-0.00197402597402599</v>
      </c>
      <c r="E15" s="58">
        <v>0.9596</v>
      </c>
      <c r="F15" s="59">
        <f t="shared" si="1"/>
        <v>0.00104210087536474</v>
      </c>
      <c r="G15" s="60"/>
      <c r="H15" s="60"/>
    </row>
    <row r="16" s="48" customFormat="1" ht="17" customHeight="1" spans="1:8">
      <c r="A16" s="57" t="s">
        <v>18</v>
      </c>
      <c r="B16" s="58">
        <v>0.9674</v>
      </c>
      <c r="C16" s="58">
        <v>0.9684</v>
      </c>
      <c r="D16" s="59">
        <f t="shared" si="0"/>
        <v>-0.00103263114415542</v>
      </c>
      <c r="E16" s="58">
        <v>0.9606</v>
      </c>
      <c r="F16" s="59">
        <f t="shared" si="1"/>
        <v>0.00707890901519875</v>
      </c>
      <c r="G16" s="60"/>
      <c r="H16" s="60"/>
    </row>
    <row r="17" s="48" customFormat="1" ht="17" customHeight="1" spans="1:8">
      <c r="A17" s="57" t="s">
        <v>13</v>
      </c>
      <c r="B17" s="58">
        <v>0.9719</v>
      </c>
      <c r="C17" s="58">
        <v>0.9723</v>
      </c>
      <c r="D17" s="59">
        <f t="shared" si="0"/>
        <v>-0.000411395659775858</v>
      </c>
      <c r="E17" s="58">
        <v>0.9608</v>
      </c>
      <c r="F17" s="59">
        <f t="shared" si="1"/>
        <v>0.0115528726061615</v>
      </c>
      <c r="G17" s="60"/>
      <c r="H17" s="60"/>
    </row>
    <row r="18" s="49" customFormat="1" ht="17" customHeight="1" spans="1:8">
      <c r="A18" s="61" t="s">
        <v>24</v>
      </c>
      <c r="B18" s="62">
        <v>0.9613</v>
      </c>
      <c r="C18" s="62">
        <v>0.9612</v>
      </c>
      <c r="D18" s="63">
        <f t="shared" si="0"/>
        <v>0.000104036620890427</v>
      </c>
      <c r="E18" s="62">
        <v>0.9544</v>
      </c>
      <c r="F18" s="63">
        <f t="shared" si="1"/>
        <v>0.00722967309304265</v>
      </c>
      <c r="G18" s="64"/>
      <c r="H18" s="64"/>
    </row>
    <row r="19" spans="1:1">
      <c r="A19" s="50" t="s">
        <v>1040</v>
      </c>
    </row>
    <row r="21" spans="1:1">
      <c r="A21" s="65" t="s">
        <v>1041</v>
      </c>
    </row>
    <row r="22" ht="18" customHeight="1" spans="1:21">
      <c r="A22" s="65" t="s">
        <v>1042</v>
      </c>
      <c r="U22" s="65"/>
    </row>
    <row r="23" spans="1:24">
      <c r="A23" s="66" t="s">
        <v>44</v>
      </c>
      <c r="B23" s="67" t="s">
        <v>1043</v>
      </c>
      <c r="C23" s="56" t="s">
        <v>1044</v>
      </c>
      <c r="D23" s="56"/>
      <c r="F23" s="68" t="s">
        <v>1045</v>
      </c>
      <c r="G23" s="66" t="s">
        <v>44</v>
      </c>
      <c r="H23" s="67" t="s">
        <v>1043</v>
      </c>
      <c r="I23" s="67" t="s">
        <v>1046</v>
      </c>
      <c r="J23" s="67" t="s">
        <v>1047</v>
      </c>
      <c r="K23" s="74" t="s">
        <v>1048</v>
      </c>
      <c r="L23" s="75" t="s">
        <v>1049</v>
      </c>
      <c r="M23" s="76"/>
      <c r="N23" s="76"/>
      <c r="O23" s="76"/>
      <c r="P23" s="76"/>
      <c r="Q23" s="76"/>
      <c r="R23" s="76"/>
      <c r="S23" s="76"/>
      <c r="T23" s="76"/>
      <c r="U23" s="76"/>
      <c r="V23" s="77"/>
      <c r="W23" s="78" t="s">
        <v>1050</v>
      </c>
      <c r="X23" s="78"/>
    </row>
    <row r="24" ht="24" spans="1:24">
      <c r="A24" s="66"/>
      <c r="B24" s="67"/>
      <c r="C24" s="68" t="s">
        <v>1051</v>
      </c>
      <c r="D24" s="68" t="s">
        <v>1048</v>
      </c>
      <c r="F24" s="68"/>
      <c r="G24" s="66"/>
      <c r="H24" s="67"/>
      <c r="I24" s="67"/>
      <c r="J24" s="67"/>
      <c r="K24" s="74"/>
      <c r="L24" s="67" t="s">
        <v>1052</v>
      </c>
      <c r="M24" s="67" t="s">
        <v>1053</v>
      </c>
      <c r="N24" s="67" t="s">
        <v>1054</v>
      </c>
      <c r="O24" s="67" t="s">
        <v>1055</v>
      </c>
      <c r="P24" s="67" t="s">
        <v>1056</v>
      </c>
      <c r="Q24" s="67" t="s">
        <v>1057</v>
      </c>
      <c r="R24" s="67" t="s">
        <v>1058</v>
      </c>
      <c r="S24" s="67" t="s">
        <v>1059</v>
      </c>
      <c r="T24" s="67" t="s">
        <v>1060</v>
      </c>
      <c r="U24" s="67" t="s">
        <v>1061</v>
      </c>
      <c r="V24" s="56" t="s">
        <v>1062</v>
      </c>
      <c r="W24" s="78" t="s">
        <v>1063</v>
      </c>
      <c r="X24" s="78" t="s">
        <v>1064</v>
      </c>
    </row>
    <row r="25" ht="12.75" spans="1:24">
      <c r="A25" s="69" t="s">
        <v>10</v>
      </c>
      <c r="B25" s="69">
        <v>209</v>
      </c>
      <c r="C25" s="69">
        <v>174</v>
      </c>
      <c r="D25" s="11">
        <v>0.832535885167464</v>
      </c>
      <c r="F25" s="70">
        <v>1</v>
      </c>
      <c r="G25" s="69" t="s">
        <v>10</v>
      </c>
      <c r="H25" s="69">
        <v>209</v>
      </c>
      <c r="I25" s="69">
        <v>10</v>
      </c>
      <c r="J25" s="69">
        <v>189</v>
      </c>
      <c r="K25" s="11">
        <v>0.952153110047847</v>
      </c>
      <c r="L25" s="69">
        <v>0</v>
      </c>
      <c r="M25" s="69">
        <v>0</v>
      </c>
      <c r="N25" s="69">
        <v>0</v>
      </c>
      <c r="O25" s="69">
        <v>1</v>
      </c>
      <c r="P25" s="69">
        <v>2</v>
      </c>
      <c r="Q25" s="69">
        <v>1</v>
      </c>
      <c r="R25" s="69">
        <v>0</v>
      </c>
      <c r="S25" s="69">
        <v>0</v>
      </c>
      <c r="T25" s="69">
        <v>1</v>
      </c>
      <c r="U25" s="69">
        <v>8</v>
      </c>
      <c r="V25" s="69">
        <v>1</v>
      </c>
      <c r="W25" s="69">
        <v>208</v>
      </c>
      <c r="X25" s="69">
        <v>1</v>
      </c>
    </row>
    <row r="26" ht="12.75" spans="1:24">
      <c r="A26" s="69" t="s">
        <v>11</v>
      </c>
      <c r="B26" s="69">
        <v>146</v>
      </c>
      <c r="C26" s="69">
        <v>125</v>
      </c>
      <c r="D26" s="11">
        <v>0.856164383561644</v>
      </c>
      <c r="F26" s="70">
        <v>2</v>
      </c>
      <c r="G26" s="69" t="s">
        <v>11</v>
      </c>
      <c r="H26" s="69">
        <v>146</v>
      </c>
      <c r="I26" s="69">
        <v>8</v>
      </c>
      <c r="J26" s="69">
        <v>131</v>
      </c>
      <c r="K26" s="11">
        <v>0.952054794520548</v>
      </c>
      <c r="L26" s="69">
        <v>0</v>
      </c>
      <c r="M26" s="69">
        <v>0</v>
      </c>
      <c r="N26" s="69">
        <v>0</v>
      </c>
      <c r="O26" s="69">
        <v>0</v>
      </c>
      <c r="P26" s="69">
        <v>1</v>
      </c>
      <c r="Q26" s="69">
        <v>0</v>
      </c>
      <c r="R26" s="69">
        <v>0</v>
      </c>
      <c r="S26" s="69">
        <v>0</v>
      </c>
      <c r="T26" s="69">
        <v>0</v>
      </c>
      <c r="U26" s="69">
        <v>7</v>
      </c>
      <c r="V26" s="69">
        <v>0</v>
      </c>
      <c r="W26" s="69">
        <v>146</v>
      </c>
      <c r="X26" s="69">
        <v>0</v>
      </c>
    </row>
    <row r="27" ht="12.75" spans="1:24">
      <c r="A27" s="69" t="s">
        <v>12</v>
      </c>
      <c r="B27" s="69">
        <v>271</v>
      </c>
      <c r="C27" s="69">
        <v>264</v>
      </c>
      <c r="D27" s="11">
        <v>0.974169741697417</v>
      </c>
      <c r="F27" s="70">
        <v>3</v>
      </c>
      <c r="G27" s="69" t="s">
        <v>12</v>
      </c>
      <c r="H27" s="69">
        <v>271</v>
      </c>
      <c r="I27" s="69">
        <v>10</v>
      </c>
      <c r="J27" s="69">
        <v>248</v>
      </c>
      <c r="K27" s="11">
        <v>0.952029520295203</v>
      </c>
      <c r="L27" s="69">
        <v>0</v>
      </c>
      <c r="M27" s="69">
        <v>0</v>
      </c>
      <c r="N27" s="69">
        <v>0</v>
      </c>
      <c r="O27" s="69">
        <v>1</v>
      </c>
      <c r="P27" s="69">
        <v>12</v>
      </c>
      <c r="Q27" s="69">
        <v>0</v>
      </c>
      <c r="R27" s="69">
        <v>0</v>
      </c>
      <c r="S27" s="69">
        <v>1</v>
      </c>
      <c r="T27" s="69">
        <v>2</v>
      </c>
      <c r="U27" s="69">
        <v>12</v>
      </c>
      <c r="V27" s="69">
        <v>1</v>
      </c>
      <c r="W27" s="69">
        <v>270</v>
      </c>
      <c r="X27" s="69">
        <v>1</v>
      </c>
    </row>
    <row r="28" ht="12.75" spans="1:24">
      <c r="A28" s="69" t="s">
        <v>13</v>
      </c>
      <c r="B28" s="69">
        <v>83</v>
      </c>
      <c r="C28" s="69">
        <v>75</v>
      </c>
      <c r="D28" s="11">
        <v>0.903614457831325</v>
      </c>
      <c r="F28" s="70">
        <v>4</v>
      </c>
      <c r="G28" s="69" t="s">
        <v>13</v>
      </c>
      <c r="H28" s="69">
        <v>83</v>
      </c>
      <c r="I28" s="69">
        <v>1</v>
      </c>
      <c r="J28" s="69">
        <v>78</v>
      </c>
      <c r="K28" s="11">
        <v>0.951807228915663</v>
      </c>
      <c r="L28" s="69">
        <v>0</v>
      </c>
      <c r="M28" s="69">
        <v>0</v>
      </c>
      <c r="N28" s="69">
        <v>0</v>
      </c>
      <c r="O28" s="69">
        <v>2</v>
      </c>
      <c r="P28" s="69">
        <v>1</v>
      </c>
      <c r="Q28" s="69">
        <v>1</v>
      </c>
      <c r="R28" s="69">
        <v>0</v>
      </c>
      <c r="S28" s="69">
        <v>1</v>
      </c>
      <c r="T28" s="69">
        <v>1</v>
      </c>
      <c r="U28" s="69">
        <v>2</v>
      </c>
      <c r="V28" s="69">
        <v>2</v>
      </c>
      <c r="W28" s="69">
        <v>81</v>
      </c>
      <c r="X28" s="69">
        <v>2</v>
      </c>
    </row>
    <row r="29" ht="12.75" spans="1:24">
      <c r="A29" s="69" t="s">
        <v>14</v>
      </c>
      <c r="B29" s="69">
        <v>145</v>
      </c>
      <c r="C29" s="69">
        <v>120</v>
      </c>
      <c r="D29" s="11">
        <v>0.827586206896552</v>
      </c>
      <c r="F29" s="70">
        <v>5</v>
      </c>
      <c r="G29" s="69" t="s">
        <v>14</v>
      </c>
      <c r="H29" s="69">
        <v>145</v>
      </c>
      <c r="I29" s="69">
        <v>3</v>
      </c>
      <c r="J29" s="69">
        <v>135</v>
      </c>
      <c r="K29" s="11">
        <v>0.951724137931034</v>
      </c>
      <c r="L29" s="69">
        <v>0</v>
      </c>
      <c r="M29" s="69">
        <v>0</v>
      </c>
      <c r="N29" s="69">
        <v>3</v>
      </c>
      <c r="O29" s="69">
        <v>4</v>
      </c>
      <c r="P29" s="69">
        <v>1</v>
      </c>
      <c r="Q29" s="69">
        <v>1</v>
      </c>
      <c r="R29" s="69">
        <v>0</v>
      </c>
      <c r="S29" s="69">
        <v>3</v>
      </c>
      <c r="T29" s="69">
        <v>2</v>
      </c>
      <c r="U29" s="69">
        <v>2</v>
      </c>
      <c r="V29" s="69">
        <v>4</v>
      </c>
      <c r="W29" s="69">
        <v>141</v>
      </c>
      <c r="X29" s="69">
        <v>4</v>
      </c>
    </row>
    <row r="30" ht="12.75" spans="1:24">
      <c r="A30" s="69" t="s">
        <v>15</v>
      </c>
      <c r="B30" s="69">
        <v>29</v>
      </c>
      <c r="C30" s="69">
        <v>27</v>
      </c>
      <c r="D30" s="11">
        <v>0.931034482758621</v>
      </c>
      <c r="F30" s="70">
        <v>6</v>
      </c>
      <c r="G30" s="69" t="s">
        <v>15</v>
      </c>
      <c r="H30" s="69">
        <v>29</v>
      </c>
      <c r="I30" s="69">
        <v>1</v>
      </c>
      <c r="J30" s="69">
        <v>28</v>
      </c>
      <c r="K30" s="11">
        <v>1</v>
      </c>
      <c r="L30" s="69">
        <v>0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69">
        <v>0</v>
      </c>
      <c r="V30" s="69">
        <v>0</v>
      </c>
      <c r="W30" s="69">
        <v>29</v>
      </c>
      <c r="X30" s="69">
        <v>0</v>
      </c>
    </row>
    <row r="31" ht="12.75" spans="1:24">
      <c r="A31" s="69" t="s">
        <v>16</v>
      </c>
      <c r="B31" s="69">
        <v>42</v>
      </c>
      <c r="C31" s="69">
        <v>31</v>
      </c>
      <c r="D31" s="11">
        <v>0.738095238095238</v>
      </c>
      <c r="F31" s="70">
        <v>7</v>
      </c>
      <c r="G31" s="69" t="s">
        <v>16</v>
      </c>
      <c r="H31" s="69">
        <v>42</v>
      </c>
      <c r="I31" s="69">
        <v>2</v>
      </c>
      <c r="J31" s="69">
        <v>38</v>
      </c>
      <c r="K31" s="11">
        <v>0.952380952380952</v>
      </c>
      <c r="L31" s="69">
        <v>0</v>
      </c>
      <c r="M31" s="69">
        <v>0</v>
      </c>
      <c r="N31" s="69">
        <v>0</v>
      </c>
      <c r="O31" s="69">
        <v>1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1</v>
      </c>
      <c r="V31" s="69">
        <v>1</v>
      </c>
      <c r="W31" s="69">
        <v>41</v>
      </c>
      <c r="X31" s="69">
        <v>1</v>
      </c>
    </row>
    <row r="32" ht="12.75" spans="1:24">
      <c r="A32" s="69" t="s">
        <v>17</v>
      </c>
      <c r="B32" s="69">
        <v>47</v>
      </c>
      <c r="C32" s="69">
        <v>42</v>
      </c>
      <c r="D32" s="11">
        <v>0.893617021276596</v>
      </c>
      <c r="F32" s="70">
        <v>8</v>
      </c>
      <c r="G32" s="69" t="s">
        <v>17</v>
      </c>
      <c r="H32" s="69">
        <v>47</v>
      </c>
      <c r="I32" s="69">
        <v>3</v>
      </c>
      <c r="J32" s="69">
        <v>42</v>
      </c>
      <c r="K32" s="11">
        <v>0.957446808510638</v>
      </c>
      <c r="L32" s="69">
        <v>0</v>
      </c>
      <c r="M32" s="69">
        <v>0</v>
      </c>
      <c r="N32" s="69">
        <v>0</v>
      </c>
      <c r="O32" s="69">
        <v>1</v>
      </c>
      <c r="P32" s="69">
        <v>0</v>
      </c>
      <c r="Q32" s="69">
        <v>0</v>
      </c>
      <c r="R32" s="69">
        <v>0</v>
      </c>
      <c r="S32" s="69">
        <v>0</v>
      </c>
      <c r="T32" s="69">
        <v>0</v>
      </c>
      <c r="U32" s="69">
        <v>1</v>
      </c>
      <c r="V32" s="69">
        <v>1</v>
      </c>
      <c r="W32" s="69">
        <v>46</v>
      </c>
      <c r="X32" s="69">
        <v>1</v>
      </c>
    </row>
    <row r="33" ht="12.75" spans="1:24">
      <c r="A33" s="69" t="s">
        <v>18</v>
      </c>
      <c r="B33" s="69">
        <v>65</v>
      </c>
      <c r="C33" s="69">
        <v>56</v>
      </c>
      <c r="D33" s="11">
        <v>0.861538461538462</v>
      </c>
      <c r="F33" s="70">
        <v>9</v>
      </c>
      <c r="G33" s="69" t="s">
        <v>18</v>
      </c>
      <c r="H33" s="69">
        <v>65</v>
      </c>
      <c r="I33" s="69">
        <v>2</v>
      </c>
      <c r="J33" s="69">
        <v>60</v>
      </c>
      <c r="K33" s="11">
        <v>0.953846153846154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>
        <v>0</v>
      </c>
      <c r="U33" s="69">
        <v>3</v>
      </c>
      <c r="V33" s="69">
        <v>0</v>
      </c>
      <c r="W33" s="69">
        <v>65</v>
      </c>
      <c r="X33" s="69">
        <v>0</v>
      </c>
    </row>
    <row r="34" ht="12.75" spans="1:24">
      <c r="A34" s="69" t="s">
        <v>19</v>
      </c>
      <c r="B34" s="69">
        <v>33</v>
      </c>
      <c r="C34" s="69">
        <v>29</v>
      </c>
      <c r="D34" s="11">
        <v>0.878787878787879</v>
      </c>
      <c r="F34" s="70">
        <v>10</v>
      </c>
      <c r="G34" s="69" t="s">
        <v>19</v>
      </c>
      <c r="H34" s="69">
        <v>33</v>
      </c>
      <c r="I34" s="69">
        <v>0</v>
      </c>
      <c r="J34" s="69">
        <v>33</v>
      </c>
      <c r="K34" s="11">
        <v>1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>
        <v>0</v>
      </c>
      <c r="V34" s="69">
        <v>0</v>
      </c>
      <c r="W34" s="69">
        <v>33</v>
      </c>
      <c r="X34" s="69">
        <v>0</v>
      </c>
    </row>
    <row r="35" ht="12.75" spans="1:24">
      <c r="A35" s="69" t="s">
        <v>20</v>
      </c>
      <c r="B35" s="69">
        <v>28</v>
      </c>
      <c r="C35" s="69">
        <v>19</v>
      </c>
      <c r="D35" s="11">
        <v>0.678571428571429</v>
      </c>
      <c r="F35" s="70">
        <v>11</v>
      </c>
      <c r="G35" s="69" t="s">
        <v>20</v>
      </c>
      <c r="H35" s="69">
        <v>28</v>
      </c>
      <c r="I35" s="69">
        <v>1</v>
      </c>
      <c r="J35" s="69">
        <v>27</v>
      </c>
      <c r="K35" s="11">
        <v>1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>
        <v>0</v>
      </c>
      <c r="V35" s="69">
        <v>0</v>
      </c>
      <c r="W35" s="69">
        <v>28</v>
      </c>
      <c r="X35" s="69">
        <v>0</v>
      </c>
    </row>
    <row r="36" ht="12.75" spans="1:24">
      <c r="A36" s="69" t="s">
        <v>21</v>
      </c>
      <c r="B36" s="69">
        <v>160</v>
      </c>
      <c r="C36" s="69">
        <v>155</v>
      </c>
      <c r="D36" s="11">
        <v>0.96875</v>
      </c>
      <c r="F36" s="70">
        <v>12</v>
      </c>
      <c r="G36" s="69" t="s">
        <v>21</v>
      </c>
      <c r="H36" s="69">
        <v>160</v>
      </c>
      <c r="I36" s="69">
        <v>3</v>
      </c>
      <c r="J36" s="69">
        <v>149</v>
      </c>
      <c r="K36" s="11">
        <v>0.95</v>
      </c>
      <c r="L36" s="69">
        <v>0</v>
      </c>
      <c r="M36" s="69">
        <v>0</v>
      </c>
      <c r="N36" s="69">
        <v>0</v>
      </c>
      <c r="O36" s="69">
        <v>0</v>
      </c>
      <c r="P36" s="69">
        <v>1</v>
      </c>
      <c r="Q36" s="69">
        <v>1</v>
      </c>
      <c r="R36" s="69">
        <v>0</v>
      </c>
      <c r="S36" s="69">
        <v>0</v>
      </c>
      <c r="T36" s="69">
        <v>1</v>
      </c>
      <c r="U36" s="69">
        <v>8</v>
      </c>
      <c r="V36" s="69">
        <v>0</v>
      </c>
      <c r="W36" s="69">
        <v>160</v>
      </c>
      <c r="X36" s="69">
        <v>0</v>
      </c>
    </row>
    <row r="37" ht="12.75" spans="1:24">
      <c r="A37" s="69" t="s">
        <v>22</v>
      </c>
      <c r="B37" s="69">
        <v>28</v>
      </c>
      <c r="C37" s="69">
        <v>26</v>
      </c>
      <c r="D37" s="11">
        <v>0.928571428571429</v>
      </c>
      <c r="F37" s="70">
        <v>13</v>
      </c>
      <c r="G37" s="69" t="s">
        <v>22</v>
      </c>
      <c r="H37" s="69">
        <v>28</v>
      </c>
      <c r="I37" s="69">
        <v>0</v>
      </c>
      <c r="J37" s="69">
        <v>28</v>
      </c>
      <c r="K37" s="11">
        <v>1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>
        <v>0</v>
      </c>
      <c r="V37" s="69">
        <v>0</v>
      </c>
      <c r="W37" s="69">
        <v>28</v>
      </c>
      <c r="X37" s="69">
        <v>0</v>
      </c>
    </row>
    <row r="38" ht="12.75" spans="1:24">
      <c r="A38" s="69" t="s">
        <v>23</v>
      </c>
      <c r="B38" s="69">
        <v>81</v>
      </c>
      <c r="C38" s="69">
        <v>75</v>
      </c>
      <c r="D38" s="11">
        <v>0.925925925925926</v>
      </c>
      <c r="F38" s="70">
        <v>14</v>
      </c>
      <c r="G38" s="69" t="s">
        <v>23</v>
      </c>
      <c r="H38" s="69">
        <v>81</v>
      </c>
      <c r="I38" s="69">
        <v>6</v>
      </c>
      <c r="J38" s="69">
        <v>71</v>
      </c>
      <c r="K38" s="11">
        <v>0.950617283950617</v>
      </c>
      <c r="L38" s="69">
        <v>0</v>
      </c>
      <c r="M38" s="69">
        <v>1</v>
      </c>
      <c r="N38" s="69">
        <v>1</v>
      </c>
      <c r="O38" s="69">
        <v>0</v>
      </c>
      <c r="P38" s="69">
        <v>1</v>
      </c>
      <c r="Q38" s="69">
        <v>0</v>
      </c>
      <c r="R38" s="69">
        <v>0</v>
      </c>
      <c r="S38" s="69">
        <v>1</v>
      </c>
      <c r="T38" s="69">
        <v>0</v>
      </c>
      <c r="U38" s="69">
        <v>4</v>
      </c>
      <c r="V38" s="69">
        <v>0</v>
      </c>
      <c r="W38" s="69">
        <v>81</v>
      </c>
      <c r="X38" s="69">
        <v>0</v>
      </c>
    </row>
    <row r="39" ht="12.75" spans="1:24">
      <c r="A39" s="61" t="s">
        <v>24</v>
      </c>
      <c r="B39" s="61">
        <v>1367</v>
      </c>
      <c r="C39" s="61">
        <v>1218</v>
      </c>
      <c r="D39" s="14">
        <v>0.891002194586686</v>
      </c>
      <c r="F39" s="71"/>
      <c r="G39" s="61" t="s">
        <v>24</v>
      </c>
      <c r="H39" s="61">
        <v>1367</v>
      </c>
      <c r="I39" s="61">
        <v>50</v>
      </c>
      <c r="J39" s="61">
        <v>1257</v>
      </c>
      <c r="K39" s="14">
        <v>0.956108266276518</v>
      </c>
      <c r="L39" s="61">
        <v>0</v>
      </c>
      <c r="M39" s="61">
        <v>1</v>
      </c>
      <c r="N39" s="61">
        <v>4</v>
      </c>
      <c r="O39" s="61">
        <v>10</v>
      </c>
      <c r="P39" s="61">
        <v>19</v>
      </c>
      <c r="Q39" s="61">
        <v>4</v>
      </c>
      <c r="R39" s="61">
        <v>0</v>
      </c>
      <c r="S39" s="61">
        <v>6</v>
      </c>
      <c r="T39" s="61">
        <v>7</v>
      </c>
      <c r="U39" s="61">
        <v>48</v>
      </c>
      <c r="V39" s="61">
        <v>10</v>
      </c>
      <c r="W39" s="61">
        <v>1357</v>
      </c>
      <c r="X39" s="61">
        <v>10</v>
      </c>
    </row>
    <row r="40" spans="1:24">
      <c r="A40" s="72"/>
      <c r="B40" s="72"/>
      <c r="C40" s="72"/>
      <c r="D40" s="72"/>
      <c r="F40" s="73"/>
      <c r="G40" s="73"/>
      <c r="H40" s="73"/>
      <c r="I40" s="73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</row>
  </sheetData>
  <mergeCells count="14">
    <mergeCell ref="A1:F1"/>
    <mergeCell ref="B2:F2"/>
    <mergeCell ref="C23:D23"/>
    <mergeCell ref="L23:V23"/>
    <mergeCell ref="W23:X23"/>
    <mergeCell ref="A2:A3"/>
    <mergeCell ref="A23:A24"/>
    <mergeCell ref="B23:B24"/>
    <mergeCell ref="F23:F24"/>
    <mergeCell ref="G23:G24"/>
    <mergeCell ref="H23:H24"/>
    <mergeCell ref="I23:I24"/>
    <mergeCell ref="J23:J24"/>
    <mergeCell ref="K23:K24"/>
  </mergeCells>
  <conditionalFormatting sqref="C4:C18">
    <cfRule type="cellIs" dxfId="2" priority="1" operator="lessThan">
      <formula>0.9</formula>
    </cfRule>
  </conditionalFormatting>
  <conditionalFormatting sqref="D4:D18">
    <cfRule type="cellIs" dxfId="6" priority="7" operator="lessThan">
      <formula>0</formula>
    </cfRule>
    <cfRule type="cellIs" dxfId="0" priority="6" operator="lessThan">
      <formula>0</formula>
    </cfRule>
  </conditionalFormatting>
  <conditionalFormatting sqref="F4:F18">
    <cfRule type="cellIs" dxfId="0" priority="10" operator="lessThan">
      <formula>0</formula>
    </cfRule>
    <cfRule type="cellIs" dxfId="6" priority="11" operator="lessThan">
      <formula>0</formula>
    </cfRule>
  </conditionalFormatting>
  <conditionalFormatting sqref="B4:B18 E4:E18">
    <cfRule type="cellIs" dxfId="2" priority="9" operator="lessThan">
      <formula>0.9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E26" sqref="E26"/>
    </sheetView>
  </sheetViews>
  <sheetFormatPr defaultColWidth="9" defaultRowHeight="13.5"/>
  <cols>
    <col min="2" max="3" width="11.75" customWidth="1"/>
  </cols>
  <sheetData>
    <row r="1" s="37" customFormat="1" ht="24" spans="1:11">
      <c r="A1" s="34" t="s">
        <v>44</v>
      </c>
      <c r="B1" s="34" t="str">
        <f>TEXT(K2,"5月d日")&amp;"故障处理及时率"</f>
        <v>5月10日故障处理及时率</v>
      </c>
      <c r="C1" s="34" t="str">
        <f>TEXT(J2,"5月d日")&amp;"故障处理及时率"</f>
        <v>5月9日故障处理及时率</v>
      </c>
      <c r="D1" s="34" t="s">
        <v>1065</v>
      </c>
      <c r="J1" s="46" t="s">
        <v>73</v>
      </c>
      <c r="K1" s="46" t="s">
        <v>74</v>
      </c>
    </row>
    <row r="2" spans="1:11">
      <c r="A2" s="38" t="s">
        <v>10</v>
      </c>
      <c r="B2" s="39">
        <v>0.591140529531568</v>
      </c>
      <c r="C2" s="39">
        <v>0.576587070471753</v>
      </c>
      <c r="D2" s="28">
        <f>B2-C2</f>
        <v>0.0145534590598151</v>
      </c>
      <c r="J2" s="47">
        <f>K2-1</f>
        <v>9</v>
      </c>
      <c r="K2" s="47">
        <v>10</v>
      </c>
    </row>
    <row r="3" spans="1:4">
      <c r="A3" s="38" t="s">
        <v>11</v>
      </c>
      <c r="B3" s="39">
        <v>0.0762009939260077</v>
      </c>
      <c r="C3" s="39">
        <v>0.0680024286581664</v>
      </c>
      <c r="D3" s="28">
        <f t="shared" ref="D3:D17" si="0">B3-C3</f>
        <v>0.0081985652678413</v>
      </c>
    </row>
    <row r="4" spans="1:4">
      <c r="A4" s="38" t="s">
        <v>12</v>
      </c>
      <c r="B4" s="39">
        <v>0.990909090909091</v>
      </c>
      <c r="C4" s="39">
        <v>0.991192411924119</v>
      </c>
      <c r="D4" s="28">
        <f t="shared" si="0"/>
        <v>-0.000283321015028037</v>
      </c>
    </row>
    <row r="5" spans="1:4">
      <c r="A5" s="38" t="s">
        <v>13</v>
      </c>
      <c r="B5" s="39">
        <v>0.733974358974359</v>
      </c>
      <c r="C5" s="39">
        <v>0.735985533453888</v>
      </c>
      <c r="D5" s="28">
        <f t="shared" si="0"/>
        <v>-0.00201117447952892</v>
      </c>
    </row>
    <row r="6" spans="1:4">
      <c r="A6" s="38" t="s">
        <v>14</v>
      </c>
      <c r="B6" s="39">
        <v>0.796976241900648</v>
      </c>
      <c r="C6" s="39">
        <v>0.772251308900524</v>
      </c>
      <c r="D6" s="28">
        <f t="shared" si="0"/>
        <v>0.024724933000124</v>
      </c>
    </row>
    <row r="7" spans="1:4">
      <c r="A7" s="38" t="s">
        <v>15</v>
      </c>
      <c r="B7" s="39">
        <v>0.987190435525192</v>
      </c>
      <c r="C7" s="39">
        <v>0.986301369863014</v>
      </c>
      <c r="D7" s="28">
        <f t="shared" si="0"/>
        <v>0.000889065662178057</v>
      </c>
    </row>
    <row r="8" spans="1:4">
      <c r="A8" s="38" t="s">
        <v>16</v>
      </c>
      <c r="B8" s="39">
        <v>0.605988023952096</v>
      </c>
      <c r="C8" s="39">
        <v>0.618351063829787</v>
      </c>
      <c r="D8" s="28">
        <f t="shared" si="0"/>
        <v>-0.0123630398776909</v>
      </c>
    </row>
    <row r="9" spans="1:4">
      <c r="A9" s="38" t="s">
        <v>17</v>
      </c>
      <c r="B9" s="39">
        <v>0.978632478632479</v>
      </c>
      <c r="C9" s="39">
        <v>0.977886977886978</v>
      </c>
      <c r="D9" s="28">
        <f t="shared" si="0"/>
        <v>0.00074550074550106</v>
      </c>
    </row>
    <row r="10" spans="1:4">
      <c r="A10" s="38" t="s">
        <v>18</v>
      </c>
      <c r="B10" s="39">
        <v>0.99025974025974</v>
      </c>
      <c r="C10" s="39">
        <v>0.98886827458256</v>
      </c>
      <c r="D10" s="28">
        <f t="shared" si="0"/>
        <v>0.00139146567717996</v>
      </c>
    </row>
    <row r="11" spans="1:4">
      <c r="A11" s="38" t="s">
        <v>19</v>
      </c>
      <c r="B11" s="39">
        <v>0.963585434173669</v>
      </c>
      <c r="C11" s="39">
        <v>0.959627329192547</v>
      </c>
      <c r="D11" s="28">
        <f t="shared" si="0"/>
        <v>0.00395810498112203</v>
      </c>
    </row>
    <row r="12" spans="1:4">
      <c r="A12" s="40" t="s">
        <v>20</v>
      </c>
      <c r="B12" s="41">
        <v>0.861764705882353</v>
      </c>
      <c r="C12" s="41">
        <v>0.854389721627409</v>
      </c>
      <c r="D12" s="30">
        <f t="shared" si="0"/>
        <v>0.00737498425494398</v>
      </c>
    </row>
    <row r="13" spans="1:4">
      <c r="A13" s="38" t="s">
        <v>21</v>
      </c>
      <c r="B13" s="39">
        <v>0.723529411764706</v>
      </c>
      <c r="C13" s="39">
        <v>0.715789473684211</v>
      </c>
      <c r="D13" s="28">
        <f t="shared" si="0"/>
        <v>0.007739938080495</v>
      </c>
    </row>
    <row r="14" spans="1:4">
      <c r="A14" s="38" t="s">
        <v>22</v>
      </c>
      <c r="B14" s="39">
        <v>0.912655971479501</v>
      </c>
      <c r="C14" s="39">
        <v>0.919540229885057</v>
      </c>
      <c r="D14" s="28">
        <f t="shared" si="0"/>
        <v>-0.00688425840555607</v>
      </c>
    </row>
    <row r="15" spans="1:4">
      <c r="A15" s="38" t="s">
        <v>23</v>
      </c>
      <c r="B15" s="39">
        <v>0.942446043165468</v>
      </c>
      <c r="C15" s="39">
        <v>0.946938775510204</v>
      </c>
      <c r="D15" s="28">
        <f t="shared" si="0"/>
        <v>-0.00449273234473602</v>
      </c>
    </row>
    <row r="16" spans="1:4">
      <c r="A16" s="42" t="s">
        <v>1066</v>
      </c>
      <c r="B16" s="43" t="e">
        <v>#DIV/0!</v>
      </c>
      <c r="C16" s="43" t="e">
        <v>#DIV/0!</v>
      </c>
      <c r="D16" s="28" t="e">
        <f t="shared" si="0"/>
        <v>#DIV/0!</v>
      </c>
    </row>
    <row r="17" spans="1:4">
      <c r="A17" s="44" t="s">
        <v>39</v>
      </c>
      <c r="B17" s="41">
        <v>0.718374732686297</v>
      </c>
      <c r="C17" s="41">
        <v>0.714049282824568</v>
      </c>
      <c r="D17" s="30">
        <f t="shared" si="0"/>
        <v>0.004325449861729</v>
      </c>
    </row>
    <row r="18" spans="1:2">
      <c r="A18" s="45" t="s">
        <v>1067</v>
      </c>
      <c r="B18" s="45"/>
    </row>
  </sheetData>
  <mergeCells count="1">
    <mergeCell ref="A18:B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zoomScale="90" zoomScaleNormal="90" topLeftCell="A5" workbookViewId="0">
      <selection activeCell="N8" sqref="N8"/>
    </sheetView>
  </sheetViews>
  <sheetFormatPr defaultColWidth="9" defaultRowHeight="13.5"/>
  <cols>
    <col min="1" max="20" width="8.125" customWidth="1"/>
  </cols>
  <sheetData>
    <row r="1" spans="1:1">
      <c r="A1" t="s">
        <v>1068</v>
      </c>
    </row>
    <row r="2" spans="1:8">
      <c r="A2" s="3" t="s">
        <v>75</v>
      </c>
      <c r="B2" s="3"/>
      <c r="C2" s="3"/>
      <c r="D2" s="1"/>
      <c r="E2" s="1"/>
      <c r="F2" s="1"/>
      <c r="G2" s="1"/>
      <c r="H2" s="1"/>
    </row>
    <row r="3" s="1" customFormat="1" ht="48" spans="1:12">
      <c r="A3" s="4" t="s">
        <v>44</v>
      </c>
      <c r="B3" s="5" t="s">
        <v>1069</v>
      </c>
      <c r="C3" s="5" t="s">
        <v>1070</v>
      </c>
      <c r="D3" s="6" t="s">
        <v>76</v>
      </c>
      <c r="E3" s="4" t="s">
        <v>1071</v>
      </c>
      <c r="F3" s="7" t="s">
        <v>78</v>
      </c>
      <c r="G3" s="8" t="s">
        <v>1072</v>
      </c>
      <c r="H3" s="5" t="s">
        <v>1073</v>
      </c>
      <c r="I3" s="5" t="s">
        <v>1074</v>
      </c>
      <c r="J3" s="6" t="s">
        <v>76</v>
      </c>
      <c r="K3" s="4" t="s">
        <v>1075</v>
      </c>
      <c r="L3" s="7" t="s">
        <v>78</v>
      </c>
    </row>
    <row r="4" spans="1:12">
      <c r="A4" s="9" t="s">
        <v>19</v>
      </c>
      <c r="B4" s="10">
        <v>0.218</v>
      </c>
      <c r="C4" s="10">
        <v>0.2149</v>
      </c>
      <c r="D4" s="10">
        <v>0.0144253140995812</v>
      </c>
      <c r="E4" s="10">
        <v>0.1767</v>
      </c>
      <c r="F4" s="10">
        <v>0.0413</v>
      </c>
      <c r="G4" s="11">
        <v>1</v>
      </c>
      <c r="H4" s="10">
        <v>0.0394</v>
      </c>
      <c r="I4" s="10">
        <v>0.0387</v>
      </c>
      <c r="J4" s="11">
        <v>0.0180878552971576</v>
      </c>
      <c r="K4" s="10">
        <v>0.0338</v>
      </c>
      <c r="L4" s="11">
        <v>0.0056</v>
      </c>
    </row>
    <row r="5" spans="1:12">
      <c r="A5" s="9" t="s">
        <v>13</v>
      </c>
      <c r="B5" s="10">
        <v>0.2189</v>
      </c>
      <c r="C5" s="10">
        <v>0.2174</v>
      </c>
      <c r="D5" s="10">
        <v>0.00689972401103956</v>
      </c>
      <c r="E5" s="10">
        <v>0.2217</v>
      </c>
      <c r="F5" s="10">
        <v>-0.0028</v>
      </c>
      <c r="G5" s="11">
        <v>0.18944099378882</v>
      </c>
      <c r="H5" s="10">
        <v>0.038</v>
      </c>
      <c r="I5" s="10">
        <v>0.0375</v>
      </c>
      <c r="J5" s="11">
        <v>0.0133333333333333</v>
      </c>
      <c r="K5" s="10">
        <v>0.0339</v>
      </c>
      <c r="L5" s="11">
        <v>0.0041</v>
      </c>
    </row>
    <row r="6" spans="1:12">
      <c r="A6" s="9" t="s">
        <v>10</v>
      </c>
      <c r="B6" s="10">
        <v>0.2311</v>
      </c>
      <c r="C6" s="10">
        <v>0.2302</v>
      </c>
      <c r="D6" s="10">
        <v>0.00390964378801048</v>
      </c>
      <c r="E6" s="10">
        <v>0.2482</v>
      </c>
      <c r="F6" s="10">
        <v>-0.0171</v>
      </c>
      <c r="G6" s="11">
        <v>0.0833970925784239</v>
      </c>
      <c r="H6" s="10">
        <v>0.0132</v>
      </c>
      <c r="I6" s="10">
        <v>0.0132</v>
      </c>
      <c r="J6" s="11">
        <v>0</v>
      </c>
      <c r="K6" s="10">
        <v>0.0138</v>
      </c>
      <c r="L6" s="11">
        <v>-0.0006</v>
      </c>
    </row>
    <row r="7" spans="1:12">
      <c r="A7" s="9" t="s">
        <v>12</v>
      </c>
      <c r="B7" s="10">
        <v>0.2375</v>
      </c>
      <c r="C7" s="10">
        <v>0.2412</v>
      </c>
      <c r="D7" s="10">
        <v>-0.0153399668325042</v>
      </c>
      <c r="E7" s="10">
        <v>0.3232</v>
      </c>
      <c r="F7" s="10">
        <v>-0.0857</v>
      </c>
      <c r="G7" s="11">
        <v>0.202075702075702</v>
      </c>
      <c r="H7" s="10">
        <v>0.0468</v>
      </c>
      <c r="I7" s="10">
        <v>0.0475</v>
      </c>
      <c r="J7" s="11">
        <v>-0.0147368421052633</v>
      </c>
      <c r="K7" s="10">
        <v>0.0468</v>
      </c>
      <c r="L7" s="11">
        <v>0</v>
      </c>
    </row>
    <row r="8" spans="1:12">
      <c r="A8" s="9" t="s">
        <v>21</v>
      </c>
      <c r="B8" s="10">
        <v>0.2432</v>
      </c>
      <c r="C8" s="10">
        <v>0.2385</v>
      </c>
      <c r="D8" s="10">
        <v>0.019706498951782</v>
      </c>
      <c r="E8" s="10">
        <v>0.2678</v>
      </c>
      <c r="F8" s="10">
        <v>-0.0246</v>
      </c>
      <c r="G8" s="11">
        <v>0.037117903930131</v>
      </c>
      <c r="H8" s="10">
        <v>0.0181</v>
      </c>
      <c r="I8" s="10">
        <v>0.0183</v>
      </c>
      <c r="J8" s="11">
        <v>-0.0109289617486338</v>
      </c>
      <c r="K8" s="10">
        <v>0.0165</v>
      </c>
      <c r="L8" s="11">
        <v>0.0016</v>
      </c>
    </row>
    <row r="9" spans="1:12">
      <c r="A9" s="9" t="s">
        <v>17</v>
      </c>
      <c r="B9" s="10">
        <v>0.2453</v>
      </c>
      <c r="C9" s="10">
        <v>0.2391</v>
      </c>
      <c r="D9" s="10">
        <v>0.0259305729820159</v>
      </c>
      <c r="E9" s="10">
        <v>0.297</v>
      </c>
      <c r="F9" s="10">
        <v>-0.0517</v>
      </c>
      <c r="G9" s="11">
        <v>1</v>
      </c>
      <c r="H9" s="10">
        <v>0.0477</v>
      </c>
      <c r="I9" s="10">
        <v>0.0455</v>
      </c>
      <c r="J9" s="11">
        <v>0.0483516483516482</v>
      </c>
      <c r="K9" s="10">
        <v>0.0526</v>
      </c>
      <c r="L9" s="11">
        <v>-0.00490000000000001</v>
      </c>
    </row>
    <row r="10" spans="1:12">
      <c r="A10" s="9" t="s">
        <v>11</v>
      </c>
      <c r="B10" s="10">
        <v>0.2654</v>
      </c>
      <c r="C10" s="10">
        <v>0.263</v>
      </c>
      <c r="D10" s="10">
        <v>0.00912547528517094</v>
      </c>
      <c r="E10" s="10">
        <v>0.1708</v>
      </c>
      <c r="F10" s="10">
        <v>0.0946</v>
      </c>
      <c r="G10" s="11">
        <v>0.150159744408946</v>
      </c>
      <c r="H10" s="10">
        <v>0.0189</v>
      </c>
      <c r="I10" s="10">
        <v>0.0191</v>
      </c>
      <c r="J10" s="11">
        <v>-0.0104712041884816</v>
      </c>
      <c r="K10" s="10">
        <v>0.0203</v>
      </c>
      <c r="L10" s="11">
        <v>-0.0014</v>
      </c>
    </row>
    <row r="11" spans="1:12">
      <c r="A11" s="9" t="s">
        <v>14</v>
      </c>
      <c r="B11" s="10">
        <v>0.271</v>
      </c>
      <c r="C11" s="10">
        <v>0.2708</v>
      </c>
      <c r="D11" s="10">
        <v>0.000738552437223166</v>
      </c>
      <c r="E11" s="10">
        <v>0.2919</v>
      </c>
      <c r="F11" s="10">
        <v>-0.0209</v>
      </c>
      <c r="G11" s="11">
        <v>0.99468085106383</v>
      </c>
      <c r="H11" s="10">
        <v>0.0466</v>
      </c>
      <c r="I11" s="10">
        <v>0.0463</v>
      </c>
      <c r="J11" s="11">
        <v>0.00647948164146872</v>
      </c>
      <c r="K11" s="10">
        <v>0.0452</v>
      </c>
      <c r="L11" s="11">
        <v>0.00140000000000001</v>
      </c>
    </row>
    <row r="12" spans="1:12">
      <c r="A12" s="9" t="s">
        <v>23</v>
      </c>
      <c r="B12" s="10">
        <v>0.3147</v>
      </c>
      <c r="C12" s="10">
        <v>0.3137</v>
      </c>
      <c r="D12" s="10">
        <v>0.00318775900541919</v>
      </c>
      <c r="E12" s="10">
        <v>0.3118</v>
      </c>
      <c r="F12" s="10">
        <v>0.00289999999999996</v>
      </c>
      <c r="G12" s="11">
        <v>0.392156862745098</v>
      </c>
      <c r="H12" s="10">
        <v>0.0068</v>
      </c>
      <c r="I12" s="10">
        <v>0.0067</v>
      </c>
      <c r="J12" s="11">
        <v>0.0149253731343284</v>
      </c>
      <c r="K12" s="10">
        <v>0.0083</v>
      </c>
      <c r="L12" s="11">
        <v>-0.0015</v>
      </c>
    </row>
    <row r="13" spans="1:12">
      <c r="A13" s="9" t="s">
        <v>16</v>
      </c>
      <c r="B13" s="10">
        <v>0.3157</v>
      </c>
      <c r="C13" s="10">
        <v>0.3171</v>
      </c>
      <c r="D13" s="10">
        <v>-0.00441501103752763</v>
      </c>
      <c r="E13" s="10">
        <v>0.2932</v>
      </c>
      <c r="F13" s="10">
        <v>0.0225</v>
      </c>
      <c r="G13" s="11">
        <v>0.189059500959693</v>
      </c>
      <c r="H13" s="10">
        <v>0.0347</v>
      </c>
      <c r="I13" s="10">
        <v>0.0349</v>
      </c>
      <c r="J13" s="11">
        <v>-0.00573065902578793</v>
      </c>
      <c r="K13" s="10">
        <v>0.0255</v>
      </c>
      <c r="L13" s="11">
        <v>0.0092</v>
      </c>
    </row>
    <row r="14" spans="1:12">
      <c r="A14" s="9" t="s">
        <v>18</v>
      </c>
      <c r="B14" s="10">
        <v>0.3463</v>
      </c>
      <c r="C14" s="10">
        <v>0.3481</v>
      </c>
      <c r="D14" s="10">
        <v>-0.00517092789428316</v>
      </c>
      <c r="E14" s="10">
        <v>0.3183</v>
      </c>
      <c r="F14" s="10">
        <v>0.028</v>
      </c>
      <c r="G14" s="11">
        <v>0.0925684485006519</v>
      </c>
      <c r="H14" s="10">
        <v>0.0327</v>
      </c>
      <c r="I14" s="10">
        <v>0.0332</v>
      </c>
      <c r="J14" s="11">
        <v>-0.0150602409638554</v>
      </c>
      <c r="K14" s="10">
        <v>0.0269</v>
      </c>
      <c r="L14" s="11">
        <v>0.0058</v>
      </c>
    </row>
    <row r="15" spans="1:12">
      <c r="A15" s="9" t="s">
        <v>20</v>
      </c>
      <c r="B15" s="10">
        <v>0.3466</v>
      </c>
      <c r="C15" s="10">
        <v>0.3435</v>
      </c>
      <c r="D15" s="10">
        <v>0.00902474526928657</v>
      </c>
      <c r="E15" s="10">
        <v>0.3222</v>
      </c>
      <c r="F15" s="10">
        <v>0.0244</v>
      </c>
      <c r="G15" s="11">
        <v>0.0122699386503067</v>
      </c>
      <c r="H15" s="10">
        <v>0.0079</v>
      </c>
      <c r="I15" s="10">
        <v>0.0079</v>
      </c>
      <c r="J15" s="11">
        <v>0</v>
      </c>
      <c r="K15" s="10">
        <v>0.0046</v>
      </c>
      <c r="L15" s="11">
        <v>0.0033</v>
      </c>
    </row>
    <row r="16" spans="1:12">
      <c r="A16" s="9" t="s">
        <v>15</v>
      </c>
      <c r="B16" s="10">
        <v>0.391</v>
      </c>
      <c r="C16" s="10">
        <v>0.3898</v>
      </c>
      <c r="D16" s="10">
        <v>0.0030785017957928</v>
      </c>
      <c r="E16" s="10">
        <v>0.3723</v>
      </c>
      <c r="F16" s="10">
        <v>0.0187</v>
      </c>
      <c r="G16" s="11">
        <v>0.726086956521739</v>
      </c>
      <c r="H16" s="10">
        <v>0.0181</v>
      </c>
      <c r="I16" s="10">
        <v>0.018</v>
      </c>
      <c r="J16" s="11">
        <v>0.00555555555555572</v>
      </c>
      <c r="K16" s="10">
        <v>0.0138</v>
      </c>
      <c r="L16" s="11">
        <v>0.0043</v>
      </c>
    </row>
    <row r="17" spans="1:12">
      <c r="A17" s="9" t="s">
        <v>22</v>
      </c>
      <c r="B17" s="10">
        <v>0.421</v>
      </c>
      <c r="C17" s="10">
        <v>0.4204</v>
      </c>
      <c r="D17" s="10">
        <v>0.00142721217887737</v>
      </c>
      <c r="E17" s="10">
        <v>0.4155</v>
      </c>
      <c r="F17" s="10">
        <v>0.00550000000000006</v>
      </c>
      <c r="G17" s="11">
        <v>0.209424083769634</v>
      </c>
      <c r="H17" s="10">
        <v>0.007</v>
      </c>
      <c r="I17" s="10">
        <v>0.0069</v>
      </c>
      <c r="J17" s="11">
        <v>0.0144927536231883</v>
      </c>
      <c r="K17" s="10">
        <v>0.0079</v>
      </c>
      <c r="L17" s="11">
        <v>-0.000900000000000001</v>
      </c>
    </row>
    <row r="18" spans="1:12">
      <c r="A18" s="12" t="s">
        <v>24</v>
      </c>
      <c r="B18" s="13">
        <v>0.2747</v>
      </c>
      <c r="C18" s="13">
        <v>0.2743</v>
      </c>
      <c r="D18" s="13">
        <v>0.00145825738242804</v>
      </c>
      <c r="E18" s="13">
        <v>0.2828</v>
      </c>
      <c r="F18" s="13">
        <v>-0.0081</v>
      </c>
      <c r="G18" s="14">
        <v>0.412105699013777</v>
      </c>
      <c r="H18" s="13">
        <v>0.0272</v>
      </c>
      <c r="I18" s="13">
        <v>0.027</v>
      </c>
      <c r="J18" s="14">
        <v>0.00740740740740749</v>
      </c>
      <c r="K18" s="13">
        <v>0.026</v>
      </c>
      <c r="L18" s="14">
        <v>0.0012</v>
      </c>
    </row>
    <row r="20" ht="19" customHeight="1" spans="1:20">
      <c r="A20" s="15"/>
      <c r="B20" s="16" t="s">
        <v>1076</v>
      </c>
      <c r="C20" s="16"/>
      <c r="D20" s="16"/>
      <c r="E20" s="16"/>
      <c r="F20" s="16"/>
      <c r="G20" s="17" t="s">
        <v>1077</v>
      </c>
      <c r="H20" s="17"/>
      <c r="I20" s="17"/>
      <c r="J20" s="17"/>
      <c r="K20" s="17"/>
      <c r="L20" s="16" t="s">
        <v>1078</v>
      </c>
      <c r="M20" s="16"/>
      <c r="N20" s="16"/>
      <c r="O20" s="24" t="s">
        <v>1079</v>
      </c>
      <c r="P20" s="25" t="s">
        <v>1080</v>
      </c>
      <c r="Q20" s="31"/>
      <c r="R20" s="32">
        <v>44315</v>
      </c>
      <c r="S20" s="32"/>
      <c r="T20" s="33"/>
    </row>
    <row r="21" ht="36" spans="1:20">
      <c r="A21" s="18" t="s">
        <v>44</v>
      </c>
      <c r="B21" s="19" t="s">
        <v>80</v>
      </c>
      <c r="C21" s="19" t="s">
        <v>81</v>
      </c>
      <c r="D21" s="20" t="s">
        <v>82</v>
      </c>
      <c r="E21" s="20" t="s">
        <v>83</v>
      </c>
      <c r="F21" s="19" t="s">
        <v>84</v>
      </c>
      <c r="G21" s="19" t="s">
        <v>85</v>
      </c>
      <c r="H21" s="19" t="s">
        <v>86</v>
      </c>
      <c r="I21" s="20" t="s">
        <v>87</v>
      </c>
      <c r="J21" s="20" t="s">
        <v>88</v>
      </c>
      <c r="K21" s="19" t="s">
        <v>89</v>
      </c>
      <c r="L21" s="19" t="s">
        <v>90</v>
      </c>
      <c r="M21" s="19" t="s">
        <v>91</v>
      </c>
      <c r="N21" s="19" t="s">
        <v>92</v>
      </c>
      <c r="O21" s="19" t="s">
        <v>93</v>
      </c>
      <c r="P21" s="26" t="s">
        <v>93</v>
      </c>
      <c r="Q21" s="34" t="s">
        <v>7</v>
      </c>
      <c r="R21" s="35" t="s">
        <v>92</v>
      </c>
      <c r="S21" s="35" t="s">
        <v>93</v>
      </c>
      <c r="T21" s="36" t="s">
        <v>9</v>
      </c>
    </row>
    <row r="22" spans="1:20">
      <c r="A22" s="21" t="s">
        <v>14</v>
      </c>
      <c r="B22" s="22">
        <v>0.862068965517241</v>
      </c>
      <c r="C22" s="22">
        <v>0.899468892261001</v>
      </c>
      <c r="D22" s="22">
        <v>0.925723221266615</v>
      </c>
      <c r="E22" s="22">
        <v>0.872876022655758</v>
      </c>
      <c r="F22" s="22">
        <v>0.896443514644351</v>
      </c>
      <c r="G22" s="22">
        <v>0.84051724137931</v>
      </c>
      <c r="H22" s="22">
        <v>0.906676783004552</v>
      </c>
      <c r="I22" s="22">
        <v>0.901324965132496</v>
      </c>
      <c r="J22" s="22">
        <v>0.952306489444879</v>
      </c>
      <c r="K22" s="22">
        <v>0.860289490245437</v>
      </c>
      <c r="L22" s="27">
        <v>0.0474137931034483</v>
      </c>
      <c r="M22" s="27">
        <v>0.0364188163884674</v>
      </c>
      <c r="N22" s="27">
        <v>0.0373082287308229</v>
      </c>
      <c r="O22" s="28">
        <v>0.962691771269177</v>
      </c>
      <c r="P22" s="28">
        <v>0.966420664206642</v>
      </c>
      <c r="Q22" s="28">
        <v>-0.00385845737324538</v>
      </c>
      <c r="R22" s="27">
        <v>0.0335793357933579</v>
      </c>
      <c r="S22" s="28">
        <v>0.966420664206642</v>
      </c>
      <c r="T22" s="28">
        <v>-0.00385845737324538</v>
      </c>
    </row>
    <row r="23" spans="1:20">
      <c r="A23" s="21" t="s">
        <v>15</v>
      </c>
      <c r="B23" s="22">
        <v>0.826855123674912</v>
      </c>
      <c r="C23" s="22">
        <v>0.905577029265599</v>
      </c>
      <c r="D23" s="22">
        <v>0.905817174515235</v>
      </c>
      <c r="E23" s="22">
        <v>0.89638358390898</v>
      </c>
      <c r="F23" s="22">
        <v>0.899871959026889</v>
      </c>
      <c r="G23" s="22">
        <v>0.795053003533569</v>
      </c>
      <c r="H23" s="22">
        <v>0.892876863611265</v>
      </c>
      <c r="I23" s="22">
        <v>0.885787451984635</v>
      </c>
      <c r="J23" s="22">
        <v>0.911357340720222</v>
      </c>
      <c r="K23" s="22">
        <v>0.870784234051199</v>
      </c>
      <c r="L23" s="27">
        <v>0.049469964664311</v>
      </c>
      <c r="M23" s="27">
        <v>0.0358917725013805</v>
      </c>
      <c r="N23" s="27">
        <v>0.0368758002560819</v>
      </c>
      <c r="O23" s="28">
        <v>0.963124199743918</v>
      </c>
      <c r="P23" s="28">
        <v>0.965017933844042</v>
      </c>
      <c r="Q23" s="28">
        <v>-0.00196238228711509</v>
      </c>
      <c r="R23" s="27">
        <v>0.034982066155958</v>
      </c>
      <c r="S23" s="28">
        <v>0.965017933844042</v>
      </c>
      <c r="T23" s="28">
        <v>-0.00196238228711509</v>
      </c>
    </row>
    <row r="24" spans="1:20">
      <c r="A24" s="21" t="s">
        <v>18</v>
      </c>
      <c r="B24" s="22">
        <v>0.861313868613139</v>
      </c>
      <c r="C24" s="22">
        <v>0.896661367249603</v>
      </c>
      <c r="D24" s="22">
        <v>0.917796610169492</v>
      </c>
      <c r="E24" s="22">
        <v>0.861374407582938</v>
      </c>
      <c r="F24" s="22">
        <v>0.894268774703557</v>
      </c>
      <c r="G24" s="22">
        <v>0.868613138686131</v>
      </c>
      <c r="H24" s="22">
        <v>0.905670376258612</v>
      </c>
      <c r="I24" s="22">
        <v>0.903162055335968</v>
      </c>
      <c r="J24" s="22">
        <v>0.936440677966102</v>
      </c>
      <c r="K24" s="22">
        <v>0.856635071090047</v>
      </c>
      <c r="L24" s="27">
        <v>0.0291970802919708</v>
      </c>
      <c r="M24" s="27">
        <v>0.0328563857975623</v>
      </c>
      <c r="N24" s="27">
        <v>0.0326086956521739</v>
      </c>
      <c r="O24" s="28">
        <v>0.967391304347826</v>
      </c>
      <c r="P24" s="28">
        <v>0.967584524224469</v>
      </c>
      <c r="Q24" s="28">
        <v>-0.000199693020925236</v>
      </c>
      <c r="R24" s="27">
        <v>0.0324154757755315</v>
      </c>
      <c r="S24" s="28">
        <v>0.967584524224469</v>
      </c>
      <c r="T24" s="28">
        <v>-0.000199693020925236</v>
      </c>
    </row>
    <row r="25" spans="1:20">
      <c r="A25" s="21" t="s">
        <v>11</v>
      </c>
      <c r="B25" s="22">
        <v>0.92</v>
      </c>
      <c r="C25" s="22">
        <v>0.967759866592551</v>
      </c>
      <c r="D25" s="22">
        <v>0.968804159445407</v>
      </c>
      <c r="E25" s="22">
        <v>0.961759082217973</v>
      </c>
      <c r="F25" s="22">
        <v>0.964948992937484</v>
      </c>
      <c r="G25" s="22">
        <v>0.906666666666667</v>
      </c>
      <c r="H25" s="22">
        <v>0.962201222901612</v>
      </c>
      <c r="I25" s="22">
        <v>0.95893277530735</v>
      </c>
      <c r="J25" s="22">
        <v>0.973425765453495</v>
      </c>
      <c r="K25" s="22">
        <v>0.946940726577438</v>
      </c>
      <c r="L25" s="27">
        <v>0.0133333333333333</v>
      </c>
      <c r="M25" s="27">
        <v>0.0325180655919956</v>
      </c>
      <c r="N25" s="27">
        <v>0.0313889615485221</v>
      </c>
      <c r="O25" s="28">
        <v>0.968611038451478</v>
      </c>
      <c r="P25" s="28">
        <v>0.968290561113528</v>
      </c>
      <c r="Q25" s="28">
        <v>0.00033097228334167</v>
      </c>
      <c r="R25" s="27">
        <v>0.0317094388864724</v>
      </c>
      <c r="S25" s="28">
        <v>0.968290561113528</v>
      </c>
      <c r="T25" s="28">
        <v>0.00033097228334167</v>
      </c>
    </row>
    <row r="26" spans="1:20">
      <c r="A26" s="21" t="s">
        <v>10</v>
      </c>
      <c r="B26" s="22">
        <v>0.905940594059406</v>
      </c>
      <c r="C26" s="22">
        <v>0.942075623491553</v>
      </c>
      <c r="D26" s="22">
        <v>0.940869086908691</v>
      </c>
      <c r="E26" s="22">
        <v>0.936577708006279</v>
      </c>
      <c r="F26" s="22">
        <v>0.938865269022138</v>
      </c>
      <c r="G26" s="22">
        <v>0.872937293729373</v>
      </c>
      <c r="H26" s="22">
        <v>0.933869670152856</v>
      </c>
      <c r="I26" s="22">
        <v>0.928456238088257</v>
      </c>
      <c r="J26" s="22">
        <v>0.942519251925192</v>
      </c>
      <c r="K26" s="22">
        <v>0.912401883830455</v>
      </c>
      <c r="L26" s="27">
        <v>0.0198019801980198</v>
      </c>
      <c r="M26" s="27">
        <v>0.0304102976669348</v>
      </c>
      <c r="N26" s="27">
        <v>0.0294678199677467</v>
      </c>
      <c r="O26" s="28">
        <v>0.970532180032253</v>
      </c>
      <c r="P26" s="28">
        <v>0.967414754419882</v>
      </c>
      <c r="Q26" s="28">
        <v>0.00322242926121244</v>
      </c>
      <c r="R26" s="27">
        <v>0.0325852455801182</v>
      </c>
      <c r="S26" s="28">
        <v>0.967414754419882</v>
      </c>
      <c r="T26" s="28">
        <v>0.00322242926121244</v>
      </c>
    </row>
    <row r="27" spans="1:20">
      <c r="A27" s="21" t="s">
        <v>23</v>
      </c>
      <c r="B27" s="22">
        <v>0.934426229508197</v>
      </c>
      <c r="C27" s="22">
        <v>0.950442477876106</v>
      </c>
      <c r="D27" s="22">
        <v>0.947214076246334</v>
      </c>
      <c r="E27" s="22">
        <v>0.950877192982456</v>
      </c>
      <c r="F27" s="22">
        <v>0.94888178913738</v>
      </c>
      <c r="G27" s="22">
        <v>0.967213114754098</v>
      </c>
      <c r="H27" s="22">
        <v>0.987610619469027</v>
      </c>
      <c r="I27" s="22">
        <v>0.985623003194888</v>
      </c>
      <c r="J27" s="22">
        <v>0.994134897360704</v>
      </c>
      <c r="K27" s="22">
        <v>0.975438596491228</v>
      </c>
      <c r="L27" s="27">
        <v>0.0491803278688525</v>
      </c>
      <c r="M27" s="27">
        <v>0.0265486725663717</v>
      </c>
      <c r="N27" s="27">
        <v>0.0287539936102236</v>
      </c>
      <c r="O27" s="28">
        <v>0.971246006389776</v>
      </c>
      <c r="P27" s="28">
        <v>0.973773987206823</v>
      </c>
      <c r="Q27" s="28">
        <v>-0.00259606525770708</v>
      </c>
      <c r="R27" s="27">
        <v>0.026226012793177</v>
      </c>
      <c r="S27" s="28">
        <v>0.973773987206823</v>
      </c>
      <c r="T27" s="28">
        <v>-0.00259606525770708</v>
      </c>
    </row>
    <row r="28" s="2" customFormat="1" spans="1:20">
      <c r="A28" s="18" t="s">
        <v>39</v>
      </c>
      <c r="B28" s="23">
        <v>0.895872071402008</v>
      </c>
      <c r="C28" s="23">
        <v>0.941903478335675</v>
      </c>
      <c r="D28" s="23">
        <v>0.945698047380564</v>
      </c>
      <c r="E28" s="23">
        <v>0.932241928149159</v>
      </c>
      <c r="F28" s="23">
        <v>0.938608167829189</v>
      </c>
      <c r="G28" s="23">
        <v>0.882484194867981</v>
      </c>
      <c r="H28" s="23">
        <v>0.938146990508416</v>
      </c>
      <c r="I28" s="23">
        <v>0.934162185187157</v>
      </c>
      <c r="J28" s="23">
        <v>0.95481402284621</v>
      </c>
      <c r="K28" s="23">
        <v>0.91561821029761</v>
      </c>
      <c r="L28" s="29">
        <v>0.030866493120119</v>
      </c>
      <c r="M28" s="29">
        <v>0.0275571358930978</v>
      </c>
      <c r="N28" s="29">
        <v>0.0277940471753368</v>
      </c>
      <c r="O28" s="30">
        <v>0.972205952824663</v>
      </c>
      <c r="P28" s="30">
        <v>0.970448975044563</v>
      </c>
      <c r="Q28" s="30">
        <v>0.00181047929904766</v>
      </c>
      <c r="R28" s="29">
        <v>0.0295510249554367</v>
      </c>
      <c r="S28" s="30">
        <v>0.970448975044563</v>
      </c>
      <c r="T28" s="30">
        <v>0.00181047929904766</v>
      </c>
    </row>
    <row r="29" spans="1:20">
      <c r="A29" s="21" t="s">
        <v>13</v>
      </c>
      <c r="B29" s="22">
        <v>0.85632183908046</v>
      </c>
      <c r="C29" s="22">
        <v>0.946766388033436</v>
      </c>
      <c r="D29" s="22">
        <v>0.94949494949495</v>
      </c>
      <c r="E29" s="22">
        <v>0.935089974293059</v>
      </c>
      <c r="F29" s="22">
        <v>0.940335104209236</v>
      </c>
      <c r="G29" s="22">
        <v>0.85632183908046</v>
      </c>
      <c r="H29" s="22">
        <v>0.936647602287725</v>
      </c>
      <c r="I29" s="22">
        <v>0.930935839803841</v>
      </c>
      <c r="J29" s="22">
        <v>0.960718294051627</v>
      </c>
      <c r="K29" s="22">
        <v>0.913881748071979</v>
      </c>
      <c r="L29" s="27">
        <v>0.0517241379310345</v>
      </c>
      <c r="M29" s="27">
        <v>0.0250769907611087</v>
      </c>
      <c r="N29" s="27">
        <v>0.0269718022067838</v>
      </c>
      <c r="O29" s="28">
        <v>0.973028197793216</v>
      </c>
      <c r="P29" s="28">
        <v>0.970209507900049</v>
      </c>
      <c r="Q29" s="28">
        <v>0.00290523837399626</v>
      </c>
      <c r="R29" s="27">
        <v>0.0297904920999513</v>
      </c>
      <c r="S29" s="28">
        <v>0.970209507900049</v>
      </c>
      <c r="T29" s="28">
        <v>0.00290523837399626</v>
      </c>
    </row>
    <row r="30" spans="1:20">
      <c r="A30" s="21" t="s">
        <v>17</v>
      </c>
      <c r="B30" s="22">
        <v>0.867132867132867</v>
      </c>
      <c r="C30" s="22">
        <v>0.931564245810056</v>
      </c>
      <c r="D30" s="22">
        <v>0.912100456621005</v>
      </c>
      <c r="E30" s="22">
        <v>0.937102473498233</v>
      </c>
      <c r="F30" s="22">
        <v>0.927542557835006</v>
      </c>
      <c r="G30" s="22">
        <v>0.881118881118881</v>
      </c>
      <c r="H30" s="22">
        <v>0.929702048417132</v>
      </c>
      <c r="I30" s="22">
        <v>0.926669576604103</v>
      </c>
      <c r="J30" s="22">
        <v>0.925799086757991</v>
      </c>
      <c r="K30" s="22">
        <v>0.927208480565371</v>
      </c>
      <c r="L30" s="27">
        <v>0.034965034965035</v>
      </c>
      <c r="M30" s="27">
        <v>0.0260707635009311</v>
      </c>
      <c r="N30" s="27">
        <v>0.0266259275425578</v>
      </c>
      <c r="O30" s="28">
        <v>0.973374072457442</v>
      </c>
      <c r="P30" s="28">
        <v>0.971286171241538</v>
      </c>
      <c r="Q30" s="28">
        <v>0.00214962518537183</v>
      </c>
      <c r="R30" s="27">
        <v>0.0287138287584617</v>
      </c>
      <c r="S30" s="28">
        <v>0.971286171241538</v>
      </c>
      <c r="T30" s="28">
        <v>0.00214962518537183</v>
      </c>
    </row>
    <row r="31" spans="1:20">
      <c r="A31" s="21" t="s">
        <v>16</v>
      </c>
      <c r="B31" s="22">
        <v>0.876404494382023</v>
      </c>
      <c r="C31" s="22">
        <v>0.922989161437536</v>
      </c>
      <c r="D31" s="22">
        <v>0.953632148377125</v>
      </c>
      <c r="E31" s="22">
        <v>0.902928870292887</v>
      </c>
      <c r="F31" s="22">
        <v>0.920738327904452</v>
      </c>
      <c r="G31" s="22">
        <v>0.865168539325843</v>
      </c>
      <c r="H31" s="22">
        <v>0.912721049629207</v>
      </c>
      <c r="I31" s="22">
        <v>0.91042345276873</v>
      </c>
      <c r="J31" s="22">
        <v>0.956723338485317</v>
      </c>
      <c r="K31" s="22">
        <v>0.885355648535565</v>
      </c>
      <c r="L31" s="27">
        <v>0.0224719101123595</v>
      </c>
      <c r="M31" s="27">
        <v>0.0250998288648032</v>
      </c>
      <c r="N31" s="27">
        <v>0.0249728555917481</v>
      </c>
      <c r="O31" s="28">
        <v>0.975027144408252</v>
      </c>
      <c r="P31" s="28">
        <v>0.968016039717395</v>
      </c>
      <c r="Q31" s="28">
        <v>0.00724275673459264</v>
      </c>
      <c r="R31" s="27">
        <v>0.0319839602826045</v>
      </c>
      <c r="S31" s="28">
        <v>0.968016039717395</v>
      </c>
      <c r="T31" s="28">
        <v>0.00724275673459264</v>
      </c>
    </row>
    <row r="32" spans="1:20">
      <c r="A32" s="21" t="s">
        <v>21</v>
      </c>
      <c r="B32" s="22">
        <v>0.936708860759494</v>
      </c>
      <c r="C32" s="22">
        <v>0.961047254150702</v>
      </c>
      <c r="D32" s="22">
        <v>0.956973293768546</v>
      </c>
      <c r="E32" s="22">
        <v>0.961894953656025</v>
      </c>
      <c r="F32" s="22">
        <v>0.959878419452888</v>
      </c>
      <c r="G32" s="22">
        <v>0.911392405063291</v>
      </c>
      <c r="H32" s="22">
        <v>0.955300127713921</v>
      </c>
      <c r="I32" s="22">
        <v>0.953191489361702</v>
      </c>
      <c r="J32" s="22">
        <v>0.967359050445104</v>
      </c>
      <c r="K32" s="22">
        <v>0.943357363542739</v>
      </c>
      <c r="L32" s="27">
        <v>0.0253164556962025</v>
      </c>
      <c r="M32" s="27">
        <v>0.024904214559387</v>
      </c>
      <c r="N32" s="27">
        <v>0.0249240121580547</v>
      </c>
      <c r="O32" s="28">
        <v>0.975075987841945</v>
      </c>
      <c r="P32" s="28">
        <v>0.97269404429155</v>
      </c>
      <c r="Q32" s="28">
        <v>0.00244881066597882</v>
      </c>
      <c r="R32" s="27">
        <v>0.0273059557084498</v>
      </c>
      <c r="S32" s="28">
        <v>0.97269404429155</v>
      </c>
      <c r="T32" s="28">
        <v>0.00244881066597882</v>
      </c>
    </row>
    <row r="33" spans="1:20">
      <c r="A33" s="21" t="s">
        <v>12</v>
      </c>
      <c r="B33" s="22">
        <v>0.926430517711172</v>
      </c>
      <c r="C33" s="22">
        <v>0.970318172111894</v>
      </c>
      <c r="D33" s="22">
        <v>0.965325077399381</v>
      </c>
      <c r="E33" s="22">
        <v>0.97032967032967</v>
      </c>
      <c r="F33" s="22">
        <v>0.967128712871287</v>
      </c>
      <c r="G33" s="22">
        <v>0.950953678474114</v>
      </c>
      <c r="H33" s="22">
        <v>0.971599402092676</v>
      </c>
      <c r="I33" s="22">
        <v>0.97009900990099</v>
      </c>
      <c r="J33" s="22">
        <v>0.976470588235294</v>
      </c>
      <c r="K33" s="22">
        <v>0.958791208791209</v>
      </c>
      <c r="L33" s="27">
        <v>0.0217983651226158</v>
      </c>
      <c r="M33" s="27">
        <v>0.0207132180226351</v>
      </c>
      <c r="N33" s="27">
        <v>0.0207920792079208</v>
      </c>
      <c r="O33" s="28">
        <v>0.979207920792079</v>
      </c>
      <c r="P33" s="28">
        <v>0.974826678530382</v>
      </c>
      <c r="Q33" s="28">
        <v>0.00449438075320451</v>
      </c>
      <c r="R33" s="27">
        <v>0.0251733214696178</v>
      </c>
      <c r="S33" s="28">
        <v>0.974826678530382</v>
      </c>
      <c r="T33" s="28">
        <v>0.00449438075320451</v>
      </c>
    </row>
    <row r="34" spans="1:20">
      <c r="A34" s="21" t="s">
        <v>22</v>
      </c>
      <c r="B34" s="22">
        <v>0.967213114754098</v>
      </c>
      <c r="C34" s="22">
        <v>0.972486772486773</v>
      </c>
      <c r="D34" s="22">
        <v>0.984848484848485</v>
      </c>
      <c r="E34" s="22">
        <v>0.967654986522911</v>
      </c>
      <c r="F34" s="22">
        <v>0.972166998011928</v>
      </c>
      <c r="G34" s="22">
        <v>0.934426229508197</v>
      </c>
      <c r="H34" s="22">
        <v>0.95978835978836</v>
      </c>
      <c r="I34" s="22">
        <v>0.958250497017893</v>
      </c>
      <c r="J34" s="22">
        <v>0.988636363636364</v>
      </c>
      <c r="K34" s="22">
        <v>0.94743935309973</v>
      </c>
      <c r="L34" s="27">
        <v>0.0327868852459016</v>
      </c>
      <c r="M34" s="27">
        <v>0.0169312169312169</v>
      </c>
      <c r="N34" s="27">
        <v>0.0178926441351889</v>
      </c>
      <c r="O34" s="28">
        <v>0.982107355864811</v>
      </c>
      <c r="P34" s="28">
        <v>0.980296764777426</v>
      </c>
      <c r="Q34" s="28">
        <v>0.00184698262040701</v>
      </c>
      <c r="R34" s="27">
        <v>0.0197032352225736</v>
      </c>
      <c r="S34" s="28">
        <v>0.980296764777426</v>
      </c>
      <c r="T34" s="28">
        <v>0.00184698262040701</v>
      </c>
    </row>
    <row r="35" spans="1:20">
      <c r="A35" s="21" t="s">
        <v>20</v>
      </c>
      <c r="B35" s="22">
        <v>0.918367346938776</v>
      </c>
      <c r="C35" s="22">
        <v>0.954328561690525</v>
      </c>
      <c r="D35" s="22">
        <v>0.946515397082658</v>
      </c>
      <c r="E35" s="22">
        <v>0.955696202531646</v>
      </c>
      <c r="F35" s="22">
        <v>0.952076677316294</v>
      </c>
      <c r="G35" s="22">
        <v>0.897959183673469</v>
      </c>
      <c r="H35" s="22">
        <v>0.950238582140423</v>
      </c>
      <c r="I35" s="22">
        <v>0.946964856230032</v>
      </c>
      <c r="J35" s="22">
        <v>0.948136142625608</v>
      </c>
      <c r="K35" s="22">
        <v>0.94620253164557</v>
      </c>
      <c r="L35" s="27">
        <v>0.0408163265306122</v>
      </c>
      <c r="M35" s="27">
        <v>0.0143149284253579</v>
      </c>
      <c r="N35" s="27">
        <v>0.0159744408945687</v>
      </c>
      <c r="O35" s="28">
        <v>0.984025559105431</v>
      </c>
      <c r="P35" s="28">
        <v>0.973494486853265</v>
      </c>
      <c r="Q35" s="28">
        <v>0.0108178036900929</v>
      </c>
      <c r="R35" s="27">
        <v>0.0265055131467345</v>
      </c>
      <c r="S35" s="28">
        <v>0.973494486853265</v>
      </c>
      <c r="T35" s="28">
        <v>0.0108178036900929</v>
      </c>
    </row>
    <row r="36" spans="1:20">
      <c r="A36" s="21" t="s">
        <v>19</v>
      </c>
      <c r="B36" s="22">
        <v>0.970149253731343</v>
      </c>
      <c r="C36" s="22">
        <v>0.984158415841584</v>
      </c>
      <c r="D36" s="22">
        <v>0.979188345473465</v>
      </c>
      <c r="E36" s="22">
        <v>0.988372093023256</v>
      </c>
      <c r="F36" s="22">
        <v>0.983020012128563</v>
      </c>
      <c r="G36" s="22">
        <v>0.925373134328358</v>
      </c>
      <c r="H36" s="22">
        <v>0.980858085808581</v>
      </c>
      <c r="I36" s="22">
        <v>0.976349302607641</v>
      </c>
      <c r="J36" s="22">
        <v>0.978147762747138</v>
      </c>
      <c r="K36" s="22">
        <v>0.973837209302326</v>
      </c>
      <c r="L36" s="27">
        <v>0.0298507462686567</v>
      </c>
      <c r="M36" s="27">
        <v>0.0145214521452145</v>
      </c>
      <c r="N36" s="27">
        <v>0.015767131594906</v>
      </c>
      <c r="O36" s="28">
        <v>0.984232868405094</v>
      </c>
      <c r="P36" s="28">
        <v>0.984350383363092</v>
      </c>
      <c r="Q36" s="28">
        <v>-0.00011938326025378</v>
      </c>
      <c r="R36" s="27">
        <v>0.0156496166369079</v>
      </c>
      <c r="S36" s="28">
        <v>0.984350383363092</v>
      </c>
      <c r="T36" s="28">
        <v>-0.00011938326025378</v>
      </c>
    </row>
  </sheetData>
  <autoFilter ref="A21:T36">
    <sortState ref="A21:T36">
      <sortCondition ref="O21"/>
    </sortState>
    <extLst/>
  </autoFilter>
  <sortState ref="A4:L17">
    <sortCondition ref="B4:B17"/>
  </sortState>
  <mergeCells count="5">
    <mergeCell ref="A2:C2"/>
    <mergeCell ref="B20:F20"/>
    <mergeCell ref="G20:K20"/>
    <mergeCell ref="L20:N20"/>
    <mergeCell ref="R20:S20"/>
  </mergeCells>
  <conditionalFormatting sqref="B4:B18">
    <cfRule type="cellIs" dxfId="0" priority="7" operator="greaterThanOrEqual">
      <formula>0.2</formula>
    </cfRule>
  </conditionalFormatting>
  <conditionalFormatting sqref="C4:C18">
    <cfRule type="cellIs" dxfId="0" priority="3" operator="greaterThanOrEqual">
      <formula>0.2</formula>
    </cfRule>
    <cfRule type="cellIs" dxfId="1" priority="2" operator="greaterThan">
      <formula>0.2</formula>
    </cfRule>
  </conditionalFormatting>
  <conditionalFormatting sqref="E4:E18">
    <cfRule type="cellIs" dxfId="0" priority="8" operator="greaterThanOrEqual">
      <formula>0.2</formula>
    </cfRule>
  </conditionalFormatting>
  <conditionalFormatting sqref="G4:G18">
    <cfRule type="cellIs" dxfId="1" priority="4" operator="greaterThan">
      <formula>0.3</formula>
    </cfRule>
  </conditionalFormatting>
  <conditionalFormatting sqref="I4:I18">
    <cfRule type="cellIs" dxfId="1" priority="1" operator="greaterThan">
      <formula>0.05</formula>
    </cfRule>
  </conditionalFormatting>
  <conditionalFormatting sqref="O22:O36">
    <cfRule type="cellIs" dxfId="0" priority="11" operator="lessThan">
      <formula>0.97</formula>
    </cfRule>
  </conditionalFormatting>
  <conditionalFormatting sqref="P22:P36">
    <cfRule type="cellIs" dxfId="0" priority="9" operator="lessThan">
      <formula>0.97</formula>
    </cfRule>
  </conditionalFormatting>
  <conditionalFormatting sqref="S22:S36">
    <cfRule type="cellIs" dxfId="0" priority="10" operator="lessThan">
      <formula>0.97</formula>
    </cfRule>
  </conditionalFormatting>
  <conditionalFormatting sqref="B4:B18 E4:E18">
    <cfRule type="cellIs" dxfId="1" priority="6" operator="greaterThan">
      <formula>0.2</formula>
    </cfRule>
  </conditionalFormatting>
  <conditionalFormatting sqref="H4:H18 K4:K18">
    <cfRule type="cellIs" dxfId="1" priority="5" operator="greaterThan">
      <formula>0.05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调度-10</vt:lpstr>
      <vt:lpstr>卡单-10</vt:lpstr>
      <vt:lpstr>审批-10</vt:lpstr>
      <vt:lpstr>投诉质检-10</vt:lpstr>
      <vt:lpstr>催单-10</vt:lpstr>
      <vt:lpstr>图片质检-10</vt:lpstr>
      <vt:lpstr>群障-10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15-6</dc:creator>
  <cp:lastModifiedBy>纛豔豒豔艷</cp:lastModifiedBy>
  <dcterms:created xsi:type="dcterms:W3CDTF">2020-12-28T05:39:00Z</dcterms:created>
  <dcterms:modified xsi:type="dcterms:W3CDTF">2021-05-12T02:31:25Z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KSOReadingLayout">
    <vt:bool>true</vt:bool>
  </property>
  <property fmtid="{D5CDD505-2E9C-101B-9397-08002B2CF9AE}" pid="4" name="ICV">
    <vt:lpwstr>6BD60138B6694532B3C81C2B283CBF45</vt:lpwstr>
  </property>
</Properties>
</file>